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13560" windowHeight="7860" tabRatio="953" activeTab="24"/>
  </bookViews>
  <sheets>
    <sheet name="форма №2 " sheetId="87" r:id="rId1"/>
    <sheet name="Производственные показатели" sheetId="86" r:id="rId2"/>
    <sheet name="Свод калькуляций тех. операций" sheetId="88" r:id="rId3"/>
    <sheet name="калькуляция маш-мин" sheetId="89" r:id="rId4"/>
    <sheet name="калькуляция чел-мин" sheetId="90" r:id="rId5"/>
    <sheet name="годовая смета" sheetId="50" r:id="rId6"/>
    <sheet name="Свод_расходы" sheetId="51" state="hidden" r:id="rId7"/>
    <sheet name="PL" sheetId="13" state="hidden" r:id="rId8"/>
    <sheet name="Сравн._табл." sheetId="16" state="hidden" r:id="rId9"/>
    <sheet name="Свод_регул." sheetId="11" state="hidden" r:id="rId10"/>
    <sheet name="ВП" sheetId="1" state="hidden" r:id="rId11"/>
    <sheet name="АБ_МВМ" sheetId="2" state="hidden" r:id="rId12"/>
    <sheet name="АВ_ВВЛ" sheetId="3" state="hidden" r:id="rId13"/>
    <sheet name="АВ_МВЛ" sheetId="5" state="hidden" r:id="rId14"/>
    <sheet name="ОП_ВВЛ" sheetId="6" state="hidden" r:id="rId15"/>
    <sheet name="ОП_МВЛ" sheetId="7" state="hidden" r:id="rId16"/>
    <sheet name="Стоянка" sheetId="4" state="hidden" r:id="rId17"/>
    <sheet name="Хранение" sheetId="9" state="hidden" r:id="rId18"/>
    <sheet name="Подконтр_неподконтр." sheetId="23" state="hidden" r:id="rId19"/>
    <sheet name="Прочие расходы" sheetId="24" state="hidden" r:id="rId20"/>
    <sheet name="Доходы_регул." sheetId="52" state="hidden" r:id="rId21"/>
    <sheet name="Условия" sheetId="10" state="hidden" r:id="rId22"/>
    <sheet name="ЗС_Инвест" sheetId="18" state="hidden" r:id="rId23"/>
    <sheet name="Таблица_ПЗ" sheetId="20" state="hidden" r:id="rId24"/>
    <sheet name="Свод затрат" sheetId="92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</externalReferences>
  <definedNames>
    <definedName name="\0" localSheetId="1">#REF!</definedName>
    <definedName name="\0" localSheetId="24">#REF!</definedName>
    <definedName name="\0">#REF!</definedName>
    <definedName name="\a" localSheetId="1">#REF!</definedName>
    <definedName name="\a" localSheetId="24">#REF!</definedName>
    <definedName name="\a">#REF!</definedName>
    <definedName name="\m" localSheetId="1">#REF!</definedName>
    <definedName name="\m" localSheetId="24">#REF!</definedName>
    <definedName name="\m">#REF!</definedName>
    <definedName name="\n" localSheetId="1">#REF!</definedName>
    <definedName name="\n" localSheetId="24">#REF!</definedName>
    <definedName name="\n">#REF!</definedName>
    <definedName name="\o" localSheetId="1">#REF!</definedName>
    <definedName name="\o" localSheetId="24">#REF!</definedName>
    <definedName name="\o">#REF!</definedName>
    <definedName name="______C370000" localSheetId="1">#REF!</definedName>
    <definedName name="______C370000" localSheetId="24">#REF!</definedName>
    <definedName name="______C370000">#REF!</definedName>
    <definedName name="______N100000" localSheetId="1">#REF!</definedName>
    <definedName name="______N100000" localSheetId="24">#REF!</definedName>
    <definedName name="______N100000">#REF!</definedName>
    <definedName name="______O66000" localSheetId="1">#REF!</definedName>
    <definedName name="______O66000" localSheetId="24">#REF!</definedName>
    <definedName name="______O66000">#REF!</definedName>
    <definedName name="______zz28" localSheetId="1">#REF!</definedName>
    <definedName name="______zz28" localSheetId="24">#REF!</definedName>
    <definedName name="______zz28">#REF!</definedName>
    <definedName name="_____C370000" localSheetId="1">#REF!</definedName>
    <definedName name="_____C370000" localSheetId="24">#REF!</definedName>
    <definedName name="_____C370000">#REF!</definedName>
    <definedName name="_____N100000" localSheetId="1">#REF!</definedName>
    <definedName name="_____N100000" localSheetId="24">#REF!</definedName>
    <definedName name="_____N100000">#REF!</definedName>
    <definedName name="_____O66000" localSheetId="1">#REF!</definedName>
    <definedName name="_____O66000" localSheetId="24">#REF!</definedName>
    <definedName name="_____O66000">#REF!</definedName>
    <definedName name="_____zz28" localSheetId="1">#REF!</definedName>
    <definedName name="_____zz28" localSheetId="24">#REF!</definedName>
    <definedName name="_____zz28">#REF!</definedName>
    <definedName name="____C370000" localSheetId="1">#REF!</definedName>
    <definedName name="____C370000" localSheetId="24">#REF!</definedName>
    <definedName name="____C370000">#REF!</definedName>
    <definedName name="____N100000" localSheetId="1">#REF!</definedName>
    <definedName name="____N100000" localSheetId="24">#REF!</definedName>
    <definedName name="____N100000">#REF!</definedName>
    <definedName name="____O66000" localSheetId="1">#REF!</definedName>
    <definedName name="____O66000" localSheetId="24">#REF!</definedName>
    <definedName name="____O66000">#REF!</definedName>
    <definedName name="____zz28" localSheetId="1">#REF!</definedName>
    <definedName name="____zz28" localSheetId="24">#REF!</definedName>
    <definedName name="____zz28">#REF!</definedName>
    <definedName name="___C370000" localSheetId="1">#N/A</definedName>
    <definedName name="___C370000" localSheetId="24">#REF!</definedName>
    <definedName name="___C370000">#REF!</definedName>
    <definedName name="___N100000" localSheetId="1">#REF!</definedName>
    <definedName name="___N100000" localSheetId="24">#REF!</definedName>
    <definedName name="___N100000">#REF!</definedName>
    <definedName name="___O66000" localSheetId="1">#REF!</definedName>
    <definedName name="___O66000" localSheetId="24">#REF!</definedName>
    <definedName name="___O66000">#REF!</definedName>
    <definedName name="___org1">#N/A</definedName>
    <definedName name="___zz28" localSheetId="1">#REF!</definedName>
    <definedName name="___zz28" localSheetId="24">#REF!</definedName>
    <definedName name="___zz28" localSheetId="0">#REF!</definedName>
    <definedName name="___zz28">#REF!</definedName>
    <definedName name="__C370000" localSheetId="1">#REF!</definedName>
    <definedName name="__C370000" localSheetId="24">#REF!</definedName>
    <definedName name="__C370000">#REF!</definedName>
    <definedName name="__cap1" localSheetId="1">#REF!</definedName>
    <definedName name="__cap1" localSheetId="24">#REF!</definedName>
    <definedName name="__cap1">#REF!</definedName>
    <definedName name="__FDS_HYPERLINK_TOGGLE_STATE__" hidden="1">"ON"</definedName>
    <definedName name="__IntlFixup" hidden="1">TRUE</definedName>
    <definedName name="__N100000" localSheetId="1">#REF!</definedName>
    <definedName name="__N100000" localSheetId="24">#REF!</definedName>
    <definedName name="__N100000" localSheetId="0">#REF!</definedName>
    <definedName name="__N100000">#REF!</definedName>
    <definedName name="__O66000" localSheetId="1">#REF!</definedName>
    <definedName name="__O66000" localSheetId="24">#REF!</definedName>
    <definedName name="__O66000">#REF!</definedName>
    <definedName name="__org1" localSheetId="1">#N/A</definedName>
    <definedName name="__org1">[1]Анкета!$A$5</definedName>
    <definedName name="__SP1" localSheetId="1">[2]FES!#REF!</definedName>
    <definedName name="__SP1" localSheetId="24">[3]FES!#REF!</definedName>
    <definedName name="__SP1">[3]FES!#REF!</definedName>
    <definedName name="__SP10" localSheetId="1">[2]FES!#REF!</definedName>
    <definedName name="__SP10" localSheetId="24">[3]FES!#REF!</definedName>
    <definedName name="__SP10">[3]FES!#REF!</definedName>
    <definedName name="__SP11" localSheetId="1">[2]FES!#REF!</definedName>
    <definedName name="__SP11" localSheetId="24">[3]FES!#REF!</definedName>
    <definedName name="__SP11">[3]FES!#REF!</definedName>
    <definedName name="__SP12" localSheetId="1">[2]FES!#REF!</definedName>
    <definedName name="__SP12" localSheetId="24">[3]FES!#REF!</definedName>
    <definedName name="__SP12">[3]FES!#REF!</definedName>
    <definedName name="__SP13" localSheetId="1">[2]FES!#REF!</definedName>
    <definedName name="__SP13" localSheetId="24">[3]FES!#REF!</definedName>
    <definedName name="__SP13">[3]FES!#REF!</definedName>
    <definedName name="__SP14" localSheetId="1">[2]FES!#REF!</definedName>
    <definedName name="__SP14" localSheetId="24">[3]FES!#REF!</definedName>
    <definedName name="__SP14">[3]FES!#REF!</definedName>
    <definedName name="__SP15" localSheetId="1">[2]FES!#REF!</definedName>
    <definedName name="__SP15" localSheetId="24">[3]FES!#REF!</definedName>
    <definedName name="__SP15">[3]FES!#REF!</definedName>
    <definedName name="__SP16" localSheetId="1">[2]FES!#REF!</definedName>
    <definedName name="__SP16" localSheetId="24">[3]FES!#REF!</definedName>
    <definedName name="__SP16">[3]FES!#REF!</definedName>
    <definedName name="__SP17" localSheetId="1">[2]FES!#REF!</definedName>
    <definedName name="__SP17" localSheetId="24">[3]FES!#REF!</definedName>
    <definedName name="__SP17">[3]FES!#REF!</definedName>
    <definedName name="__SP18" localSheetId="1">[2]FES!#REF!</definedName>
    <definedName name="__SP18" localSheetId="24">[3]FES!#REF!</definedName>
    <definedName name="__SP18">[3]FES!#REF!</definedName>
    <definedName name="__SP19" localSheetId="1">[2]FES!#REF!</definedName>
    <definedName name="__SP19" localSheetId="24">[3]FES!#REF!</definedName>
    <definedName name="__SP19">[3]FES!#REF!</definedName>
    <definedName name="__SP2" localSheetId="1">[2]FES!#REF!</definedName>
    <definedName name="__SP2" localSheetId="24">[3]FES!#REF!</definedName>
    <definedName name="__SP2">[3]FES!#REF!</definedName>
    <definedName name="__SP20" localSheetId="1">[2]FES!#REF!</definedName>
    <definedName name="__SP20" localSheetId="24">[3]FES!#REF!</definedName>
    <definedName name="__SP20">[3]FES!#REF!</definedName>
    <definedName name="__SP3" localSheetId="1">[2]FES!#REF!</definedName>
    <definedName name="__SP3" localSheetId="24">[3]FES!#REF!</definedName>
    <definedName name="__SP3">[3]FES!#REF!</definedName>
    <definedName name="__SP4" localSheetId="1">[2]FES!#REF!</definedName>
    <definedName name="__SP4" localSheetId="24">[3]FES!#REF!</definedName>
    <definedName name="__SP4">[3]FES!#REF!</definedName>
    <definedName name="__SP5" localSheetId="1">[2]FES!#REF!</definedName>
    <definedName name="__SP5" localSheetId="24">[3]FES!#REF!</definedName>
    <definedName name="__SP5">[3]FES!#REF!</definedName>
    <definedName name="__SP7" localSheetId="1">[2]FES!#REF!</definedName>
    <definedName name="__SP7" localSheetId="24">[3]FES!#REF!</definedName>
    <definedName name="__SP7">[3]FES!#REF!</definedName>
    <definedName name="__SP8" localSheetId="1">[2]FES!#REF!</definedName>
    <definedName name="__SP8" localSheetId="24">[3]FES!#REF!</definedName>
    <definedName name="__SP8">[3]FES!#REF!</definedName>
    <definedName name="__SP9" localSheetId="1">[2]FES!#REF!</definedName>
    <definedName name="__SP9" localSheetId="24">[3]FES!#REF!</definedName>
    <definedName name="__SP9">[3]FES!#REF!</definedName>
    <definedName name="__use1" localSheetId="1">#REF!</definedName>
    <definedName name="__use1" localSheetId="24">#REF!</definedName>
    <definedName name="__use1" localSheetId="0">#REF!</definedName>
    <definedName name="__use1">#REF!</definedName>
    <definedName name="__zz28" localSheetId="1">#REF!</definedName>
    <definedName name="__zz28" localSheetId="24">#REF!</definedName>
    <definedName name="__zz28">#REF!</definedName>
    <definedName name="_0" localSheetId="1">#REF!</definedName>
    <definedName name="_0" localSheetId="24">#REF!</definedName>
    <definedName name="_0">#REF!</definedName>
    <definedName name="_0_8" localSheetId="1">#REF!</definedName>
    <definedName name="_0_8" localSheetId="24">#REF!</definedName>
    <definedName name="_0_8">#REF!</definedName>
    <definedName name="_02.12.2019" localSheetId="1">'[4]Безрисковая ставка'!#REF!</definedName>
    <definedName name="_02.12.2019" localSheetId="24">#REF!</definedName>
    <definedName name="_02.12.2019">#REF!</definedName>
    <definedName name="_02.12.2019_" localSheetId="1">'[4]Безрисковая ставка'!#REF!</definedName>
    <definedName name="_02.12.2019_" localSheetId="24">#REF!</definedName>
    <definedName name="_02.12.2019_">#REF!</definedName>
    <definedName name="_4_х_трубная">'[5]Ведомость по ОС (3)'!$T$7:$T$5447</definedName>
    <definedName name="_A" localSheetId="1">#REF!</definedName>
    <definedName name="_A" localSheetId="24">#REF!</definedName>
    <definedName name="_A" localSheetId="0">#REF!</definedName>
    <definedName name="_A">#REF!</definedName>
    <definedName name="_A_1" localSheetId="1">#REF!</definedName>
    <definedName name="_A_1" localSheetId="24">#REF!</definedName>
    <definedName name="_A_1">#REF!</definedName>
    <definedName name="_a02" localSheetId="1">#REF!</definedName>
    <definedName name="_a02" localSheetId="24">#REF!</definedName>
    <definedName name="_a02">#REF!</definedName>
    <definedName name="_B" localSheetId="1">#REF!</definedName>
    <definedName name="_B" localSheetId="24">#REF!</definedName>
    <definedName name="_B">#REF!</definedName>
    <definedName name="_Bud3" localSheetId="1">#REF!</definedName>
    <definedName name="_Bud3" localSheetId="24">#REF!</definedName>
    <definedName name="_Bud3">#REF!</definedName>
    <definedName name="_C" localSheetId="1">#REF!</definedName>
    <definedName name="_C" localSheetId="24">#REF!</definedName>
    <definedName name="_C">#REF!</definedName>
    <definedName name="_C370000" localSheetId="1">#N/A</definedName>
    <definedName name="_C370000" localSheetId="24">#REF!</definedName>
    <definedName name="_C370000">#REF!</definedName>
    <definedName name="_cap1" localSheetId="1">#REF!</definedName>
    <definedName name="_cap1" localSheetId="24">#REF!</definedName>
    <definedName name="_cap1">#REF!</definedName>
    <definedName name="_CEH009" localSheetId="1">#REF!</definedName>
    <definedName name="_CEH009" localSheetId="24">#REF!</definedName>
    <definedName name="_CEH009">#REF!</definedName>
    <definedName name="_D" localSheetId="1">#REF!</definedName>
    <definedName name="_D" localSheetId="24">#REF!</definedName>
    <definedName name="_D">#REF!</definedName>
    <definedName name="_ddd1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ef1999" localSheetId="1">[6]vec!#REF!</definedName>
    <definedName name="_def1999" localSheetId="24">[6]vec!#REF!</definedName>
    <definedName name="_def1999">[6]vec!#REF!</definedName>
    <definedName name="_def2000г" localSheetId="1">#REF!</definedName>
    <definedName name="_def2000г" localSheetId="24">#REF!</definedName>
    <definedName name="_def2000г">#REF!</definedName>
    <definedName name="_def2001г" localSheetId="1">#REF!</definedName>
    <definedName name="_def2001г" localSheetId="24">#REF!</definedName>
    <definedName name="_def2001г">#REF!</definedName>
    <definedName name="_def2002г" localSheetId="1">#REF!</definedName>
    <definedName name="_def2002г" localSheetId="24">#REF!</definedName>
    <definedName name="_def2002г">#REF!</definedName>
    <definedName name="_E" localSheetId="1">#REF!</definedName>
    <definedName name="_E" localSheetId="24">#REF!</definedName>
    <definedName name="_E">#REF!</definedName>
    <definedName name="_F" localSheetId="1">#REF!</definedName>
    <definedName name="_F" localSheetId="24">#REF!</definedName>
    <definedName name="_F">#REF!</definedName>
    <definedName name="_gf2" localSheetId="1">#REF!</definedName>
    <definedName name="_gf2" localSheetId="24">#REF!</definedName>
    <definedName name="_gf2">#REF!</definedName>
    <definedName name="_HLN101" localSheetId="1">#REF!</definedName>
    <definedName name="_HLN101" localSheetId="24">#REF!</definedName>
    <definedName name="_HLN101">#REF!</definedName>
    <definedName name="_inf2000" localSheetId="1">#REF!</definedName>
    <definedName name="_inf2000" localSheetId="24">#REF!</definedName>
    <definedName name="_inf2000">#REF!</definedName>
    <definedName name="_inf2001" localSheetId="1">#REF!</definedName>
    <definedName name="_inf2001" localSheetId="24">#REF!</definedName>
    <definedName name="_inf2001">#REF!</definedName>
    <definedName name="_inf2002" localSheetId="1">#REF!</definedName>
    <definedName name="_inf2002" localSheetId="24">#REF!</definedName>
    <definedName name="_inf2002">#REF!</definedName>
    <definedName name="_inf2003" localSheetId="1">#REF!</definedName>
    <definedName name="_inf2003" localSheetId="24">#REF!</definedName>
    <definedName name="_inf2003">#REF!</definedName>
    <definedName name="_inf2004" localSheetId="1">#REF!</definedName>
    <definedName name="_inf2004" localSheetId="24">#REF!</definedName>
    <definedName name="_inf2004">#REF!</definedName>
    <definedName name="_inf2005" localSheetId="1">#REF!</definedName>
    <definedName name="_inf2005" localSheetId="24">#REF!</definedName>
    <definedName name="_inf2005">#REF!</definedName>
    <definedName name="_inf2006" localSheetId="1">#REF!</definedName>
    <definedName name="_inf2006" localSheetId="24">#REF!</definedName>
    <definedName name="_inf2006">#REF!</definedName>
    <definedName name="_inf2007" localSheetId="1">#REF!</definedName>
    <definedName name="_inf2007" localSheetId="24">#REF!</definedName>
    <definedName name="_inf2007">#REF!</definedName>
    <definedName name="_inf2008" localSheetId="1">#REF!</definedName>
    <definedName name="_inf2008" localSheetId="24">#REF!</definedName>
    <definedName name="_inf2008">#REF!</definedName>
    <definedName name="_inf2009" localSheetId="1">#REF!</definedName>
    <definedName name="_inf2009" localSheetId="24">#REF!</definedName>
    <definedName name="_inf2009">#REF!</definedName>
    <definedName name="_inf2010" localSheetId="1">#REF!</definedName>
    <definedName name="_inf2010" localSheetId="24">#REF!</definedName>
    <definedName name="_inf2010">#REF!</definedName>
    <definedName name="_inf2011" localSheetId="1">#REF!</definedName>
    <definedName name="_inf2011" localSheetId="24">#REF!</definedName>
    <definedName name="_inf2011">#REF!</definedName>
    <definedName name="_inf2012" localSheetId="1">#REF!</definedName>
    <definedName name="_inf2012" localSheetId="24">#REF!</definedName>
    <definedName name="_inf2012">#REF!</definedName>
    <definedName name="_inf2013" localSheetId="1">#REF!</definedName>
    <definedName name="_inf2013" localSheetId="24">#REF!</definedName>
    <definedName name="_inf2013">#REF!</definedName>
    <definedName name="_inf2014" localSheetId="1">#REF!</definedName>
    <definedName name="_inf2014" localSheetId="24">#REF!</definedName>
    <definedName name="_inf2014">#REF!</definedName>
    <definedName name="_inf2015" localSheetId="1">#REF!</definedName>
    <definedName name="_inf2015" localSheetId="24">#REF!</definedName>
    <definedName name="_inf2015">#REF!</definedName>
    <definedName name="_infl.99" localSheetId="1">[6]vec!#REF!</definedName>
    <definedName name="_infl.99" localSheetId="24">[6]vec!#REF!</definedName>
    <definedName name="_infl.99">[6]vec!#REF!</definedName>
    <definedName name="_m" localSheetId="1">#REF!</definedName>
    <definedName name="_m" localSheetId="24">#REF!</definedName>
    <definedName name="_m" localSheetId="0">#REF!</definedName>
    <definedName name="_m">#REF!</definedName>
    <definedName name="_mm1" localSheetId="1">[7]ПРОГНОЗ_1!#REF!</definedName>
    <definedName name="_mm1" localSheetId="24">[7]ПРОГНОЗ_1!#REF!</definedName>
    <definedName name="_mm1">[7]ПРОГНОЗ_1!#REF!</definedName>
    <definedName name="_n" localSheetId="1">#REF!</definedName>
    <definedName name="_n" localSheetId="24">#REF!</definedName>
    <definedName name="_n" localSheetId="0">#REF!</definedName>
    <definedName name="_n">#REF!</definedName>
    <definedName name="_N100000" localSheetId="1">#REF!</definedName>
    <definedName name="_N100000" localSheetId="24">#REF!</definedName>
    <definedName name="_N100000">#REF!</definedName>
    <definedName name="_№_ТМ">[5]Справочник!$E$2:$E$39</definedName>
    <definedName name="_o" localSheetId="1">#REF!</definedName>
    <definedName name="_o" localSheetId="24">#REF!</definedName>
    <definedName name="_o" localSheetId="0">#REF!</definedName>
    <definedName name="_o">#REF!</definedName>
    <definedName name="_O66000" localSheetId="1">#REF!</definedName>
    <definedName name="_O66000" localSheetId="24">#REF!</definedName>
    <definedName name="_O66000">#REF!</definedName>
    <definedName name="_Ob1" localSheetId="1">#REF!</definedName>
    <definedName name="_Ob1" localSheetId="24">#REF!</definedName>
    <definedName name="_Ob1">#REF!</definedName>
    <definedName name="_org1">[1]Анкета!$A$5</definedName>
    <definedName name="_Regression_Int">1</definedName>
    <definedName name="_SP1" localSheetId="1">[8]FES!#REF!</definedName>
    <definedName name="_SP1" localSheetId="24">[3]FES!#REF!</definedName>
    <definedName name="_SP1">[3]FES!#REF!</definedName>
    <definedName name="_SP10" localSheetId="1">[8]FES!#REF!</definedName>
    <definedName name="_SP10" localSheetId="24">[3]FES!#REF!</definedName>
    <definedName name="_SP10">[3]FES!#REF!</definedName>
    <definedName name="_SP11" localSheetId="1">[8]FES!#REF!</definedName>
    <definedName name="_SP11" localSheetId="24">[3]FES!#REF!</definedName>
    <definedName name="_SP11">[3]FES!#REF!</definedName>
    <definedName name="_SP12" localSheetId="1">[8]FES!#REF!</definedName>
    <definedName name="_SP12" localSheetId="24">[3]FES!#REF!</definedName>
    <definedName name="_SP12">[3]FES!#REF!</definedName>
    <definedName name="_SP13" localSheetId="1">[8]FES!#REF!</definedName>
    <definedName name="_SP13" localSheetId="24">[3]FES!#REF!</definedName>
    <definedName name="_SP13">[3]FES!#REF!</definedName>
    <definedName name="_SP14" localSheetId="1">[8]FES!#REF!</definedName>
    <definedName name="_SP14" localSheetId="24">[3]FES!#REF!</definedName>
    <definedName name="_SP14">[3]FES!#REF!</definedName>
    <definedName name="_SP15" localSheetId="1">[8]FES!#REF!</definedName>
    <definedName name="_SP15" localSheetId="24">[3]FES!#REF!</definedName>
    <definedName name="_SP15">[3]FES!#REF!</definedName>
    <definedName name="_SP16" localSheetId="1">[8]FES!#REF!</definedName>
    <definedName name="_SP16" localSheetId="24">[3]FES!#REF!</definedName>
    <definedName name="_SP16">[3]FES!#REF!</definedName>
    <definedName name="_SP17" localSheetId="1">[8]FES!#REF!</definedName>
    <definedName name="_SP17" localSheetId="24">[3]FES!#REF!</definedName>
    <definedName name="_SP17">[3]FES!#REF!</definedName>
    <definedName name="_SP18" localSheetId="1">[8]FES!#REF!</definedName>
    <definedName name="_SP18" localSheetId="24">[3]FES!#REF!</definedName>
    <definedName name="_SP18">[3]FES!#REF!</definedName>
    <definedName name="_SP19" localSheetId="1">[8]FES!#REF!</definedName>
    <definedName name="_SP19" localSheetId="24">[3]FES!#REF!</definedName>
    <definedName name="_SP19">[3]FES!#REF!</definedName>
    <definedName name="_SP2" localSheetId="1">[8]FES!#REF!</definedName>
    <definedName name="_SP2" localSheetId="24">[3]FES!#REF!</definedName>
    <definedName name="_SP2">[3]FES!#REF!</definedName>
    <definedName name="_SP20" localSheetId="1">[8]FES!#REF!</definedName>
    <definedName name="_SP20" localSheetId="24">[3]FES!#REF!</definedName>
    <definedName name="_SP20">[3]FES!#REF!</definedName>
    <definedName name="_SP3" localSheetId="1">[8]FES!#REF!</definedName>
    <definedName name="_SP3" localSheetId="24">[3]FES!#REF!</definedName>
    <definedName name="_SP3">[3]FES!#REF!</definedName>
    <definedName name="_SP4" localSheetId="1">[8]FES!#REF!</definedName>
    <definedName name="_SP4" localSheetId="24">[3]FES!#REF!</definedName>
    <definedName name="_SP4">[3]FES!#REF!</definedName>
    <definedName name="_SP5" localSheetId="1">[8]FES!#REF!</definedName>
    <definedName name="_SP5" localSheetId="24">[3]FES!#REF!</definedName>
    <definedName name="_SP5">[3]FES!#REF!</definedName>
    <definedName name="_SP7" localSheetId="1">[8]FES!#REF!</definedName>
    <definedName name="_SP7" localSheetId="24">[3]FES!#REF!</definedName>
    <definedName name="_SP7">[3]FES!#REF!</definedName>
    <definedName name="_SP8" localSheetId="1">[8]FES!#REF!</definedName>
    <definedName name="_SP8" localSheetId="24">[3]FES!#REF!</definedName>
    <definedName name="_SP8">[3]FES!#REF!</definedName>
    <definedName name="_SP9" localSheetId="1">[8]FES!#REF!</definedName>
    <definedName name="_SP9" localSheetId="24">[3]FES!#REF!</definedName>
    <definedName name="_SP9">[3]FES!#REF!</definedName>
    <definedName name="_use1" localSheetId="1">#REF!</definedName>
    <definedName name="_use1" localSheetId="24">#REF!</definedName>
    <definedName name="_use1" localSheetId="0">#REF!</definedName>
    <definedName name="_use1">#REF!</definedName>
    <definedName name="_vp1" localSheetId="1">#REF!</definedName>
    <definedName name="_vp1" localSheetId="24">#REF!</definedName>
    <definedName name="_vp1">#REF!</definedName>
    <definedName name="_vpp1" localSheetId="1">#REF!</definedName>
    <definedName name="_vpp1" localSheetId="24">#REF!</definedName>
    <definedName name="_vpp1">#REF!</definedName>
    <definedName name="_vpp2" localSheetId="1">#REF!</definedName>
    <definedName name="_vpp2" localSheetId="24">#REF!</definedName>
    <definedName name="_vpp2">#REF!</definedName>
    <definedName name="_vpp3" localSheetId="1">#REF!</definedName>
    <definedName name="_vpp3" localSheetId="24">#REF!</definedName>
    <definedName name="_vpp3">#REF!</definedName>
    <definedName name="_vpp4" localSheetId="1">#REF!</definedName>
    <definedName name="_vpp4" localSheetId="24">#REF!</definedName>
    <definedName name="_vpp4">#REF!</definedName>
    <definedName name="_vpp5" localSheetId="1">#REF!</definedName>
    <definedName name="_vpp5" localSheetId="24">#REF!</definedName>
    <definedName name="_vpp5">#REF!</definedName>
    <definedName name="_vpp6" localSheetId="1">#REF!</definedName>
    <definedName name="_vpp6" localSheetId="24">#REF!</definedName>
    <definedName name="_vpp6">#REF!</definedName>
    <definedName name="_vpp7" localSheetId="1">#REF!</definedName>
    <definedName name="_vpp7" localSheetId="24">#REF!</definedName>
    <definedName name="_vpp7">#REF!</definedName>
    <definedName name="_zz28" localSheetId="1">#REF!</definedName>
    <definedName name="_zz28" localSheetId="24">#REF!</definedName>
    <definedName name="_zz28">#REF!</definedName>
    <definedName name="_xlnm._FilterDatabase" localSheetId="5" hidden="1">'годовая смета'!$A$19:$B$29</definedName>
    <definedName name="_xlnm._FilterDatabase" localSheetId="1" hidden="1">'Производственные показатели'!#REF!</definedName>
    <definedName name="a" localSheetId="1">#N/A</definedName>
    <definedName name="a">[9]!a</definedName>
    <definedName name="a_1">NA()</definedName>
    <definedName name="a_16" localSheetId="1">#REF!</definedName>
    <definedName name="a_16" localSheetId="24">#REF!</definedName>
    <definedName name="a_16" localSheetId="0">#REF!</definedName>
    <definedName name="a_16">#REF!</definedName>
    <definedName name="a_17" localSheetId="1">#REF!</definedName>
    <definedName name="a_17" localSheetId="24">#REF!</definedName>
    <definedName name="a_17">#REF!</definedName>
    <definedName name="a_18" localSheetId="1">#REF!</definedName>
    <definedName name="a_18" localSheetId="24">#REF!</definedName>
    <definedName name="a_18">#REF!</definedName>
    <definedName name="a_2" localSheetId="1">#REF!</definedName>
    <definedName name="a_2" localSheetId="24">#REF!</definedName>
    <definedName name="a_2">#REF!</definedName>
    <definedName name="a_3" localSheetId="1">#REF!</definedName>
    <definedName name="a_3" localSheetId="24">#REF!</definedName>
    <definedName name="a_3">#REF!</definedName>
    <definedName name="a_4" localSheetId="1">#REF!</definedName>
    <definedName name="a_4" localSheetId="24">#REF!</definedName>
    <definedName name="a_4">#REF!</definedName>
    <definedName name="a_5" localSheetId="1">#REF!</definedName>
    <definedName name="a_5" localSheetId="24">#REF!</definedName>
    <definedName name="a_5">#REF!</definedName>
    <definedName name="a_6" localSheetId="1">#REF!</definedName>
    <definedName name="a_6" localSheetId="24">#REF!</definedName>
    <definedName name="a_6">#REF!</definedName>
    <definedName name="a_7" localSheetId="1">#REF!</definedName>
    <definedName name="a_7" localSheetId="24">#REF!</definedName>
    <definedName name="a_7">#REF!</definedName>
    <definedName name="a_8">#N/A</definedName>
    <definedName name="a0" localSheetId="1">#REF!</definedName>
    <definedName name="a0" localSheetId="24">#REF!</definedName>
    <definedName name="a0" localSheetId="0">#REF!</definedName>
    <definedName name="a0">#REF!</definedName>
    <definedName name="a04t" localSheetId="1">#REF!</definedName>
    <definedName name="a04t" localSheetId="24">#REF!</definedName>
    <definedName name="a04t">#REF!</definedName>
    <definedName name="a1_" localSheetId="1">#REF!</definedName>
    <definedName name="a1_" localSheetId="24">#REF!</definedName>
    <definedName name="a1_">#REF!</definedName>
    <definedName name="A18Ф1" localSheetId="1">#REF!</definedName>
    <definedName name="A18Ф1" localSheetId="24">#REF!</definedName>
    <definedName name="A18Ф1">#REF!</definedName>
    <definedName name="a2_" localSheetId="1">#REF!</definedName>
    <definedName name="a2_" localSheetId="24">#REF!</definedName>
    <definedName name="a2_">#REF!</definedName>
    <definedName name="a2_2" localSheetId="1">#REF!</definedName>
    <definedName name="a2_2" localSheetId="24">#REF!</definedName>
    <definedName name="a2_2">#REF!</definedName>
    <definedName name="a3_" localSheetId="1">#REF!</definedName>
    <definedName name="a3_" localSheetId="24">#REF!</definedName>
    <definedName name="a3_">#REF!</definedName>
    <definedName name="a4_" localSheetId="1">#REF!</definedName>
    <definedName name="a4_" localSheetId="24">#REF!</definedName>
    <definedName name="a4_">#REF!</definedName>
    <definedName name="a4_2" localSheetId="1">#REF!</definedName>
    <definedName name="a4_2" localSheetId="24">#REF!</definedName>
    <definedName name="a4_2">#REF!</definedName>
    <definedName name="a5_" localSheetId="1">#REF!</definedName>
    <definedName name="a5_" localSheetId="24">#REF!</definedName>
    <definedName name="a5_">#REF!</definedName>
    <definedName name="a5_2" localSheetId="1">#REF!</definedName>
    <definedName name="a5_2" localSheetId="24">#REF!</definedName>
    <definedName name="a5_2">#REF!</definedName>
    <definedName name="aa" localSheetId="1">#REF!</definedName>
    <definedName name="aa" localSheetId="24">#REF!</definedName>
    <definedName name="aa">#REF!</definedName>
    <definedName name="aad" localSheetId="1">#REF!</definedName>
    <definedName name="aad" localSheetId="24">#REF!</definedName>
    <definedName name="aad">#REF!</definedName>
    <definedName name="AccessDatabase" hidden="1">"C:\My Documents\vlad\Var_2\can270398v2t05.mdb"</definedName>
    <definedName name="ADD_2" localSheetId="1">[10]Диапазоны!#REF!</definedName>
    <definedName name="ADD_2" localSheetId="24">[10]Диапазоны!#REF!</definedName>
    <definedName name="ADD_2" localSheetId="0">[10]Диапазоны!#REF!</definedName>
    <definedName name="ADD_2">[10]Диапазоны!#REF!</definedName>
    <definedName name="ADD_4" localSheetId="1">[10]Диапазоны!#REF!</definedName>
    <definedName name="ADD_4" localSheetId="24">[10]Диапазоны!#REF!</definedName>
    <definedName name="ADD_4" localSheetId="0">[10]Диапазоны!#REF!</definedName>
    <definedName name="ADD_4">[10]Диапазоны!#REF!</definedName>
    <definedName name="Add_name" localSheetId="1">[11]!Add_name</definedName>
    <definedName name="Add_name" localSheetId="24">[11]!Add_name</definedName>
    <definedName name="Add_name">[11]!Add_name</definedName>
    <definedName name="ADD2_1" localSheetId="1">[10]Диапазоны!#REF!</definedName>
    <definedName name="ADD2_1" localSheetId="24">[10]Диапазоны!#REF!</definedName>
    <definedName name="ADD2_1" localSheetId="0">[10]Диапазоны!#REF!</definedName>
    <definedName name="ADD2_1">[10]Диапазоны!#REF!</definedName>
    <definedName name="ADD3_1" localSheetId="1">[10]Диапазоны!#REF!</definedName>
    <definedName name="ADD3_1" localSheetId="24">[10]Диапазоны!#REF!</definedName>
    <definedName name="ADD3_1">[10]Диапазоны!#REF!</definedName>
    <definedName name="AFamorts" localSheetId="1">#REF!</definedName>
    <definedName name="AFamorts" localSheetId="24">#REF!</definedName>
    <definedName name="AFamorts" localSheetId="0">#REF!</definedName>
    <definedName name="AFamorts">#REF!</definedName>
    <definedName name="AFamorts_8" localSheetId="1">#REF!</definedName>
    <definedName name="AFamorts_8" localSheetId="24">#REF!</definedName>
    <definedName name="AFamorts_8">#REF!</definedName>
    <definedName name="AFamorttnr96" localSheetId="1">#REF!</definedName>
    <definedName name="AFamorttnr96" localSheetId="24">#REF!</definedName>
    <definedName name="AFamorttnr96">#REF!</definedName>
    <definedName name="AFassistech" localSheetId="1">#REF!</definedName>
    <definedName name="AFassistech" localSheetId="24">#REF!</definedName>
    <definedName name="AFassistech">#REF!</definedName>
    <definedName name="AFassistech_8" localSheetId="1">#REF!</definedName>
    <definedName name="AFassistech_8" localSheetId="24">#REF!</definedName>
    <definedName name="AFassistech_8">#REF!</definedName>
    <definedName name="AFfraisfi" localSheetId="1">#REF!</definedName>
    <definedName name="AFfraisfi" localSheetId="24">#REF!</definedName>
    <definedName name="AFfraisfi">#REF!</definedName>
    <definedName name="AFimpoA" localSheetId="1">#REF!</definedName>
    <definedName name="AFimpoA" localSheetId="24">#REF!</definedName>
    <definedName name="AFimpoA">#REF!</definedName>
    <definedName name="AFimpoA_8" localSheetId="1">#REF!</definedName>
    <definedName name="AFimpoA_8" localSheetId="24">#REF!</definedName>
    <definedName name="AFimpoA_8">#REF!</definedName>
    <definedName name="AFparité" localSheetId="1">#REF!</definedName>
    <definedName name="AFparité" localSheetId="24">#REF!</definedName>
    <definedName name="AFparité">#REF!</definedName>
    <definedName name="AFtaxexport" localSheetId="1">#REF!</definedName>
    <definedName name="AFtaxexport" localSheetId="24">#REF!</definedName>
    <definedName name="AFtaxexport">#REF!</definedName>
    <definedName name="AFtaxexport_8" localSheetId="1">#REF!</definedName>
    <definedName name="AFtaxexport_8" localSheetId="24">#REF!</definedName>
    <definedName name="AFtaxexport_8">#REF!</definedName>
    <definedName name="alumina_mt" localSheetId="1">#REF!</definedName>
    <definedName name="alumina_mt" localSheetId="24">#REF!</definedName>
    <definedName name="alumina_mt">#REF!</definedName>
    <definedName name="alumina_price" localSheetId="1">#REF!</definedName>
    <definedName name="alumina_price" localSheetId="24">#REF!</definedName>
    <definedName name="alumina_price">#REF!</definedName>
    <definedName name="anscount" hidden="1">1</definedName>
    <definedName name="AS2DocOpenMode" hidden="1">"AS2DocumentBrowse"</definedName>
    <definedName name="asd" localSheetId="1">#N/A</definedName>
    <definedName name="asd">[9]!asd</definedName>
    <definedName name="asd_8">#N/A</definedName>
    <definedName name="b" localSheetId="1">#N/A</definedName>
    <definedName name="B">[9]!B</definedName>
    <definedName name="B_8">#N/A</definedName>
    <definedName name="b1_" localSheetId="1">#REF!</definedName>
    <definedName name="b1_" localSheetId="24">#REF!</definedName>
    <definedName name="b1_" localSheetId="0">#REF!</definedName>
    <definedName name="b1_">#REF!</definedName>
    <definedName name="b1_2" localSheetId="1">#REF!</definedName>
    <definedName name="b1_2" localSheetId="24">#REF!</definedName>
    <definedName name="b1_2">#REF!</definedName>
    <definedName name="b2_" localSheetId="1">#REF!</definedName>
    <definedName name="b2_" localSheetId="24">#REF!</definedName>
    <definedName name="b2_">#REF!</definedName>
    <definedName name="b3_" localSheetId="1">#REF!</definedName>
    <definedName name="b3_" localSheetId="24">#REF!</definedName>
    <definedName name="b3_">#REF!</definedName>
    <definedName name="b4_" localSheetId="1">#REF!</definedName>
    <definedName name="b4_" localSheetId="24">#REF!</definedName>
    <definedName name="b4_">#REF!</definedName>
    <definedName name="b5_" localSheetId="1">#REF!</definedName>
    <definedName name="b5_" localSheetId="24">#REF!</definedName>
    <definedName name="b5_">#REF!</definedName>
    <definedName name="Balance" localSheetId="1">#REF!</definedName>
    <definedName name="Balance" localSheetId="24">#REF!</definedName>
    <definedName name="Balance">#REF!</definedName>
    <definedName name="Balance_Sheet" localSheetId="1">#REF!</definedName>
    <definedName name="Balance_Sheet" localSheetId="24">#REF!</definedName>
    <definedName name="Balance_Sheet">#REF!</definedName>
    <definedName name="Base_OptClick" localSheetId="1">'Производственные показатели'!Base_OptClick</definedName>
    <definedName name="Base_OptClick" localSheetId="0">'форма №2 '!Base_OptClick</definedName>
    <definedName name="Base_OptClick">[0]!Base_OptClick</definedName>
    <definedName name="bb" localSheetId="1">#REF!</definedName>
    <definedName name="bb" localSheetId="24">#REF!</definedName>
    <definedName name="bb" localSheetId="0">#REF!</definedName>
    <definedName name="bb">#REF!</definedName>
    <definedName name="bbbbb" localSheetId="1">'Производственные показатели'!USD/1.701</definedName>
    <definedName name="bbbbb">[9]!USD/1.701</definedName>
    <definedName name="bbbbb_8">#N/A</definedName>
    <definedName name="bbbbbb">#N/A</definedName>
    <definedName name="BBC" localSheetId="1">#REF!</definedName>
    <definedName name="BBC" localSheetId="24">#REF!</definedName>
    <definedName name="BBC" localSheetId="0">#REF!</definedName>
    <definedName name="BBC">#REF!</definedName>
    <definedName name="Beg_Bal" localSheetId="1">#REF!</definedName>
    <definedName name="Beg_Bal" localSheetId="24">#REF!</definedName>
    <definedName name="Beg_Bal">#REF!</definedName>
    <definedName name="Beg_Bal_1" localSheetId="1">#REF!</definedName>
    <definedName name="Beg_Bal_1" localSheetId="24">#REF!</definedName>
    <definedName name="Beg_Bal_1">#REF!</definedName>
    <definedName name="Beg_Bal_1_1" localSheetId="1">#REF!</definedName>
    <definedName name="Beg_Bal_1_1" localSheetId="24">#REF!</definedName>
    <definedName name="Beg_Bal_1_1">#REF!</definedName>
    <definedName name="Beg_Bal_1_11" localSheetId="1">#REF!</definedName>
    <definedName name="Beg_Bal_1_11" localSheetId="24">#REF!</definedName>
    <definedName name="Beg_Bal_1_11">#REF!</definedName>
    <definedName name="Beg_Bal_1_13" localSheetId="1">#REF!</definedName>
    <definedName name="Beg_Bal_1_13" localSheetId="24">#REF!</definedName>
    <definedName name="Beg_Bal_1_13">#REF!</definedName>
    <definedName name="Beg_Bal_1_19">NA()</definedName>
    <definedName name="Beg_Bal_1_2">NA()</definedName>
    <definedName name="Beg_Bal_1_20">NA()</definedName>
    <definedName name="Beg_Bal_1_21">NA()</definedName>
    <definedName name="Beg_Bal_1_23">NA()</definedName>
    <definedName name="Beg_Bal_1_7">NA()</definedName>
    <definedName name="Beg_Bal_11" localSheetId="1">#REF!</definedName>
    <definedName name="Beg_Bal_11" localSheetId="24">#REF!</definedName>
    <definedName name="Beg_Bal_11" localSheetId="0">#REF!</definedName>
    <definedName name="Beg_Bal_11">#REF!</definedName>
    <definedName name="Beg_Bal_13" localSheetId="1">#REF!</definedName>
    <definedName name="Beg_Bal_13" localSheetId="24">#REF!</definedName>
    <definedName name="Beg_Bal_13">#REF!</definedName>
    <definedName name="Beg_Bal_15" localSheetId="1">#REF!</definedName>
    <definedName name="Beg_Bal_15" localSheetId="24">#REF!</definedName>
    <definedName name="Beg_Bal_15">#REF!</definedName>
    <definedName name="Beg_Bal_16" localSheetId="1">#REF!</definedName>
    <definedName name="Beg_Bal_16" localSheetId="24">#REF!</definedName>
    <definedName name="Beg_Bal_16">#REF!</definedName>
    <definedName name="Beg_Bal_17" localSheetId="1">#REF!</definedName>
    <definedName name="Beg_Bal_17" localSheetId="24">#REF!</definedName>
    <definedName name="Beg_Bal_17">#REF!</definedName>
    <definedName name="Beg_Bal_18" localSheetId="1">#REF!</definedName>
    <definedName name="Beg_Bal_18" localSheetId="24">#REF!</definedName>
    <definedName name="Beg_Bal_18">#REF!</definedName>
    <definedName name="Beg_Bal_19" localSheetId="1">#REF!</definedName>
    <definedName name="Beg_Bal_19" localSheetId="24">#REF!</definedName>
    <definedName name="Beg_Bal_19">#REF!</definedName>
    <definedName name="Beg_Bal_2" localSheetId="1">#REF!</definedName>
    <definedName name="Beg_Bal_2" localSheetId="24">#REF!</definedName>
    <definedName name="Beg_Bal_2">#REF!</definedName>
    <definedName name="Beg_Bal_2_11" localSheetId="1">#REF!</definedName>
    <definedName name="Beg_Bal_2_11" localSheetId="24">#REF!</definedName>
    <definedName name="Beg_Bal_2_11">#REF!</definedName>
    <definedName name="Beg_Bal_2_13" localSheetId="1">#REF!</definedName>
    <definedName name="Beg_Bal_2_13" localSheetId="24">#REF!</definedName>
    <definedName name="Beg_Bal_2_13">#REF!</definedName>
    <definedName name="Beg_Bal_2_19">NA()</definedName>
    <definedName name="Beg_Bal_2_2">NA()</definedName>
    <definedName name="Beg_Bal_2_20">NA()</definedName>
    <definedName name="Beg_Bal_2_21">NA()</definedName>
    <definedName name="Beg_Bal_2_23">NA()</definedName>
    <definedName name="Beg_Bal_2_7">NA()</definedName>
    <definedName name="Beg_Bal_20" localSheetId="1">#REF!</definedName>
    <definedName name="Beg_Bal_20" localSheetId="24">#REF!</definedName>
    <definedName name="Beg_Bal_20" localSheetId="0">#REF!</definedName>
    <definedName name="Beg_Bal_20">#REF!</definedName>
    <definedName name="Beg_Bal_21" localSheetId="1">#REF!</definedName>
    <definedName name="Beg_Bal_21" localSheetId="24">#REF!</definedName>
    <definedName name="Beg_Bal_21">#REF!</definedName>
    <definedName name="Beg_Bal_22" localSheetId="1">#REF!</definedName>
    <definedName name="Beg_Bal_22" localSheetId="24">#REF!</definedName>
    <definedName name="Beg_Bal_22">#REF!</definedName>
    <definedName name="Beg_Bal_23" localSheetId="1">#REF!</definedName>
    <definedName name="Beg_Bal_23" localSheetId="24">#REF!</definedName>
    <definedName name="Beg_Bal_23">#REF!</definedName>
    <definedName name="Beg_Bal_24" localSheetId="1">#REF!</definedName>
    <definedName name="Beg_Bal_24" localSheetId="24">#REF!</definedName>
    <definedName name="Beg_Bal_24">#REF!</definedName>
    <definedName name="Beg_Bal_27" localSheetId="1">#REF!</definedName>
    <definedName name="Beg_Bal_27" localSheetId="24">#REF!</definedName>
    <definedName name="Beg_Bal_27">#REF!</definedName>
    <definedName name="Beg_Bal_29" localSheetId="1">#REF!</definedName>
    <definedName name="Beg_Bal_29" localSheetId="24">#REF!</definedName>
    <definedName name="Beg_Bal_29">#REF!</definedName>
    <definedName name="Beg_Bal_3" localSheetId="1">#REF!</definedName>
    <definedName name="Beg_Bal_3" localSheetId="24">#REF!</definedName>
    <definedName name="Beg_Bal_3">#REF!</definedName>
    <definedName name="Beg_Bal_3_11" localSheetId="1">#REF!</definedName>
    <definedName name="Beg_Bal_3_11" localSheetId="24">#REF!</definedName>
    <definedName name="Beg_Bal_3_11">#REF!</definedName>
    <definedName name="Beg_Bal_3_13" localSheetId="1">#REF!</definedName>
    <definedName name="Beg_Bal_3_13" localSheetId="24">#REF!</definedName>
    <definedName name="Beg_Bal_3_13">#REF!</definedName>
    <definedName name="Beg_Bal_3_19">NA()</definedName>
    <definedName name="Beg_Bal_3_2">NA()</definedName>
    <definedName name="Beg_Bal_3_20">NA()</definedName>
    <definedName name="Beg_Bal_3_21">NA()</definedName>
    <definedName name="Beg_Bal_3_23">NA()</definedName>
    <definedName name="Beg_Bal_3_7">NA()</definedName>
    <definedName name="Beg_Bal_30" localSheetId="1">#REF!</definedName>
    <definedName name="Beg_Bal_30" localSheetId="24">#REF!</definedName>
    <definedName name="Beg_Bal_30" localSheetId="0">#REF!</definedName>
    <definedName name="Beg_Bal_30">#REF!</definedName>
    <definedName name="Beg_Bal_31" localSheetId="1">#REF!</definedName>
    <definedName name="Beg_Bal_31" localSheetId="24">#REF!</definedName>
    <definedName name="Beg_Bal_31">#REF!</definedName>
    <definedName name="Beg_Bal_38" localSheetId="1">#REF!</definedName>
    <definedName name="Beg_Bal_38" localSheetId="24">#REF!</definedName>
    <definedName name="Beg_Bal_38">#REF!</definedName>
    <definedName name="Beg_Bal_39" localSheetId="1">#REF!</definedName>
    <definedName name="Beg_Bal_39" localSheetId="24">#REF!</definedName>
    <definedName name="Beg_Bal_39">#REF!</definedName>
    <definedName name="Beg_Bal_4" localSheetId="1">#REF!</definedName>
    <definedName name="Beg_Bal_4" localSheetId="24">#REF!</definedName>
    <definedName name="Beg_Bal_4">#REF!</definedName>
    <definedName name="Beg_Bal_4_11" localSheetId="1">#REF!</definedName>
    <definedName name="Beg_Bal_4_11" localSheetId="24">#REF!</definedName>
    <definedName name="Beg_Bal_4_11">#REF!</definedName>
    <definedName name="Beg_Bal_4_13" localSheetId="1">#REF!</definedName>
    <definedName name="Beg_Bal_4_13" localSheetId="24">#REF!</definedName>
    <definedName name="Beg_Bal_4_13">#REF!</definedName>
    <definedName name="Beg_Bal_4_19">NA()</definedName>
    <definedName name="Beg_Bal_4_2">NA()</definedName>
    <definedName name="Beg_Bal_4_20">NA()</definedName>
    <definedName name="Beg_Bal_4_21">NA()</definedName>
    <definedName name="Beg_Bal_4_23">NA()</definedName>
    <definedName name="Beg_Bal_4_7">NA()</definedName>
    <definedName name="Beg_Bal_43" localSheetId="1">#REF!</definedName>
    <definedName name="Beg_Bal_43" localSheetId="24">#REF!</definedName>
    <definedName name="Beg_Bal_43" localSheetId="0">#REF!</definedName>
    <definedName name="Beg_Bal_43">#REF!</definedName>
    <definedName name="Beg_Bal_44" localSheetId="1">#REF!</definedName>
    <definedName name="Beg_Bal_44" localSheetId="24">#REF!</definedName>
    <definedName name="Beg_Bal_44">#REF!</definedName>
    <definedName name="Beg_Bal_5">NA()</definedName>
    <definedName name="Beg_Bal_5_1" localSheetId="1">#REF!</definedName>
    <definedName name="Beg_Bal_5_1" localSheetId="24">#REF!</definedName>
    <definedName name="Beg_Bal_5_1" localSheetId="0">#REF!</definedName>
    <definedName name="Beg_Bal_5_1">#REF!</definedName>
    <definedName name="Beg_Bal_5_11" localSheetId="1">#REF!</definedName>
    <definedName name="Beg_Bal_5_11" localSheetId="24">#REF!</definedName>
    <definedName name="Beg_Bal_5_11">#REF!</definedName>
    <definedName name="Beg_Bal_5_13" localSheetId="1">#REF!</definedName>
    <definedName name="Beg_Bal_5_13" localSheetId="24">#REF!</definedName>
    <definedName name="Beg_Bal_5_13">#REF!</definedName>
    <definedName name="Beg_Bal_5_2">NA()</definedName>
    <definedName name="Beg_Bal_5_21">NA()</definedName>
    <definedName name="Beg_Bal_5_7">NA()</definedName>
    <definedName name="Beg_Bal_6" localSheetId="1">#REF!</definedName>
    <definedName name="Beg_Bal_6" localSheetId="24">#REF!</definedName>
    <definedName name="Beg_Bal_6" localSheetId="0">#REF!</definedName>
    <definedName name="Beg_Bal_6">#REF!</definedName>
    <definedName name="Beg_Bal_7" localSheetId="1">#REF!</definedName>
    <definedName name="Beg_Bal_7" localSheetId="24">#REF!</definedName>
    <definedName name="Beg_Bal_7">#REF!</definedName>
    <definedName name="Beg_Bal_8" localSheetId="1">#REF!</definedName>
    <definedName name="Beg_Bal_8" localSheetId="24">#REF!</definedName>
    <definedName name="Beg_Bal_8">#REF!</definedName>
    <definedName name="BOTMHR01" localSheetId="1">#REF!</definedName>
    <definedName name="BOTMHR01" localSheetId="24">#REF!</definedName>
    <definedName name="BOTMHR01">#REF!</definedName>
    <definedName name="BREWMHR01" localSheetId="1">#REF!</definedName>
    <definedName name="BREWMHR01" localSheetId="24">#REF!</definedName>
    <definedName name="BREWMHR01">#REF!</definedName>
    <definedName name="BREWMHRLE" localSheetId="1">#REF!</definedName>
    <definedName name="BREWMHRLE" localSheetId="24">#REF!</definedName>
    <definedName name="BREWMHRLE">#REF!</definedName>
    <definedName name="BREWVOL01" localSheetId="1">#REF!</definedName>
    <definedName name="BREWVOL01" localSheetId="24">#REF!</definedName>
    <definedName name="BREWVOL01">#REF!</definedName>
    <definedName name="BREWVOLLE" localSheetId="1">#REF!</definedName>
    <definedName name="BREWVOLLE" localSheetId="24">#REF!</definedName>
    <definedName name="BREWVOLLE">#REF!</definedName>
    <definedName name="BS_Deferred_Taxes" localSheetId="1">#REF!</definedName>
    <definedName name="BS_Deferred_Taxes" localSheetId="24">#REF!</definedName>
    <definedName name="BS_Deferred_Taxes">#REF!</definedName>
    <definedName name="BS_Equity" localSheetId="1">#REF!</definedName>
    <definedName name="BS_Equity" localSheetId="24">#REF!</definedName>
    <definedName name="BS_Equity">#REF!</definedName>
    <definedName name="BS_Intangibles" localSheetId="1">#REF!</definedName>
    <definedName name="BS_Intangibles" localSheetId="24">#REF!</definedName>
    <definedName name="BS_Intangibles">#REF!</definedName>
    <definedName name="BS_Inventory" localSheetId="1">#REF!</definedName>
    <definedName name="BS_Inventory" localSheetId="24">#REF!</definedName>
    <definedName name="BS_Inventory">#REF!</definedName>
    <definedName name="BS_Investments" localSheetId="1">#REF!</definedName>
    <definedName name="BS_Investments" localSheetId="24">#REF!</definedName>
    <definedName name="BS_Investments">#REF!</definedName>
    <definedName name="BS_Minority" localSheetId="1">#REF!</definedName>
    <definedName name="BS_Minority" localSheetId="24">#REF!</definedName>
    <definedName name="BS_Minority">#REF!</definedName>
    <definedName name="BS_Other_CA" localSheetId="1">#REF!</definedName>
    <definedName name="BS_Other_CA" localSheetId="24">#REF!</definedName>
    <definedName name="BS_Other_CA">#REF!</definedName>
    <definedName name="BS_Other_LTAssets" localSheetId="1">#REF!</definedName>
    <definedName name="BS_Other_LTAssets" localSheetId="24">#REF!</definedName>
    <definedName name="BS_Other_LTAssets">#REF!</definedName>
    <definedName name="BS_Other_LTLiabilities" localSheetId="1">#REF!</definedName>
    <definedName name="BS_Other_LTLiabilities" localSheetId="24">#REF!</definedName>
    <definedName name="BS_Other_LTLiabilities">#REF!</definedName>
    <definedName name="BS_PPE" localSheetId="1">#REF!</definedName>
    <definedName name="BS_PPE" localSheetId="24">#REF!</definedName>
    <definedName name="BS_PPE">#REF!</definedName>
    <definedName name="BS_Provisions" localSheetId="1">#REF!</definedName>
    <definedName name="BS_Provisions" localSheetId="24">#REF!</definedName>
    <definedName name="BS_Provisions">#REF!</definedName>
    <definedName name="BS_Revolver" localSheetId="1">#REF!</definedName>
    <definedName name="BS_Revolver" localSheetId="24">#REF!</definedName>
    <definedName name="BS_Revolver">#REF!</definedName>
    <definedName name="BS_Straight_Debt" localSheetId="1">#REF!</definedName>
    <definedName name="BS_Straight_Debt" localSheetId="24">#REF!</definedName>
    <definedName name="BS_Straight_Debt">#REF!</definedName>
    <definedName name="BS_Straight_Preferred" localSheetId="1">#REF!</definedName>
    <definedName name="BS_Straight_Preferred" localSheetId="24">#REF!</definedName>
    <definedName name="BS_Straight_Preferred">#REF!</definedName>
    <definedName name="BShares" localSheetId="1">#REF!</definedName>
    <definedName name="BShares" localSheetId="24">#REF!</definedName>
    <definedName name="BShares">#REF!</definedName>
    <definedName name="Budget_ID" localSheetId="1">#REF!</definedName>
    <definedName name="Budget_ID" localSheetId="24">#REF!</definedName>
    <definedName name="Budget_ID">#REF!</definedName>
    <definedName name="Button_1">"НоваяОборотка_Лист1_Таблица"</definedName>
    <definedName name="Button_130">"can270398v2t05_Выпуск__реализация__запасы_Таблица"</definedName>
    <definedName name="Button_67">"X2001_PROJECT_N_1_DailySch_List"</definedName>
    <definedName name="c_dateswitch" localSheetId="1">#REF!</definedName>
    <definedName name="c_dateswitch" localSheetId="24">#REF!</definedName>
    <definedName name="c_dateswitch" localSheetId="0">#REF!</definedName>
    <definedName name="c_dateswitch">#REF!</definedName>
    <definedName name="c_pageswitch" localSheetId="1">#REF!</definedName>
    <definedName name="c_pageswitch" localSheetId="24">#REF!</definedName>
    <definedName name="c_pageswitch">#REF!</definedName>
    <definedName name="c_pathswitch" localSheetId="1">#REF!</definedName>
    <definedName name="c_pathswitch" localSheetId="24">#REF!</definedName>
    <definedName name="c_pathswitch">#REF!</definedName>
    <definedName name="c_proj_switch" localSheetId="1">#REF!</definedName>
    <definedName name="c_proj_switch" localSheetId="24">#REF!</definedName>
    <definedName name="c_proj_switch">#REF!</definedName>
    <definedName name="c_SSBswitch" localSheetId="1">#REF!</definedName>
    <definedName name="c_SSBswitch" localSheetId="24">#REF!</definedName>
    <definedName name="c_SSBswitch">#REF!</definedName>
    <definedName name="CALC_IDENTIFIER">[12]TECHSHEET!$G$18</definedName>
    <definedName name="calculations" localSheetId="1">#REF!</definedName>
    <definedName name="calculations" localSheetId="24">#REF!</definedName>
    <definedName name="calculations" localSheetId="0">#REF!</definedName>
    <definedName name="calculations">#REF!</definedName>
    <definedName name="capex_eur" localSheetId="1">#REF!</definedName>
    <definedName name="capex_eur" localSheetId="24">#REF!</definedName>
    <definedName name="capex_eur">#REF!</definedName>
    <definedName name="capex_excl" localSheetId="1">#REF!</definedName>
    <definedName name="capex_excl" localSheetId="24">#REF!</definedName>
    <definedName name="capex_excl">#REF!</definedName>
    <definedName name="capex_na" localSheetId="1">#REF!</definedName>
    <definedName name="capex_na" localSheetId="24">#REF!</definedName>
    <definedName name="capex_na">#REF!</definedName>
    <definedName name="capex_rheox" localSheetId="1">#REF!</definedName>
    <definedName name="capex_rheox" localSheetId="24">#REF!</definedName>
    <definedName name="capex_rheox">#REF!</definedName>
    <definedName name="CapExIncrement" localSheetId="1">#REF!</definedName>
    <definedName name="CapExIncrement" localSheetId="24">#REF!</definedName>
    <definedName name="CapExIncrement">#REF!</definedName>
    <definedName name="CapexYear" localSheetId="1">#REF!</definedName>
    <definedName name="CapexYear" localSheetId="24">#REF!</definedName>
    <definedName name="CapexYear">#REF!</definedName>
    <definedName name="Capital_Purchases" localSheetId="1">#REF!</definedName>
    <definedName name="Capital_Purchases" localSheetId="24">#REF!</definedName>
    <definedName name="Capital_Purchases">#REF!</definedName>
    <definedName name="Car" localSheetId="1">{0.1;0;0.382758620689655;0;0;0;0.258620689655172;0;0.258620689655172}</definedName>
    <definedName name="Car" localSheetId="0">{0.1;0;0.382758620689655;0;0;0;0.258620689655172;0;0.258620689655172}</definedName>
    <definedName name="Car">{0.1;0;0.382758620689655;0;0;0;0.258620689655172;0;0.258620689655172}</definedName>
    <definedName name="CashFlow" localSheetId="1">'[13]Master Cashflows - Contractual'!#REF!</definedName>
    <definedName name="CashFlow" localSheetId="24">'[14]Master Cashflows - Contractual'!#REF!</definedName>
    <definedName name="CashFlow">'[14]Master Cashflows - Contractual'!#REF!</definedName>
    <definedName name="CASKMHR01" localSheetId="1">#REF!</definedName>
    <definedName name="CASKMHR01" localSheetId="24">#REF!</definedName>
    <definedName name="CASKMHR01" localSheetId="0">#REF!</definedName>
    <definedName name="CASKMHR01">#REF!</definedName>
    <definedName name="CASKMHRLE" localSheetId="1">#REF!</definedName>
    <definedName name="CASKMHRLE" localSheetId="24">#REF!</definedName>
    <definedName name="CASKMHRLE">#REF!</definedName>
    <definedName name="CASKVOL01" localSheetId="1">#REF!</definedName>
    <definedName name="CASKVOL01" localSheetId="24">#REF!</definedName>
    <definedName name="CASKVOL01">#REF!</definedName>
    <definedName name="CASKVOLLE" localSheetId="1">#REF!</definedName>
    <definedName name="CASKVOLLE" localSheetId="24">#REF!</definedName>
    <definedName name="CASKVOLLE">#REF!</definedName>
    <definedName name="CATV" localSheetId="1">#REF!</definedName>
    <definedName name="CATV" localSheetId="24">#REF!</definedName>
    <definedName name="CATV">#REF!</definedName>
    <definedName name="cc" localSheetId="1" hidden="1">{"'Лист1'!$A$1:$W$63"}</definedName>
    <definedName name="cc" localSheetId="0" hidden="1">{"'Лист1'!$A$1:$W$63"}</definedName>
    <definedName name="cc" hidden="1">{"'Лист1'!$A$1:$W$63"}</definedName>
    <definedName name="CF_Amortization" localSheetId="1">#REF!</definedName>
    <definedName name="CF_Amortization" localSheetId="24">#REF!</definedName>
    <definedName name="CF_Amortization">#REF!</definedName>
    <definedName name="CF_AP" localSheetId="1">#REF!</definedName>
    <definedName name="CF_AP" localSheetId="24">#REF!</definedName>
    <definedName name="CF_AP">#REF!</definedName>
    <definedName name="CF_AR" localSheetId="1">#REF!</definedName>
    <definedName name="CF_AR" localSheetId="24">#REF!</definedName>
    <definedName name="CF_AR">#REF!</definedName>
    <definedName name="CF_Beg_Cash" localSheetId="1">#REF!</definedName>
    <definedName name="CF_Beg_Cash" localSheetId="24">#REF!</definedName>
    <definedName name="CF_Beg_Cash">#REF!</definedName>
    <definedName name="CF_Capex" localSheetId="1">#REF!</definedName>
    <definedName name="CF_Capex" localSheetId="24">#REF!</definedName>
    <definedName name="CF_Capex">#REF!</definedName>
    <definedName name="CF_Convertible_Debt" localSheetId="1">#REF!</definedName>
    <definedName name="CF_Convertible_Debt" localSheetId="24">#REF!</definedName>
    <definedName name="CF_Convertible_Debt">#REF!</definedName>
    <definedName name="CF_Convertible_Preferred" localSheetId="1">#REF!</definedName>
    <definedName name="CF_Convertible_Preferred" localSheetId="24">#REF!</definedName>
    <definedName name="CF_Convertible_Preferred">#REF!</definedName>
    <definedName name="CF_Deferred_Taxes" localSheetId="1">#REF!</definedName>
    <definedName name="CF_Deferred_Taxes" localSheetId="24">#REF!</definedName>
    <definedName name="CF_Deferred_Taxes">#REF!</definedName>
    <definedName name="CF_Depreciation" localSheetId="1">#REF!</definedName>
    <definedName name="CF_Depreciation" localSheetId="24">#REF!</definedName>
    <definedName name="CF_Depreciation">#REF!</definedName>
    <definedName name="CF_Dividends" localSheetId="1">#REF!</definedName>
    <definedName name="CF_Dividends" localSheetId="24">#REF!</definedName>
    <definedName name="CF_Dividends">#REF!</definedName>
    <definedName name="CF_Dividends_Subsidiary" localSheetId="1">#REF!</definedName>
    <definedName name="CF_Dividends_Subsidiary" localSheetId="24">#REF!</definedName>
    <definedName name="CF_Dividends_Subsidiary">#REF!</definedName>
    <definedName name="CF_Equity" localSheetId="1">#REF!</definedName>
    <definedName name="CF_Equity" localSheetId="24">#REF!</definedName>
    <definedName name="CF_Equity">#REF!</definedName>
    <definedName name="CF_Equity_Earnings" localSheetId="1">#REF!</definedName>
    <definedName name="CF_Equity_Earnings" localSheetId="24">#REF!</definedName>
    <definedName name="CF_Equity_Earnings">#REF!</definedName>
    <definedName name="CF_Inventory" localSheetId="1">#REF!</definedName>
    <definedName name="CF_Inventory" localSheetId="24">#REF!</definedName>
    <definedName name="CF_Inventory">#REF!</definedName>
    <definedName name="CF_Investments" localSheetId="1">#REF!</definedName>
    <definedName name="CF_Investments" localSheetId="24">#REF!</definedName>
    <definedName name="CF_Investments">#REF!</definedName>
    <definedName name="CF_Minority_NI" localSheetId="1">#REF!</definedName>
    <definedName name="CF_Minority_NI" localSheetId="24">#REF!</definedName>
    <definedName name="CF_Minority_NI">#REF!</definedName>
    <definedName name="CF_NI" localSheetId="1">#REF!</definedName>
    <definedName name="CF_NI" localSheetId="24">#REF!</definedName>
    <definedName name="CF_NI">#REF!</definedName>
    <definedName name="CF_Non_Cash_Charges" localSheetId="1">#REF!</definedName>
    <definedName name="CF_Non_Cash_Charges" localSheetId="24">#REF!</definedName>
    <definedName name="CF_Non_Cash_Charges">#REF!</definedName>
    <definedName name="CF_Non_Cash_Interest" localSheetId="1">#REF!</definedName>
    <definedName name="CF_Non_Cash_Interest" localSheetId="24">#REF!</definedName>
    <definedName name="CF_Non_Cash_Interest">#REF!</definedName>
    <definedName name="CF_Non_Cash_Straight_PDividend" localSheetId="1">#REF!</definedName>
    <definedName name="CF_Non_Cash_Straight_PDividend" localSheetId="24">#REF!</definedName>
    <definedName name="CF_Non_Cash_Straight_PDividend">#REF!</definedName>
    <definedName name="CF_Other" localSheetId="1">#REF!</definedName>
    <definedName name="CF_Other" localSheetId="24">#REF!</definedName>
    <definedName name="CF_Other">#REF!</definedName>
    <definedName name="CF_Other_CA" localSheetId="1">#REF!</definedName>
    <definedName name="CF_Other_CA" localSheetId="24">#REF!</definedName>
    <definedName name="CF_Other_CA">#REF!</definedName>
    <definedName name="CF_Other_CL" localSheetId="1">#REF!</definedName>
    <definedName name="CF_Other_CL" localSheetId="24">#REF!</definedName>
    <definedName name="CF_Other_CL">#REF!</definedName>
    <definedName name="CF_Provisions" localSheetId="1">#REF!</definedName>
    <definedName name="CF_Provisions" localSheetId="24">#REF!</definedName>
    <definedName name="CF_Provisions">#REF!</definedName>
    <definedName name="CF_Straight_Debt" localSheetId="1">#REF!</definedName>
    <definedName name="CF_Straight_Debt" localSheetId="24">#REF!</definedName>
    <definedName name="CF_Straight_Debt">#REF!</definedName>
    <definedName name="CF_Straight_Preferred" localSheetId="1">#REF!</definedName>
    <definedName name="CF_Straight_Preferred" localSheetId="24">#REF!</definedName>
    <definedName name="CF_Straight_Preferred">#REF!</definedName>
    <definedName name="ChemSys" localSheetId="1">#REF!</definedName>
    <definedName name="ChemSys" localSheetId="24">#REF!</definedName>
    <definedName name="ChemSys">#REF!</definedName>
    <definedName name="cmndBase" localSheetId="1">#REF!</definedName>
    <definedName name="cmndBase" localSheetId="24">#REF!</definedName>
    <definedName name="cmndBase">#REF!</definedName>
    <definedName name="cmndDayMonthTo" localSheetId="1">#REF!</definedName>
    <definedName name="cmndDayMonthTo" localSheetId="24">#REF!</definedName>
    <definedName name="cmndDayMonthTo">#REF!</definedName>
    <definedName name="cmndDays" localSheetId="1">#REF!</definedName>
    <definedName name="cmndDays" localSheetId="24">#REF!</definedName>
    <definedName name="cmndDays">#REF!</definedName>
    <definedName name="cmndDocNum" localSheetId="1">#REF!</definedName>
    <definedName name="cmndDocNum" localSheetId="24">#REF!</definedName>
    <definedName name="cmndDocNum">#REF!</definedName>
    <definedName name="cmndDocSer" localSheetId="1">#REF!</definedName>
    <definedName name="cmndDocSer" localSheetId="24">#REF!</definedName>
    <definedName name="cmndDocSer">#REF!</definedName>
    <definedName name="cmndFIO" localSheetId="1">#REF!</definedName>
    <definedName name="cmndFIO" localSheetId="24">#REF!</definedName>
    <definedName name="cmndFIO">#REF!</definedName>
    <definedName name="cmndOrdDay" localSheetId="1">#REF!</definedName>
    <definedName name="cmndOrdDay" localSheetId="24">#REF!</definedName>
    <definedName name="cmndOrdDay">#REF!</definedName>
    <definedName name="cmndOrdMonth" localSheetId="1">#REF!</definedName>
    <definedName name="cmndOrdMonth" localSheetId="24">#REF!</definedName>
    <definedName name="cmndOrdMonth">#REF!</definedName>
    <definedName name="cmndOrdNum" localSheetId="1">#REF!</definedName>
    <definedName name="cmndOrdNum" localSheetId="24">#REF!</definedName>
    <definedName name="cmndOrdNum">#REF!</definedName>
    <definedName name="cmndOrdYear" localSheetId="1">#REF!</definedName>
    <definedName name="cmndOrdYear" localSheetId="24">#REF!</definedName>
    <definedName name="cmndOrdYear">#REF!</definedName>
    <definedName name="cmndPoint" localSheetId="1">#REF!</definedName>
    <definedName name="cmndPoint" localSheetId="24">#REF!</definedName>
    <definedName name="cmndPoint">#REF!</definedName>
    <definedName name="cmndPoint1" localSheetId="1">#REF!</definedName>
    <definedName name="cmndPoint1" localSheetId="24">#REF!</definedName>
    <definedName name="cmndPoint1">#REF!</definedName>
    <definedName name="cmndPos" localSheetId="1">#REF!</definedName>
    <definedName name="cmndPos" localSheetId="24">#REF!</definedName>
    <definedName name="cmndPos">#REF!</definedName>
    <definedName name="cmndYearTo" localSheetId="1">#REF!</definedName>
    <definedName name="cmndYearTo" localSheetId="24">#REF!</definedName>
    <definedName name="cmndYearTo">#REF!</definedName>
    <definedName name="cnBegFaktTP" localSheetId="1">#REF!</definedName>
    <definedName name="cnBegFaktTP" localSheetId="24">#REF!</definedName>
    <definedName name="cnBegFaktTP">#REF!</definedName>
    <definedName name="cnFaktTP" localSheetId="1">#REF!</definedName>
    <definedName name="cnFaktTP" localSheetId="24">#REF!</definedName>
    <definedName name="cnFaktTP">#REF!</definedName>
    <definedName name="cntAddition" localSheetId="1">#REF!</definedName>
    <definedName name="cntAddition" localSheetId="24">#REF!</definedName>
    <definedName name="cntAddition">#REF!</definedName>
    <definedName name="cntDay" localSheetId="1">#REF!</definedName>
    <definedName name="cntDay" localSheetId="24">#REF!</definedName>
    <definedName name="cntDay">#REF!</definedName>
    <definedName name="cntMonth" localSheetId="1">#REF!</definedName>
    <definedName name="cntMonth" localSheetId="24">#REF!</definedName>
    <definedName name="cntMonth">#REF!</definedName>
    <definedName name="cntName" localSheetId="1">#REF!</definedName>
    <definedName name="cntName" localSheetId="24">#REF!</definedName>
    <definedName name="cntName">#REF!</definedName>
    <definedName name="cnTNPTP" localSheetId="1">#REF!</definedName>
    <definedName name="cnTNPTP" localSheetId="24">#REF!</definedName>
    <definedName name="cnTNPTP">#REF!</definedName>
    <definedName name="cntNumber" localSheetId="1">#REF!</definedName>
    <definedName name="cntNumber" localSheetId="24">#REF!</definedName>
    <definedName name="cntNumber">#REF!</definedName>
    <definedName name="cntPayer" localSheetId="1">#REF!</definedName>
    <definedName name="cntPayer" localSheetId="24">#REF!</definedName>
    <definedName name="cntPayer">#REF!</definedName>
    <definedName name="cntPayer1" localSheetId="1">#REF!</definedName>
    <definedName name="cntPayer1" localSheetId="24">#REF!</definedName>
    <definedName name="cntPayer1">#REF!</definedName>
    <definedName name="cntPayerAddr1" localSheetId="1">#REF!</definedName>
    <definedName name="cntPayerAddr1" localSheetId="24">#REF!</definedName>
    <definedName name="cntPayerAddr1">#REF!</definedName>
    <definedName name="cntPayerAddr2" localSheetId="1">#REF!</definedName>
    <definedName name="cntPayerAddr2" localSheetId="24">#REF!</definedName>
    <definedName name="cntPayerAddr2">#REF!</definedName>
    <definedName name="cntPayerBank1" localSheetId="1">#REF!</definedName>
    <definedName name="cntPayerBank1" localSheetId="24">#REF!</definedName>
    <definedName name="cntPayerBank1">#REF!</definedName>
    <definedName name="cntPayerBank2" localSheetId="1">#REF!</definedName>
    <definedName name="cntPayerBank2" localSheetId="24">#REF!</definedName>
    <definedName name="cntPayerBank2">#REF!</definedName>
    <definedName name="cntPayerBank3" localSheetId="1">#REF!</definedName>
    <definedName name="cntPayerBank3" localSheetId="24">#REF!</definedName>
    <definedName name="cntPayerBank3">#REF!</definedName>
    <definedName name="cntPayerCount" localSheetId="1">#REF!</definedName>
    <definedName name="cntPayerCount" localSheetId="24">#REF!</definedName>
    <definedName name="cntPayerCount">#REF!</definedName>
    <definedName name="cntPayerCountCor" localSheetId="1">#REF!</definedName>
    <definedName name="cntPayerCountCor" localSheetId="24">#REF!</definedName>
    <definedName name="cntPayerCountCor">#REF!</definedName>
    <definedName name="cntPriceC" localSheetId="1">#REF!</definedName>
    <definedName name="cntPriceC" localSheetId="24">#REF!</definedName>
    <definedName name="cntPriceC">#REF!</definedName>
    <definedName name="cntPriceR" localSheetId="1">#REF!</definedName>
    <definedName name="cntPriceR" localSheetId="24">#REF!</definedName>
    <definedName name="cntPriceR">#REF!</definedName>
    <definedName name="cntQnt" localSheetId="1">#REF!</definedName>
    <definedName name="cntQnt" localSheetId="24">#REF!</definedName>
    <definedName name="cntQnt">#REF!</definedName>
    <definedName name="cntSumC" localSheetId="1">#REF!</definedName>
    <definedName name="cntSumC" localSheetId="24">#REF!</definedName>
    <definedName name="cntSumC">#REF!</definedName>
    <definedName name="cntSumR" localSheetId="1">#REF!</definedName>
    <definedName name="cntSumR" localSheetId="24">#REF!</definedName>
    <definedName name="cntSumR">#REF!</definedName>
    <definedName name="cntSuppAddr1" localSheetId="1">#REF!</definedName>
    <definedName name="cntSuppAddr1" localSheetId="24">#REF!</definedName>
    <definedName name="cntSuppAddr1">#REF!</definedName>
    <definedName name="cntSuppAddr2" localSheetId="1">#REF!</definedName>
    <definedName name="cntSuppAddr2" localSheetId="24">#REF!</definedName>
    <definedName name="cntSuppAddr2">#REF!</definedName>
    <definedName name="cntSuppBank" localSheetId="1">#REF!</definedName>
    <definedName name="cntSuppBank" localSheetId="24">#REF!</definedName>
    <definedName name="cntSuppBank">#REF!</definedName>
    <definedName name="cntSuppCount" localSheetId="1">#REF!</definedName>
    <definedName name="cntSuppCount" localSheetId="24">#REF!</definedName>
    <definedName name="cntSuppCount">#REF!</definedName>
    <definedName name="cntSuppCountCor" localSheetId="1">#REF!</definedName>
    <definedName name="cntSuppCountCor" localSheetId="24">#REF!</definedName>
    <definedName name="cntSuppCountCor">#REF!</definedName>
    <definedName name="cntSupplier" localSheetId="1">#REF!</definedName>
    <definedName name="cntSupplier" localSheetId="24">#REF!</definedName>
    <definedName name="cntSupplier">#REF!</definedName>
    <definedName name="cntSuppMFO1" localSheetId="1">#REF!</definedName>
    <definedName name="cntSuppMFO1" localSheetId="24">#REF!</definedName>
    <definedName name="cntSuppMFO1">#REF!</definedName>
    <definedName name="cntSuppMFO2" localSheetId="1">#REF!</definedName>
    <definedName name="cntSuppMFO2" localSheetId="24">#REF!</definedName>
    <definedName name="cntSuppMFO2">#REF!</definedName>
    <definedName name="cntSuppTlf" localSheetId="1">#REF!</definedName>
    <definedName name="cntSuppTlf" localSheetId="24">#REF!</definedName>
    <definedName name="cntSuppTlf">#REF!</definedName>
    <definedName name="cntUnit" localSheetId="1">#REF!</definedName>
    <definedName name="cntUnit" localSheetId="24">#REF!</definedName>
    <definedName name="cntUnit">#REF!</definedName>
    <definedName name="cntYear" localSheetId="1">#REF!</definedName>
    <definedName name="cntYear" localSheetId="24">#REF!</definedName>
    <definedName name="cntYear">#REF!</definedName>
    <definedName name="Code" localSheetId="1">#REF!</definedName>
    <definedName name="Code" localSheetId="24">#REF!</definedName>
    <definedName name="Code">#REF!</definedName>
    <definedName name="CODE3" localSheetId="1">#REF!</definedName>
    <definedName name="CODE3" localSheetId="24">#REF!</definedName>
    <definedName name="CODE3">#REF!</definedName>
    <definedName name="CoGS" localSheetId="1">#REF!</definedName>
    <definedName name="CoGS" localSheetId="24">#REF!</definedName>
    <definedName name="CoGS">#REF!</definedName>
    <definedName name="ComparableAnalysis" localSheetId="1">#REF!</definedName>
    <definedName name="ComparableAnalysis" localSheetId="24">#REF!</definedName>
    <definedName name="ComparableAnalysis">#REF!</definedName>
    <definedName name="CompOt" localSheetId="1">#N/A</definedName>
    <definedName name="CompOt">[9]!CompOt</definedName>
    <definedName name="CompOt_8">#N/A</definedName>
    <definedName name="CompOt1" localSheetId="1">'Производственные показатели'!CompOt1</definedName>
    <definedName name="CompOt1" localSheetId="0">'форма №2 '!CompOt1</definedName>
    <definedName name="CompOt1">[0]!CompOt1</definedName>
    <definedName name="CompPas2" localSheetId="1">'Производственные показатели'!CompPas2</definedName>
    <definedName name="CompPas2" localSheetId="0">'форма №2 '!CompPas2</definedName>
    <definedName name="CompPas2">[0]!CompPas2</definedName>
    <definedName name="CompRas" localSheetId="1">#N/A</definedName>
    <definedName name="CompRas">[9]!CompRas</definedName>
    <definedName name="CompRas_8">#N/A</definedName>
    <definedName name="ConvertHide" localSheetId="1">#REF!</definedName>
    <definedName name="ConvertHide" localSheetId="24">#REF!</definedName>
    <definedName name="ConvertHide" localSheetId="0">#REF!</definedName>
    <definedName name="ConvertHide">#REF!</definedName>
    <definedName name="Convertible_Debt_1_1" localSheetId="1">#REF!</definedName>
    <definedName name="Convertible_Debt_1_1" localSheetId="24">#REF!</definedName>
    <definedName name="Convertible_Debt_1_1">#REF!</definedName>
    <definedName name="Convertible_Debt_1_2" localSheetId="1">#REF!</definedName>
    <definedName name="Convertible_Debt_1_2" localSheetId="24">#REF!</definedName>
    <definedName name="Convertible_Debt_1_2">#REF!</definedName>
    <definedName name="Convertible_Debt_1_3" localSheetId="1">#REF!</definedName>
    <definedName name="Convertible_Debt_1_3" localSheetId="24">#REF!</definedName>
    <definedName name="Convertible_Debt_1_3">#REF!</definedName>
    <definedName name="Convertible_Debt_1_4" localSheetId="1">#REF!</definedName>
    <definedName name="Convertible_Debt_1_4" localSheetId="24">#REF!</definedName>
    <definedName name="Convertible_Debt_1_4">#REF!</definedName>
    <definedName name="Convertible_Debt_1_5" localSheetId="1">#REF!</definedName>
    <definedName name="Convertible_Debt_1_5" localSheetId="24">#REF!</definedName>
    <definedName name="Convertible_Debt_1_5">#REF!</definedName>
    <definedName name="Convertible_Debt_2_1" localSheetId="1">#REF!</definedName>
    <definedName name="Convertible_Debt_2_1" localSheetId="24">#REF!</definedName>
    <definedName name="Convertible_Debt_2_1">#REF!</definedName>
    <definedName name="Convertible_Debt_2_2" localSheetId="1">#REF!</definedName>
    <definedName name="Convertible_Debt_2_2" localSheetId="24">#REF!</definedName>
    <definedName name="Convertible_Debt_2_2">#REF!</definedName>
    <definedName name="Convertible_Debt_2_3" localSheetId="1">#REF!</definedName>
    <definedName name="Convertible_Debt_2_3" localSheetId="24">#REF!</definedName>
    <definedName name="Convertible_Debt_2_3">#REF!</definedName>
    <definedName name="Convertible_Debt_2_4" localSheetId="1">#REF!</definedName>
    <definedName name="Convertible_Debt_2_4" localSheetId="24">#REF!</definedName>
    <definedName name="Convertible_Debt_2_4">#REF!</definedName>
    <definedName name="Convertible_Debt_2_5" localSheetId="1">#REF!</definedName>
    <definedName name="Convertible_Debt_2_5" localSheetId="24">#REF!</definedName>
    <definedName name="Convertible_Debt_2_5">#REF!</definedName>
    <definedName name="Convertible_Debt_3_1" localSheetId="1">#REF!</definedName>
    <definedName name="Convertible_Debt_3_1" localSheetId="24">#REF!</definedName>
    <definedName name="Convertible_Debt_3_1">#REF!</definedName>
    <definedName name="Convertible_Debt_3_2" localSheetId="1">#REF!</definedName>
    <definedName name="Convertible_Debt_3_2" localSheetId="24">#REF!</definedName>
    <definedName name="Convertible_Debt_3_2">#REF!</definedName>
    <definedName name="Convertible_Debt_3_3" localSheetId="1">#REF!</definedName>
    <definedName name="Convertible_Debt_3_3" localSheetId="24">#REF!</definedName>
    <definedName name="Convertible_Debt_3_3">#REF!</definedName>
    <definedName name="Convertible_Debt_3_4" localSheetId="1">#REF!</definedName>
    <definedName name="Convertible_Debt_3_4" localSheetId="24">#REF!</definedName>
    <definedName name="Convertible_Debt_3_4">#REF!</definedName>
    <definedName name="Convertible_Debt_3_5" localSheetId="1">#REF!</definedName>
    <definedName name="Convertible_Debt_3_5" localSheetId="24">#REF!</definedName>
    <definedName name="Convertible_Debt_3_5">#REF!</definedName>
    <definedName name="Convertible_Debt_4_1" localSheetId="1">#REF!</definedName>
    <definedName name="Convertible_Debt_4_1" localSheetId="24">#REF!</definedName>
    <definedName name="Convertible_Debt_4_1">#REF!</definedName>
    <definedName name="Convertible_Debt_4_2" localSheetId="1">#REF!</definedName>
    <definedName name="Convertible_Debt_4_2" localSheetId="24">#REF!</definedName>
    <definedName name="Convertible_Debt_4_2">#REF!</definedName>
    <definedName name="Convertible_Debt_4_3" localSheetId="1">#REF!</definedName>
    <definedName name="Convertible_Debt_4_3" localSheetId="24">#REF!</definedName>
    <definedName name="Convertible_Debt_4_3">#REF!</definedName>
    <definedName name="Convertible_Debt_4_4" localSheetId="1">#REF!</definedName>
    <definedName name="Convertible_Debt_4_4" localSheetId="24">#REF!</definedName>
    <definedName name="Convertible_Debt_4_4">#REF!</definedName>
    <definedName name="Convertible_Debt_4_5" localSheetId="1">#REF!</definedName>
    <definedName name="Convertible_Debt_4_5" localSheetId="24">#REF!</definedName>
    <definedName name="Convertible_Debt_4_5">#REF!</definedName>
    <definedName name="Convertible_Debt_5_1" localSheetId="1">#REF!</definedName>
    <definedName name="Convertible_Debt_5_1" localSheetId="24">#REF!</definedName>
    <definedName name="Convertible_Debt_5_1">#REF!</definedName>
    <definedName name="Convertible_Debt_5_2" localSheetId="1">#REF!</definedName>
    <definedName name="Convertible_Debt_5_2" localSheetId="24">#REF!</definedName>
    <definedName name="Convertible_Debt_5_2">#REF!</definedName>
    <definedName name="Convertible_Debt_5_3" localSheetId="1">#REF!</definedName>
    <definedName name="Convertible_Debt_5_3" localSheetId="24">#REF!</definedName>
    <definedName name="Convertible_Debt_5_3">#REF!</definedName>
    <definedName name="Convertible_Debt_5_4" localSheetId="1">#REF!</definedName>
    <definedName name="Convertible_Debt_5_4" localSheetId="24">#REF!</definedName>
    <definedName name="Convertible_Debt_5_4">#REF!</definedName>
    <definedName name="Convertible_Debt_5_5" localSheetId="1">#REF!</definedName>
    <definedName name="Convertible_Debt_5_5" localSheetId="24">#REF!</definedName>
    <definedName name="Convertible_Debt_5_5">#REF!</definedName>
    <definedName name="Convertible_Debt_6_1" localSheetId="1">#REF!</definedName>
    <definedName name="Convertible_Debt_6_1" localSheetId="24">#REF!</definedName>
    <definedName name="Convertible_Debt_6_1">#REF!</definedName>
    <definedName name="Convertible_Debt_6_2" localSheetId="1">#REF!</definedName>
    <definedName name="Convertible_Debt_6_2" localSheetId="24">#REF!</definedName>
    <definedName name="Convertible_Debt_6_2">#REF!</definedName>
    <definedName name="Convertible_Debt_6_3" localSheetId="1">#REF!</definedName>
    <definedName name="Convertible_Debt_6_3" localSheetId="24">#REF!</definedName>
    <definedName name="Convertible_Debt_6_3">#REF!</definedName>
    <definedName name="Convertible_Debt_6_4" localSheetId="1">#REF!</definedName>
    <definedName name="Convertible_Debt_6_4" localSheetId="24">#REF!</definedName>
    <definedName name="Convertible_Debt_6_4">#REF!</definedName>
    <definedName name="Convertible_Debt_6_5" localSheetId="1">#REF!</definedName>
    <definedName name="Convertible_Debt_6_5" localSheetId="24">#REF!</definedName>
    <definedName name="Convertible_Debt_6_5">#REF!</definedName>
    <definedName name="Convertible_Debt_Converted" localSheetId="1">#REF!</definedName>
    <definedName name="Convertible_Debt_Converted" localSheetId="24">#REF!</definedName>
    <definedName name="Convertible_Debt_Converted">#REF!</definedName>
    <definedName name="Convertible_Preferred_1_1" localSheetId="1">#REF!</definedName>
    <definedName name="Convertible_Preferred_1_1" localSheetId="24">#REF!</definedName>
    <definedName name="Convertible_Preferred_1_1">#REF!</definedName>
    <definedName name="Convertible_Preferred_1_2" localSheetId="1">#REF!</definedName>
    <definedName name="Convertible_Preferred_1_2" localSheetId="24">#REF!</definedName>
    <definedName name="Convertible_Preferred_1_2">#REF!</definedName>
    <definedName name="Convertible_Preferred_1_3" localSheetId="1">#REF!</definedName>
    <definedName name="Convertible_Preferred_1_3" localSheetId="24">#REF!</definedName>
    <definedName name="Convertible_Preferred_1_3">#REF!</definedName>
    <definedName name="Convertible_Preferred_1_4" localSheetId="1">#REF!</definedName>
    <definedName name="Convertible_Preferred_1_4" localSheetId="24">#REF!</definedName>
    <definedName name="Convertible_Preferred_1_4">#REF!</definedName>
    <definedName name="Convertible_Preferred_1_5" localSheetId="1">#REF!</definedName>
    <definedName name="Convertible_Preferred_1_5" localSheetId="24">#REF!</definedName>
    <definedName name="Convertible_Preferred_1_5">#REF!</definedName>
    <definedName name="Convertible_Preferred_2_1" localSheetId="1">#REF!</definedName>
    <definedName name="Convertible_Preferred_2_1" localSheetId="24">#REF!</definedName>
    <definedName name="Convertible_Preferred_2_1">#REF!</definedName>
    <definedName name="Convertible_Preferred_2_2" localSheetId="1">#REF!</definedName>
    <definedName name="Convertible_Preferred_2_2" localSheetId="24">#REF!</definedName>
    <definedName name="Convertible_Preferred_2_2">#REF!</definedName>
    <definedName name="Convertible_Preferred_2_3" localSheetId="1">#REF!</definedName>
    <definedName name="Convertible_Preferred_2_3" localSheetId="24">#REF!</definedName>
    <definedName name="Convertible_Preferred_2_3">#REF!</definedName>
    <definedName name="Convertible_Preferred_2_4" localSheetId="1">#REF!</definedName>
    <definedName name="Convertible_Preferred_2_4" localSheetId="24">#REF!</definedName>
    <definedName name="Convertible_Preferred_2_4">#REF!</definedName>
    <definedName name="Convertible_Preferred_2_5" localSheetId="1">#REF!</definedName>
    <definedName name="Convertible_Preferred_2_5" localSheetId="24">#REF!</definedName>
    <definedName name="Convertible_Preferred_2_5">#REF!</definedName>
    <definedName name="Convertible_Preferred_3_1" localSheetId="1">#REF!</definedName>
    <definedName name="Convertible_Preferred_3_1" localSheetId="24">#REF!</definedName>
    <definedName name="Convertible_Preferred_3_1">#REF!</definedName>
    <definedName name="Convertible_Preferred_3_2" localSheetId="1">#REF!</definedName>
    <definedName name="Convertible_Preferred_3_2" localSheetId="24">#REF!</definedName>
    <definedName name="Convertible_Preferred_3_2">#REF!</definedName>
    <definedName name="Convertible_Preferred_3_3" localSheetId="1">#REF!</definedName>
    <definedName name="Convertible_Preferred_3_3" localSheetId="24">#REF!</definedName>
    <definedName name="Convertible_Preferred_3_3">#REF!</definedName>
    <definedName name="Convertible_Preferred_3_4" localSheetId="1">#REF!</definedName>
    <definedName name="Convertible_Preferred_3_4" localSheetId="24">#REF!</definedName>
    <definedName name="Convertible_Preferred_3_4">#REF!</definedName>
    <definedName name="Convertible_Preferred_3_5" localSheetId="1">#REF!</definedName>
    <definedName name="Convertible_Preferred_3_5" localSheetId="24">#REF!</definedName>
    <definedName name="Convertible_Preferred_3_5">#REF!</definedName>
    <definedName name="Convertible_Preferred_4_1" localSheetId="1">#REF!</definedName>
    <definedName name="Convertible_Preferred_4_1" localSheetId="24">#REF!</definedName>
    <definedName name="Convertible_Preferred_4_1">#REF!</definedName>
    <definedName name="Convertible_Preferred_4_2" localSheetId="1">#REF!</definedName>
    <definedName name="Convertible_Preferred_4_2" localSheetId="24">#REF!</definedName>
    <definedName name="Convertible_Preferred_4_2">#REF!</definedName>
    <definedName name="Convertible_Preferred_4_3" localSheetId="1">#REF!</definedName>
    <definedName name="Convertible_Preferred_4_3" localSheetId="24">#REF!</definedName>
    <definedName name="Convertible_Preferred_4_3">#REF!</definedName>
    <definedName name="Convertible_Preferred_4_4" localSheetId="1">#REF!</definedName>
    <definedName name="Convertible_Preferred_4_4" localSheetId="24">#REF!</definedName>
    <definedName name="Convertible_Preferred_4_4">#REF!</definedName>
    <definedName name="Convertible_Preferred_4_5" localSheetId="1">#REF!</definedName>
    <definedName name="Convertible_Preferred_4_5" localSheetId="24">#REF!</definedName>
    <definedName name="Convertible_Preferred_4_5">#REF!</definedName>
    <definedName name="Convertible_Preferred_5_1" localSheetId="1">#REF!</definedName>
    <definedName name="Convertible_Preferred_5_1" localSheetId="24">#REF!</definedName>
    <definedName name="Convertible_Preferred_5_1">#REF!</definedName>
    <definedName name="Convertible_Preferred_5_2" localSheetId="1">#REF!</definedName>
    <definedName name="Convertible_Preferred_5_2" localSheetId="24">#REF!</definedName>
    <definedName name="Convertible_Preferred_5_2">#REF!</definedName>
    <definedName name="Convertible_Preferred_5_3" localSheetId="1">#REF!</definedName>
    <definedName name="Convertible_Preferred_5_3" localSheetId="24">#REF!</definedName>
    <definedName name="Convertible_Preferred_5_3">#REF!</definedName>
    <definedName name="Convertible_Preferred_5_4" localSheetId="1">#REF!</definedName>
    <definedName name="Convertible_Preferred_5_4" localSheetId="24">#REF!</definedName>
    <definedName name="Convertible_Preferred_5_4">#REF!</definedName>
    <definedName name="Convertible_Preferred_5_5" localSheetId="1">#REF!</definedName>
    <definedName name="Convertible_Preferred_5_5" localSheetId="24">#REF!</definedName>
    <definedName name="Convertible_Preferred_5_5">#REF!</definedName>
    <definedName name="Convertible_Preferred_6_1" localSheetId="1">#REF!</definedName>
    <definedName name="Convertible_Preferred_6_1" localSheetId="24">#REF!</definedName>
    <definedName name="Convertible_Preferred_6_1">#REF!</definedName>
    <definedName name="Convertible_Preferred_6_2" localSheetId="1">#REF!</definedName>
    <definedName name="Convertible_Preferred_6_2" localSheetId="24">#REF!</definedName>
    <definedName name="Convertible_Preferred_6_2">#REF!</definedName>
    <definedName name="Convertible_Preferred_6_3" localSheetId="1">#REF!</definedName>
    <definedName name="Convertible_Preferred_6_3" localSheetId="24">#REF!</definedName>
    <definedName name="Convertible_Preferred_6_3">#REF!</definedName>
    <definedName name="Convertible_Preferred_6_4" localSheetId="1">#REF!</definedName>
    <definedName name="Convertible_Preferred_6_4" localSheetId="24">#REF!</definedName>
    <definedName name="Convertible_Preferred_6_4">#REF!</definedName>
    <definedName name="Convertible_Preferred_6_5" localSheetId="1">#REF!</definedName>
    <definedName name="Convertible_Preferred_6_5" localSheetId="24">#REF!</definedName>
    <definedName name="Convertible_Preferred_6_5">#REF!</definedName>
    <definedName name="Convertible_Preferred_Converted" localSheetId="1">#REF!</definedName>
    <definedName name="Convertible_Preferred_Converted" localSheetId="24">#REF!</definedName>
    <definedName name="Convertible_Preferred_Converted">#REF!</definedName>
    <definedName name="ConvPrefHide" localSheetId="1">#REF!</definedName>
    <definedName name="ConvPrefHide" localSheetId="24">#REF!</definedName>
    <definedName name="ConvPrefHide">#REF!</definedName>
    <definedName name="CostSavings" localSheetId="1">#REF!</definedName>
    <definedName name="CostSavings" localSheetId="24">#REF!</definedName>
    <definedName name="CostSavings">#REF!</definedName>
    <definedName name="countries" localSheetId="1">{0.1;0;0.382758620689655;0;0;0;0.258620689655172;0;0.258620689655172}</definedName>
    <definedName name="countries" localSheetId="0">{0.1;0;0.382758620689655;0;0;0;0.258620689655172;0;0.258620689655172}</definedName>
    <definedName name="countries">{0.1;0;0.382758620689655;0;0;0;0.258620689655172;0;0.258620689655172}</definedName>
    <definedName name="Country" localSheetId="1">#REF!</definedName>
    <definedName name="Country" localSheetId="24">#REF!</definedName>
    <definedName name="Country" localSheetId="0">#REF!</definedName>
    <definedName name="Country">#REF!</definedName>
    <definedName name="Coût_Assistance_technique_1998" localSheetId="1">[0]!NotesHyp</definedName>
    <definedName name="Coût_Assistance_technique_1998" localSheetId="24">[15]!NotesHyp</definedName>
    <definedName name="Coût_Assistance_technique_1998">[15]!NotesHyp</definedName>
    <definedName name="Coût_Assistance_technique_1998_8">NA()</definedName>
    <definedName name="cpaex_excl" localSheetId="1">#REF!</definedName>
    <definedName name="cpaex_excl" localSheetId="24">#REF!</definedName>
    <definedName name="cpaex_excl" localSheetId="0">#REF!</definedName>
    <definedName name="cpaex_excl">#REF!</definedName>
    <definedName name="csDesignMode">1</definedName>
    <definedName name="CurrentSO" localSheetId="1">#REF!</definedName>
    <definedName name="CurrentSO" localSheetId="24">#REF!</definedName>
    <definedName name="CurrentSO" localSheetId="0">#REF!</definedName>
    <definedName name="CurrentSO">#REF!</definedName>
    <definedName name="CurrentYear" localSheetId="1">#REF!</definedName>
    <definedName name="CurrentYear" localSheetId="24">#REF!</definedName>
    <definedName name="CurrentYear">#REF!</definedName>
    <definedName name="curs" localSheetId="1">#REF!</definedName>
    <definedName name="curs" localSheetId="24">#REF!</definedName>
    <definedName name="curs">#REF!</definedName>
    <definedName name="Cut" localSheetId="1">#REF!</definedName>
    <definedName name="Cut" localSheetId="24">#REF!</definedName>
    <definedName name="Cut">#REF!</definedName>
    <definedName name="d" localSheetId="1">#REF!</definedName>
    <definedName name="d" localSheetId="24">#REF!</definedName>
    <definedName name="d">#REF!</definedName>
    <definedName name="d_8" localSheetId="1">#REF!</definedName>
    <definedName name="d_8" localSheetId="24">#REF!</definedName>
    <definedName name="d_8">#REF!</definedName>
    <definedName name="d_r" localSheetId="1">#REF!</definedName>
    <definedName name="d_r" localSheetId="24">#REF!</definedName>
    <definedName name="d_r">#REF!</definedName>
    <definedName name="da" localSheetId="1">#REF!</definedName>
    <definedName name="da" localSheetId="24">#REF!</definedName>
    <definedName name="da">#REF!</definedName>
    <definedName name="da_8" localSheetId="1">#REF!</definedName>
    <definedName name="da_8" localSheetId="24">#REF!</definedName>
    <definedName name="da_8">#REF!</definedName>
    <definedName name="Data" localSheetId="1">#REF!</definedName>
    <definedName name="Data" localSheetId="24">#REF!</definedName>
    <definedName name="Data">#REF!</definedName>
    <definedName name="Data_1" localSheetId="1">#REF!</definedName>
    <definedName name="Data_1" localSheetId="24">#REF!</definedName>
    <definedName name="Data_1">#REF!</definedName>
    <definedName name="Data_1_1" localSheetId="1">#REF!</definedName>
    <definedName name="Data_1_1" localSheetId="24">#REF!</definedName>
    <definedName name="Data_1_1">#REF!</definedName>
    <definedName name="Data_1_11" localSheetId="1">#REF!</definedName>
    <definedName name="Data_1_11" localSheetId="24">#REF!</definedName>
    <definedName name="Data_1_11">#REF!</definedName>
    <definedName name="Data_1_13" localSheetId="1">#REF!</definedName>
    <definedName name="Data_1_13" localSheetId="24">#REF!</definedName>
    <definedName name="Data_1_13">#REF!</definedName>
    <definedName name="Data_1_19">NA()</definedName>
    <definedName name="Data_1_2">NA()</definedName>
    <definedName name="Data_1_20">NA()</definedName>
    <definedName name="Data_1_21">NA()</definedName>
    <definedName name="Data_1_23">NA()</definedName>
    <definedName name="Data_1_7">NA()</definedName>
    <definedName name="Data_11" localSheetId="1">#REF!</definedName>
    <definedName name="Data_11" localSheetId="24">#REF!</definedName>
    <definedName name="Data_11" localSheetId="0">#REF!</definedName>
    <definedName name="Data_11">#REF!</definedName>
    <definedName name="Data_13" localSheetId="1">#REF!</definedName>
    <definedName name="Data_13" localSheetId="24">#REF!</definedName>
    <definedName name="Data_13">#REF!</definedName>
    <definedName name="Data_15" localSheetId="1">#REF!</definedName>
    <definedName name="Data_15" localSheetId="24">#REF!</definedName>
    <definedName name="Data_15">#REF!</definedName>
    <definedName name="Data_16" localSheetId="1">#REF!</definedName>
    <definedName name="Data_16" localSheetId="24">#REF!</definedName>
    <definedName name="Data_16">#REF!</definedName>
    <definedName name="Data_17" localSheetId="1">#REF!</definedName>
    <definedName name="Data_17" localSheetId="24">#REF!</definedName>
    <definedName name="Data_17">#REF!</definedName>
    <definedName name="Data_18" localSheetId="1">#REF!</definedName>
    <definedName name="Data_18" localSheetId="24">#REF!</definedName>
    <definedName name="Data_18">#REF!</definedName>
    <definedName name="Data_19" localSheetId="1">#REF!</definedName>
    <definedName name="Data_19" localSheetId="24">#REF!</definedName>
    <definedName name="Data_19">#REF!</definedName>
    <definedName name="Data_2" localSheetId="1">#REF!</definedName>
    <definedName name="Data_2" localSheetId="24">#REF!</definedName>
    <definedName name="Data_2">#REF!</definedName>
    <definedName name="Data_2_11" localSheetId="1">#REF!</definedName>
    <definedName name="Data_2_11" localSheetId="24">#REF!</definedName>
    <definedName name="Data_2_11">#REF!</definedName>
    <definedName name="Data_2_13" localSheetId="1">#REF!</definedName>
    <definedName name="Data_2_13" localSheetId="24">#REF!</definedName>
    <definedName name="Data_2_13">#REF!</definedName>
    <definedName name="Data_2_19">NA()</definedName>
    <definedName name="Data_2_2">NA()</definedName>
    <definedName name="Data_2_20">NA()</definedName>
    <definedName name="Data_2_21">NA()</definedName>
    <definedName name="Data_2_23">NA()</definedName>
    <definedName name="Data_2_7">NA()</definedName>
    <definedName name="Data_20" localSheetId="1">#REF!</definedName>
    <definedName name="Data_20" localSheetId="24">#REF!</definedName>
    <definedName name="Data_20" localSheetId="0">#REF!</definedName>
    <definedName name="Data_20">#REF!</definedName>
    <definedName name="Data_21" localSheetId="1">#REF!</definedName>
    <definedName name="Data_21" localSheetId="24">#REF!</definedName>
    <definedName name="Data_21">#REF!</definedName>
    <definedName name="Data_22" localSheetId="1">#REF!</definedName>
    <definedName name="Data_22" localSheetId="24">#REF!</definedName>
    <definedName name="Data_22">#REF!</definedName>
    <definedName name="Data_23" localSheetId="1">#REF!</definedName>
    <definedName name="Data_23" localSheetId="24">#REF!</definedName>
    <definedName name="Data_23">#REF!</definedName>
    <definedName name="Data_24" localSheetId="1">#REF!</definedName>
    <definedName name="Data_24" localSheetId="24">#REF!</definedName>
    <definedName name="Data_24">#REF!</definedName>
    <definedName name="Data_27" localSheetId="1">#REF!</definedName>
    <definedName name="Data_27" localSheetId="24">#REF!</definedName>
    <definedName name="Data_27">#REF!</definedName>
    <definedName name="Data_29" localSheetId="1">#REF!</definedName>
    <definedName name="Data_29" localSheetId="24">#REF!</definedName>
    <definedName name="Data_29">#REF!</definedName>
    <definedName name="Data_3" localSheetId="1">#REF!</definedName>
    <definedName name="Data_3" localSheetId="24">#REF!</definedName>
    <definedName name="Data_3">#REF!</definedName>
    <definedName name="Data_3_11" localSheetId="1">#REF!</definedName>
    <definedName name="Data_3_11" localSheetId="24">#REF!</definedName>
    <definedName name="Data_3_11">#REF!</definedName>
    <definedName name="Data_3_13" localSheetId="1">#REF!</definedName>
    <definedName name="Data_3_13" localSheetId="24">#REF!</definedName>
    <definedName name="Data_3_13">#REF!</definedName>
    <definedName name="Data_3_19">NA()</definedName>
    <definedName name="Data_3_2">NA()</definedName>
    <definedName name="Data_3_20">NA()</definedName>
    <definedName name="Data_3_21">NA()</definedName>
    <definedName name="Data_3_23">NA()</definedName>
    <definedName name="Data_3_7">NA()</definedName>
    <definedName name="Data_30" localSheetId="1">#REF!</definedName>
    <definedName name="Data_30" localSheetId="24">#REF!</definedName>
    <definedName name="Data_30" localSheetId="0">#REF!</definedName>
    <definedName name="Data_30">#REF!</definedName>
    <definedName name="Data_31" localSheetId="1">#REF!</definedName>
    <definedName name="Data_31" localSheetId="24">#REF!</definedName>
    <definedName name="Data_31">#REF!</definedName>
    <definedName name="Data_38" localSheetId="1">#REF!</definedName>
    <definedName name="Data_38" localSheetId="24">#REF!</definedName>
    <definedName name="Data_38">#REF!</definedName>
    <definedName name="Data_39" localSheetId="1">#REF!</definedName>
    <definedName name="Data_39" localSheetId="24">#REF!</definedName>
    <definedName name="Data_39">#REF!</definedName>
    <definedName name="Data_4" localSheetId="1">#REF!</definedName>
    <definedName name="Data_4" localSheetId="24">#REF!</definedName>
    <definedName name="Data_4">#REF!</definedName>
    <definedName name="Data_4_11" localSheetId="1">#REF!</definedName>
    <definedName name="Data_4_11" localSheetId="24">#REF!</definedName>
    <definedName name="Data_4_11">#REF!</definedName>
    <definedName name="Data_4_13" localSheetId="1">#REF!</definedName>
    <definedName name="Data_4_13" localSheetId="24">#REF!</definedName>
    <definedName name="Data_4_13">#REF!</definedName>
    <definedName name="Data_4_19">NA()</definedName>
    <definedName name="Data_4_2">NA()</definedName>
    <definedName name="Data_4_20">NA()</definedName>
    <definedName name="Data_4_21">NA()</definedName>
    <definedName name="Data_4_23">NA()</definedName>
    <definedName name="Data_4_7">NA()</definedName>
    <definedName name="Data_43" localSheetId="1">#REF!</definedName>
    <definedName name="Data_43" localSheetId="24">#REF!</definedName>
    <definedName name="Data_43" localSheetId="0">#REF!</definedName>
    <definedName name="Data_43">#REF!</definedName>
    <definedName name="Data_44" localSheetId="1">#REF!</definedName>
    <definedName name="Data_44" localSheetId="24">#REF!</definedName>
    <definedName name="Data_44">#REF!</definedName>
    <definedName name="Data_5">NA()</definedName>
    <definedName name="Data_5_1" localSheetId="1">#REF!</definedName>
    <definedName name="Data_5_1" localSheetId="24">#REF!</definedName>
    <definedName name="Data_5_1" localSheetId="0">#REF!</definedName>
    <definedName name="Data_5_1">#REF!</definedName>
    <definedName name="Data_5_11" localSheetId="1">#REF!</definedName>
    <definedName name="Data_5_11" localSheetId="24">#REF!</definedName>
    <definedName name="Data_5_11">#REF!</definedName>
    <definedName name="Data_5_13" localSheetId="1">#REF!</definedName>
    <definedName name="Data_5_13" localSheetId="24">#REF!</definedName>
    <definedName name="Data_5_13">#REF!</definedName>
    <definedName name="Data_5_2">NA()</definedName>
    <definedName name="Data_5_21">NA()</definedName>
    <definedName name="Data_5_7">NA()</definedName>
    <definedName name="Data_6" localSheetId="1">#REF!</definedName>
    <definedName name="Data_6" localSheetId="24">#REF!</definedName>
    <definedName name="Data_6" localSheetId="0">#REF!</definedName>
    <definedName name="Data_6">#REF!</definedName>
    <definedName name="Data_7" localSheetId="1">#REF!</definedName>
    <definedName name="Data_7" localSheetId="24">#REF!</definedName>
    <definedName name="Data_7">#REF!</definedName>
    <definedName name="Data_8" localSheetId="1">#REF!</definedName>
    <definedName name="Data_8" localSheetId="24">#REF!</definedName>
    <definedName name="Data_8">#REF!</definedName>
    <definedName name="DB_34" localSheetId="1">#REF!</definedName>
    <definedName name="DB_34" localSheetId="24">#REF!</definedName>
    <definedName name="DB_34">#REF!</definedName>
    <definedName name="DB_ANS" localSheetId="1">#REF!</definedName>
    <definedName name="DB_ANS" localSheetId="24">#REF!</definedName>
    <definedName name="DB_ANS">#REF!</definedName>
    <definedName name="DB_Invoices" localSheetId="1">#REF!</definedName>
    <definedName name="DB_Invoices" localSheetId="24">#REF!</definedName>
    <definedName name="DB_Invoices">#REF!</definedName>
    <definedName name="DB_J50" localSheetId="1">#REF!</definedName>
    <definedName name="DB_J50" localSheetId="24">#REF!</definedName>
    <definedName name="DB_J50">#REF!</definedName>
    <definedName name="DB_Porjects" localSheetId="1">#REF!</definedName>
    <definedName name="DB_Porjects" localSheetId="24">#REF!</definedName>
    <definedName name="DB_Porjects">#REF!</definedName>
    <definedName name="DB_samuil" localSheetId="1">#REF!</definedName>
    <definedName name="DB_samuil" localSheetId="24">#REF!</definedName>
    <definedName name="DB_samuil">#REF!</definedName>
    <definedName name="DB_samuilikovich" localSheetId="1">#REF!</definedName>
    <definedName name="DB_samuilikovich" localSheetId="24">#REF!</definedName>
    <definedName name="DB_samuilikovich">#REF!</definedName>
    <definedName name="DCF" localSheetId="1">#REF!</definedName>
    <definedName name="DCF" localSheetId="24">#REF!</definedName>
    <definedName name="DCF">#REF!</definedName>
    <definedName name="ddd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ebt_1_1" localSheetId="1">#REF!</definedName>
    <definedName name="Debt_1_1" localSheetId="24">#REF!</definedName>
    <definedName name="Debt_1_1" localSheetId="0">#REF!</definedName>
    <definedName name="Debt_1_1">#REF!</definedName>
    <definedName name="Debt_1_2" localSheetId="1">#REF!</definedName>
    <definedName name="Debt_1_2" localSheetId="24">#REF!</definedName>
    <definedName name="Debt_1_2">#REF!</definedName>
    <definedName name="Debt_1_3" localSheetId="1">#REF!</definedName>
    <definedName name="Debt_1_3" localSheetId="24">#REF!</definedName>
    <definedName name="Debt_1_3">#REF!</definedName>
    <definedName name="Debt_1_4" localSheetId="1">#REF!</definedName>
    <definedName name="Debt_1_4" localSheetId="24">#REF!</definedName>
    <definedName name="Debt_1_4">#REF!</definedName>
    <definedName name="Debt_1_5" localSheetId="1">#REF!</definedName>
    <definedName name="Debt_1_5" localSheetId="24">#REF!</definedName>
    <definedName name="Debt_1_5">#REF!</definedName>
    <definedName name="Debt_10_1" localSheetId="1">#REF!</definedName>
    <definedName name="Debt_10_1" localSheetId="24">#REF!</definedName>
    <definedName name="Debt_10_1">#REF!</definedName>
    <definedName name="Debt_10_2" localSheetId="1">#REF!</definedName>
    <definedName name="Debt_10_2" localSheetId="24">#REF!</definedName>
    <definedName name="Debt_10_2">#REF!</definedName>
    <definedName name="Debt_10_3" localSheetId="1">#REF!</definedName>
    <definedName name="Debt_10_3" localSheetId="24">#REF!</definedName>
    <definedName name="Debt_10_3">#REF!</definedName>
    <definedName name="Debt_10_4" localSheetId="1">#REF!</definedName>
    <definedName name="Debt_10_4" localSheetId="24">#REF!</definedName>
    <definedName name="Debt_10_4">#REF!</definedName>
    <definedName name="Debt_10_5" localSheetId="1">#REF!</definedName>
    <definedName name="Debt_10_5" localSheetId="24">#REF!</definedName>
    <definedName name="Debt_10_5">#REF!</definedName>
    <definedName name="Debt_11_1" localSheetId="1">#REF!</definedName>
    <definedName name="Debt_11_1" localSheetId="24">#REF!</definedName>
    <definedName name="Debt_11_1">#REF!</definedName>
    <definedName name="Debt_11_2" localSheetId="1">#REF!</definedName>
    <definedName name="Debt_11_2" localSheetId="24">#REF!</definedName>
    <definedName name="Debt_11_2">#REF!</definedName>
    <definedName name="Debt_11_3" localSheetId="1">#REF!</definedName>
    <definedName name="Debt_11_3" localSheetId="24">#REF!</definedName>
    <definedName name="Debt_11_3">#REF!</definedName>
    <definedName name="Debt_11_4" localSheetId="1">#REF!</definedName>
    <definedName name="Debt_11_4" localSheetId="24">#REF!</definedName>
    <definedName name="Debt_11_4">#REF!</definedName>
    <definedName name="Debt_11_5" localSheetId="1">#REF!</definedName>
    <definedName name="Debt_11_5" localSheetId="24">#REF!</definedName>
    <definedName name="Debt_11_5">#REF!</definedName>
    <definedName name="Debt_12_1" localSheetId="1">#REF!</definedName>
    <definedName name="Debt_12_1" localSheetId="24">#REF!</definedName>
    <definedName name="Debt_12_1">#REF!</definedName>
    <definedName name="Debt_12_2" localSheetId="1">#REF!</definedName>
    <definedName name="Debt_12_2" localSheetId="24">#REF!</definedName>
    <definedName name="Debt_12_2">#REF!</definedName>
    <definedName name="Debt_12_3" localSheetId="1">#REF!</definedName>
    <definedName name="Debt_12_3" localSheetId="24">#REF!</definedName>
    <definedName name="Debt_12_3">#REF!</definedName>
    <definedName name="Debt_12_4" localSheetId="1">#REF!</definedName>
    <definedName name="Debt_12_4" localSheetId="24">#REF!</definedName>
    <definedName name="Debt_12_4">#REF!</definedName>
    <definedName name="Debt_12_5" localSheetId="1">#REF!</definedName>
    <definedName name="Debt_12_5" localSheetId="24">#REF!</definedName>
    <definedName name="Debt_12_5">#REF!</definedName>
    <definedName name="Debt_13_1" localSheetId="1">#REF!</definedName>
    <definedName name="Debt_13_1" localSheetId="24">#REF!</definedName>
    <definedName name="Debt_13_1">#REF!</definedName>
    <definedName name="Debt_13_2" localSheetId="1">#REF!</definedName>
    <definedName name="Debt_13_2" localSheetId="24">#REF!</definedName>
    <definedName name="Debt_13_2">#REF!</definedName>
    <definedName name="Debt_13_3" localSheetId="1">#REF!</definedName>
    <definedName name="Debt_13_3" localSheetId="24">#REF!</definedName>
    <definedName name="Debt_13_3">#REF!</definedName>
    <definedName name="Debt_13_4" localSheetId="1">#REF!</definedName>
    <definedName name="Debt_13_4" localSheetId="24">#REF!</definedName>
    <definedName name="Debt_13_4">#REF!</definedName>
    <definedName name="Debt_13_5" localSheetId="1">#REF!</definedName>
    <definedName name="Debt_13_5" localSheetId="24">#REF!</definedName>
    <definedName name="Debt_13_5">#REF!</definedName>
    <definedName name="Debt_14_1" localSheetId="1">#REF!</definedName>
    <definedName name="Debt_14_1" localSheetId="24">#REF!</definedName>
    <definedName name="Debt_14_1">#REF!</definedName>
    <definedName name="Debt_14_2" localSheetId="1">#REF!</definedName>
    <definedName name="Debt_14_2" localSheetId="24">#REF!</definedName>
    <definedName name="Debt_14_2">#REF!</definedName>
    <definedName name="Debt_14_3" localSheetId="1">#REF!</definedName>
    <definedName name="Debt_14_3" localSheetId="24">#REF!</definedName>
    <definedName name="Debt_14_3">#REF!</definedName>
    <definedName name="Debt_14_4" localSheetId="1">#REF!</definedName>
    <definedName name="Debt_14_4" localSheetId="24">#REF!</definedName>
    <definedName name="Debt_14_4">#REF!</definedName>
    <definedName name="Debt_14_5" localSheetId="1">#REF!</definedName>
    <definedName name="Debt_14_5" localSheetId="24">#REF!</definedName>
    <definedName name="Debt_14_5">#REF!</definedName>
    <definedName name="Debt_15_1" localSheetId="1">#REF!</definedName>
    <definedName name="Debt_15_1" localSheetId="24">#REF!</definedName>
    <definedName name="Debt_15_1">#REF!</definedName>
    <definedName name="Debt_15_2" localSheetId="1">#REF!</definedName>
    <definedName name="Debt_15_2" localSheetId="24">#REF!</definedName>
    <definedName name="Debt_15_2">#REF!</definedName>
    <definedName name="Debt_15_3" localSheetId="1">#REF!</definedName>
    <definedName name="Debt_15_3" localSheetId="24">#REF!</definedName>
    <definedName name="Debt_15_3">#REF!</definedName>
    <definedName name="Debt_15_4" localSheetId="1">#REF!</definedName>
    <definedName name="Debt_15_4" localSheetId="24">#REF!</definedName>
    <definedName name="Debt_15_4">#REF!</definedName>
    <definedName name="Debt_15_5" localSheetId="1">#REF!</definedName>
    <definedName name="Debt_15_5" localSheetId="24">#REF!</definedName>
    <definedName name="Debt_15_5">#REF!</definedName>
    <definedName name="Debt_16_1" localSheetId="1">#REF!</definedName>
    <definedName name="Debt_16_1" localSheetId="24">#REF!</definedName>
    <definedName name="Debt_16_1">#REF!</definedName>
    <definedName name="Debt_16_2" localSheetId="1">#REF!</definedName>
    <definedName name="Debt_16_2" localSheetId="24">#REF!</definedName>
    <definedName name="Debt_16_2">#REF!</definedName>
    <definedName name="Debt_16_3" localSheetId="1">#REF!</definedName>
    <definedName name="Debt_16_3" localSheetId="24">#REF!</definedName>
    <definedName name="Debt_16_3">#REF!</definedName>
    <definedName name="Debt_16_4" localSheetId="1">#REF!</definedName>
    <definedName name="Debt_16_4" localSheetId="24">#REF!</definedName>
    <definedName name="Debt_16_4">#REF!</definedName>
    <definedName name="Debt_16_5" localSheetId="1">#REF!</definedName>
    <definedName name="Debt_16_5" localSheetId="24">#REF!</definedName>
    <definedName name="Debt_16_5">#REF!</definedName>
    <definedName name="Debt_17_1" localSheetId="1">#REF!</definedName>
    <definedName name="Debt_17_1" localSheetId="24">#REF!</definedName>
    <definedName name="Debt_17_1">#REF!</definedName>
    <definedName name="Debt_17_2" localSheetId="1">#REF!</definedName>
    <definedName name="Debt_17_2" localSheetId="24">#REF!</definedName>
    <definedName name="Debt_17_2">#REF!</definedName>
    <definedName name="Debt_17_3" localSheetId="1">#REF!</definedName>
    <definedName name="Debt_17_3" localSheetId="24">#REF!</definedName>
    <definedName name="Debt_17_3">#REF!</definedName>
    <definedName name="Debt_17_4" localSheetId="1">#REF!</definedName>
    <definedName name="Debt_17_4" localSheetId="24">#REF!</definedName>
    <definedName name="Debt_17_4">#REF!</definedName>
    <definedName name="Debt_17_5" localSheetId="1">#REF!</definedName>
    <definedName name="Debt_17_5" localSheetId="24">#REF!</definedName>
    <definedName name="Debt_17_5">#REF!</definedName>
    <definedName name="Debt_18_1" localSheetId="1">#REF!</definedName>
    <definedName name="Debt_18_1" localSheetId="24">#REF!</definedName>
    <definedName name="Debt_18_1">#REF!</definedName>
    <definedName name="Debt_18_2" localSheetId="1">#REF!</definedName>
    <definedName name="Debt_18_2" localSheetId="24">#REF!</definedName>
    <definedName name="Debt_18_2">#REF!</definedName>
    <definedName name="Debt_18_3" localSheetId="1">#REF!</definedName>
    <definedName name="Debt_18_3" localSheetId="24">#REF!</definedName>
    <definedName name="Debt_18_3">#REF!</definedName>
    <definedName name="Debt_18_4" localSheetId="1">#REF!</definedName>
    <definedName name="Debt_18_4" localSheetId="24">#REF!</definedName>
    <definedName name="Debt_18_4">#REF!</definedName>
    <definedName name="Debt_18_5" localSheetId="1">#REF!</definedName>
    <definedName name="Debt_18_5" localSheetId="24">#REF!</definedName>
    <definedName name="Debt_18_5">#REF!</definedName>
    <definedName name="Debt_19_1" localSheetId="1">#REF!</definedName>
    <definedName name="Debt_19_1" localSheetId="24">#REF!</definedName>
    <definedName name="Debt_19_1">#REF!</definedName>
    <definedName name="Debt_19_2" localSheetId="1">#REF!</definedName>
    <definedName name="Debt_19_2" localSheetId="24">#REF!</definedName>
    <definedName name="Debt_19_2">#REF!</definedName>
    <definedName name="Debt_19_3" localSheetId="1">#REF!</definedName>
    <definedName name="Debt_19_3" localSheetId="24">#REF!</definedName>
    <definedName name="Debt_19_3">#REF!</definedName>
    <definedName name="Debt_19_4" localSheetId="1">#REF!</definedName>
    <definedName name="Debt_19_4" localSheetId="24">#REF!</definedName>
    <definedName name="Debt_19_4">#REF!</definedName>
    <definedName name="Debt_19_5" localSheetId="1">#REF!</definedName>
    <definedName name="Debt_19_5" localSheetId="24">#REF!</definedName>
    <definedName name="Debt_19_5">#REF!</definedName>
    <definedName name="Debt_2_1" localSheetId="1">#REF!</definedName>
    <definedName name="Debt_2_1" localSheetId="24">#REF!</definedName>
    <definedName name="Debt_2_1">#REF!</definedName>
    <definedName name="Debt_2_2" localSheetId="1">#REF!</definedName>
    <definedName name="Debt_2_2" localSheetId="24">#REF!</definedName>
    <definedName name="Debt_2_2">#REF!</definedName>
    <definedName name="Debt_2_3" localSheetId="1">#REF!</definedName>
    <definedName name="Debt_2_3" localSheetId="24">#REF!</definedName>
    <definedName name="Debt_2_3">#REF!</definedName>
    <definedName name="Debt_2_4" localSheetId="1">#REF!</definedName>
    <definedName name="Debt_2_4" localSheetId="24">#REF!</definedName>
    <definedName name="Debt_2_4">#REF!</definedName>
    <definedName name="Debt_2_5" localSheetId="1">#REF!</definedName>
    <definedName name="Debt_2_5" localSheetId="24">#REF!</definedName>
    <definedName name="Debt_2_5">#REF!</definedName>
    <definedName name="Debt_3_1" localSheetId="1">#REF!</definedName>
    <definedName name="Debt_3_1" localSheetId="24">#REF!</definedName>
    <definedName name="Debt_3_1">#REF!</definedName>
    <definedName name="Debt_3_2" localSheetId="1">#REF!</definedName>
    <definedName name="Debt_3_2" localSheetId="24">#REF!</definedName>
    <definedName name="Debt_3_2">#REF!</definedName>
    <definedName name="Debt_3_3" localSheetId="1">#REF!</definedName>
    <definedName name="Debt_3_3" localSheetId="24">#REF!</definedName>
    <definedName name="Debt_3_3">#REF!</definedName>
    <definedName name="Debt_3_4" localSheetId="1">#REF!</definedName>
    <definedName name="Debt_3_4" localSheetId="24">#REF!</definedName>
    <definedName name="Debt_3_4">#REF!</definedName>
    <definedName name="Debt_3_5" localSheetId="1">#REF!</definedName>
    <definedName name="Debt_3_5" localSheetId="24">#REF!</definedName>
    <definedName name="Debt_3_5">#REF!</definedName>
    <definedName name="Debt_4_1" localSheetId="1">#REF!</definedName>
    <definedName name="Debt_4_1" localSheetId="24">#REF!</definedName>
    <definedName name="Debt_4_1">#REF!</definedName>
    <definedName name="Debt_4_2" localSheetId="1">#REF!</definedName>
    <definedName name="Debt_4_2" localSheetId="24">#REF!</definedName>
    <definedName name="Debt_4_2">#REF!</definedName>
    <definedName name="Debt_4_3" localSheetId="1">#REF!</definedName>
    <definedName name="Debt_4_3" localSheetId="24">#REF!</definedName>
    <definedName name="Debt_4_3">#REF!</definedName>
    <definedName name="Debt_4_4" localSheetId="1">#REF!</definedName>
    <definedName name="Debt_4_4" localSheetId="24">#REF!</definedName>
    <definedName name="Debt_4_4">#REF!</definedName>
    <definedName name="Debt_4_5" localSheetId="1">#REF!</definedName>
    <definedName name="Debt_4_5" localSheetId="24">#REF!</definedName>
    <definedName name="Debt_4_5">#REF!</definedName>
    <definedName name="Debt_5_1" localSheetId="1">#REF!</definedName>
    <definedName name="Debt_5_1" localSheetId="24">#REF!</definedName>
    <definedName name="Debt_5_1">#REF!</definedName>
    <definedName name="Debt_5_2" localSheetId="1">#REF!</definedName>
    <definedName name="Debt_5_2" localSheetId="24">#REF!</definedName>
    <definedName name="Debt_5_2">#REF!</definedName>
    <definedName name="Debt_5_3" localSheetId="1">#REF!</definedName>
    <definedName name="Debt_5_3" localSheetId="24">#REF!</definedName>
    <definedName name="Debt_5_3">#REF!</definedName>
    <definedName name="Debt_5_4" localSheetId="1">#REF!</definedName>
    <definedName name="Debt_5_4" localSheetId="24">#REF!</definedName>
    <definedName name="Debt_5_4">#REF!</definedName>
    <definedName name="Debt_5_5" localSheetId="1">#REF!</definedName>
    <definedName name="Debt_5_5" localSheetId="24">#REF!</definedName>
    <definedName name="Debt_5_5">#REF!</definedName>
    <definedName name="Debt_6_1" localSheetId="1">#REF!</definedName>
    <definedName name="Debt_6_1" localSheetId="24">#REF!</definedName>
    <definedName name="Debt_6_1">#REF!</definedName>
    <definedName name="Debt_6_2" localSheetId="1">#REF!</definedName>
    <definedName name="Debt_6_2" localSheetId="24">#REF!</definedName>
    <definedName name="Debt_6_2">#REF!</definedName>
    <definedName name="Debt_6_3" localSheetId="1">#REF!</definedName>
    <definedName name="Debt_6_3" localSheetId="24">#REF!</definedName>
    <definedName name="Debt_6_3">#REF!</definedName>
    <definedName name="Debt_6_4" localSheetId="1">#REF!</definedName>
    <definedName name="Debt_6_4" localSheetId="24">#REF!</definedName>
    <definedName name="Debt_6_4">#REF!</definedName>
    <definedName name="Debt_6_5" localSheetId="1">#REF!</definedName>
    <definedName name="Debt_6_5" localSheetId="24">#REF!</definedName>
    <definedName name="Debt_6_5">#REF!</definedName>
    <definedName name="Debt_7_1" localSheetId="1">#REF!</definedName>
    <definedName name="Debt_7_1" localSheetId="24">#REF!</definedName>
    <definedName name="Debt_7_1">#REF!</definedName>
    <definedName name="Debt_7_2" localSheetId="1">#REF!</definedName>
    <definedName name="Debt_7_2" localSheetId="24">#REF!</definedName>
    <definedName name="Debt_7_2">#REF!</definedName>
    <definedName name="Debt_7_3" localSheetId="1">#REF!</definedName>
    <definedName name="Debt_7_3" localSheetId="24">#REF!</definedName>
    <definedName name="Debt_7_3">#REF!</definedName>
    <definedName name="Debt_7_4" localSheetId="1">#REF!</definedName>
    <definedName name="Debt_7_4" localSheetId="24">#REF!</definedName>
    <definedName name="Debt_7_4">#REF!</definedName>
    <definedName name="Debt_7_5" localSheetId="1">#REF!</definedName>
    <definedName name="Debt_7_5" localSheetId="24">#REF!</definedName>
    <definedName name="Debt_7_5">#REF!</definedName>
    <definedName name="Debt_8_1" localSheetId="1">#REF!</definedName>
    <definedName name="Debt_8_1" localSheetId="24">#REF!</definedName>
    <definedName name="Debt_8_1">#REF!</definedName>
    <definedName name="Debt_8_2" localSheetId="1">#REF!</definedName>
    <definedName name="Debt_8_2" localSheetId="24">#REF!</definedName>
    <definedName name="Debt_8_2">#REF!</definedName>
    <definedName name="Debt_8_3" localSheetId="1">#REF!</definedName>
    <definedName name="Debt_8_3" localSheetId="24">#REF!</definedName>
    <definedName name="Debt_8_3">#REF!</definedName>
    <definedName name="Debt_8_4" localSheetId="1">#REF!</definedName>
    <definedName name="Debt_8_4" localSheetId="24">#REF!</definedName>
    <definedName name="Debt_8_4">#REF!</definedName>
    <definedName name="Debt_8_5" localSheetId="1">#REF!</definedName>
    <definedName name="Debt_8_5" localSheetId="24">#REF!</definedName>
    <definedName name="Debt_8_5">#REF!</definedName>
    <definedName name="Debt_9_1" localSheetId="1">#REF!</definedName>
    <definedName name="Debt_9_1" localSheetId="24">#REF!</definedName>
    <definedName name="Debt_9_1">#REF!</definedName>
    <definedName name="Debt_9_2" localSheetId="1">#REF!</definedName>
    <definedName name="Debt_9_2" localSheetId="24">#REF!</definedName>
    <definedName name="Debt_9_2">#REF!</definedName>
    <definedName name="Debt_9_3" localSheetId="1">#REF!</definedName>
    <definedName name="Debt_9_3" localSheetId="24">#REF!</definedName>
    <definedName name="Debt_9_3">#REF!</definedName>
    <definedName name="Debt_9_4" localSheetId="1">#REF!</definedName>
    <definedName name="Debt_9_4" localSheetId="24">#REF!</definedName>
    <definedName name="Debt_9_4">#REF!</definedName>
    <definedName name="Debt_9_5" localSheetId="1">#REF!</definedName>
    <definedName name="Debt_9_5" localSheetId="24">#REF!</definedName>
    <definedName name="Debt_9_5">#REF!</definedName>
    <definedName name="debt1" localSheetId="1">#REF!</definedName>
    <definedName name="debt1" localSheetId="24">#REF!</definedName>
    <definedName name="debt1">#REF!</definedName>
    <definedName name="DebtHide" localSheetId="1">#REF!</definedName>
    <definedName name="DebtHide" localSheetId="24">#REF!</definedName>
    <definedName name="DebtHide">#REF!</definedName>
    <definedName name="del" localSheetId="1">#REF!</definedName>
    <definedName name="del" localSheetId="24">#REF!</definedName>
    <definedName name="del">#REF!</definedName>
    <definedName name="DEM_р_опл_ден" localSheetId="1">#REF!</definedName>
    <definedName name="DEM_р_опл_ден" localSheetId="24">#REF!</definedName>
    <definedName name="DEM_р_опл_ден">#REF!</definedName>
    <definedName name="DEM_р_опл_мет" localSheetId="1">#REF!</definedName>
    <definedName name="DEM_р_опл_мет" localSheetId="24">#REF!</definedName>
    <definedName name="DEM_р_опл_мет">#REF!</definedName>
    <definedName name="DEM_р_опл_откл" localSheetId="1">#REF!</definedName>
    <definedName name="DEM_р_опл_откл" localSheetId="24">#REF!</definedName>
    <definedName name="DEM_р_опл_откл">#REF!</definedName>
    <definedName name="DEM_р_опл_проч" localSheetId="1">#REF!</definedName>
    <definedName name="DEM_р_опл_проч" localSheetId="24">#REF!</definedName>
    <definedName name="DEM_р_опл_проч">#REF!</definedName>
    <definedName name="DEM_р_оплата" localSheetId="1">#REF!</definedName>
    <definedName name="DEM_р_оплата" localSheetId="24">#REF!</definedName>
    <definedName name="DEM_р_оплата">#REF!</definedName>
    <definedName name="DEM_р_потр" localSheetId="1">#REF!</definedName>
    <definedName name="DEM_р_потр" localSheetId="24">#REF!</definedName>
    <definedName name="DEM_р_потр">#REF!</definedName>
    <definedName name="dep" localSheetId="1">#REF!</definedName>
    <definedName name="dep" localSheetId="24">#REF!</definedName>
    <definedName name="dep">#REF!</definedName>
    <definedName name="dep_eur" localSheetId="1">#REF!</definedName>
    <definedName name="dep_eur" localSheetId="24">#REF!</definedName>
    <definedName name="dep_eur">#REF!</definedName>
    <definedName name="dep_na" localSheetId="1">#REF!</definedName>
    <definedName name="dep_na" localSheetId="24">#REF!</definedName>
    <definedName name="dep_na">#REF!</definedName>
    <definedName name="dep_rheox" localSheetId="1">#REF!</definedName>
    <definedName name="dep_rheox" localSheetId="24">#REF!</definedName>
    <definedName name="dep_rheox">#REF!</definedName>
    <definedName name="dep_xecl" localSheetId="1">#REF!</definedName>
    <definedName name="dep_xecl" localSheetId="24">#REF!</definedName>
    <definedName name="dep_xecl">#REF!</definedName>
    <definedName name="Depreciation_Schedule" localSheetId="1">#REF!</definedName>
    <definedName name="Depreciation_Schedule" localSheetId="24">#REF!</definedName>
    <definedName name="Depreciation_Schedule">#REF!</definedName>
    <definedName name="dfg" localSheetId="1">'Производственные показатели'!dfg</definedName>
    <definedName name="dfg" localSheetId="0">'форма №2 '!dfg</definedName>
    <definedName name="dfg">[0]!dfg</definedName>
    <definedName name="DilutedShares" localSheetId="1">#REF!</definedName>
    <definedName name="DilutedShares" localSheetId="24">#REF!</definedName>
    <definedName name="DilutedShares" localSheetId="0">#REF!</definedName>
    <definedName name="DilutedShares">#REF!</definedName>
    <definedName name="DiscountYears" localSheetId="1">#REF!</definedName>
    <definedName name="DiscountYears" localSheetId="24">#REF!</definedName>
    <definedName name="DiscountYears">#REF!</definedName>
    <definedName name="Dist" localSheetId="1">#REF!</definedName>
    <definedName name="Dist" localSheetId="24">#REF!</definedName>
    <definedName name="Dist">#REF!</definedName>
    <definedName name="DistributionSynergies" localSheetId="1">#REF!</definedName>
    <definedName name="DistributionSynergies" localSheetId="24">#REF!</definedName>
    <definedName name="DistributionSynergies">#REF!</definedName>
    <definedName name="DIV_ADMIN" localSheetId="1">#REF!</definedName>
    <definedName name="DIV_ADMIN" localSheetId="24">#REF!</definedName>
    <definedName name="DIV_ADMIN">#REF!</definedName>
    <definedName name="DIV_COM" localSheetId="1">#REF!</definedName>
    <definedName name="DIV_COM" localSheetId="24">#REF!</definedName>
    <definedName name="DIV_COM">#REF!</definedName>
    <definedName name="DIV_EURCountry" localSheetId="1">#REF!</definedName>
    <definedName name="DIV_EURCountry" localSheetId="24">#REF!</definedName>
    <definedName name="DIV_EURCountry">#REF!</definedName>
    <definedName name="DIV_EURExercise" localSheetId="1">#REF!</definedName>
    <definedName name="DIV_EURExercise" localSheetId="24">#REF!</definedName>
    <definedName name="DIV_EURExercise">#REF!</definedName>
    <definedName name="DIV_EURPlant" localSheetId="1">#REF!</definedName>
    <definedName name="DIV_EURPlant" localSheetId="24">#REF!</definedName>
    <definedName name="DIV_EURPlant">#REF!</definedName>
    <definedName name="DIV_EURPlantNo" localSheetId="1">#REF!</definedName>
    <definedName name="DIV_EURPlantNo" localSheetId="24">#REF!</definedName>
    <definedName name="DIV_EURPlantNo">#REF!</definedName>
    <definedName name="DIV_IT" localSheetId="1">#REF!</definedName>
    <definedName name="DIV_IT" localSheetId="24">#REF!</definedName>
    <definedName name="DIV_IT">#REF!</definedName>
    <definedName name="DIV_LOG" localSheetId="1">#REF!</definedName>
    <definedName name="DIV_LOG" localSheetId="24">#REF!</definedName>
    <definedName name="DIV_LOG">#REF!</definedName>
    <definedName name="DIV_OTHERCountry" localSheetId="1">#REF!</definedName>
    <definedName name="DIV_OTHERCountry" localSheetId="24">#REF!</definedName>
    <definedName name="DIV_OTHERCountry">#REF!</definedName>
    <definedName name="DIV_OTHERExercise" localSheetId="1">#REF!</definedName>
    <definedName name="DIV_OTHERExercise" localSheetId="24">#REF!</definedName>
    <definedName name="DIV_OTHERExercise">#REF!</definedName>
    <definedName name="DIV_OTHERPlant" localSheetId="1">#REF!</definedName>
    <definedName name="DIV_OTHERPlant" localSheetId="24">#REF!</definedName>
    <definedName name="DIV_OTHERPlant">#REF!</definedName>
    <definedName name="DIV_OTHERPlantNo" localSheetId="1">#REF!</definedName>
    <definedName name="DIV_OTHERPlantNo" localSheetId="24">#REF!</definedName>
    <definedName name="DIV_OTHERPlantNo">#REF!</definedName>
    <definedName name="DIV_PACK" localSheetId="1">#REF!</definedName>
    <definedName name="DIV_PACK" localSheetId="24">#REF!</definedName>
    <definedName name="DIV_PACK">#REF!</definedName>
    <definedName name="DIV_PROD" localSheetId="1">#REF!</definedName>
    <definedName name="DIV_PROD" localSheetId="24">#REF!</definedName>
    <definedName name="DIV_PROD">#REF!</definedName>
    <definedName name="DIV_SEC" localSheetId="1">#REF!</definedName>
    <definedName name="DIV_SEC" localSheetId="24">#REF!</definedName>
    <definedName name="DIV_SEC">#REF!</definedName>
    <definedName name="DivAfterRate" localSheetId="1">#REF!</definedName>
    <definedName name="DivAfterRate" localSheetId="24">#REF!</definedName>
    <definedName name="DivAfterRate">#REF!</definedName>
    <definedName name="DivAvRate1" localSheetId="1">#REF!</definedName>
    <definedName name="DivAvRate1" localSheetId="24">#REF!</definedName>
    <definedName name="DivAvRate1">#REF!</definedName>
    <definedName name="DivAvRate2" localSheetId="1">#REF!</definedName>
    <definedName name="DivAvRate2" localSheetId="24">#REF!</definedName>
    <definedName name="DivAvRate2">#REF!</definedName>
    <definedName name="DivAvRate3" localSheetId="1">#REF!</definedName>
    <definedName name="DivAvRate3" localSheetId="24">#REF!</definedName>
    <definedName name="DivAvRate3">#REF!</definedName>
    <definedName name="DivBefore" localSheetId="1">#REF!</definedName>
    <definedName name="DivBefore" localSheetId="24">#REF!</definedName>
    <definedName name="DivBefore">#REF!</definedName>
    <definedName name="DivBudgetRate" localSheetId="1">#REF!</definedName>
    <definedName name="DivBudgetRate" localSheetId="24">#REF!</definedName>
    <definedName name="DivBudgetRate">#REF!</definedName>
    <definedName name="DivLERate" localSheetId="1">#REF!</definedName>
    <definedName name="DivLERate" localSheetId="24">#REF!</definedName>
    <definedName name="DivLERate">#REF!</definedName>
    <definedName name="DM" localSheetId="1">'Производственные показатели'!USD/1.701</definedName>
    <definedName name="DM">[9]!USD/1.701</definedName>
    <definedName name="DM_8">#N/A</definedName>
    <definedName name="DMRUR" localSheetId="1">#REF!</definedName>
    <definedName name="DMRUR" localSheetId="24">#REF!</definedName>
    <definedName name="DMRUR" localSheetId="0">#REF!</definedName>
    <definedName name="DMRUR">#REF!</definedName>
    <definedName name="DOLL" localSheetId="1">#REF!</definedName>
    <definedName name="DOLL" localSheetId="24">#REF!</definedName>
    <definedName name="DOLL">#REF!</definedName>
    <definedName name="DPS" localSheetId="1">#REF!</definedName>
    <definedName name="DPS" localSheetId="24">#REF!</definedName>
    <definedName name="DPS">#REF!</definedName>
    <definedName name="DTL_B_1">#N/A</definedName>
    <definedName name="DTL_C_1">#N/A</definedName>
    <definedName name="DTL_C_ASSETS_2_1">#N/A</definedName>
    <definedName name="DTL_C_ASSETS_3_1">#N/A</definedName>
    <definedName name="DTL_C_CAPITAL_4_1">#N/A</definedName>
    <definedName name="DTL_C_CAPITAL_5_1">#N/A</definedName>
    <definedName name="DTL_C_EXPENSES_1_1">#N/A</definedName>
    <definedName name="DTL_C_EXPENSES_2_1">#N/A</definedName>
    <definedName name="DTL_C_INCOME_1_1">#N/A</definedName>
    <definedName name="DTL_C_LIABILITIES_3_1">#N/A</definedName>
    <definedName name="DTL_C_LIABILITIES_4_1">#N/A</definedName>
    <definedName name="DTL_C_SUSPENSE_5_1">#N/A</definedName>
    <definedName name="DTL_C_SUSPENSE_6_1">#N/A</definedName>
    <definedName name="DTL_D_ASSETS_2_1">#N/A</definedName>
    <definedName name="DTL_D_ASSETS_3_1">#N/A</definedName>
    <definedName name="DTL_D_CAPITAL_4_1">#N/A</definedName>
    <definedName name="DTL_D_CAPITAL_5_1">#N/A</definedName>
    <definedName name="DTL_D_EXPENSES_1_1">#N/A</definedName>
    <definedName name="DTL_D_EXPENSES_2_1">#N/A</definedName>
    <definedName name="DTL_D_INCOME_1_1">#N/A</definedName>
    <definedName name="DTL_D_LIABILITIES_3_1">#N/A</definedName>
    <definedName name="DTL_D_LIABILITIES_4_1">#N/A</definedName>
    <definedName name="DTL_D_SUSPENSE_5_1">#N/A</definedName>
    <definedName name="DTL_D_SUSPENSE_6_1">#N/A</definedName>
    <definedName name="DTL_E_1">#N/A</definedName>
    <definedName name="DTL_E_ASSETS_2_1">#N/A</definedName>
    <definedName name="DTL_E_ASSETS_3_1">#N/A</definedName>
    <definedName name="DTL_E_CAPITAL_4_1">#N/A</definedName>
    <definedName name="DTL_E_CAPITAL_5_1">#N/A</definedName>
    <definedName name="DTL_E_EXPENSES_1_1">#N/A</definedName>
    <definedName name="DTL_E_EXPENSES_2_1">#N/A</definedName>
    <definedName name="DTL_E_INCOME_1_1">#N/A</definedName>
    <definedName name="DTL_E_LIABILITIES_3_1">#N/A</definedName>
    <definedName name="DTL_E_LIABILITIES_4_1">#N/A</definedName>
    <definedName name="DTL_E_SUSPENSE_5_1">#N/A</definedName>
    <definedName name="DTL_E_SUSPENSE_6_1">#N/A</definedName>
    <definedName name="DTL_F_1">#N/A</definedName>
    <definedName name="DTL_F_ASSETS_2_1">#N/A</definedName>
    <definedName name="DTL_F_ASSETS_3_1">#N/A</definedName>
    <definedName name="DTL_F_CAPITAL_4_1">#N/A</definedName>
    <definedName name="DTL_F_CAPITAL_5_1">#N/A</definedName>
    <definedName name="DTL_F_EXPENSES_1_1">#N/A</definedName>
    <definedName name="DTL_F_EXPENSES_2_1">#N/A</definedName>
    <definedName name="DTL_F_INCOME_1_1">#N/A</definedName>
    <definedName name="DTL_F_LIABILITIES_3_1">#N/A</definedName>
    <definedName name="DTL_F_LIABILITIES_4_1">#N/A</definedName>
    <definedName name="DTL_F_SUSPENSE_5_1">#N/A</definedName>
    <definedName name="DTL_F_SUSPENSE_6_1">#N/A</definedName>
    <definedName name="DTL_G_1">#N/A</definedName>
    <definedName name="DTL_G_ASSETS_2_1">#N/A</definedName>
    <definedName name="DTL_G_ASSETS_3_1">#N/A</definedName>
    <definedName name="DTL_G_CAPITAL_4_1">#N/A</definedName>
    <definedName name="DTL_G_CAPITAL_5_1">#N/A</definedName>
    <definedName name="DTL_G_EXPENSES_1_1">#N/A</definedName>
    <definedName name="DTL_G_EXPENSES_2_1">#N/A</definedName>
    <definedName name="DTL_G_INCOME_1_1">#N/A</definedName>
    <definedName name="DTL_G_LIABILITIES_3_1">#N/A</definedName>
    <definedName name="DTL_G_LIABILITIES_4_1">#N/A</definedName>
    <definedName name="DTL_G_SUSPENSE_5_1">#N/A</definedName>
    <definedName name="DTL_G_SUSPENSE_6_1">#N/A</definedName>
    <definedName name="DTL_H___1703__1_1">#N/A</definedName>
    <definedName name="DTL_H___1707__2_1">#N/A</definedName>
    <definedName name="DTL_H__1_1">#N/A</definedName>
    <definedName name="DTL_H_1">#N/A</definedName>
    <definedName name="DTL_H_ASSETS_2_1">#N/A</definedName>
    <definedName name="DTL_H_ASSETS_3_1">#N/A</definedName>
    <definedName name="DTL_H_CAPITAL_4_1">#N/A</definedName>
    <definedName name="DTL_H_CAPITAL_5_1">#N/A</definedName>
    <definedName name="DTL_H_CRN__2035___3__1_1">#N/A</definedName>
    <definedName name="DTL_H_CRN__2072___3__2_1">#N/A</definedName>
    <definedName name="DTL_H_CRN__2073___3__3_1">#N/A</definedName>
    <definedName name="DTL_H_CRN__2074___3__4_1">#N/A</definedName>
    <definedName name="DTL_H_CRN__2075___3__5_1">#N/A</definedName>
    <definedName name="DTL_H_CRN__2202___3__6_1">#N/A</definedName>
    <definedName name="DTL_H_CRN__2212___3__7_1">#N/A</definedName>
    <definedName name="DTL_H_CRN__2213___3__8_1">#N/A</definedName>
    <definedName name="DTL_H_CRN__2214___3__9_1">#N/A</definedName>
    <definedName name="DTL_H_CRN__2215___3__10_1">#N/A</definedName>
    <definedName name="DTL_H_CRN__2318___3__11_1">#N/A</definedName>
    <definedName name="DTL_H_CRN__2321___3__12_1">#N/A</definedName>
    <definedName name="DTL_H_CRN__2323___3__13_1">#N/A</definedName>
    <definedName name="DTL_H_CRN__2356___3__14_1">#N/A</definedName>
    <definedName name="DTL_H_CRN__2370___3__15_1">#N/A</definedName>
    <definedName name="DTL_H_CRN__4377___3__16_1">#N/A</definedName>
    <definedName name="DTL_H_CRN__4378___3__17_1">#N/A</definedName>
    <definedName name="DTL_H_CRN__5521___3__18_1">#N/A</definedName>
    <definedName name="DTL_H_CRN__5522___3__19_1">#N/A</definedName>
    <definedName name="DTL_H_CRN__5523___3__20_1">#N/A</definedName>
    <definedName name="DTL_H_CRN__5524___3__21_1">#N/A</definedName>
    <definedName name="DTL_H_CRN__6020___3__22_1">#N/A</definedName>
    <definedName name="DTL_H_CRN__6055___3__23_1">#N/A</definedName>
    <definedName name="DTL_H_CRN__6063___3__24_1">#N/A</definedName>
    <definedName name="DTL_H_CRN__6478___3__25_1">#N/A</definedName>
    <definedName name="DTL_H_CRN__6505___3__26_1">#N/A</definedName>
    <definedName name="DTL_H_CRN__6507___3__27_1">#N/A</definedName>
    <definedName name="DTL_H_CRN__6543___3__28_1">#N/A</definedName>
    <definedName name="DTL_H_CRNE_1_1">#N/A</definedName>
    <definedName name="DTL_H_EXPENSES_1_1">#N/A</definedName>
    <definedName name="DTL_H_EXPENSES_2_1">#N/A</definedName>
    <definedName name="DTL_H_INCOME_1_1">#N/A</definedName>
    <definedName name="DTL_H_LIABILITIES_3_1">#N/A</definedName>
    <definedName name="DTL_H_LIABILITIES_4_1">#N/A</definedName>
    <definedName name="DTL_H_SUSPENSE_5_1">#N/A</definedName>
    <definedName name="DTL_H_SUSPENSE_6_1">#N/A</definedName>
    <definedName name="DTL_I_1">#N/A</definedName>
    <definedName name="DTL_I_ASSETS_2_1">#N/A</definedName>
    <definedName name="DTL_I_ASSETS_3_1">#N/A</definedName>
    <definedName name="DTL_I_CAPITAL_4_1">#N/A</definedName>
    <definedName name="DTL_I_CAPITAL_5_1">#N/A</definedName>
    <definedName name="DTL_I_CNC_STOCK_1_1">#N/A</definedName>
    <definedName name="DTL_I_CNI1__STOCK_1_1">#N/A</definedName>
    <definedName name="DTL_I_CNI2__STOCK_2_1">#N/A</definedName>
    <definedName name="DTL_I_CNIIV_STOCK_3_1">#N/A</definedName>
    <definedName name="DTL_I_EXPENSES_1_1">#N/A</definedName>
    <definedName name="DTL_I_EXPENSES_2_1">#N/A</definedName>
    <definedName name="DTL_I_INCOME_1_1">#N/A</definedName>
    <definedName name="DTL_I_LIABILITIES_3_1">#N/A</definedName>
    <definedName name="DTL_I_LIABILITIES_4_1">#N/A</definedName>
    <definedName name="DTL_I_SUSPENSE_5_1">#N/A</definedName>
    <definedName name="DTL_I_SUSPENSE_6_1">#N/A</definedName>
    <definedName name="DTL_J_1">#N/A</definedName>
    <definedName name="DTL_J_ASSETS_2_1">#N/A</definedName>
    <definedName name="DTL_J_ASSETS_3_1">#N/A</definedName>
    <definedName name="DTL_J_CAPITAL_4_1">#N/A</definedName>
    <definedName name="DTL_J_CAPITAL_5_1">#N/A</definedName>
    <definedName name="DTL_J_EXPENSES_1_1">#N/A</definedName>
    <definedName name="DTL_J_EXPENSES_2_1">#N/A</definedName>
    <definedName name="DTL_J_INCOME_1_1">#N/A</definedName>
    <definedName name="DTL_J_LIABILITIES_3_1">#N/A</definedName>
    <definedName name="DTL_J_LIABILITIES_4_1">#N/A</definedName>
    <definedName name="DTL_J_SUSPENSE_5_1">#N/A</definedName>
    <definedName name="DTL_J_SUSPENSE_6_1">#N/A</definedName>
    <definedName name="DTL_K_ASSETS_2_1">#N/A</definedName>
    <definedName name="DTL_K_ASSETS_3_1">#N/A</definedName>
    <definedName name="DTL_K_CAPITAL_4_1">#N/A</definedName>
    <definedName name="DTL_K_CAPITAL_5_1">#N/A</definedName>
    <definedName name="DTL_K_EXPENSES_1_1">#N/A</definedName>
    <definedName name="DTL_K_EXPENSES_2_1">#N/A</definedName>
    <definedName name="DTL_K_INCOME_1_1">#N/A</definedName>
    <definedName name="DTL_K_LIABILITIES_3_1">#N/A</definedName>
    <definedName name="DTL_K_LIABILITIES_4_1">#N/A</definedName>
    <definedName name="DTL_K_SUSPENSE_5_1">#N/A</definedName>
    <definedName name="DTL_K_SUSPENSE_6_1">#N/A</definedName>
    <definedName name="DTL_L_ASSETS_2_1">#N/A</definedName>
    <definedName name="DTL_L_ASSETS_3_1">#N/A</definedName>
    <definedName name="DTL_L_CAPITAL_4_1">#N/A</definedName>
    <definedName name="DTL_L_CAPITAL_5_1">#N/A</definedName>
    <definedName name="DTL_L_EXPENSES_1_1">#N/A</definedName>
    <definedName name="DTL_L_EXPENSES_2_1">#N/A</definedName>
    <definedName name="DTL_L_INCOME_1_1">#N/A</definedName>
    <definedName name="DTL_L_LIABILITIES_3_1">#N/A</definedName>
    <definedName name="DTL_L_LIABILITIES_4_1">#N/A</definedName>
    <definedName name="DTL_L_SUSPENSE_5_1">#N/A</definedName>
    <definedName name="DTL_L_SUSPENSE_6_1">#N/A</definedName>
    <definedName name="DTL_M_ASSETS_2_1">#N/A</definedName>
    <definedName name="DTL_M_ASSETS_3_1">#N/A</definedName>
    <definedName name="DTL_M_CAPITAL_4_1">#N/A</definedName>
    <definedName name="DTL_M_CAPITAL_5_1">#N/A</definedName>
    <definedName name="DTL_M_EXPENSES_1_1">#N/A</definedName>
    <definedName name="DTL_M_EXPENSES_2_1">#N/A</definedName>
    <definedName name="DTL_M_INCOME_1_1">#N/A</definedName>
    <definedName name="DTL_M_LIABILITIES_3_1">#N/A</definedName>
    <definedName name="DTL_M_LIABILITIES_4_1">#N/A</definedName>
    <definedName name="DTL_M_SUSPENSE_5_1">#N/A</definedName>
    <definedName name="DTL_M_SUSPENSE_6_1">#N/A</definedName>
    <definedName name="DTL_N_ASSETS_2_1">#N/A</definedName>
    <definedName name="DTL_N_ASSETS_3_1">#N/A</definedName>
    <definedName name="DTL_N_CAPITAL_4_1">#N/A</definedName>
    <definedName name="DTL_N_CAPITAL_5_1">#N/A</definedName>
    <definedName name="DTL_N_CNC_STOCK_1_1">#N/A</definedName>
    <definedName name="DTL_N_CNI1__STOCK_1_1">#N/A</definedName>
    <definedName name="DTL_N_CNI2__STOCK_2_1">#N/A</definedName>
    <definedName name="DTL_N_CNIIV_STOCK_3_1">#N/A</definedName>
    <definedName name="DTL_N_EXPENSES_1_1">#N/A</definedName>
    <definedName name="DTL_N_EXPENSES_2_1">#N/A</definedName>
    <definedName name="DTL_N_INCOME_1_1">#N/A</definedName>
    <definedName name="DTL_N_LIABILITIES_3_1">#N/A</definedName>
    <definedName name="DTL_N_LIABILITIES_4_1">#N/A</definedName>
    <definedName name="DTL_N_SUSPENSE_5_1">#N/A</definedName>
    <definedName name="DTL_N_SUSPENSE_6_1">#N/A</definedName>
    <definedName name="DTL_O_CNC_STOCK_1_1">#N/A</definedName>
    <definedName name="DTL_O_CNI1__STOCK_1_1">#N/A</definedName>
    <definedName name="DTL_O_CNI2__STOCK_2_1">#N/A</definedName>
    <definedName name="DTL_O_CNIIV_STOCK_3_1">#N/A</definedName>
    <definedName name="DTL_P_CNC_STOCK_1_1">#N/A</definedName>
    <definedName name="DTL_P_CNI1__STOCK_1_1">#N/A</definedName>
    <definedName name="DTL_P_CNI2__STOCK_2_1">#N/A</definedName>
    <definedName name="DTL_P_CNIIV_STOCK_3_1">#N/A</definedName>
    <definedName name="DTL_R_CNC_STOCK_1_1">#N/A</definedName>
    <definedName name="DTL_R_CNI1__STOCK_1_1">#N/A</definedName>
    <definedName name="DTL_R_CNI2__STOCK_2_1">#N/A</definedName>
    <definedName name="DTL_R_CNIIV_STOCK_3_1">#N/A</definedName>
    <definedName name="DTL_S_CNC_STOCK_1_1">#N/A</definedName>
    <definedName name="DTL_S_CNI1__STOCK_1_1">#N/A</definedName>
    <definedName name="DTL_S_CNI2__STOCK_2_1">#N/A</definedName>
    <definedName name="DTL_S_CNIIV_STOCK_3_1">#N/A</definedName>
    <definedName name="DTL_SumIf___1703__1_1">#N/A</definedName>
    <definedName name="DTL_SumIf___1707__2_1">#N/A</definedName>
    <definedName name="DTL_SumIf__1_1">#N/A</definedName>
    <definedName name="DTL_SumIf_ASSETS_2_1">#N/A</definedName>
    <definedName name="DTL_SumIf_ASSETS_3_1">#N/A</definedName>
    <definedName name="DTL_SumIf_CAPITAL_4_1">#N/A</definedName>
    <definedName name="DTL_SumIf_CAPITAL_5_1">#N/A</definedName>
    <definedName name="DTL_SumIf_CNC_STOCK_1_1">#N/A</definedName>
    <definedName name="DTL_SumIf_CNI1__STOCK_1_1">#N/A</definedName>
    <definedName name="DTL_SumIf_CNI2__STOCK_2_1">#N/A</definedName>
    <definedName name="DTL_SumIf_CNIIV_STOCK_3_1">#N/A</definedName>
    <definedName name="DTL_SumIf_CRN__2035___3__1_1">#N/A</definedName>
    <definedName name="DTL_SumIf_CRN__2072___3__2_1">#N/A</definedName>
    <definedName name="DTL_SumIf_CRN__2073___3__3_1">#N/A</definedName>
    <definedName name="DTL_SumIf_CRN__2074___3__4_1">#N/A</definedName>
    <definedName name="DTL_SumIf_CRN__2075___3__5_1">#N/A</definedName>
    <definedName name="DTL_SumIf_CRN__2202___3__6_1">#N/A</definedName>
    <definedName name="DTL_SumIf_CRN__2212___3__7_1">#N/A</definedName>
    <definedName name="DTL_SumIf_CRN__2213___3__8_1">#N/A</definedName>
    <definedName name="DTL_SumIf_CRN__2214___3__9_1">#N/A</definedName>
    <definedName name="DTL_SumIf_CRN__2215___3__10_1">#N/A</definedName>
    <definedName name="DTL_SumIf_CRN__2318___3__11_1">#N/A</definedName>
    <definedName name="DTL_SumIf_CRN__2321___3__12_1">#N/A</definedName>
    <definedName name="DTL_SumIf_CRN__2323___3__13_1">#N/A</definedName>
    <definedName name="DTL_SumIf_CRN__2356___3__14_1">#N/A</definedName>
    <definedName name="DTL_SumIf_CRN__2370___3__15_1">#N/A</definedName>
    <definedName name="DTL_SumIf_CRN__4377___3__16_1">#N/A</definedName>
    <definedName name="DTL_SumIf_CRN__4378___3__17_1">#N/A</definedName>
    <definedName name="DTL_SumIf_CRN__5521___3__18_1">#N/A</definedName>
    <definedName name="DTL_SumIf_CRN__5522___3__19_1">#N/A</definedName>
    <definedName name="DTL_SumIf_CRN__5523___3__20_1">#N/A</definedName>
    <definedName name="DTL_SumIf_CRN__5524___3__21_1">#N/A</definedName>
    <definedName name="DTL_SumIf_CRN__6020___3__22_1">#N/A</definedName>
    <definedName name="DTL_SumIf_CRN__6055___3__23_1">#N/A</definedName>
    <definedName name="DTL_SumIf_CRN__6063___3__24_1">#N/A</definedName>
    <definedName name="DTL_SumIf_CRN__6478___3__25_1">#N/A</definedName>
    <definedName name="DTL_SumIf_CRN__6505___3__26_1">#N/A</definedName>
    <definedName name="DTL_SumIf_CRN__6507___3__27_1">#N/A</definedName>
    <definedName name="DTL_SumIf_CRN__6543___3__28_1">#N/A</definedName>
    <definedName name="DTL_SumIf_EXPENSES_1_1">#N/A</definedName>
    <definedName name="DTL_SumIf_EXPENSES_2_1">#N/A</definedName>
    <definedName name="DTL_SumIf_INCOME_1_1">#N/A</definedName>
    <definedName name="DTL_SumIf_LIABILITIES_3_1">#N/A</definedName>
    <definedName name="DTL_SumIf_LIABILITIES_4_1">#N/A</definedName>
    <definedName name="DTL_SumIf_SUSPENSE_5_1">#N/A</definedName>
    <definedName name="DTL_SumIf_SUSPENSE_6_1">#N/A</definedName>
    <definedName name="DTL_T_CNC_STOCK_1_1">#N/A</definedName>
    <definedName name="DTL_T_CNI1__STOCK_1_1">#N/A</definedName>
    <definedName name="DTL_T_CNI2__STOCK_2_1">#N/A</definedName>
    <definedName name="DTL_T_CNIIV_STOCK_3_1">#N/A</definedName>
    <definedName name="dtrto70">[16]дефляторы!$J$21</definedName>
    <definedName name="dvrCustomer" localSheetId="1">#REF!</definedName>
    <definedName name="dvrCustomer" localSheetId="24">#REF!</definedName>
    <definedName name="dvrCustomer" localSheetId="0">#REF!</definedName>
    <definedName name="dvrCustomer">#REF!</definedName>
    <definedName name="dvrDay" localSheetId="1">#REF!</definedName>
    <definedName name="dvrDay" localSheetId="24">#REF!</definedName>
    <definedName name="dvrDay">#REF!</definedName>
    <definedName name="dvrDocDay" localSheetId="1">#REF!</definedName>
    <definedName name="dvrDocDay" localSheetId="24">#REF!</definedName>
    <definedName name="dvrDocDay">#REF!</definedName>
    <definedName name="dvrDocIss" localSheetId="1">#REF!</definedName>
    <definedName name="dvrDocIss" localSheetId="24">#REF!</definedName>
    <definedName name="dvrDocIss">#REF!</definedName>
    <definedName name="dvrDocMonth" localSheetId="1">#REF!</definedName>
    <definedName name="dvrDocMonth" localSheetId="24">#REF!</definedName>
    <definedName name="dvrDocMonth">#REF!</definedName>
    <definedName name="dvrDocNum" localSheetId="1">#REF!</definedName>
    <definedName name="dvrDocNum" localSheetId="24">#REF!</definedName>
    <definedName name="dvrDocNum">#REF!</definedName>
    <definedName name="dvrDocSer" localSheetId="1">#REF!</definedName>
    <definedName name="dvrDocSer" localSheetId="24">#REF!</definedName>
    <definedName name="dvrDocSer">#REF!</definedName>
    <definedName name="dvrDocYear" localSheetId="1">#REF!</definedName>
    <definedName name="dvrDocYear" localSheetId="24">#REF!</definedName>
    <definedName name="dvrDocYear">#REF!</definedName>
    <definedName name="dvrMonth" localSheetId="1">#REF!</definedName>
    <definedName name="dvrMonth" localSheetId="24">#REF!</definedName>
    <definedName name="dvrMonth">#REF!</definedName>
    <definedName name="dvrName" localSheetId="1">#REF!</definedName>
    <definedName name="dvrName" localSheetId="24">#REF!</definedName>
    <definedName name="dvrName">#REF!</definedName>
    <definedName name="dvrNo" localSheetId="1">#REF!</definedName>
    <definedName name="dvrNo" localSheetId="24">#REF!</definedName>
    <definedName name="dvrNo">#REF!</definedName>
    <definedName name="dvrNumber" localSheetId="1">#REF!</definedName>
    <definedName name="dvrNumber" localSheetId="24">#REF!</definedName>
    <definedName name="dvrNumber">#REF!</definedName>
    <definedName name="dvrOrder" localSheetId="1">#REF!</definedName>
    <definedName name="dvrOrder" localSheetId="24">#REF!</definedName>
    <definedName name="dvrOrder">#REF!</definedName>
    <definedName name="dvrPayer" localSheetId="1">#REF!</definedName>
    <definedName name="dvrPayer" localSheetId="24">#REF!</definedName>
    <definedName name="dvrPayer">#REF!</definedName>
    <definedName name="dvrPayerBank1" localSheetId="1">#REF!</definedName>
    <definedName name="dvrPayerBank1" localSheetId="24">#REF!</definedName>
    <definedName name="dvrPayerBank1">#REF!</definedName>
    <definedName name="dvrPayerBank2" localSheetId="1">#REF!</definedName>
    <definedName name="dvrPayerBank2" localSheetId="24">#REF!</definedName>
    <definedName name="dvrPayerBank2">#REF!</definedName>
    <definedName name="dvrPayerCount" localSheetId="1">#REF!</definedName>
    <definedName name="dvrPayerCount" localSheetId="24">#REF!</definedName>
    <definedName name="dvrPayerCount">#REF!</definedName>
    <definedName name="dvrQnt" localSheetId="1">#REF!</definedName>
    <definedName name="dvrQnt" localSheetId="24">#REF!</definedName>
    <definedName name="dvrQnt">#REF!</definedName>
    <definedName name="dvrReceiver" localSheetId="1">#REF!</definedName>
    <definedName name="dvrReceiver" localSheetId="24">#REF!</definedName>
    <definedName name="dvrReceiver">#REF!</definedName>
    <definedName name="dvrSupplier" localSheetId="1">#REF!</definedName>
    <definedName name="dvrSupplier" localSheetId="24">#REF!</definedName>
    <definedName name="dvrSupplier">#REF!</definedName>
    <definedName name="dvrUnit" localSheetId="1">#REF!</definedName>
    <definedName name="dvrUnit" localSheetId="24">#REF!</definedName>
    <definedName name="dvrUnit">#REF!</definedName>
    <definedName name="dvrValidDay" localSheetId="1">#REF!</definedName>
    <definedName name="dvrValidDay" localSheetId="24">#REF!</definedName>
    <definedName name="dvrValidDay">#REF!</definedName>
    <definedName name="dvrValidMonth" localSheetId="1">#REF!</definedName>
    <definedName name="dvrValidMonth" localSheetId="24">#REF!</definedName>
    <definedName name="dvrValidMonth">#REF!</definedName>
    <definedName name="dvrValidYear" localSheetId="1">#REF!</definedName>
    <definedName name="dvrValidYear" localSheetId="24">#REF!</definedName>
    <definedName name="dvrValidYear">#REF!</definedName>
    <definedName name="dvrYear" localSheetId="1">#REF!</definedName>
    <definedName name="dvrYear" localSheetId="24">#REF!</definedName>
    <definedName name="dvrYear">#REF!</definedName>
    <definedName name="dy">'[5]Ведомость по ОС (3)'!$P$7:$P$5447</definedName>
    <definedName name="Dм101" localSheetId="1">#REF!</definedName>
    <definedName name="Dм101" localSheetId="24">#REF!</definedName>
    <definedName name="Dм101" localSheetId="0">#REF!</definedName>
    <definedName name="Dм101">#REF!</definedName>
    <definedName name="Dм102" localSheetId="1">#REF!</definedName>
    <definedName name="Dм102" localSheetId="24">#REF!</definedName>
    <definedName name="Dм102">#REF!</definedName>
    <definedName name="Dм103" localSheetId="1">#REF!</definedName>
    <definedName name="Dм103" localSheetId="24">#REF!</definedName>
    <definedName name="Dм103">#REF!</definedName>
    <definedName name="Dм25" localSheetId="1">#REF!</definedName>
    <definedName name="Dм25" localSheetId="24">#REF!</definedName>
    <definedName name="Dм25">#REF!</definedName>
    <definedName name="Dу3" localSheetId="1">#REF!</definedName>
    <definedName name="Dу3" localSheetId="24">#REF!</definedName>
    <definedName name="Dу3">#REF!</definedName>
    <definedName name="Dу4" localSheetId="1">#REF!</definedName>
    <definedName name="Dу4" localSheetId="24">#REF!</definedName>
    <definedName name="Dу4">#REF!</definedName>
    <definedName name="Dч25" localSheetId="1">#REF!</definedName>
    <definedName name="Dч25" localSheetId="24">#REF!</definedName>
    <definedName name="Dч25">#REF!</definedName>
    <definedName name="EBITDA" localSheetId="1">#REF!</definedName>
    <definedName name="EBITDA" localSheetId="24">#REF!</definedName>
    <definedName name="EBITDA">#REF!</definedName>
    <definedName name="EBITDAAdjustment" localSheetId="1">#REF!</definedName>
    <definedName name="EBITDAAdjustment" localSheetId="24">#REF!</definedName>
    <definedName name="EBITDAAdjustment">#REF!</definedName>
    <definedName name="ee" localSheetId="1">#REF!</definedName>
    <definedName name="ee" localSheetId="24">#REF!</definedName>
    <definedName name="ee">#REF!</definedName>
    <definedName name="eee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lkAddr1" localSheetId="1">#REF!</definedName>
    <definedName name="elkAddr1" localSheetId="24">#REF!</definedName>
    <definedName name="elkAddr1" localSheetId="0">#REF!</definedName>
    <definedName name="elkAddr1">#REF!</definedName>
    <definedName name="elkAddr2" localSheetId="1">#REF!</definedName>
    <definedName name="elkAddr2" localSheetId="24">#REF!</definedName>
    <definedName name="elkAddr2">#REF!</definedName>
    <definedName name="elkCount" localSheetId="1">#REF!</definedName>
    <definedName name="elkCount" localSheetId="24">#REF!</definedName>
    <definedName name="elkCount">#REF!</definedName>
    <definedName name="elkCountFrom" localSheetId="1">#REF!</definedName>
    <definedName name="elkCountFrom" localSheetId="24">#REF!</definedName>
    <definedName name="elkCountFrom">#REF!</definedName>
    <definedName name="elkCountTo" localSheetId="1">#REF!</definedName>
    <definedName name="elkCountTo" localSheetId="24">#REF!</definedName>
    <definedName name="elkCountTo">#REF!</definedName>
    <definedName name="elkDateFrom" localSheetId="1">#REF!</definedName>
    <definedName name="elkDateFrom" localSheetId="24">#REF!</definedName>
    <definedName name="elkDateFrom">#REF!</definedName>
    <definedName name="elkDateTo" localSheetId="1">#REF!</definedName>
    <definedName name="elkDateTo" localSheetId="24">#REF!</definedName>
    <definedName name="elkDateTo">#REF!</definedName>
    <definedName name="elkDiscount" localSheetId="1">#REF!</definedName>
    <definedName name="elkDiscount" localSheetId="24">#REF!</definedName>
    <definedName name="elkDiscount">#REF!</definedName>
    <definedName name="elkKAddr1" localSheetId="1">#REF!</definedName>
    <definedName name="elkKAddr1" localSheetId="24">#REF!</definedName>
    <definedName name="elkKAddr1">#REF!</definedName>
    <definedName name="elkKAddr2" localSheetId="1">#REF!</definedName>
    <definedName name="elkKAddr2" localSheetId="24">#REF!</definedName>
    <definedName name="elkKAddr2">#REF!</definedName>
    <definedName name="elkKCount" localSheetId="1">#REF!</definedName>
    <definedName name="elkKCount" localSheetId="24">#REF!</definedName>
    <definedName name="elkKCount">#REF!</definedName>
    <definedName name="elkKCountFrom" localSheetId="1">#REF!</definedName>
    <definedName name="elkKCountFrom" localSheetId="24">#REF!</definedName>
    <definedName name="elkKCountFrom">#REF!</definedName>
    <definedName name="elkKCountTo" localSheetId="1">#REF!</definedName>
    <definedName name="elkKCountTo" localSheetId="24">#REF!</definedName>
    <definedName name="elkKCountTo">#REF!</definedName>
    <definedName name="elkKDateFrom" localSheetId="1">#REF!</definedName>
    <definedName name="elkKDateFrom" localSheetId="24">#REF!</definedName>
    <definedName name="elkKDateFrom">#REF!</definedName>
    <definedName name="elkKDateTo" localSheetId="1">#REF!</definedName>
    <definedName name="elkKDateTo" localSheetId="24">#REF!</definedName>
    <definedName name="elkKDateTo">#REF!</definedName>
    <definedName name="elkKDiscount" localSheetId="1">#REF!</definedName>
    <definedName name="elkKDiscount" localSheetId="24">#REF!</definedName>
    <definedName name="elkKDiscount">#REF!</definedName>
    <definedName name="elkKNumber" localSheetId="1">#REF!</definedName>
    <definedName name="elkKNumber" localSheetId="24">#REF!</definedName>
    <definedName name="elkKNumber">#REF!</definedName>
    <definedName name="elkKSumC" localSheetId="1">#REF!</definedName>
    <definedName name="elkKSumC" localSheetId="24">#REF!</definedName>
    <definedName name="elkKSumC">#REF!</definedName>
    <definedName name="elkKSumR" localSheetId="1">#REF!</definedName>
    <definedName name="elkKSumR" localSheetId="24">#REF!</definedName>
    <definedName name="elkKSumR">#REF!</definedName>
    <definedName name="elkKTarif" localSheetId="1">#REF!</definedName>
    <definedName name="elkKTarif" localSheetId="24">#REF!</definedName>
    <definedName name="elkKTarif">#REF!</definedName>
    <definedName name="elkNumber" localSheetId="1">#REF!</definedName>
    <definedName name="elkNumber" localSheetId="24">#REF!</definedName>
    <definedName name="elkNumber">#REF!</definedName>
    <definedName name="elkSumC" localSheetId="1">#REF!</definedName>
    <definedName name="elkSumC" localSheetId="24">#REF!</definedName>
    <definedName name="elkSumC">#REF!</definedName>
    <definedName name="elkSumR" localSheetId="1">#REF!</definedName>
    <definedName name="elkSumR" localSheetId="24">#REF!</definedName>
    <definedName name="elkSumR">#REF!</definedName>
    <definedName name="elkTarif" localSheetId="1">#REF!</definedName>
    <definedName name="elkTarif" localSheetId="24">#REF!</definedName>
    <definedName name="elkTarif">#REF!</definedName>
    <definedName name="End_Bal" localSheetId="1">#REF!</definedName>
    <definedName name="End_Bal">[17]Лист1!$I$18:$I$377</definedName>
    <definedName name="End_Bal_1" localSheetId="1">#REF!</definedName>
    <definedName name="End_Bal_1" localSheetId="24">#REF!</definedName>
    <definedName name="End_Bal_1" localSheetId="0">#REF!</definedName>
    <definedName name="End_Bal_1">#REF!</definedName>
    <definedName name="End_Bal_1_1" localSheetId="1">#REF!</definedName>
    <definedName name="End_Bal_1_1" localSheetId="24">#REF!</definedName>
    <definedName name="End_Bal_1_1">#REF!</definedName>
    <definedName name="End_Bal_1_11" localSheetId="1">#REF!</definedName>
    <definedName name="End_Bal_1_11" localSheetId="24">#REF!</definedName>
    <definedName name="End_Bal_1_11">#REF!</definedName>
    <definedName name="End_Bal_1_13" localSheetId="1">#REF!</definedName>
    <definedName name="End_Bal_1_13" localSheetId="24">#REF!</definedName>
    <definedName name="End_Bal_1_13">#REF!</definedName>
    <definedName name="End_Bal_1_19">NA()</definedName>
    <definedName name="End_Bal_1_2">NA()</definedName>
    <definedName name="End_Bal_1_20">NA()</definedName>
    <definedName name="End_Bal_1_21">NA()</definedName>
    <definedName name="End_Bal_1_23">NA()</definedName>
    <definedName name="End_Bal_1_7">NA()</definedName>
    <definedName name="End_Bal_11" localSheetId="1">#REF!</definedName>
    <definedName name="End_Bal_11" localSheetId="24">#REF!</definedName>
    <definedName name="End_Bal_11" localSheetId="0">#REF!</definedName>
    <definedName name="End_Bal_11">#REF!</definedName>
    <definedName name="End_Bal_13" localSheetId="1">#REF!</definedName>
    <definedName name="End_Bal_13" localSheetId="24">#REF!</definedName>
    <definedName name="End_Bal_13">#REF!</definedName>
    <definedName name="End_Bal_15" localSheetId="1">#REF!</definedName>
    <definedName name="End_Bal_15" localSheetId="24">#REF!</definedName>
    <definedName name="End_Bal_15">#REF!</definedName>
    <definedName name="End_Bal_16" localSheetId="1">#REF!</definedName>
    <definedName name="End_Bal_16" localSheetId="24">#REF!</definedName>
    <definedName name="End_Bal_16">#REF!</definedName>
    <definedName name="End_Bal_17" localSheetId="1">#REF!</definedName>
    <definedName name="End_Bal_17" localSheetId="24">#REF!</definedName>
    <definedName name="End_Bal_17">#REF!</definedName>
    <definedName name="End_Bal_18" localSheetId="1">#REF!</definedName>
    <definedName name="End_Bal_18" localSheetId="24">#REF!</definedName>
    <definedName name="End_Bal_18">#REF!</definedName>
    <definedName name="End_Bal_19" localSheetId="1">#REF!</definedName>
    <definedName name="End_Bal_19" localSheetId="24">#REF!</definedName>
    <definedName name="End_Bal_19">#REF!</definedName>
    <definedName name="End_Bal_2" localSheetId="1">#REF!</definedName>
    <definedName name="End_Bal_2" localSheetId="24">#REF!</definedName>
    <definedName name="End_Bal_2">#REF!</definedName>
    <definedName name="End_Bal_2_11" localSheetId="1">#REF!</definedName>
    <definedName name="End_Bal_2_11" localSheetId="24">#REF!</definedName>
    <definedName name="End_Bal_2_11">#REF!</definedName>
    <definedName name="End_Bal_2_13" localSheetId="1">#REF!</definedName>
    <definedName name="End_Bal_2_13" localSheetId="24">#REF!</definedName>
    <definedName name="End_Bal_2_13">#REF!</definedName>
    <definedName name="End_Bal_2_19">NA()</definedName>
    <definedName name="End_Bal_2_2">NA()</definedName>
    <definedName name="End_Bal_2_20">NA()</definedName>
    <definedName name="End_Bal_2_21">NA()</definedName>
    <definedName name="End_Bal_2_23">NA()</definedName>
    <definedName name="End_Bal_2_7">NA()</definedName>
    <definedName name="End_Bal_20" localSheetId="1">#REF!</definedName>
    <definedName name="End_Bal_20" localSheetId="24">#REF!</definedName>
    <definedName name="End_Bal_20" localSheetId="0">#REF!</definedName>
    <definedName name="End_Bal_20">#REF!</definedName>
    <definedName name="End_Bal_21" localSheetId="1">#REF!</definedName>
    <definedName name="End_Bal_21" localSheetId="24">#REF!</definedName>
    <definedName name="End_Bal_21">#REF!</definedName>
    <definedName name="End_Bal_22" localSheetId="1">#REF!</definedName>
    <definedName name="End_Bal_22" localSheetId="24">#REF!</definedName>
    <definedName name="End_Bal_22">#REF!</definedName>
    <definedName name="End_Bal_23" localSheetId="1">#REF!</definedName>
    <definedName name="End_Bal_23" localSheetId="24">#REF!</definedName>
    <definedName name="End_Bal_23">#REF!</definedName>
    <definedName name="End_Bal_24" localSheetId="1">#REF!</definedName>
    <definedName name="End_Bal_24" localSheetId="24">#REF!</definedName>
    <definedName name="End_Bal_24">#REF!</definedName>
    <definedName name="End_Bal_27" localSheetId="1">#REF!</definedName>
    <definedName name="End_Bal_27" localSheetId="24">#REF!</definedName>
    <definedName name="End_Bal_27">#REF!</definedName>
    <definedName name="End_Bal_29" localSheetId="1">#REF!</definedName>
    <definedName name="End_Bal_29" localSheetId="24">#REF!</definedName>
    <definedName name="End_Bal_29">#REF!</definedName>
    <definedName name="End_Bal_3" localSheetId="1">#REF!</definedName>
    <definedName name="End_Bal_3" localSheetId="24">#REF!</definedName>
    <definedName name="End_Bal_3">#REF!</definedName>
    <definedName name="End_Bal_3_11" localSheetId="1">#REF!</definedName>
    <definedName name="End_Bal_3_11" localSheetId="24">#REF!</definedName>
    <definedName name="End_Bal_3_11">#REF!</definedName>
    <definedName name="End_Bal_3_13" localSheetId="1">#REF!</definedName>
    <definedName name="End_Bal_3_13" localSheetId="24">#REF!</definedName>
    <definedName name="End_Bal_3_13">#REF!</definedName>
    <definedName name="End_Bal_3_19">NA()</definedName>
    <definedName name="End_Bal_3_2">NA()</definedName>
    <definedName name="End_Bal_3_20">NA()</definedName>
    <definedName name="End_Bal_3_21">NA()</definedName>
    <definedName name="End_Bal_3_23">NA()</definedName>
    <definedName name="End_Bal_3_7">NA()</definedName>
    <definedName name="End_Bal_30" localSheetId="1">#REF!</definedName>
    <definedName name="End_Bal_30" localSheetId="24">#REF!</definedName>
    <definedName name="End_Bal_30" localSheetId="0">#REF!</definedName>
    <definedName name="End_Bal_30">#REF!</definedName>
    <definedName name="End_Bal_31" localSheetId="1">#REF!</definedName>
    <definedName name="End_Bal_31" localSheetId="24">#REF!</definedName>
    <definedName name="End_Bal_31">#REF!</definedName>
    <definedName name="End_Bal_38" localSheetId="1">#REF!</definedName>
    <definedName name="End_Bal_38" localSheetId="24">#REF!</definedName>
    <definedName name="End_Bal_38">#REF!</definedName>
    <definedName name="End_Bal_39" localSheetId="1">#REF!</definedName>
    <definedName name="End_Bal_39" localSheetId="24">#REF!</definedName>
    <definedName name="End_Bal_39">#REF!</definedName>
    <definedName name="End_Bal_4" localSheetId="1">#REF!</definedName>
    <definedName name="End_Bal_4" localSheetId="24">#REF!</definedName>
    <definedName name="End_Bal_4">#REF!</definedName>
    <definedName name="End_Bal_4_11" localSheetId="1">#REF!</definedName>
    <definedName name="End_Bal_4_11" localSheetId="24">#REF!</definedName>
    <definedName name="End_Bal_4_11">#REF!</definedName>
    <definedName name="End_Bal_4_13" localSheetId="1">#REF!</definedName>
    <definedName name="End_Bal_4_13" localSheetId="24">#REF!</definedName>
    <definedName name="End_Bal_4_13">#REF!</definedName>
    <definedName name="End_Bal_4_19">NA()</definedName>
    <definedName name="End_Bal_4_2">NA()</definedName>
    <definedName name="End_Bal_4_20">NA()</definedName>
    <definedName name="End_Bal_4_21">NA()</definedName>
    <definedName name="End_Bal_4_23">NA()</definedName>
    <definedName name="End_Bal_4_7">NA()</definedName>
    <definedName name="End_Bal_43" localSheetId="1">#REF!</definedName>
    <definedName name="End_Bal_43" localSheetId="24">#REF!</definedName>
    <definedName name="End_Bal_43" localSheetId="0">#REF!</definedName>
    <definedName name="End_Bal_43">#REF!</definedName>
    <definedName name="End_Bal_44" localSheetId="1">#REF!</definedName>
    <definedName name="End_Bal_44" localSheetId="24">#REF!</definedName>
    <definedName name="End_Bal_44">#REF!</definedName>
    <definedName name="End_Bal_5">NA()</definedName>
    <definedName name="End_Bal_5_1" localSheetId="1">#REF!</definedName>
    <definedName name="End_Bal_5_1" localSheetId="24">#REF!</definedName>
    <definedName name="End_Bal_5_1" localSheetId="0">#REF!</definedName>
    <definedName name="End_Bal_5_1">#REF!</definedName>
    <definedName name="End_Bal_5_11" localSheetId="1">#REF!</definedName>
    <definedName name="End_Bal_5_11" localSheetId="24">#REF!</definedName>
    <definedName name="End_Bal_5_11">#REF!</definedName>
    <definedName name="End_Bal_5_13" localSheetId="1">#REF!</definedName>
    <definedName name="End_Bal_5_13" localSheetId="24">#REF!</definedName>
    <definedName name="End_Bal_5_13">#REF!</definedName>
    <definedName name="End_Bal_5_2">NA()</definedName>
    <definedName name="End_Bal_5_21">NA()</definedName>
    <definedName name="End_Bal_5_7">NA()</definedName>
    <definedName name="End_Bal_6" localSheetId="1">#REF!</definedName>
    <definedName name="End_Bal_6" localSheetId="24">#REF!</definedName>
    <definedName name="End_Bal_6" localSheetId="0">#REF!</definedName>
    <definedName name="End_Bal_6">#REF!</definedName>
    <definedName name="End_Bal_7" localSheetId="1">#REF!</definedName>
    <definedName name="End_Bal_7" localSheetId="24">#REF!</definedName>
    <definedName name="End_Bal_7">#REF!</definedName>
    <definedName name="EURCountry" localSheetId="1">#REF!</definedName>
    <definedName name="EURCountry" localSheetId="24">#REF!</definedName>
    <definedName name="EURCountry">#REF!</definedName>
    <definedName name="EURExercise" localSheetId="1">#REF!</definedName>
    <definedName name="EURExercise" localSheetId="24">#REF!</definedName>
    <definedName name="EURExercise">#REF!</definedName>
    <definedName name="EURO_USD_RATE" localSheetId="1">#REF!</definedName>
    <definedName name="EURO_USD_RATE" localSheetId="24">#REF!</definedName>
    <definedName name="EURO_USD_RATE">#REF!</definedName>
    <definedName name="Euro1" localSheetId="1">#REF!</definedName>
    <definedName name="Euro1" localSheetId="24">#REF!</definedName>
    <definedName name="Euro1">#REF!</definedName>
    <definedName name="Euro31399" localSheetId="1">#REF!</definedName>
    <definedName name="Euro31399" localSheetId="24">#REF!</definedName>
    <definedName name="Euro31399">#REF!</definedName>
    <definedName name="EUROначало" localSheetId="1">#REF!</definedName>
    <definedName name="EUROначало" localSheetId="24">#REF!</definedName>
    <definedName name="EUROначало">#REF!</definedName>
    <definedName name="EURPlant" localSheetId="1">#REF!</definedName>
    <definedName name="EURPlant" localSheetId="24">#REF!</definedName>
    <definedName name="EURPlant">#REF!</definedName>
    <definedName name="EURPlantNo" localSheetId="1">#REF!</definedName>
    <definedName name="EURPlantNo" localSheetId="24">#REF!</definedName>
    <definedName name="EURPlantNo">#REF!</definedName>
    <definedName name="ew" localSheetId="1">#N/A</definedName>
    <definedName name="ew">[9]!ew</definedName>
    <definedName name="ew_8">#N/A</definedName>
    <definedName name="ewтмчеч" localSheetId="1">#REF!</definedName>
    <definedName name="ewтмчеч" localSheetId="24">#REF!</definedName>
    <definedName name="ewтмчеч" localSheetId="0">#REF!</definedName>
    <definedName name="ewтмчеч">#REF!</definedName>
    <definedName name="Excel_BuiltIn_Criteria" localSheetId="1">[18]Données!#REF!</definedName>
    <definedName name="Excel_BuiltIn_Criteria" localSheetId="24">[18]Données!#REF!</definedName>
    <definedName name="Excel_BuiltIn_Criteria" localSheetId="0">[18]Données!#REF!</definedName>
    <definedName name="Excel_BuiltIn_Criteria">[18]Données!#REF!</definedName>
    <definedName name="Excel_BuiltIn_Database" localSheetId="1">#REF!</definedName>
    <definedName name="Excel_BuiltIn_Database" localSheetId="24">#REF!</definedName>
    <definedName name="Excel_BuiltIn_Database" localSheetId="0">#REF!</definedName>
    <definedName name="Excel_BuiltIn_Database">#REF!</definedName>
    <definedName name="Excel_BuiltIn_Database_1" localSheetId="1">#REF!</definedName>
    <definedName name="Excel_BuiltIn_Database_1" localSheetId="24">#REF!</definedName>
    <definedName name="Excel_BuiltIn_Database_1">#REF!</definedName>
    <definedName name="Excel_BuiltIn_Database_1_11" localSheetId="1">#REF!</definedName>
    <definedName name="Excel_BuiltIn_Database_1_11" localSheetId="24">#REF!</definedName>
    <definedName name="Excel_BuiltIn_Database_1_11">#REF!</definedName>
    <definedName name="Excel_BuiltIn_Database_1_13" localSheetId="1">#REF!</definedName>
    <definedName name="Excel_BuiltIn_Database_1_13" localSheetId="24">#REF!</definedName>
    <definedName name="Excel_BuiltIn_Database_1_13">#REF!</definedName>
    <definedName name="Excel_BuiltIn_Database_1_19">NA()</definedName>
    <definedName name="Excel_BuiltIn_Database_1_2">NA()</definedName>
    <definedName name="Excel_BuiltIn_Database_1_20">NA()</definedName>
    <definedName name="Excel_BuiltIn_Database_1_21">NA()</definedName>
    <definedName name="Excel_BuiltIn_Database_1_23">NA()</definedName>
    <definedName name="Excel_BuiltIn_Database_1_7">NA()</definedName>
    <definedName name="Excel_BuiltIn_Database_2" localSheetId="1">#REF!</definedName>
    <definedName name="Excel_BuiltIn_Database_2" localSheetId="24">#REF!</definedName>
    <definedName name="Excel_BuiltIn_Database_2" localSheetId="0">#REF!</definedName>
    <definedName name="Excel_BuiltIn_Database_2">#REF!</definedName>
    <definedName name="Excel_BuiltIn_Database_2_1" localSheetId="1">#REF!</definedName>
    <definedName name="Excel_BuiltIn_Database_2_1" localSheetId="24">#REF!</definedName>
    <definedName name="Excel_BuiltIn_Database_2_1">#REF!</definedName>
    <definedName name="Excel_BuiltIn_Database_2_1_11" localSheetId="1">#REF!</definedName>
    <definedName name="Excel_BuiltIn_Database_2_1_11" localSheetId="24">#REF!</definedName>
    <definedName name="Excel_BuiltIn_Database_2_1_11">#REF!</definedName>
    <definedName name="Excel_BuiltIn_Database_2_1_13" localSheetId="1">#REF!</definedName>
    <definedName name="Excel_BuiltIn_Database_2_1_13" localSheetId="24">#REF!</definedName>
    <definedName name="Excel_BuiltIn_Database_2_1_13">#REF!</definedName>
    <definedName name="Excel_BuiltIn_Database_2_1_19">NA()</definedName>
    <definedName name="Excel_BuiltIn_Database_2_1_2">NA()</definedName>
    <definedName name="Excel_BuiltIn_Database_2_1_20">NA()</definedName>
    <definedName name="Excel_BuiltIn_Database_2_1_21">NA()</definedName>
    <definedName name="Excel_BuiltIn_Database_2_1_23">NA()</definedName>
    <definedName name="Excel_BuiltIn_Database_2_1_7">NA()</definedName>
    <definedName name="Excel_BuiltIn_Database_2_11" localSheetId="1">#REF!</definedName>
    <definedName name="Excel_BuiltIn_Database_2_11" localSheetId="24">#REF!</definedName>
    <definedName name="Excel_BuiltIn_Database_2_11" localSheetId="0">#REF!</definedName>
    <definedName name="Excel_BuiltIn_Database_2_11">#REF!</definedName>
    <definedName name="Excel_BuiltIn_Database_2_15" localSheetId="1">#REF!</definedName>
    <definedName name="Excel_BuiltIn_Database_2_15" localSheetId="24">#REF!</definedName>
    <definedName name="Excel_BuiltIn_Database_2_15">#REF!</definedName>
    <definedName name="Excel_BuiltIn_Database_2_16" localSheetId="1">#REF!</definedName>
    <definedName name="Excel_BuiltIn_Database_2_16" localSheetId="24">#REF!</definedName>
    <definedName name="Excel_BuiltIn_Database_2_16">#REF!</definedName>
    <definedName name="Excel_BuiltIn_Database_2_17" localSheetId="1">#REF!</definedName>
    <definedName name="Excel_BuiltIn_Database_2_17" localSheetId="24">#REF!</definedName>
    <definedName name="Excel_BuiltIn_Database_2_17">#REF!</definedName>
    <definedName name="Excel_BuiltIn_Database_2_18" localSheetId="1">#REF!</definedName>
    <definedName name="Excel_BuiltIn_Database_2_18" localSheetId="24">#REF!</definedName>
    <definedName name="Excel_BuiltIn_Database_2_18">#REF!</definedName>
    <definedName name="Excel_BuiltIn_Database_2_19" localSheetId="1">#REF!</definedName>
    <definedName name="Excel_BuiltIn_Database_2_19" localSheetId="24">#REF!</definedName>
    <definedName name="Excel_BuiltIn_Database_2_19">#REF!</definedName>
    <definedName name="Excel_BuiltIn_Database_2_2" localSheetId="1">#REF!</definedName>
    <definedName name="Excel_BuiltIn_Database_2_2" localSheetId="24">#REF!</definedName>
    <definedName name="Excel_BuiltIn_Database_2_2">#REF!</definedName>
    <definedName name="Excel_BuiltIn_Database_2_2_11" localSheetId="1">#REF!</definedName>
    <definedName name="Excel_BuiltIn_Database_2_2_11" localSheetId="24">#REF!</definedName>
    <definedName name="Excel_BuiltIn_Database_2_2_11">#REF!</definedName>
    <definedName name="Excel_BuiltIn_Database_2_2_13" localSheetId="1">#REF!</definedName>
    <definedName name="Excel_BuiltIn_Database_2_2_13" localSheetId="24">#REF!</definedName>
    <definedName name="Excel_BuiltIn_Database_2_2_13">#REF!</definedName>
    <definedName name="Excel_BuiltIn_Database_2_2_19">NA()</definedName>
    <definedName name="Excel_BuiltIn_Database_2_2_2">NA()</definedName>
    <definedName name="Excel_BuiltIn_Database_2_2_20">NA()</definedName>
    <definedName name="Excel_BuiltIn_Database_2_2_21">NA()</definedName>
    <definedName name="Excel_BuiltIn_Database_2_2_23">NA()</definedName>
    <definedName name="Excel_BuiltIn_Database_2_2_7">NA()</definedName>
    <definedName name="Excel_BuiltIn_Database_2_20" localSheetId="1">#REF!</definedName>
    <definedName name="Excel_BuiltIn_Database_2_20" localSheetId="24">#REF!</definedName>
    <definedName name="Excel_BuiltIn_Database_2_20" localSheetId="0">#REF!</definedName>
    <definedName name="Excel_BuiltIn_Database_2_20">#REF!</definedName>
    <definedName name="Excel_BuiltIn_Database_2_21" localSheetId="1">#REF!</definedName>
    <definedName name="Excel_BuiltIn_Database_2_21" localSheetId="24">#REF!</definedName>
    <definedName name="Excel_BuiltIn_Database_2_21">#REF!</definedName>
    <definedName name="Excel_BuiltIn_Database_2_23" localSheetId="1">#REF!</definedName>
    <definedName name="Excel_BuiltIn_Database_2_23" localSheetId="24">#REF!</definedName>
    <definedName name="Excel_BuiltIn_Database_2_23">#REF!</definedName>
    <definedName name="Excel_BuiltIn_Database_2_3" localSheetId="1">#REF!</definedName>
    <definedName name="Excel_BuiltIn_Database_2_3" localSheetId="24">#REF!</definedName>
    <definedName name="Excel_BuiltIn_Database_2_3">#REF!</definedName>
    <definedName name="Excel_BuiltIn_Database_2_3_11" localSheetId="1">#REF!</definedName>
    <definedName name="Excel_BuiltIn_Database_2_3_11" localSheetId="24">#REF!</definedName>
    <definedName name="Excel_BuiltIn_Database_2_3_11">#REF!</definedName>
    <definedName name="Excel_BuiltIn_Database_2_3_13" localSheetId="1">#REF!</definedName>
    <definedName name="Excel_BuiltIn_Database_2_3_13" localSheetId="24">#REF!</definedName>
    <definedName name="Excel_BuiltIn_Database_2_3_13">#REF!</definedName>
    <definedName name="Excel_BuiltIn_Database_2_3_19">NA()</definedName>
    <definedName name="Excel_BuiltIn_Database_2_3_2">NA()</definedName>
    <definedName name="Excel_BuiltIn_Database_2_3_20">NA()</definedName>
    <definedName name="Excel_BuiltIn_Database_2_3_21">NA()</definedName>
    <definedName name="Excel_BuiltIn_Database_2_3_23">NA()</definedName>
    <definedName name="Excel_BuiltIn_Database_2_3_7">NA()</definedName>
    <definedName name="Excel_BuiltIn_Database_2_31" localSheetId="1">#REF!</definedName>
    <definedName name="Excel_BuiltIn_Database_2_31" localSheetId="24">#REF!</definedName>
    <definedName name="Excel_BuiltIn_Database_2_31" localSheetId="0">#REF!</definedName>
    <definedName name="Excel_BuiltIn_Database_2_31">#REF!</definedName>
    <definedName name="Excel_BuiltIn_Database_2_4" localSheetId="1">#REF!</definedName>
    <definedName name="Excel_BuiltIn_Database_2_4" localSheetId="24">#REF!</definedName>
    <definedName name="Excel_BuiltIn_Database_2_4">#REF!</definedName>
    <definedName name="Excel_BuiltIn_Database_2_4_11" localSheetId="1">#REF!</definedName>
    <definedName name="Excel_BuiltIn_Database_2_4_11" localSheetId="24">#REF!</definedName>
    <definedName name="Excel_BuiltIn_Database_2_4_11">#REF!</definedName>
    <definedName name="Excel_BuiltIn_Database_2_4_13" localSheetId="1">#REF!</definedName>
    <definedName name="Excel_BuiltIn_Database_2_4_13" localSheetId="24">#REF!</definedName>
    <definedName name="Excel_BuiltIn_Database_2_4_13">#REF!</definedName>
    <definedName name="Excel_BuiltIn_Database_2_4_19">NA()</definedName>
    <definedName name="Excel_BuiltIn_Database_2_4_2">NA()</definedName>
    <definedName name="Excel_BuiltIn_Database_2_4_20">NA()</definedName>
    <definedName name="Excel_BuiltIn_Database_2_4_21">NA()</definedName>
    <definedName name="Excel_BuiltIn_Database_2_4_23">NA()</definedName>
    <definedName name="Excel_BuiltIn_Database_2_4_7">NA()</definedName>
    <definedName name="Excel_BuiltIn_Database_2_5">NA()</definedName>
    <definedName name="Excel_BuiltIn_Database_2_5_11" localSheetId="1">#REF!</definedName>
    <definedName name="Excel_BuiltIn_Database_2_5_11" localSheetId="24">#REF!</definedName>
    <definedName name="Excel_BuiltIn_Database_2_5_11" localSheetId="0">#REF!</definedName>
    <definedName name="Excel_BuiltIn_Database_2_5_11">#REF!</definedName>
    <definedName name="Excel_BuiltIn_Database_2_5_13" localSheetId="1">#REF!</definedName>
    <definedName name="Excel_BuiltIn_Database_2_5_13" localSheetId="24">#REF!</definedName>
    <definedName name="Excel_BuiltIn_Database_2_5_13">#REF!</definedName>
    <definedName name="Excel_BuiltIn_Database_2_5_2">NA()</definedName>
    <definedName name="Excel_BuiltIn_Database_2_5_21">NA()</definedName>
    <definedName name="Excel_BuiltIn_Database_2_5_7">NA()</definedName>
    <definedName name="Excel_BuiltIn_Database_2_6" localSheetId="1">#REF!</definedName>
    <definedName name="Excel_BuiltIn_Database_2_6" localSheetId="24">#REF!</definedName>
    <definedName name="Excel_BuiltIn_Database_2_6" localSheetId="0">#REF!</definedName>
    <definedName name="Excel_BuiltIn_Database_2_6">#REF!</definedName>
    <definedName name="Excel_BuiltIn_Database_2_7" localSheetId="1">#REF!</definedName>
    <definedName name="Excel_BuiltIn_Database_2_7" localSheetId="24">#REF!</definedName>
    <definedName name="Excel_BuiltIn_Database_2_7">#REF!</definedName>
    <definedName name="Excel_BuiltIn_Database_8" localSheetId="1">#REF!</definedName>
    <definedName name="Excel_BuiltIn_Database_8" localSheetId="24">#REF!</definedName>
    <definedName name="Excel_BuiltIn_Database_8">#REF!</definedName>
    <definedName name="Excel_BuiltIn_Print_Area" localSheetId="1">#REF!</definedName>
    <definedName name="Excel_BuiltIn_Print_Area" localSheetId="24">#REF!</definedName>
    <definedName name="Excel_BuiltIn_Print_Area">#REF!</definedName>
    <definedName name="Excel_BuiltIn_Print_Area_1_1" localSheetId="1">#REF!</definedName>
    <definedName name="Excel_BuiltIn_Print_Area_1_1" localSheetId="24">#REF!</definedName>
    <definedName name="Excel_BuiltIn_Print_Area_1_1">#REF!</definedName>
    <definedName name="Excel_BuiltIn_Print_Area_1_1_11" localSheetId="1">#REF!</definedName>
    <definedName name="Excel_BuiltIn_Print_Area_1_1_11" localSheetId="24">#REF!</definedName>
    <definedName name="Excel_BuiltIn_Print_Area_1_1_11">#REF!</definedName>
    <definedName name="Excel_BuiltIn_Print_Area_1_1_13" localSheetId="1">#REF!</definedName>
    <definedName name="Excel_BuiltIn_Print_Area_1_1_13" localSheetId="24">#REF!</definedName>
    <definedName name="Excel_BuiltIn_Print_Area_1_1_13">#REF!</definedName>
    <definedName name="Excel_BuiltIn_Print_Area_1_1_2">NA()</definedName>
    <definedName name="Excel_BuiltIn_Print_Area_1_1_21">NA()</definedName>
    <definedName name="Excel_BuiltIn_Print_Area_1_1_7">NA()</definedName>
    <definedName name="Excel_BuiltIn_Print_Area_1_11" localSheetId="1">#REF!</definedName>
    <definedName name="Excel_BuiltIn_Print_Area_1_11" localSheetId="24">#REF!</definedName>
    <definedName name="Excel_BuiltIn_Print_Area_1_11" localSheetId="0">#REF!</definedName>
    <definedName name="Excel_BuiltIn_Print_Area_1_11">#REF!</definedName>
    <definedName name="Excel_BuiltIn_Print_Area_1_13" localSheetId="1">#REF!</definedName>
    <definedName name="Excel_BuiltIn_Print_Area_1_13" localSheetId="24">#REF!</definedName>
    <definedName name="Excel_BuiltIn_Print_Area_1_13">#REF!</definedName>
    <definedName name="Excel_BuiltIn_Print_Area_1_15" localSheetId="1">#REF!</definedName>
    <definedName name="Excel_BuiltIn_Print_Area_1_15" localSheetId="24">#REF!</definedName>
    <definedName name="Excel_BuiltIn_Print_Area_1_15">#REF!</definedName>
    <definedName name="Excel_BuiltIn_Print_Area_1_16" localSheetId="1">#REF!</definedName>
    <definedName name="Excel_BuiltIn_Print_Area_1_16" localSheetId="24">#REF!</definedName>
    <definedName name="Excel_BuiltIn_Print_Area_1_16">#REF!</definedName>
    <definedName name="Excel_BuiltIn_Print_Area_1_17" localSheetId="1">#REF!</definedName>
    <definedName name="Excel_BuiltIn_Print_Area_1_17" localSheetId="24">#REF!</definedName>
    <definedName name="Excel_BuiltIn_Print_Area_1_17">#REF!</definedName>
    <definedName name="Excel_BuiltIn_Print_Area_1_18" localSheetId="1">#REF!</definedName>
    <definedName name="Excel_BuiltIn_Print_Area_1_18" localSheetId="24">#REF!</definedName>
    <definedName name="Excel_BuiltIn_Print_Area_1_18">#REF!</definedName>
    <definedName name="Excel_BuiltIn_Print_Area_1_19" localSheetId="1">#REF!</definedName>
    <definedName name="Excel_BuiltIn_Print_Area_1_19" localSheetId="24">#REF!</definedName>
    <definedName name="Excel_BuiltIn_Print_Area_1_19">#REF!</definedName>
    <definedName name="Excel_BuiltIn_Print_Area_1_2" localSheetId="1">#REF!</definedName>
    <definedName name="Excel_BuiltIn_Print_Area_1_2" localSheetId="24">#REF!</definedName>
    <definedName name="Excel_BuiltIn_Print_Area_1_2">#REF!</definedName>
    <definedName name="Excel_BuiltIn_Print_Area_1_2_1" localSheetId="1">#REF!</definedName>
    <definedName name="Excel_BuiltIn_Print_Area_1_2_1" localSheetId="24">#REF!</definedName>
    <definedName name="Excel_BuiltIn_Print_Area_1_2_1">#REF!</definedName>
    <definedName name="Excel_BuiltIn_Print_Area_1_2_11" localSheetId="1">#REF!</definedName>
    <definedName name="Excel_BuiltIn_Print_Area_1_2_11" localSheetId="24">#REF!</definedName>
    <definedName name="Excel_BuiltIn_Print_Area_1_2_11">#REF!</definedName>
    <definedName name="Excel_BuiltIn_Print_Area_1_2_13" localSheetId="1">#REF!</definedName>
    <definedName name="Excel_BuiltIn_Print_Area_1_2_13" localSheetId="24">#REF!</definedName>
    <definedName name="Excel_BuiltIn_Print_Area_1_2_13">#REF!</definedName>
    <definedName name="Excel_BuiltIn_Print_Area_1_2_19">NA()</definedName>
    <definedName name="Excel_BuiltIn_Print_Area_1_2_2">NA()</definedName>
    <definedName name="Excel_BuiltIn_Print_Area_1_2_20">NA()</definedName>
    <definedName name="Excel_BuiltIn_Print_Area_1_2_21">NA()</definedName>
    <definedName name="Excel_BuiltIn_Print_Area_1_2_23">NA()</definedName>
    <definedName name="Excel_BuiltIn_Print_Area_1_2_7">NA()</definedName>
    <definedName name="Excel_BuiltIn_Print_Area_1_20" localSheetId="1">#REF!</definedName>
    <definedName name="Excel_BuiltIn_Print_Area_1_20" localSheetId="24">#REF!</definedName>
    <definedName name="Excel_BuiltIn_Print_Area_1_20" localSheetId="0">#REF!</definedName>
    <definedName name="Excel_BuiltIn_Print_Area_1_20">#REF!</definedName>
    <definedName name="Excel_BuiltIn_Print_Area_1_21" localSheetId="1">#REF!</definedName>
    <definedName name="Excel_BuiltIn_Print_Area_1_21" localSheetId="24">#REF!</definedName>
    <definedName name="Excel_BuiltIn_Print_Area_1_21">#REF!</definedName>
    <definedName name="Excel_BuiltIn_Print_Area_1_23" localSheetId="1">#REF!</definedName>
    <definedName name="Excel_BuiltIn_Print_Area_1_23" localSheetId="24">#REF!</definedName>
    <definedName name="Excel_BuiltIn_Print_Area_1_23">#REF!</definedName>
    <definedName name="Excel_BuiltIn_Print_Area_1_24" localSheetId="1">#REF!</definedName>
    <definedName name="Excel_BuiltIn_Print_Area_1_24" localSheetId="24">#REF!</definedName>
    <definedName name="Excel_BuiltIn_Print_Area_1_24">#REF!</definedName>
    <definedName name="Excel_BuiltIn_Print_Area_1_26" localSheetId="1">#REF!</definedName>
    <definedName name="Excel_BuiltIn_Print_Area_1_26" localSheetId="24">#REF!</definedName>
    <definedName name="Excel_BuiltIn_Print_Area_1_26">#REF!</definedName>
    <definedName name="Excel_BuiltIn_Print_Area_1_3" localSheetId="1">#REF!</definedName>
    <definedName name="Excel_BuiltIn_Print_Area_1_3" localSheetId="24">#REF!</definedName>
    <definedName name="Excel_BuiltIn_Print_Area_1_3">#REF!</definedName>
    <definedName name="Excel_BuiltIn_Print_Area_1_3_11" localSheetId="1">#REF!</definedName>
    <definedName name="Excel_BuiltIn_Print_Area_1_3_11" localSheetId="24">#REF!</definedName>
    <definedName name="Excel_BuiltIn_Print_Area_1_3_11">#REF!</definedName>
    <definedName name="Excel_BuiltIn_Print_Area_1_3_13" localSheetId="1">#REF!</definedName>
    <definedName name="Excel_BuiltIn_Print_Area_1_3_13" localSheetId="24">#REF!</definedName>
    <definedName name="Excel_BuiltIn_Print_Area_1_3_13">#REF!</definedName>
    <definedName name="Excel_BuiltIn_Print_Area_1_3_19">NA()</definedName>
    <definedName name="Excel_BuiltIn_Print_Area_1_3_2">NA()</definedName>
    <definedName name="Excel_BuiltIn_Print_Area_1_3_20">NA()</definedName>
    <definedName name="Excel_BuiltIn_Print_Area_1_3_21">NA()</definedName>
    <definedName name="Excel_BuiltIn_Print_Area_1_3_23">NA()</definedName>
    <definedName name="Excel_BuiltIn_Print_Area_1_3_7">NA()</definedName>
    <definedName name="Excel_BuiltIn_Print_Area_1_4" localSheetId="1">#REF!</definedName>
    <definedName name="Excel_BuiltIn_Print_Area_1_4" localSheetId="24">#REF!</definedName>
    <definedName name="Excel_BuiltIn_Print_Area_1_4" localSheetId="0">#REF!</definedName>
    <definedName name="Excel_BuiltIn_Print_Area_1_4">#REF!</definedName>
    <definedName name="Excel_BuiltIn_Print_Area_1_4_11" localSheetId="1">#REF!</definedName>
    <definedName name="Excel_BuiltIn_Print_Area_1_4_11" localSheetId="24">#REF!</definedName>
    <definedName name="Excel_BuiltIn_Print_Area_1_4_11">#REF!</definedName>
    <definedName name="Excel_BuiltIn_Print_Area_1_4_13" localSheetId="1">#REF!</definedName>
    <definedName name="Excel_BuiltIn_Print_Area_1_4_13" localSheetId="24">#REF!</definedName>
    <definedName name="Excel_BuiltIn_Print_Area_1_4_13">#REF!</definedName>
    <definedName name="Excel_BuiltIn_Print_Area_1_4_19">NA()</definedName>
    <definedName name="Excel_BuiltIn_Print_Area_1_4_2">NA()</definedName>
    <definedName name="Excel_BuiltIn_Print_Area_1_4_20">NA()</definedName>
    <definedName name="Excel_BuiltIn_Print_Area_1_4_21">NA()</definedName>
    <definedName name="Excel_BuiltIn_Print_Area_1_4_23">NA()</definedName>
    <definedName name="Excel_BuiltIn_Print_Area_1_4_7">NA()</definedName>
    <definedName name="Excel_BuiltIn_Print_Area_1_5">NA()</definedName>
    <definedName name="Excel_BuiltIn_Print_Area_1_5_11" localSheetId="1">#REF!</definedName>
    <definedName name="Excel_BuiltIn_Print_Area_1_5_11" localSheetId="24">#REF!</definedName>
    <definedName name="Excel_BuiltIn_Print_Area_1_5_11" localSheetId="0">#REF!</definedName>
    <definedName name="Excel_BuiltIn_Print_Area_1_5_11">#REF!</definedName>
    <definedName name="Excel_BuiltIn_Print_Area_1_5_13" localSheetId="1">#REF!</definedName>
    <definedName name="Excel_BuiltIn_Print_Area_1_5_13" localSheetId="24">#REF!</definedName>
    <definedName name="Excel_BuiltIn_Print_Area_1_5_13">#REF!</definedName>
    <definedName name="Excel_BuiltIn_Print_Area_1_5_2">NA()</definedName>
    <definedName name="Excel_BuiltIn_Print_Area_1_5_21">NA()</definedName>
    <definedName name="Excel_BuiltIn_Print_Area_1_5_7">NA()</definedName>
    <definedName name="Excel_BuiltIn_Print_Area_1_6" localSheetId="1">#REF!</definedName>
    <definedName name="Excel_BuiltIn_Print_Area_1_6" localSheetId="24">#REF!</definedName>
    <definedName name="Excel_BuiltIn_Print_Area_1_6" localSheetId="0">#REF!</definedName>
    <definedName name="Excel_BuiltIn_Print_Area_1_6">#REF!</definedName>
    <definedName name="Excel_BuiltIn_Print_Area_1_7" localSheetId="1">#REF!</definedName>
    <definedName name="Excel_BuiltIn_Print_Area_1_7" localSheetId="24">#REF!</definedName>
    <definedName name="Excel_BuiltIn_Print_Area_1_7">#REF!</definedName>
    <definedName name="Excel_BuiltIn_Print_Area_1_9">"$#ССЫЛ!.$A$1:$Q$1199"</definedName>
    <definedName name="Excel_BuiltIn_Print_Area_10" localSheetId="1">#REF!</definedName>
    <definedName name="Excel_BuiltIn_Print_Area_10" localSheetId="24">#REF!</definedName>
    <definedName name="Excel_BuiltIn_Print_Area_10" localSheetId="0">#REF!</definedName>
    <definedName name="Excel_BuiltIn_Print_Area_10">#REF!</definedName>
    <definedName name="Excel_BuiltIn_Print_Area_10_1" localSheetId="1">#REF!</definedName>
    <definedName name="Excel_BuiltIn_Print_Area_10_1" localSheetId="24">#REF!</definedName>
    <definedName name="Excel_BuiltIn_Print_Area_10_1">#REF!</definedName>
    <definedName name="Excel_BuiltIn_Print_Area_10_1_1" localSheetId="1">#REF!</definedName>
    <definedName name="Excel_BuiltIn_Print_Area_10_1_1" localSheetId="24">#REF!</definedName>
    <definedName name="Excel_BuiltIn_Print_Area_10_1_1">#REF!</definedName>
    <definedName name="Excel_BuiltIn_Print_Area_10_1_1_19">NA()</definedName>
    <definedName name="Excel_BuiltIn_Print_Area_10_1_1_20">NA()</definedName>
    <definedName name="Excel_BuiltIn_Print_Area_10_1_1_21">NA()</definedName>
    <definedName name="Excel_BuiltIn_Print_Area_10_1_1_23">NA()</definedName>
    <definedName name="Excel_BuiltIn_Print_Area_10_1_11" localSheetId="1">#REF!</definedName>
    <definedName name="Excel_BuiltIn_Print_Area_10_1_11" localSheetId="24">#REF!</definedName>
    <definedName name="Excel_BuiltIn_Print_Area_10_1_11" localSheetId="0">#REF!</definedName>
    <definedName name="Excel_BuiltIn_Print_Area_10_1_11">#REF!</definedName>
    <definedName name="Excel_BuiltIn_Print_Area_10_1_13" localSheetId="1">#REF!</definedName>
    <definedName name="Excel_BuiltIn_Print_Area_10_1_13" localSheetId="24">#REF!</definedName>
    <definedName name="Excel_BuiltIn_Print_Area_10_1_13">#REF!</definedName>
    <definedName name="Excel_BuiltIn_Print_Area_10_1_15" localSheetId="1">#REF!</definedName>
    <definedName name="Excel_BuiltIn_Print_Area_10_1_15" localSheetId="24">#REF!</definedName>
    <definedName name="Excel_BuiltIn_Print_Area_10_1_15">#REF!</definedName>
    <definedName name="Excel_BuiltIn_Print_Area_10_1_16" localSheetId="1">#REF!</definedName>
    <definedName name="Excel_BuiltIn_Print_Area_10_1_16" localSheetId="24">#REF!</definedName>
    <definedName name="Excel_BuiltIn_Print_Area_10_1_16">#REF!</definedName>
    <definedName name="Excel_BuiltIn_Print_Area_10_1_17" localSheetId="1">#REF!</definedName>
    <definedName name="Excel_BuiltIn_Print_Area_10_1_17" localSheetId="24">#REF!</definedName>
    <definedName name="Excel_BuiltIn_Print_Area_10_1_17">#REF!</definedName>
    <definedName name="Excel_BuiltIn_Print_Area_10_1_19" localSheetId="1">#REF!</definedName>
    <definedName name="Excel_BuiltIn_Print_Area_10_1_19" localSheetId="24">#REF!</definedName>
    <definedName name="Excel_BuiltIn_Print_Area_10_1_19">#REF!</definedName>
    <definedName name="Excel_BuiltIn_Print_Area_10_1_2" localSheetId="1">#REF!</definedName>
    <definedName name="Excel_BuiltIn_Print_Area_10_1_2" localSheetId="24">#REF!</definedName>
    <definedName name="Excel_BuiltIn_Print_Area_10_1_2">#REF!</definedName>
    <definedName name="Excel_BuiltIn_Print_Area_10_1_2_1" localSheetId="1">#REF!</definedName>
    <definedName name="Excel_BuiltIn_Print_Area_10_1_2_1" localSheetId="24">#REF!</definedName>
    <definedName name="Excel_BuiltIn_Print_Area_10_1_2_1">#REF!</definedName>
    <definedName name="Excel_BuiltIn_Print_Area_10_1_2_19">NA()</definedName>
    <definedName name="Excel_BuiltIn_Print_Area_10_1_2_20">NA()</definedName>
    <definedName name="Excel_BuiltIn_Print_Area_10_1_2_21">NA()</definedName>
    <definedName name="Excel_BuiltIn_Print_Area_10_1_2_23">NA()</definedName>
    <definedName name="Excel_BuiltIn_Print_Area_10_1_20" localSheetId="1">#REF!</definedName>
    <definedName name="Excel_BuiltIn_Print_Area_10_1_20" localSheetId="24">#REF!</definedName>
    <definedName name="Excel_BuiltIn_Print_Area_10_1_20" localSheetId="0">#REF!</definedName>
    <definedName name="Excel_BuiltIn_Print_Area_10_1_20">#REF!</definedName>
    <definedName name="Excel_BuiltIn_Print_Area_10_1_21" localSheetId="1">#REF!</definedName>
    <definedName name="Excel_BuiltIn_Print_Area_10_1_21" localSheetId="24">#REF!</definedName>
    <definedName name="Excel_BuiltIn_Print_Area_10_1_21">#REF!</definedName>
    <definedName name="Excel_BuiltIn_Print_Area_10_1_23" localSheetId="1">#REF!</definedName>
    <definedName name="Excel_BuiltIn_Print_Area_10_1_23" localSheetId="24">#REF!</definedName>
    <definedName name="Excel_BuiltIn_Print_Area_10_1_23">#REF!</definedName>
    <definedName name="Excel_BuiltIn_Print_Area_10_1_3" localSheetId="1">#REF!</definedName>
    <definedName name="Excel_BuiltIn_Print_Area_10_1_3" localSheetId="24">#REF!</definedName>
    <definedName name="Excel_BuiltIn_Print_Area_10_1_3">#REF!</definedName>
    <definedName name="Excel_BuiltIn_Print_Area_10_1_3_19">NA()</definedName>
    <definedName name="Excel_BuiltIn_Print_Area_10_1_3_20">NA()</definedName>
    <definedName name="Excel_BuiltIn_Print_Area_10_1_3_21">NA()</definedName>
    <definedName name="Excel_BuiltIn_Print_Area_10_1_3_23">NA()</definedName>
    <definedName name="Excel_BuiltIn_Print_Area_10_1_4" localSheetId="1">#REF!</definedName>
    <definedName name="Excel_BuiltIn_Print_Area_10_1_4" localSheetId="24">#REF!</definedName>
    <definedName name="Excel_BuiltIn_Print_Area_10_1_4" localSheetId="0">#REF!</definedName>
    <definedName name="Excel_BuiltIn_Print_Area_10_1_4">#REF!</definedName>
    <definedName name="Excel_BuiltIn_Print_Area_10_1_4_19">NA()</definedName>
    <definedName name="Excel_BuiltIn_Print_Area_10_1_4_20">NA()</definedName>
    <definedName name="Excel_BuiltIn_Print_Area_10_1_4_21">NA()</definedName>
    <definedName name="Excel_BuiltIn_Print_Area_10_1_4_23">NA()</definedName>
    <definedName name="Excel_BuiltIn_Print_Area_10_1_7">NA()</definedName>
    <definedName name="Excel_BuiltIn_Print_Area_10_11" localSheetId="1">#REF!</definedName>
    <definedName name="Excel_BuiltIn_Print_Area_10_11" localSheetId="24">#REF!</definedName>
    <definedName name="Excel_BuiltIn_Print_Area_10_11" localSheetId="0">#REF!</definedName>
    <definedName name="Excel_BuiltIn_Print_Area_10_11">#REF!</definedName>
    <definedName name="Excel_BuiltIn_Print_Area_10_13" localSheetId="1">#REF!</definedName>
    <definedName name="Excel_BuiltIn_Print_Area_10_13" localSheetId="24">#REF!</definedName>
    <definedName name="Excel_BuiltIn_Print_Area_10_13">#REF!</definedName>
    <definedName name="Excel_BuiltIn_Print_Area_10_15" localSheetId="1">#REF!</definedName>
    <definedName name="Excel_BuiltIn_Print_Area_10_15" localSheetId="24">#REF!</definedName>
    <definedName name="Excel_BuiltIn_Print_Area_10_15">#REF!</definedName>
    <definedName name="Excel_BuiltIn_Print_Area_10_16" localSheetId="1">#REF!</definedName>
    <definedName name="Excel_BuiltIn_Print_Area_10_16" localSheetId="24">#REF!</definedName>
    <definedName name="Excel_BuiltIn_Print_Area_10_16">#REF!</definedName>
    <definedName name="Excel_BuiltIn_Print_Area_10_17" localSheetId="1">#REF!</definedName>
    <definedName name="Excel_BuiltIn_Print_Area_10_17" localSheetId="24">#REF!</definedName>
    <definedName name="Excel_BuiltIn_Print_Area_10_17">#REF!</definedName>
    <definedName name="Excel_BuiltIn_Print_Area_10_18" localSheetId="1">#REF!</definedName>
    <definedName name="Excel_BuiltIn_Print_Area_10_18" localSheetId="24">#REF!</definedName>
    <definedName name="Excel_BuiltIn_Print_Area_10_18">#REF!</definedName>
    <definedName name="Excel_BuiltIn_Print_Area_10_19" localSheetId="1">#REF!</definedName>
    <definedName name="Excel_BuiltIn_Print_Area_10_19" localSheetId="24">#REF!</definedName>
    <definedName name="Excel_BuiltIn_Print_Area_10_19">#REF!</definedName>
    <definedName name="Excel_BuiltIn_Print_Area_10_2" localSheetId="1">#REF!</definedName>
    <definedName name="Excel_BuiltIn_Print_Area_10_2" localSheetId="24">#REF!</definedName>
    <definedName name="Excel_BuiltIn_Print_Area_10_2">#REF!</definedName>
    <definedName name="Excel_BuiltIn_Print_Area_10_2_1" localSheetId="1">#REF!</definedName>
    <definedName name="Excel_BuiltIn_Print_Area_10_2_1" localSheetId="24">#REF!</definedName>
    <definedName name="Excel_BuiltIn_Print_Area_10_2_1">#REF!</definedName>
    <definedName name="Excel_BuiltIn_Print_Area_10_2_11" localSheetId="1">#REF!</definedName>
    <definedName name="Excel_BuiltIn_Print_Area_10_2_11" localSheetId="24">#REF!</definedName>
    <definedName name="Excel_BuiltIn_Print_Area_10_2_11">#REF!</definedName>
    <definedName name="Excel_BuiltIn_Print_Area_10_2_13" localSheetId="1">#REF!</definedName>
    <definedName name="Excel_BuiltIn_Print_Area_10_2_13" localSheetId="24">#REF!</definedName>
    <definedName name="Excel_BuiltIn_Print_Area_10_2_13">#REF!</definedName>
    <definedName name="Excel_BuiltIn_Print_Area_10_2_19">NA()</definedName>
    <definedName name="Excel_BuiltIn_Print_Area_10_2_2">NA()</definedName>
    <definedName name="Excel_BuiltIn_Print_Area_10_2_20">NA()</definedName>
    <definedName name="Excel_BuiltIn_Print_Area_10_2_21">NA()</definedName>
    <definedName name="Excel_BuiltIn_Print_Area_10_2_23">NA()</definedName>
    <definedName name="Excel_BuiltIn_Print_Area_10_2_7">NA()</definedName>
    <definedName name="Excel_BuiltIn_Print_Area_10_20" localSheetId="1">#REF!</definedName>
    <definedName name="Excel_BuiltIn_Print_Area_10_20" localSheetId="24">#REF!</definedName>
    <definedName name="Excel_BuiltIn_Print_Area_10_20" localSheetId="0">#REF!</definedName>
    <definedName name="Excel_BuiltIn_Print_Area_10_20">#REF!</definedName>
    <definedName name="Excel_BuiltIn_Print_Area_10_21" localSheetId="1">#REF!</definedName>
    <definedName name="Excel_BuiltIn_Print_Area_10_21" localSheetId="24">#REF!</definedName>
    <definedName name="Excel_BuiltIn_Print_Area_10_21">#REF!</definedName>
    <definedName name="Excel_BuiltIn_Print_Area_10_23" localSheetId="1">#REF!</definedName>
    <definedName name="Excel_BuiltIn_Print_Area_10_23" localSheetId="24">#REF!</definedName>
    <definedName name="Excel_BuiltIn_Print_Area_10_23">#REF!</definedName>
    <definedName name="Excel_BuiltIn_Print_Area_10_24" localSheetId="1">#REF!</definedName>
    <definedName name="Excel_BuiltIn_Print_Area_10_24" localSheetId="24">#REF!</definedName>
    <definedName name="Excel_BuiltIn_Print_Area_10_24">#REF!</definedName>
    <definedName name="Excel_BuiltIn_Print_Area_10_26" localSheetId="1">#REF!</definedName>
    <definedName name="Excel_BuiltIn_Print_Area_10_26" localSheetId="24">#REF!</definedName>
    <definedName name="Excel_BuiltIn_Print_Area_10_26">#REF!</definedName>
    <definedName name="Excel_BuiltIn_Print_Area_10_27" localSheetId="1">#REF!</definedName>
    <definedName name="Excel_BuiltIn_Print_Area_10_27" localSheetId="24">#REF!</definedName>
    <definedName name="Excel_BuiltIn_Print_Area_10_27">#REF!</definedName>
    <definedName name="Excel_BuiltIn_Print_Area_10_29" localSheetId="1">#REF!</definedName>
    <definedName name="Excel_BuiltIn_Print_Area_10_29" localSheetId="24">#REF!</definedName>
    <definedName name="Excel_BuiltIn_Print_Area_10_29">#REF!</definedName>
    <definedName name="Excel_BuiltIn_Print_Area_10_3" localSheetId="1">#REF!</definedName>
    <definedName name="Excel_BuiltIn_Print_Area_10_3" localSheetId="24">#REF!</definedName>
    <definedName name="Excel_BuiltIn_Print_Area_10_3">#REF!</definedName>
    <definedName name="Excel_BuiltIn_Print_Area_10_3_11" localSheetId="1">#REF!</definedName>
    <definedName name="Excel_BuiltIn_Print_Area_10_3_11" localSheetId="24">#REF!</definedName>
    <definedName name="Excel_BuiltIn_Print_Area_10_3_11">#REF!</definedName>
    <definedName name="Excel_BuiltIn_Print_Area_10_3_13" localSheetId="1">#REF!</definedName>
    <definedName name="Excel_BuiltIn_Print_Area_10_3_13" localSheetId="24">#REF!</definedName>
    <definedName name="Excel_BuiltIn_Print_Area_10_3_13">#REF!</definedName>
    <definedName name="Excel_BuiltIn_Print_Area_10_3_19">NA()</definedName>
    <definedName name="Excel_BuiltIn_Print_Area_10_3_2">NA()</definedName>
    <definedName name="Excel_BuiltIn_Print_Area_10_3_20">NA()</definedName>
    <definedName name="Excel_BuiltIn_Print_Area_10_3_21">NA()</definedName>
    <definedName name="Excel_BuiltIn_Print_Area_10_3_23">NA()</definedName>
    <definedName name="Excel_BuiltIn_Print_Area_10_3_7">NA()</definedName>
    <definedName name="Excel_BuiltIn_Print_Area_10_30" localSheetId="1">#REF!</definedName>
    <definedName name="Excel_BuiltIn_Print_Area_10_30" localSheetId="24">#REF!</definedName>
    <definedName name="Excel_BuiltIn_Print_Area_10_30" localSheetId="0">#REF!</definedName>
    <definedName name="Excel_BuiltIn_Print_Area_10_30">#REF!</definedName>
    <definedName name="Excel_BuiltIn_Print_Area_10_31" localSheetId="1">#REF!</definedName>
    <definedName name="Excel_BuiltIn_Print_Area_10_31" localSheetId="24">#REF!</definedName>
    <definedName name="Excel_BuiltIn_Print_Area_10_31">#REF!</definedName>
    <definedName name="Excel_BuiltIn_Print_Area_10_4" localSheetId="1">#REF!</definedName>
    <definedName name="Excel_BuiltIn_Print_Area_10_4" localSheetId="24">#REF!</definedName>
    <definedName name="Excel_BuiltIn_Print_Area_10_4">#REF!</definedName>
    <definedName name="Excel_BuiltIn_Print_Area_10_4_11" localSheetId="1">#REF!</definedName>
    <definedName name="Excel_BuiltIn_Print_Area_10_4_11" localSheetId="24">#REF!</definedName>
    <definedName name="Excel_BuiltIn_Print_Area_10_4_11">#REF!</definedName>
    <definedName name="Excel_BuiltIn_Print_Area_10_4_13" localSheetId="1">#REF!</definedName>
    <definedName name="Excel_BuiltIn_Print_Area_10_4_13" localSheetId="24">#REF!</definedName>
    <definedName name="Excel_BuiltIn_Print_Area_10_4_13">#REF!</definedName>
    <definedName name="Excel_BuiltIn_Print_Area_10_4_19">NA()</definedName>
    <definedName name="Excel_BuiltIn_Print_Area_10_4_2">NA()</definedName>
    <definedName name="Excel_BuiltIn_Print_Area_10_4_20">NA()</definedName>
    <definedName name="Excel_BuiltIn_Print_Area_10_4_21">NA()</definedName>
    <definedName name="Excel_BuiltIn_Print_Area_10_4_23">NA()</definedName>
    <definedName name="Excel_BuiltIn_Print_Area_10_4_7">NA()</definedName>
    <definedName name="Excel_BuiltIn_Print_Area_10_5">NA()</definedName>
    <definedName name="Excel_BuiltIn_Print_Area_10_5_11" localSheetId="1">#REF!</definedName>
    <definedName name="Excel_BuiltIn_Print_Area_10_5_11" localSheetId="24">#REF!</definedName>
    <definedName name="Excel_BuiltIn_Print_Area_10_5_11" localSheetId="0">#REF!</definedName>
    <definedName name="Excel_BuiltIn_Print_Area_10_5_11">#REF!</definedName>
    <definedName name="Excel_BuiltIn_Print_Area_10_5_13" localSheetId="1">#REF!</definedName>
    <definedName name="Excel_BuiltIn_Print_Area_10_5_13" localSheetId="24">#REF!</definedName>
    <definedName name="Excel_BuiltIn_Print_Area_10_5_13">#REF!</definedName>
    <definedName name="Excel_BuiltIn_Print_Area_10_5_2">NA()</definedName>
    <definedName name="Excel_BuiltIn_Print_Area_10_5_21">NA()</definedName>
    <definedName name="Excel_BuiltIn_Print_Area_10_5_7">NA()</definedName>
    <definedName name="Excel_BuiltIn_Print_Area_10_7" localSheetId="1">#REF!</definedName>
    <definedName name="Excel_BuiltIn_Print_Area_10_7" localSheetId="24">#REF!</definedName>
    <definedName name="Excel_BuiltIn_Print_Area_10_7" localSheetId="0">#REF!</definedName>
    <definedName name="Excel_BuiltIn_Print_Area_10_7">#REF!</definedName>
    <definedName name="Excel_BuiltIn_Print_Area_11" localSheetId="1">#REF!</definedName>
    <definedName name="Excel_BuiltIn_Print_Area_11" localSheetId="24">#REF!</definedName>
    <definedName name="Excel_BuiltIn_Print_Area_11">#REF!</definedName>
    <definedName name="Excel_BuiltIn_Print_Area_11_1" localSheetId="1">#REF!</definedName>
    <definedName name="Excel_BuiltIn_Print_Area_11_1" localSheetId="24">#REF!</definedName>
    <definedName name="Excel_BuiltIn_Print_Area_11_1">#REF!</definedName>
    <definedName name="Excel_BuiltIn_Print_Area_11_1_1" localSheetId="1">#REF!</definedName>
    <definedName name="Excel_BuiltIn_Print_Area_11_1_1" localSheetId="24">#REF!</definedName>
    <definedName name="Excel_BuiltIn_Print_Area_11_1_1">#REF!</definedName>
    <definedName name="Excel_BuiltIn_Print_Area_11_1_1_19">NA()</definedName>
    <definedName name="Excel_BuiltIn_Print_Area_11_1_1_20">NA()</definedName>
    <definedName name="Excel_BuiltIn_Print_Area_11_1_1_21">NA()</definedName>
    <definedName name="Excel_BuiltIn_Print_Area_11_1_1_23">NA()</definedName>
    <definedName name="Excel_BuiltIn_Print_Area_11_1_11" localSheetId="1">#REF!</definedName>
    <definedName name="Excel_BuiltIn_Print_Area_11_1_11" localSheetId="24">#REF!</definedName>
    <definedName name="Excel_BuiltIn_Print_Area_11_1_11" localSheetId="0">#REF!</definedName>
    <definedName name="Excel_BuiltIn_Print_Area_11_1_11">#REF!</definedName>
    <definedName name="Excel_BuiltIn_Print_Area_11_1_13" localSheetId="1">#REF!</definedName>
    <definedName name="Excel_BuiltIn_Print_Area_11_1_13" localSheetId="24">#REF!</definedName>
    <definedName name="Excel_BuiltIn_Print_Area_11_1_13">#REF!</definedName>
    <definedName name="Excel_BuiltIn_Print_Area_11_1_15" localSheetId="1">#REF!</definedName>
    <definedName name="Excel_BuiltIn_Print_Area_11_1_15" localSheetId="24">#REF!</definedName>
    <definedName name="Excel_BuiltIn_Print_Area_11_1_15">#REF!</definedName>
    <definedName name="Excel_BuiltIn_Print_Area_11_1_16" localSheetId="1">#REF!</definedName>
    <definedName name="Excel_BuiltIn_Print_Area_11_1_16" localSheetId="24">#REF!</definedName>
    <definedName name="Excel_BuiltIn_Print_Area_11_1_16">#REF!</definedName>
    <definedName name="Excel_BuiltIn_Print_Area_11_1_17" localSheetId="1">#REF!</definedName>
    <definedName name="Excel_BuiltIn_Print_Area_11_1_17" localSheetId="24">#REF!</definedName>
    <definedName name="Excel_BuiltIn_Print_Area_11_1_17">#REF!</definedName>
    <definedName name="Excel_BuiltIn_Print_Area_11_1_19" localSheetId="1">#REF!</definedName>
    <definedName name="Excel_BuiltIn_Print_Area_11_1_19" localSheetId="24">#REF!</definedName>
    <definedName name="Excel_BuiltIn_Print_Area_11_1_19">#REF!</definedName>
    <definedName name="Excel_BuiltIn_Print_Area_11_1_2">NA()</definedName>
    <definedName name="Excel_BuiltIn_Print_Area_11_1_20" localSheetId="1">#REF!</definedName>
    <definedName name="Excel_BuiltIn_Print_Area_11_1_20" localSheetId="24">#REF!</definedName>
    <definedName name="Excel_BuiltIn_Print_Area_11_1_20" localSheetId="0">#REF!</definedName>
    <definedName name="Excel_BuiltIn_Print_Area_11_1_20">#REF!</definedName>
    <definedName name="Excel_BuiltIn_Print_Area_11_1_21" localSheetId="1">#REF!</definedName>
    <definedName name="Excel_BuiltIn_Print_Area_11_1_21" localSheetId="24">#REF!</definedName>
    <definedName name="Excel_BuiltIn_Print_Area_11_1_21">#REF!</definedName>
    <definedName name="Excel_BuiltIn_Print_Area_11_1_23" localSheetId="1">#REF!</definedName>
    <definedName name="Excel_BuiltIn_Print_Area_11_1_23" localSheetId="24">#REF!</definedName>
    <definedName name="Excel_BuiltIn_Print_Area_11_1_23">#REF!</definedName>
    <definedName name="Excel_BuiltIn_Print_Area_11_1_3" localSheetId="1">#REF!</definedName>
    <definedName name="Excel_BuiltIn_Print_Area_11_1_3" localSheetId="24">#REF!</definedName>
    <definedName name="Excel_BuiltIn_Print_Area_11_1_3">#REF!</definedName>
    <definedName name="Excel_BuiltIn_Print_Area_11_1_3_19">NA()</definedName>
    <definedName name="Excel_BuiltIn_Print_Area_11_1_3_20">NA()</definedName>
    <definedName name="Excel_BuiltIn_Print_Area_11_1_3_21">NA()</definedName>
    <definedName name="Excel_BuiltIn_Print_Area_11_1_3_23">NA()</definedName>
    <definedName name="Excel_BuiltIn_Print_Area_11_1_4" localSheetId="1">#REF!</definedName>
    <definedName name="Excel_BuiltIn_Print_Area_11_1_4" localSheetId="24">#REF!</definedName>
    <definedName name="Excel_BuiltIn_Print_Area_11_1_4" localSheetId="0">#REF!</definedName>
    <definedName name="Excel_BuiltIn_Print_Area_11_1_4">#REF!</definedName>
    <definedName name="Excel_BuiltIn_Print_Area_11_1_4_19">NA()</definedName>
    <definedName name="Excel_BuiltIn_Print_Area_11_1_4_20">NA()</definedName>
    <definedName name="Excel_BuiltIn_Print_Area_11_1_4_21">NA()</definedName>
    <definedName name="Excel_BuiltIn_Print_Area_11_1_4_23">NA()</definedName>
    <definedName name="Excel_BuiltIn_Print_Area_11_1_7">NA()</definedName>
    <definedName name="Excel_BuiltIn_Print_Area_11_11" localSheetId="1">#REF!</definedName>
    <definedName name="Excel_BuiltIn_Print_Area_11_11" localSheetId="24">#REF!</definedName>
    <definedName name="Excel_BuiltIn_Print_Area_11_11" localSheetId="0">#REF!</definedName>
    <definedName name="Excel_BuiltIn_Print_Area_11_11">#REF!</definedName>
    <definedName name="Excel_BuiltIn_Print_Area_11_13" localSheetId="1">#REF!</definedName>
    <definedName name="Excel_BuiltIn_Print_Area_11_13" localSheetId="24">#REF!</definedName>
    <definedName name="Excel_BuiltIn_Print_Area_11_13">#REF!</definedName>
    <definedName name="Excel_BuiltIn_Print_Area_11_15" localSheetId="1">#REF!</definedName>
    <definedName name="Excel_BuiltIn_Print_Area_11_15" localSheetId="24">#REF!</definedName>
    <definedName name="Excel_BuiltIn_Print_Area_11_15">#REF!</definedName>
    <definedName name="Excel_BuiltIn_Print_Area_11_16" localSheetId="1">#REF!</definedName>
    <definedName name="Excel_BuiltIn_Print_Area_11_16" localSheetId="24">#REF!</definedName>
    <definedName name="Excel_BuiltIn_Print_Area_11_16">#REF!</definedName>
    <definedName name="Excel_BuiltIn_Print_Area_11_17" localSheetId="1">#REF!</definedName>
    <definedName name="Excel_BuiltIn_Print_Area_11_17" localSheetId="24">#REF!</definedName>
    <definedName name="Excel_BuiltIn_Print_Area_11_17">#REF!</definedName>
    <definedName name="Excel_BuiltIn_Print_Area_11_18" localSheetId="1">#REF!</definedName>
    <definedName name="Excel_BuiltIn_Print_Area_11_18" localSheetId="24">#REF!</definedName>
    <definedName name="Excel_BuiltIn_Print_Area_11_18">#REF!</definedName>
    <definedName name="Excel_BuiltIn_Print_Area_11_19" localSheetId="1">#REF!</definedName>
    <definedName name="Excel_BuiltIn_Print_Area_11_19" localSheetId="24">#REF!</definedName>
    <definedName name="Excel_BuiltIn_Print_Area_11_19">#REF!</definedName>
    <definedName name="Excel_BuiltIn_Print_Area_11_2" localSheetId="1">#REF!</definedName>
    <definedName name="Excel_BuiltIn_Print_Area_11_2" localSheetId="24">#REF!</definedName>
    <definedName name="Excel_BuiltIn_Print_Area_11_2">#REF!</definedName>
    <definedName name="Excel_BuiltIn_Print_Area_11_2_1" localSheetId="1">#REF!</definedName>
    <definedName name="Excel_BuiltIn_Print_Area_11_2_1" localSheetId="24">#REF!</definedName>
    <definedName name="Excel_BuiltIn_Print_Area_11_2_1">#REF!</definedName>
    <definedName name="Excel_BuiltIn_Print_Area_11_2_11" localSheetId="1">#REF!</definedName>
    <definedName name="Excel_BuiltIn_Print_Area_11_2_11" localSheetId="24">#REF!</definedName>
    <definedName name="Excel_BuiltIn_Print_Area_11_2_11">#REF!</definedName>
    <definedName name="Excel_BuiltIn_Print_Area_11_2_13" localSheetId="1">#REF!</definedName>
    <definedName name="Excel_BuiltIn_Print_Area_11_2_13" localSheetId="24">#REF!</definedName>
    <definedName name="Excel_BuiltIn_Print_Area_11_2_13">#REF!</definedName>
    <definedName name="Excel_BuiltIn_Print_Area_11_2_19">NA()</definedName>
    <definedName name="Excel_BuiltIn_Print_Area_11_2_2">NA()</definedName>
    <definedName name="Excel_BuiltIn_Print_Area_11_2_20">NA()</definedName>
    <definedName name="Excel_BuiltIn_Print_Area_11_2_21">NA()</definedName>
    <definedName name="Excel_BuiltIn_Print_Area_11_2_23">NA()</definedName>
    <definedName name="Excel_BuiltIn_Print_Area_11_2_7">NA()</definedName>
    <definedName name="Excel_BuiltIn_Print_Area_11_20" localSheetId="1">#REF!</definedName>
    <definedName name="Excel_BuiltIn_Print_Area_11_20" localSheetId="24">#REF!</definedName>
    <definedName name="Excel_BuiltIn_Print_Area_11_20" localSheetId="0">#REF!</definedName>
    <definedName name="Excel_BuiltIn_Print_Area_11_20">#REF!</definedName>
    <definedName name="Excel_BuiltIn_Print_Area_11_21" localSheetId="1">#REF!</definedName>
    <definedName name="Excel_BuiltIn_Print_Area_11_21" localSheetId="24">#REF!</definedName>
    <definedName name="Excel_BuiltIn_Print_Area_11_21">#REF!</definedName>
    <definedName name="Excel_BuiltIn_Print_Area_11_23" localSheetId="1">#REF!</definedName>
    <definedName name="Excel_BuiltIn_Print_Area_11_23" localSheetId="24">#REF!</definedName>
    <definedName name="Excel_BuiltIn_Print_Area_11_23">#REF!</definedName>
    <definedName name="Excel_BuiltIn_Print_Area_11_24" localSheetId="1">#REF!</definedName>
    <definedName name="Excel_BuiltIn_Print_Area_11_24" localSheetId="24">#REF!</definedName>
    <definedName name="Excel_BuiltIn_Print_Area_11_24">#REF!</definedName>
    <definedName name="Excel_BuiltIn_Print_Area_11_26" localSheetId="1">#REF!</definedName>
    <definedName name="Excel_BuiltIn_Print_Area_11_26" localSheetId="24">#REF!</definedName>
    <definedName name="Excel_BuiltIn_Print_Area_11_26">#REF!</definedName>
    <definedName name="Excel_BuiltIn_Print_Area_11_27" localSheetId="1">#REF!</definedName>
    <definedName name="Excel_BuiltIn_Print_Area_11_27" localSheetId="24">#REF!</definedName>
    <definedName name="Excel_BuiltIn_Print_Area_11_27">#REF!</definedName>
    <definedName name="Excel_BuiltIn_Print_Area_11_29" localSheetId="1">#REF!</definedName>
    <definedName name="Excel_BuiltIn_Print_Area_11_29" localSheetId="24">#REF!</definedName>
    <definedName name="Excel_BuiltIn_Print_Area_11_29">#REF!</definedName>
    <definedName name="Excel_BuiltIn_Print_Area_11_3" localSheetId="1">#REF!</definedName>
    <definedName name="Excel_BuiltIn_Print_Area_11_3" localSheetId="24">#REF!</definedName>
    <definedName name="Excel_BuiltIn_Print_Area_11_3">#REF!</definedName>
    <definedName name="Excel_BuiltIn_Print_Area_11_3_11" localSheetId="1">#REF!</definedName>
    <definedName name="Excel_BuiltIn_Print_Area_11_3_11" localSheetId="24">#REF!</definedName>
    <definedName name="Excel_BuiltIn_Print_Area_11_3_11">#REF!</definedName>
    <definedName name="Excel_BuiltIn_Print_Area_11_3_13" localSheetId="1">#REF!</definedName>
    <definedName name="Excel_BuiltIn_Print_Area_11_3_13" localSheetId="24">#REF!</definedName>
    <definedName name="Excel_BuiltIn_Print_Area_11_3_13">#REF!</definedName>
    <definedName name="Excel_BuiltIn_Print_Area_11_3_19">NA()</definedName>
    <definedName name="Excel_BuiltIn_Print_Area_11_3_2">NA()</definedName>
    <definedName name="Excel_BuiltIn_Print_Area_11_3_20">NA()</definedName>
    <definedName name="Excel_BuiltIn_Print_Area_11_3_21">NA()</definedName>
    <definedName name="Excel_BuiltIn_Print_Area_11_3_23">NA()</definedName>
    <definedName name="Excel_BuiltIn_Print_Area_11_3_7">NA()</definedName>
    <definedName name="Excel_BuiltIn_Print_Area_11_30" localSheetId="1">#REF!</definedName>
    <definedName name="Excel_BuiltIn_Print_Area_11_30" localSheetId="24">#REF!</definedName>
    <definedName name="Excel_BuiltIn_Print_Area_11_30" localSheetId="0">#REF!</definedName>
    <definedName name="Excel_BuiltIn_Print_Area_11_30">#REF!</definedName>
    <definedName name="Excel_BuiltIn_Print_Area_11_31" localSheetId="1">#REF!</definedName>
    <definedName name="Excel_BuiltIn_Print_Area_11_31" localSheetId="24">#REF!</definedName>
    <definedName name="Excel_BuiltIn_Print_Area_11_31">#REF!</definedName>
    <definedName name="Excel_BuiltIn_Print_Area_11_4" localSheetId="1">#REF!</definedName>
    <definedName name="Excel_BuiltIn_Print_Area_11_4" localSheetId="24">#REF!</definedName>
    <definedName name="Excel_BuiltIn_Print_Area_11_4">#REF!</definedName>
    <definedName name="Excel_BuiltIn_Print_Area_11_4_11" localSheetId="1">#REF!</definedName>
    <definedName name="Excel_BuiltIn_Print_Area_11_4_11" localSheetId="24">#REF!</definedName>
    <definedName name="Excel_BuiltIn_Print_Area_11_4_11">#REF!</definedName>
    <definedName name="Excel_BuiltIn_Print_Area_11_4_13" localSheetId="1">#REF!</definedName>
    <definedName name="Excel_BuiltIn_Print_Area_11_4_13" localSheetId="24">#REF!</definedName>
    <definedName name="Excel_BuiltIn_Print_Area_11_4_13">#REF!</definedName>
    <definedName name="Excel_BuiltIn_Print_Area_11_4_19">NA()</definedName>
    <definedName name="Excel_BuiltIn_Print_Area_11_4_2">NA()</definedName>
    <definedName name="Excel_BuiltIn_Print_Area_11_4_20">NA()</definedName>
    <definedName name="Excel_BuiltIn_Print_Area_11_4_21">NA()</definedName>
    <definedName name="Excel_BuiltIn_Print_Area_11_4_23">NA()</definedName>
    <definedName name="Excel_BuiltIn_Print_Area_11_4_7">NA()</definedName>
    <definedName name="Excel_BuiltIn_Print_Area_11_5">NA()</definedName>
    <definedName name="Excel_BuiltIn_Print_Area_11_5_11" localSheetId="1">#REF!</definedName>
    <definedName name="Excel_BuiltIn_Print_Area_11_5_11" localSheetId="24">#REF!</definedName>
    <definedName name="Excel_BuiltIn_Print_Area_11_5_11" localSheetId="0">#REF!</definedName>
    <definedName name="Excel_BuiltIn_Print_Area_11_5_11">#REF!</definedName>
    <definedName name="Excel_BuiltIn_Print_Area_11_5_13" localSheetId="1">#REF!</definedName>
    <definedName name="Excel_BuiltIn_Print_Area_11_5_13" localSheetId="24">#REF!</definedName>
    <definedName name="Excel_BuiltIn_Print_Area_11_5_13">#REF!</definedName>
    <definedName name="Excel_BuiltIn_Print_Area_11_5_2">NA()</definedName>
    <definedName name="Excel_BuiltIn_Print_Area_11_5_21">NA()</definedName>
    <definedName name="Excel_BuiltIn_Print_Area_11_5_7">NA()</definedName>
    <definedName name="Excel_BuiltIn_Print_Area_11_7" localSheetId="1">#REF!</definedName>
    <definedName name="Excel_BuiltIn_Print_Area_11_7" localSheetId="24">#REF!</definedName>
    <definedName name="Excel_BuiltIn_Print_Area_11_7" localSheetId="0">#REF!</definedName>
    <definedName name="Excel_BuiltIn_Print_Area_11_7">#REF!</definedName>
    <definedName name="Excel_BuiltIn_Print_Area_12" localSheetId="1">#REF!</definedName>
    <definedName name="Excel_BuiltIn_Print_Area_12" localSheetId="24">#REF!</definedName>
    <definedName name="Excel_BuiltIn_Print_Area_12">#REF!</definedName>
    <definedName name="Excel_BuiltIn_Print_Area_12_1" localSheetId="1">#REF!</definedName>
    <definedName name="Excel_BuiltIn_Print_Area_12_1" localSheetId="24">#REF!</definedName>
    <definedName name="Excel_BuiltIn_Print_Area_12_1">#REF!</definedName>
    <definedName name="Excel_BuiltIn_Print_Area_12_1_1" localSheetId="1">#REF!</definedName>
    <definedName name="Excel_BuiltIn_Print_Area_12_1_1" localSheetId="24">#REF!</definedName>
    <definedName name="Excel_BuiltIn_Print_Area_12_1_1">#REF!</definedName>
    <definedName name="Excel_BuiltIn_Print_Area_12_1_1_19">NA()</definedName>
    <definedName name="Excel_BuiltIn_Print_Area_12_1_1_20">NA()</definedName>
    <definedName name="Excel_BuiltIn_Print_Area_12_1_1_21">NA()</definedName>
    <definedName name="Excel_BuiltIn_Print_Area_12_1_1_23">NA()</definedName>
    <definedName name="Excel_BuiltIn_Print_Area_12_1_11" localSheetId="1">#REF!</definedName>
    <definedName name="Excel_BuiltIn_Print_Area_12_1_11" localSheetId="24">#REF!</definedName>
    <definedName name="Excel_BuiltIn_Print_Area_12_1_11" localSheetId="0">#REF!</definedName>
    <definedName name="Excel_BuiltIn_Print_Area_12_1_11">#REF!</definedName>
    <definedName name="Excel_BuiltIn_Print_Area_12_1_13" localSheetId="1">#REF!</definedName>
    <definedName name="Excel_BuiltIn_Print_Area_12_1_13" localSheetId="24">#REF!</definedName>
    <definedName name="Excel_BuiltIn_Print_Area_12_1_13">#REF!</definedName>
    <definedName name="Excel_BuiltIn_Print_Area_12_1_15" localSheetId="1">#REF!</definedName>
    <definedName name="Excel_BuiltIn_Print_Area_12_1_15" localSheetId="24">#REF!</definedName>
    <definedName name="Excel_BuiltIn_Print_Area_12_1_15">#REF!</definedName>
    <definedName name="Excel_BuiltIn_Print_Area_12_1_16" localSheetId="1">#REF!</definedName>
    <definedName name="Excel_BuiltIn_Print_Area_12_1_16" localSheetId="24">#REF!</definedName>
    <definedName name="Excel_BuiltIn_Print_Area_12_1_16">#REF!</definedName>
    <definedName name="Excel_BuiltIn_Print_Area_12_1_17" localSheetId="1">#REF!</definedName>
    <definedName name="Excel_BuiltIn_Print_Area_12_1_17" localSheetId="24">#REF!</definedName>
    <definedName name="Excel_BuiltIn_Print_Area_12_1_17">#REF!</definedName>
    <definedName name="Excel_BuiltIn_Print_Area_12_1_19" localSheetId="1">#REF!</definedName>
    <definedName name="Excel_BuiltIn_Print_Area_12_1_19" localSheetId="24">#REF!</definedName>
    <definedName name="Excel_BuiltIn_Print_Area_12_1_19">#REF!</definedName>
    <definedName name="Excel_BuiltIn_Print_Area_12_1_2" localSheetId="1">#REF!</definedName>
    <definedName name="Excel_BuiltIn_Print_Area_12_1_2" localSheetId="24">#REF!</definedName>
    <definedName name="Excel_BuiltIn_Print_Area_12_1_2">#REF!</definedName>
    <definedName name="Excel_BuiltIn_Print_Area_12_1_2_1" localSheetId="1">#REF!</definedName>
    <definedName name="Excel_BuiltIn_Print_Area_12_1_2_1" localSheetId="24">#REF!</definedName>
    <definedName name="Excel_BuiltIn_Print_Area_12_1_2_1">#REF!</definedName>
    <definedName name="Excel_BuiltIn_Print_Area_12_1_2_19">NA()</definedName>
    <definedName name="Excel_BuiltIn_Print_Area_12_1_2_20">NA()</definedName>
    <definedName name="Excel_BuiltIn_Print_Area_12_1_2_21">NA()</definedName>
    <definedName name="Excel_BuiltIn_Print_Area_12_1_2_23">NA()</definedName>
    <definedName name="Excel_BuiltIn_Print_Area_12_1_20" localSheetId="1">#REF!</definedName>
    <definedName name="Excel_BuiltIn_Print_Area_12_1_20" localSheetId="24">#REF!</definedName>
    <definedName name="Excel_BuiltIn_Print_Area_12_1_20" localSheetId="0">#REF!</definedName>
    <definedName name="Excel_BuiltIn_Print_Area_12_1_20">#REF!</definedName>
    <definedName name="Excel_BuiltIn_Print_Area_12_1_21" localSheetId="1">#REF!</definedName>
    <definedName name="Excel_BuiltIn_Print_Area_12_1_21" localSheetId="24">#REF!</definedName>
    <definedName name="Excel_BuiltIn_Print_Area_12_1_21">#REF!</definedName>
    <definedName name="Excel_BuiltIn_Print_Area_12_1_23" localSheetId="1">#REF!</definedName>
    <definedName name="Excel_BuiltIn_Print_Area_12_1_23" localSheetId="24">#REF!</definedName>
    <definedName name="Excel_BuiltIn_Print_Area_12_1_23">#REF!</definedName>
    <definedName name="Excel_BuiltIn_Print_Area_12_1_3" localSheetId="1">#REF!</definedName>
    <definedName name="Excel_BuiltIn_Print_Area_12_1_3" localSheetId="24">#REF!</definedName>
    <definedName name="Excel_BuiltIn_Print_Area_12_1_3">#REF!</definedName>
    <definedName name="Excel_BuiltIn_Print_Area_12_1_3_19">NA()</definedName>
    <definedName name="Excel_BuiltIn_Print_Area_12_1_3_20">NA()</definedName>
    <definedName name="Excel_BuiltIn_Print_Area_12_1_3_21">NA()</definedName>
    <definedName name="Excel_BuiltIn_Print_Area_12_1_3_23">NA()</definedName>
    <definedName name="Excel_BuiltIn_Print_Area_12_1_4" localSheetId="1">#REF!</definedName>
    <definedName name="Excel_BuiltIn_Print_Area_12_1_4" localSheetId="24">#REF!</definedName>
    <definedName name="Excel_BuiltIn_Print_Area_12_1_4" localSheetId="0">#REF!</definedName>
    <definedName name="Excel_BuiltIn_Print_Area_12_1_4">#REF!</definedName>
    <definedName name="Excel_BuiltIn_Print_Area_12_1_4_19">NA()</definedName>
    <definedName name="Excel_BuiltIn_Print_Area_12_1_4_20">NA()</definedName>
    <definedName name="Excel_BuiltIn_Print_Area_12_1_4_21">NA()</definedName>
    <definedName name="Excel_BuiltIn_Print_Area_12_1_4_23">NA()</definedName>
    <definedName name="Excel_BuiltIn_Print_Area_12_1_7">NA()</definedName>
    <definedName name="Excel_BuiltIn_Print_Area_12_11" localSheetId="1">#REF!</definedName>
    <definedName name="Excel_BuiltIn_Print_Area_12_11" localSheetId="24">#REF!</definedName>
    <definedName name="Excel_BuiltIn_Print_Area_12_11" localSheetId="0">#REF!</definedName>
    <definedName name="Excel_BuiltIn_Print_Area_12_11">#REF!</definedName>
    <definedName name="Excel_BuiltIn_Print_Area_12_13" localSheetId="1">#REF!</definedName>
    <definedName name="Excel_BuiltIn_Print_Area_12_13" localSheetId="24">#REF!</definedName>
    <definedName name="Excel_BuiltIn_Print_Area_12_13">#REF!</definedName>
    <definedName name="Excel_BuiltIn_Print_Area_12_15" localSheetId="1">#REF!</definedName>
    <definedName name="Excel_BuiltIn_Print_Area_12_15" localSheetId="24">#REF!</definedName>
    <definedName name="Excel_BuiltIn_Print_Area_12_15">#REF!</definedName>
    <definedName name="Excel_BuiltIn_Print_Area_12_16" localSheetId="1">#REF!</definedName>
    <definedName name="Excel_BuiltIn_Print_Area_12_16" localSheetId="24">#REF!</definedName>
    <definedName name="Excel_BuiltIn_Print_Area_12_16">#REF!</definedName>
    <definedName name="Excel_BuiltIn_Print_Area_12_17" localSheetId="1">#REF!</definedName>
    <definedName name="Excel_BuiltIn_Print_Area_12_17" localSheetId="24">#REF!</definedName>
    <definedName name="Excel_BuiltIn_Print_Area_12_17">#REF!</definedName>
    <definedName name="Excel_BuiltIn_Print_Area_12_18" localSheetId="1">#REF!</definedName>
    <definedName name="Excel_BuiltIn_Print_Area_12_18" localSheetId="24">#REF!</definedName>
    <definedName name="Excel_BuiltIn_Print_Area_12_18">#REF!</definedName>
    <definedName name="Excel_BuiltIn_Print_Area_12_19" localSheetId="1">#REF!</definedName>
    <definedName name="Excel_BuiltIn_Print_Area_12_19" localSheetId="24">#REF!</definedName>
    <definedName name="Excel_BuiltIn_Print_Area_12_19">#REF!</definedName>
    <definedName name="Excel_BuiltIn_Print_Area_12_2" localSheetId="1">#REF!</definedName>
    <definedName name="Excel_BuiltIn_Print_Area_12_2" localSheetId="24">#REF!</definedName>
    <definedName name="Excel_BuiltIn_Print_Area_12_2">#REF!</definedName>
    <definedName name="Excel_BuiltIn_Print_Area_12_2_11" localSheetId="1">#REF!</definedName>
    <definedName name="Excel_BuiltIn_Print_Area_12_2_11" localSheetId="24">#REF!</definedName>
    <definedName name="Excel_BuiltIn_Print_Area_12_2_11">#REF!</definedName>
    <definedName name="Excel_BuiltIn_Print_Area_12_2_13" localSheetId="1">#REF!</definedName>
    <definedName name="Excel_BuiltIn_Print_Area_12_2_13" localSheetId="24">#REF!</definedName>
    <definedName name="Excel_BuiltIn_Print_Area_12_2_13">#REF!</definedName>
    <definedName name="Excel_BuiltIn_Print_Area_12_2_19">NA()</definedName>
    <definedName name="Excel_BuiltIn_Print_Area_12_2_2">NA()</definedName>
    <definedName name="Excel_BuiltIn_Print_Area_12_2_20">NA()</definedName>
    <definedName name="Excel_BuiltIn_Print_Area_12_2_21">NA()</definedName>
    <definedName name="Excel_BuiltIn_Print_Area_12_2_23">NA()</definedName>
    <definedName name="Excel_BuiltIn_Print_Area_12_2_7">NA()</definedName>
    <definedName name="Excel_BuiltIn_Print_Area_12_20" localSheetId="1">#REF!</definedName>
    <definedName name="Excel_BuiltIn_Print_Area_12_20" localSheetId="24">#REF!</definedName>
    <definedName name="Excel_BuiltIn_Print_Area_12_20" localSheetId="0">#REF!</definedName>
    <definedName name="Excel_BuiltIn_Print_Area_12_20">#REF!</definedName>
    <definedName name="Excel_BuiltIn_Print_Area_12_21" localSheetId="1">#REF!</definedName>
    <definedName name="Excel_BuiltIn_Print_Area_12_21" localSheetId="24">#REF!</definedName>
    <definedName name="Excel_BuiltIn_Print_Area_12_21">#REF!</definedName>
    <definedName name="Excel_BuiltIn_Print_Area_12_23" localSheetId="1">#REF!</definedName>
    <definedName name="Excel_BuiltIn_Print_Area_12_23" localSheetId="24">#REF!</definedName>
    <definedName name="Excel_BuiltIn_Print_Area_12_23">#REF!</definedName>
    <definedName name="Excel_BuiltIn_Print_Area_12_24" localSheetId="1">#REF!</definedName>
    <definedName name="Excel_BuiltIn_Print_Area_12_24" localSheetId="24">#REF!</definedName>
    <definedName name="Excel_BuiltIn_Print_Area_12_24">#REF!</definedName>
    <definedName name="Excel_BuiltIn_Print_Area_12_26" localSheetId="1">#REF!</definedName>
    <definedName name="Excel_BuiltIn_Print_Area_12_26" localSheetId="24">#REF!</definedName>
    <definedName name="Excel_BuiltIn_Print_Area_12_26">#REF!</definedName>
    <definedName name="Excel_BuiltIn_Print_Area_12_27" localSheetId="1">#REF!</definedName>
    <definedName name="Excel_BuiltIn_Print_Area_12_27" localSheetId="24">#REF!</definedName>
    <definedName name="Excel_BuiltIn_Print_Area_12_27">#REF!</definedName>
    <definedName name="Excel_BuiltIn_Print_Area_12_3" localSheetId="1">#REF!</definedName>
    <definedName name="Excel_BuiltIn_Print_Area_12_3" localSheetId="24">#REF!</definedName>
    <definedName name="Excel_BuiltIn_Print_Area_12_3">#REF!</definedName>
    <definedName name="Excel_BuiltIn_Print_Area_12_3_11" localSheetId="1">#REF!</definedName>
    <definedName name="Excel_BuiltIn_Print_Area_12_3_11" localSheetId="24">#REF!</definedName>
    <definedName name="Excel_BuiltIn_Print_Area_12_3_11">#REF!</definedName>
    <definedName name="Excel_BuiltIn_Print_Area_12_3_13" localSheetId="1">#REF!</definedName>
    <definedName name="Excel_BuiltIn_Print_Area_12_3_13" localSheetId="24">#REF!</definedName>
    <definedName name="Excel_BuiltIn_Print_Area_12_3_13">#REF!</definedName>
    <definedName name="Excel_BuiltIn_Print_Area_12_3_19">NA()</definedName>
    <definedName name="Excel_BuiltIn_Print_Area_12_3_2">NA()</definedName>
    <definedName name="Excel_BuiltIn_Print_Area_12_3_20">NA()</definedName>
    <definedName name="Excel_BuiltIn_Print_Area_12_3_21">NA()</definedName>
    <definedName name="Excel_BuiltIn_Print_Area_12_3_23">NA()</definedName>
    <definedName name="Excel_BuiltIn_Print_Area_12_3_7">NA()</definedName>
    <definedName name="Excel_BuiltIn_Print_Area_12_31" localSheetId="1">#REF!</definedName>
    <definedName name="Excel_BuiltIn_Print_Area_12_31" localSheetId="24">#REF!</definedName>
    <definedName name="Excel_BuiltIn_Print_Area_12_31" localSheetId="0">#REF!</definedName>
    <definedName name="Excel_BuiltIn_Print_Area_12_31">#REF!</definedName>
    <definedName name="Excel_BuiltIn_Print_Area_12_4" localSheetId="1">#REF!</definedName>
    <definedName name="Excel_BuiltIn_Print_Area_12_4" localSheetId="24">#REF!</definedName>
    <definedName name="Excel_BuiltIn_Print_Area_12_4">#REF!</definedName>
    <definedName name="Excel_BuiltIn_Print_Area_12_4_11" localSheetId="1">#REF!</definedName>
    <definedName name="Excel_BuiltIn_Print_Area_12_4_11" localSheetId="24">#REF!</definedName>
    <definedName name="Excel_BuiltIn_Print_Area_12_4_11">#REF!</definedName>
    <definedName name="Excel_BuiltIn_Print_Area_12_4_13" localSheetId="1">#REF!</definedName>
    <definedName name="Excel_BuiltIn_Print_Area_12_4_13" localSheetId="24">#REF!</definedName>
    <definedName name="Excel_BuiltIn_Print_Area_12_4_13">#REF!</definedName>
    <definedName name="Excel_BuiltIn_Print_Area_12_4_19">NA()</definedName>
    <definedName name="Excel_BuiltIn_Print_Area_12_4_2">NA()</definedName>
    <definedName name="Excel_BuiltIn_Print_Area_12_4_20">NA()</definedName>
    <definedName name="Excel_BuiltIn_Print_Area_12_4_21">NA()</definedName>
    <definedName name="Excel_BuiltIn_Print_Area_12_4_23">NA()</definedName>
    <definedName name="Excel_BuiltIn_Print_Area_12_4_7">NA()</definedName>
    <definedName name="Excel_BuiltIn_Print_Area_12_5">NA()</definedName>
    <definedName name="Excel_BuiltIn_Print_Area_12_5_11" localSheetId="1">#REF!</definedName>
    <definedName name="Excel_BuiltIn_Print_Area_12_5_11" localSheetId="24">#REF!</definedName>
    <definedName name="Excel_BuiltIn_Print_Area_12_5_11" localSheetId="0">#REF!</definedName>
    <definedName name="Excel_BuiltIn_Print_Area_12_5_11">#REF!</definedName>
    <definedName name="Excel_BuiltIn_Print_Area_12_5_13" localSheetId="1">#REF!</definedName>
    <definedName name="Excel_BuiltIn_Print_Area_12_5_13" localSheetId="24">#REF!</definedName>
    <definedName name="Excel_BuiltIn_Print_Area_12_5_13">#REF!</definedName>
    <definedName name="Excel_BuiltIn_Print_Area_12_5_2">NA()</definedName>
    <definedName name="Excel_BuiltIn_Print_Area_12_5_21">NA()</definedName>
    <definedName name="Excel_BuiltIn_Print_Area_12_5_7">NA()</definedName>
    <definedName name="Excel_BuiltIn_Print_Area_12_6" localSheetId="1">#REF!</definedName>
    <definedName name="Excel_BuiltIn_Print_Area_12_6" localSheetId="24">#REF!</definedName>
    <definedName name="Excel_BuiltIn_Print_Area_12_6" localSheetId="0">#REF!</definedName>
    <definedName name="Excel_BuiltIn_Print_Area_12_6">#REF!</definedName>
    <definedName name="Excel_BuiltIn_Print_Area_12_7" localSheetId="1">#REF!</definedName>
    <definedName name="Excel_BuiltIn_Print_Area_12_7" localSheetId="24">#REF!</definedName>
    <definedName name="Excel_BuiltIn_Print_Area_12_7">#REF!</definedName>
    <definedName name="Excel_BuiltIn_Print_Area_12_9">"$#ССЫЛ!.$A$1:$E$36"</definedName>
    <definedName name="Excel_BuiltIn_Print_Area_13" localSheetId="1">#REF!</definedName>
    <definedName name="Excel_BuiltIn_Print_Area_13" localSheetId="24">#REF!</definedName>
    <definedName name="Excel_BuiltIn_Print_Area_13" localSheetId="0">#REF!</definedName>
    <definedName name="Excel_BuiltIn_Print_Area_13">#REF!</definedName>
    <definedName name="Excel_BuiltIn_Print_Area_13_1" localSheetId="1">#REF!</definedName>
    <definedName name="Excel_BuiltIn_Print_Area_13_1" localSheetId="24">#REF!</definedName>
    <definedName name="Excel_BuiltIn_Print_Area_13_1">#REF!</definedName>
    <definedName name="Excel_BuiltIn_Print_Area_13_1_1">NA()</definedName>
    <definedName name="Excel_BuiltIn_Print_Area_13_1_1_11" localSheetId="1">#REF!</definedName>
    <definedName name="Excel_BuiltIn_Print_Area_13_1_1_11" localSheetId="24">#REF!</definedName>
    <definedName name="Excel_BuiltIn_Print_Area_13_1_1_11" localSheetId="0">#REF!</definedName>
    <definedName name="Excel_BuiltIn_Print_Area_13_1_1_11">#REF!</definedName>
    <definedName name="Excel_BuiltIn_Print_Area_13_1_1_13" localSheetId="1">#REF!</definedName>
    <definedName name="Excel_BuiltIn_Print_Area_13_1_1_13" localSheetId="24">#REF!</definedName>
    <definedName name="Excel_BuiltIn_Print_Area_13_1_1_13">#REF!</definedName>
    <definedName name="Excel_BuiltIn_Print_Area_13_1_1_2">NA()</definedName>
    <definedName name="Excel_BuiltIn_Print_Area_13_1_1_21">NA()</definedName>
    <definedName name="Excel_BuiltIn_Print_Area_13_1_1_7">NA()</definedName>
    <definedName name="Excel_BuiltIn_Print_Area_13_1_11" localSheetId="1">#REF!</definedName>
    <definedName name="Excel_BuiltIn_Print_Area_13_1_11" localSheetId="24">#REF!</definedName>
    <definedName name="Excel_BuiltIn_Print_Area_13_1_11" localSheetId="0">#REF!</definedName>
    <definedName name="Excel_BuiltIn_Print_Area_13_1_11">#REF!</definedName>
    <definedName name="Excel_BuiltIn_Print_Area_13_1_19">NA()</definedName>
    <definedName name="Excel_BuiltIn_Print_Area_13_1_20">NA()</definedName>
    <definedName name="Excel_BuiltIn_Print_Area_13_1_21">NA()</definedName>
    <definedName name="Excel_BuiltIn_Print_Area_13_1_23">NA()</definedName>
    <definedName name="Excel_BuiltIn_Print_Area_13_1_6" localSheetId="1">#REF!</definedName>
    <definedName name="Excel_BuiltIn_Print_Area_13_1_6" localSheetId="24">#REF!</definedName>
    <definedName name="Excel_BuiltIn_Print_Area_13_1_6" localSheetId="0">#REF!</definedName>
    <definedName name="Excel_BuiltIn_Print_Area_13_1_6">#REF!</definedName>
    <definedName name="Excel_BuiltIn_Print_Area_13_11" localSheetId="1">#REF!</definedName>
    <definedName name="Excel_BuiltIn_Print_Area_13_11" localSheetId="24">#REF!</definedName>
    <definedName name="Excel_BuiltIn_Print_Area_13_11">#REF!</definedName>
    <definedName name="Excel_BuiltIn_Print_Area_13_13" localSheetId="1">#REF!</definedName>
    <definedName name="Excel_BuiltIn_Print_Area_13_13" localSheetId="24">#REF!</definedName>
    <definedName name="Excel_BuiltIn_Print_Area_13_13">#REF!</definedName>
    <definedName name="Excel_BuiltIn_Print_Area_13_15" localSheetId="1">#REF!</definedName>
    <definedName name="Excel_BuiltIn_Print_Area_13_15" localSheetId="24">#REF!</definedName>
    <definedName name="Excel_BuiltIn_Print_Area_13_15">#REF!</definedName>
    <definedName name="Excel_BuiltIn_Print_Area_13_16" localSheetId="1">#REF!</definedName>
    <definedName name="Excel_BuiltIn_Print_Area_13_16" localSheetId="24">#REF!</definedName>
    <definedName name="Excel_BuiltIn_Print_Area_13_16">#REF!</definedName>
    <definedName name="Excel_BuiltIn_Print_Area_13_17" localSheetId="1">#REF!</definedName>
    <definedName name="Excel_BuiltIn_Print_Area_13_17" localSheetId="24">#REF!</definedName>
    <definedName name="Excel_BuiltIn_Print_Area_13_17">#REF!</definedName>
    <definedName name="Excel_BuiltIn_Print_Area_13_18" localSheetId="1">#REF!</definedName>
    <definedName name="Excel_BuiltIn_Print_Area_13_18" localSheetId="24">#REF!</definedName>
    <definedName name="Excel_BuiltIn_Print_Area_13_18">#REF!</definedName>
    <definedName name="Excel_BuiltIn_Print_Area_13_19" localSheetId="1">#REF!</definedName>
    <definedName name="Excel_BuiltIn_Print_Area_13_19" localSheetId="24">#REF!</definedName>
    <definedName name="Excel_BuiltIn_Print_Area_13_19">#REF!</definedName>
    <definedName name="Excel_BuiltIn_Print_Area_13_2" localSheetId="1">#REF!</definedName>
    <definedName name="Excel_BuiltIn_Print_Area_13_2" localSheetId="24">#REF!</definedName>
    <definedName name="Excel_BuiltIn_Print_Area_13_2">#REF!</definedName>
    <definedName name="Excel_BuiltIn_Print_Area_13_2_1" localSheetId="1">#REF!</definedName>
    <definedName name="Excel_BuiltIn_Print_Area_13_2_1" localSheetId="24">#REF!</definedName>
    <definedName name="Excel_BuiltIn_Print_Area_13_2_1">#REF!</definedName>
    <definedName name="Excel_BuiltIn_Print_Area_13_2_11" localSheetId="1">#REF!</definedName>
    <definedName name="Excel_BuiltIn_Print_Area_13_2_11" localSheetId="24">#REF!</definedName>
    <definedName name="Excel_BuiltIn_Print_Area_13_2_11">#REF!</definedName>
    <definedName name="Excel_BuiltIn_Print_Area_13_2_13" localSheetId="1">#REF!</definedName>
    <definedName name="Excel_BuiltIn_Print_Area_13_2_13" localSheetId="24">#REF!</definedName>
    <definedName name="Excel_BuiltIn_Print_Area_13_2_13">#REF!</definedName>
    <definedName name="Excel_BuiltIn_Print_Area_13_2_19">NA()</definedName>
    <definedName name="Excel_BuiltIn_Print_Area_13_2_2">NA()</definedName>
    <definedName name="Excel_BuiltIn_Print_Area_13_2_20">NA()</definedName>
    <definedName name="Excel_BuiltIn_Print_Area_13_2_21">NA()</definedName>
    <definedName name="Excel_BuiltIn_Print_Area_13_2_23">NA()</definedName>
    <definedName name="Excel_BuiltIn_Print_Area_13_2_7">NA()</definedName>
    <definedName name="Excel_BuiltIn_Print_Area_13_20" localSheetId="1">#REF!</definedName>
    <definedName name="Excel_BuiltIn_Print_Area_13_20" localSheetId="24">#REF!</definedName>
    <definedName name="Excel_BuiltIn_Print_Area_13_20" localSheetId="0">#REF!</definedName>
    <definedName name="Excel_BuiltIn_Print_Area_13_20">#REF!</definedName>
    <definedName name="Excel_BuiltIn_Print_Area_13_21" localSheetId="1">#REF!</definedName>
    <definedName name="Excel_BuiltIn_Print_Area_13_21" localSheetId="24">#REF!</definedName>
    <definedName name="Excel_BuiltIn_Print_Area_13_21">#REF!</definedName>
    <definedName name="Excel_BuiltIn_Print_Area_13_23" localSheetId="1">#REF!</definedName>
    <definedName name="Excel_BuiltIn_Print_Area_13_23" localSheetId="24">#REF!</definedName>
    <definedName name="Excel_BuiltIn_Print_Area_13_23">#REF!</definedName>
    <definedName name="Excel_BuiltIn_Print_Area_13_24" localSheetId="1">#REF!</definedName>
    <definedName name="Excel_BuiltIn_Print_Area_13_24" localSheetId="24">#REF!</definedName>
    <definedName name="Excel_BuiltIn_Print_Area_13_24">#REF!</definedName>
    <definedName name="Excel_BuiltIn_Print_Area_13_26" localSheetId="1">#REF!</definedName>
    <definedName name="Excel_BuiltIn_Print_Area_13_26" localSheetId="24">#REF!</definedName>
    <definedName name="Excel_BuiltIn_Print_Area_13_26">#REF!</definedName>
    <definedName name="Excel_BuiltIn_Print_Area_13_3" localSheetId="1">#REF!</definedName>
    <definedName name="Excel_BuiltIn_Print_Area_13_3" localSheetId="24">#REF!</definedName>
    <definedName name="Excel_BuiltIn_Print_Area_13_3">#REF!</definedName>
    <definedName name="Excel_BuiltIn_Print_Area_13_3_19">NA()</definedName>
    <definedName name="Excel_BuiltIn_Print_Area_13_3_20">NA()</definedName>
    <definedName name="Excel_BuiltIn_Print_Area_13_3_21">NA()</definedName>
    <definedName name="Excel_BuiltIn_Print_Area_13_3_23">NA()</definedName>
    <definedName name="Excel_BuiltIn_Print_Area_13_4" localSheetId="1">#REF!</definedName>
    <definedName name="Excel_BuiltIn_Print_Area_13_4" localSheetId="24">#REF!</definedName>
    <definedName name="Excel_BuiltIn_Print_Area_13_4" localSheetId="0">#REF!</definedName>
    <definedName name="Excel_BuiltIn_Print_Area_13_4">#REF!</definedName>
    <definedName name="Excel_BuiltIn_Print_Area_13_4_11" localSheetId="1">#REF!</definedName>
    <definedName name="Excel_BuiltIn_Print_Area_13_4_11" localSheetId="24">#REF!</definedName>
    <definedName name="Excel_BuiltIn_Print_Area_13_4_11">#REF!</definedName>
    <definedName name="Excel_BuiltIn_Print_Area_13_4_13" localSheetId="1">#REF!</definedName>
    <definedName name="Excel_BuiltIn_Print_Area_13_4_13" localSheetId="24">#REF!</definedName>
    <definedName name="Excel_BuiltIn_Print_Area_13_4_13">#REF!</definedName>
    <definedName name="Excel_BuiltIn_Print_Area_13_4_19">NA()</definedName>
    <definedName name="Excel_BuiltIn_Print_Area_13_4_2">NA()</definedName>
    <definedName name="Excel_BuiltIn_Print_Area_13_4_20">NA()</definedName>
    <definedName name="Excel_BuiltIn_Print_Area_13_4_21">NA()</definedName>
    <definedName name="Excel_BuiltIn_Print_Area_13_4_23">NA()</definedName>
    <definedName name="Excel_BuiltIn_Print_Area_13_4_7">NA()</definedName>
    <definedName name="Excel_BuiltIn_Print_Area_13_6" localSheetId="1">#REF!</definedName>
    <definedName name="Excel_BuiltIn_Print_Area_13_6" localSheetId="24">#REF!</definedName>
    <definedName name="Excel_BuiltIn_Print_Area_13_6" localSheetId="0">#REF!</definedName>
    <definedName name="Excel_BuiltIn_Print_Area_13_6">#REF!</definedName>
    <definedName name="Excel_BuiltIn_Print_Area_13_7" localSheetId="1">#REF!</definedName>
    <definedName name="Excel_BuiltIn_Print_Area_13_7" localSheetId="24">#REF!</definedName>
    <definedName name="Excel_BuiltIn_Print_Area_13_7">#REF!</definedName>
    <definedName name="Excel_BuiltIn_Print_Area_13_9">"$#ССЫЛ!.$A$1:$O$42"</definedName>
    <definedName name="Excel_BuiltIn_Print_Area_14" localSheetId="1">#REF!</definedName>
    <definedName name="Excel_BuiltIn_Print_Area_14" localSheetId="24">#REF!</definedName>
    <definedName name="Excel_BuiltIn_Print_Area_14" localSheetId="0">#REF!</definedName>
    <definedName name="Excel_BuiltIn_Print_Area_14">#REF!</definedName>
    <definedName name="Excel_BuiltIn_Print_Area_14_1" localSheetId="1">#REF!</definedName>
    <definedName name="Excel_BuiltIn_Print_Area_14_1" localSheetId="24">#REF!</definedName>
    <definedName name="Excel_BuiltIn_Print_Area_14_1">#REF!</definedName>
    <definedName name="Excel_BuiltIn_Print_Area_14_1_19">NA()</definedName>
    <definedName name="Excel_BuiltIn_Print_Area_14_1_20">NA()</definedName>
    <definedName name="Excel_BuiltIn_Print_Area_14_1_21">NA()</definedName>
    <definedName name="Excel_BuiltIn_Print_Area_14_1_23">NA()</definedName>
    <definedName name="Excel_BuiltIn_Print_Area_14_11" localSheetId="1">#REF!</definedName>
    <definedName name="Excel_BuiltIn_Print_Area_14_11" localSheetId="24">#REF!</definedName>
    <definedName name="Excel_BuiltIn_Print_Area_14_11" localSheetId="0">#REF!</definedName>
    <definedName name="Excel_BuiltIn_Print_Area_14_11">#REF!</definedName>
    <definedName name="Excel_BuiltIn_Print_Area_14_13" localSheetId="1">#REF!</definedName>
    <definedName name="Excel_BuiltIn_Print_Area_14_13" localSheetId="24">#REF!</definedName>
    <definedName name="Excel_BuiltIn_Print_Area_14_13">#REF!</definedName>
    <definedName name="Excel_BuiltIn_Print_Area_14_16" localSheetId="1">#REF!</definedName>
    <definedName name="Excel_BuiltIn_Print_Area_14_16" localSheetId="24">#REF!</definedName>
    <definedName name="Excel_BuiltIn_Print_Area_14_16">#REF!</definedName>
    <definedName name="Excel_BuiltIn_Print_Area_14_17" localSheetId="1">#REF!</definedName>
    <definedName name="Excel_BuiltIn_Print_Area_14_17" localSheetId="24">#REF!</definedName>
    <definedName name="Excel_BuiltIn_Print_Area_14_17">#REF!</definedName>
    <definedName name="Excel_BuiltIn_Print_Area_14_18" localSheetId="1">#REF!</definedName>
    <definedName name="Excel_BuiltIn_Print_Area_14_18" localSheetId="24">#REF!</definedName>
    <definedName name="Excel_BuiltIn_Print_Area_14_18">#REF!</definedName>
    <definedName name="Excel_BuiltIn_Print_Area_14_19" localSheetId="1">#REF!</definedName>
    <definedName name="Excel_BuiltIn_Print_Area_14_19" localSheetId="24">#REF!</definedName>
    <definedName name="Excel_BuiltIn_Print_Area_14_19">#REF!</definedName>
    <definedName name="Excel_BuiltIn_Print_Area_14_2" localSheetId="1">#REF!</definedName>
    <definedName name="Excel_BuiltIn_Print_Area_14_2" localSheetId="24">#REF!</definedName>
    <definedName name="Excel_BuiltIn_Print_Area_14_2">#REF!</definedName>
    <definedName name="Excel_BuiltIn_Print_Area_14_2_1" localSheetId="1">#REF!</definedName>
    <definedName name="Excel_BuiltIn_Print_Area_14_2_1" localSheetId="24">#REF!</definedName>
    <definedName name="Excel_BuiltIn_Print_Area_14_2_1">#REF!</definedName>
    <definedName name="Excel_BuiltIn_Print_Area_14_2_11" localSheetId="1">#REF!</definedName>
    <definedName name="Excel_BuiltIn_Print_Area_14_2_11" localSheetId="24">#REF!</definedName>
    <definedName name="Excel_BuiltIn_Print_Area_14_2_11">#REF!</definedName>
    <definedName name="Excel_BuiltIn_Print_Area_14_2_13" localSheetId="1">#REF!</definedName>
    <definedName name="Excel_BuiltIn_Print_Area_14_2_13" localSheetId="24">#REF!</definedName>
    <definedName name="Excel_BuiltIn_Print_Area_14_2_13">#REF!</definedName>
    <definedName name="Excel_BuiltIn_Print_Area_14_2_19">NA()</definedName>
    <definedName name="Excel_BuiltIn_Print_Area_14_2_2">NA()</definedName>
    <definedName name="Excel_BuiltIn_Print_Area_14_2_20">NA()</definedName>
    <definedName name="Excel_BuiltIn_Print_Area_14_2_21">NA()</definedName>
    <definedName name="Excel_BuiltIn_Print_Area_14_2_23">NA()</definedName>
    <definedName name="Excel_BuiltIn_Print_Area_14_2_7">NA()</definedName>
    <definedName name="Excel_BuiltIn_Print_Area_14_20" localSheetId="1">#REF!</definedName>
    <definedName name="Excel_BuiltIn_Print_Area_14_20" localSheetId="24">#REF!</definedName>
    <definedName name="Excel_BuiltIn_Print_Area_14_20" localSheetId="0">#REF!</definedName>
    <definedName name="Excel_BuiltIn_Print_Area_14_20">#REF!</definedName>
    <definedName name="Excel_BuiltIn_Print_Area_14_21" localSheetId="1">#REF!</definedName>
    <definedName name="Excel_BuiltIn_Print_Area_14_21" localSheetId="24">#REF!</definedName>
    <definedName name="Excel_BuiltIn_Print_Area_14_21">#REF!</definedName>
    <definedName name="Excel_BuiltIn_Print_Area_14_23" localSheetId="1">#REF!</definedName>
    <definedName name="Excel_BuiltIn_Print_Area_14_23" localSheetId="24">#REF!</definedName>
    <definedName name="Excel_BuiltIn_Print_Area_14_23">#REF!</definedName>
    <definedName name="Excel_BuiltIn_Print_Area_14_3" localSheetId="1">#REF!</definedName>
    <definedName name="Excel_BuiltIn_Print_Area_14_3" localSheetId="24">#REF!</definedName>
    <definedName name="Excel_BuiltIn_Print_Area_14_3">#REF!</definedName>
    <definedName name="Excel_BuiltIn_Print_Area_14_3_19">NA()</definedName>
    <definedName name="Excel_BuiltIn_Print_Area_14_3_20">NA()</definedName>
    <definedName name="Excel_BuiltIn_Print_Area_14_3_21">NA()</definedName>
    <definedName name="Excel_BuiltIn_Print_Area_14_3_23">NA()</definedName>
    <definedName name="Excel_BuiltIn_Print_Area_14_4" localSheetId="1">#REF!</definedName>
    <definedName name="Excel_BuiltIn_Print_Area_14_4" localSheetId="24">#REF!</definedName>
    <definedName name="Excel_BuiltIn_Print_Area_14_4" localSheetId="0">#REF!</definedName>
    <definedName name="Excel_BuiltIn_Print_Area_14_4">#REF!</definedName>
    <definedName name="Excel_BuiltIn_Print_Area_14_4_19">NA()</definedName>
    <definedName name="Excel_BuiltIn_Print_Area_14_4_20">NA()</definedName>
    <definedName name="Excel_BuiltIn_Print_Area_14_4_21">NA()</definedName>
    <definedName name="Excel_BuiltIn_Print_Area_14_4_23">NA()</definedName>
    <definedName name="Excel_BuiltIn_Print_Area_14_6" localSheetId="1">#REF!</definedName>
    <definedName name="Excel_BuiltIn_Print_Area_14_6" localSheetId="24">#REF!</definedName>
    <definedName name="Excel_BuiltIn_Print_Area_14_6" localSheetId="0">#REF!</definedName>
    <definedName name="Excel_BuiltIn_Print_Area_14_6">#REF!</definedName>
    <definedName name="Excel_BuiltIn_Print_Area_14_7" localSheetId="1">#REF!</definedName>
    <definedName name="Excel_BuiltIn_Print_Area_14_7" localSheetId="24">#REF!</definedName>
    <definedName name="Excel_BuiltIn_Print_Area_14_7">#REF!</definedName>
    <definedName name="Excel_BuiltIn_Print_Area_14_9">"$#ССЫЛ!.$A$1:$F$25"</definedName>
    <definedName name="Excel_BuiltIn_Print_Area_15" localSheetId="1">#REF!</definedName>
    <definedName name="Excel_BuiltIn_Print_Area_15" localSheetId="24">#REF!</definedName>
    <definedName name="Excel_BuiltIn_Print_Area_15" localSheetId="0">#REF!</definedName>
    <definedName name="Excel_BuiltIn_Print_Area_15">#REF!</definedName>
    <definedName name="Excel_BuiltIn_Print_Area_15_1">NA()</definedName>
    <definedName name="Excel_BuiltIn_Print_Area_15_16" localSheetId="1">#REF!</definedName>
    <definedName name="Excel_BuiltIn_Print_Area_15_16" localSheetId="24">#REF!</definedName>
    <definedName name="Excel_BuiltIn_Print_Area_15_16" localSheetId="0">#REF!</definedName>
    <definedName name="Excel_BuiltIn_Print_Area_15_16">#REF!</definedName>
    <definedName name="Excel_BuiltIn_Print_Area_15_17" localSheetId="1">#REF!</definedName>
    <definedName name="Excel_BuiltIn_Print_Area_15_17" localSheetId="24">#REF!</definedName>
    <definedName name="Excel_BuiltIn_Print_Area_15_17">#REF!</definedName>
    <definedName name="Excel_BuiltIn_Print_Area_15_18" localSheetId="1">#REF!</definedName>
    <definedName name="Excel_BuiltIn_Print_Area_15_18" localSheetId="24">#REF!</definedName>
    <definedName name="Excel_BuiltIn_Print_Area_15_18">#REF!</definedName>
    <definedName name="Excel_BuiltIn_Print_Area_15_2" localSheetId="1">#REF!</definedName>
    <definedName name="Excel_BuiltIn_Print_Area_15_2" localSheetId="24">#REF!</definedName>
    <definedName name="Excel_BuiltIn_Print_Area_15_2">#REF!</definedName>
    <definedName name="Excel_BuiltIn_Print_Area_16" localSheetId="1">#REF!</definedName>
    <definedName name="Excel_BuiltIn_Print_Area_16" localSheetId="24">#REF!</definedName>
    <definedName name="Excel_BuiltIn_Print_Area_16">#REF!</definedName>
    <definedName name="Excel_BuiltIn_Print_Area_16_1">NA()</definedName>
    <definedName name="Excel_BuiltIn_Print_Area_16_11" localSheetId="1">#REF!</definedName>
    <definedName name="Excel_BuiltIn_Print_Area_16_11" localSheetId="24">#REF!</definedName>
    <definedName name="Excel_BuiltIn_Print_Area_16_11" localSheetId="0">#REF!</definedName>
    <definedName name="Excel_BuiltIn_Print_Area_16_11">#REF!</definedName>
    <definedName name="Excel_BuiltIn_Print_Area_16_16" localSheetId="1">#REF!</definedName>
    <definedName name="Excel_BuiltIn_Print_Area_16_16" localSheetId="24">#REF!</definedName>
    <definedName name="Excel_BuiltIn_Print_Area_16_16">#REF!</definedName>
    <definedName name="Excel_BuiltIn_Print_Area_16_17" localSheetId="1">#REF!</definedName>
    <definedName name="Excel_BuiltIn_Print_Area_16_17" localSheetId="24">#REF!</definedName>
    <definedName name="Excel_BuiltIn_Print_Area_16_17">#REF!</definedName>
    <definedName name="Excel_BuiltIn_Print_Area_16_18" localSheetId="1">#REF!</definedName>
    <definedName name="Excel_BuiltIn_Print_Area_16_18" localSheetId="24">#REF!</definedName>
    <definedName name="Excel_BuiltIn_Print_Area_16_18">#REF!</definedName>
    <definedName name="Excel_BuiltIn_Print_Area_16_19" localSheetId="1">#REF!</definedName>
    <definedName name="Excel_BuiltIn_Print_Area_16_19" localSheetId="24">#REF!</definedName>
    <definedName name="Excel_BuiltIn_Print_Area_16_19">#REF!</definedName>
    <definedName name="Excel_BuiltIn_Print_Area_16_2">"$#ССЫЛ!.$A$1:$E$62"</definedName>
    <definedName name="Excel_BuiltIn_Print_Area_16_20" localSheetId="1">#REF!</definedName>
    <definedName name="Excel_BuiltIn_Print_Area_16_20" localSheetId="24">#REF!</definedName>
    <definedName name="Excel_BuiltIn_Print_Area_16_20" localSheetId="0">#REF!</definedName>
    <definedName name="Excel_BuiltIn_Print_Area_16_20">#REF!</definedName>
    <definedName name="Excel_BuiltIn_Print_Area_16_21" localSheetId="1">#REF!</definedName>
    <definedName name="Excel_BuiltIn_Print_Area_16_21" localSheetId="24">#REF!</definedName>
    <definedName name="Excel_BuiltIn_Print_Area_16_21">#REF!</definedName>
    <definedName name="Excel_BuiltIn_Print_Area_16_23" localSheetId="1">#REF!</definedName>
    <definedName name="Excel_BuiltIn_Print_Area_16_23" localSheetId="24">#REF!</definedName>
    <definedName name="Excel_BuiltIn_Print_Area_16_23">#REF!</definedName>
    <definedName name="Excel_BuiltIn_Print_Area_16_3" localSheetId="1">#REF!</definedName>
    <definedName name="Excel_BuiltIn_Print_Area_16_3" localSheetId="24">#REF!</definedName>
    <definedName name="Excel_BuiltIn_Print_Area_16_3">#REF!</definedName>
    <definedName name="Excel_BuiltIn_Print_Area_16_4" localSheetId="1">#REF!</definedName>
    <definedName name="Excel_BuiltIn_Print_Area_16_4" localSheetId="24">#REF!</definedName>
    <definedName name="Excel_BuiltIn_Print_Area_16_4">#REF!</definedName>
    <definedName name="Excel_BuiltIn_Print_Area_16_4_19">NA()</definedName>
    <definedName name="Excel_BuiltIn_Print_Area_16_4_20">NA()</definedName>
    <definedName name="Excel_BuiltIn_Print_Area_16_4_21">NA()</definedName>
    <definedName name="Excel_BuiltIn_Print_Area_16_4_23">NA()</definedName>
    <definedName name="Excel_BuiltIn_Print_Area_16_6" localSheetId="1">#REF!</definedName>
    <definedName name="Excel_BuiltIn_Print_Area_16_6" localSheetId="24">#REF!</definedName>
    <definedName name="Excel_BuiltIn_Print_Area_16_6" localSheetId="0">#REF!</definedName>
    <definedName name="Excel_BuiltIn_Print_Area_16_6">#REF!</definedName>
    <definedName name="Excel_BuiltIn_Print_Area_16_9">"$#ССЫЛ!.$A$1:$E$62"</definedName>
    <definedName name="Excel_BuiltIn_Print_Area_17" localSheetId="1">#REF!</definedName>
    <definedName name="Excel_BuiltIn_Print_Area_17" localSheetId="24">#REF!</definedName>
    <definedName name="Excel_BuiltIn_Print_Area_17" localSheetId="0">#REF!</definedName>
    <definedName name="Excel_BuiltIn_Print_Area_17">#REF!</definedName>
    <definedName name="Excel_BuiltIn_Print_Area_17_1" localSheetId="1">#REF!</definedName>
    <definedName name="Excel_BuiltIn_Print_Area_17_1" localSheetId="24">#REF!</definedName>
    <definedName name="Excel_BuiltIn_Print_Area_17_1">#REF!</definedName>
    <definedName name="Excel_BuiltIn_Print_Area_17_1_11" localSheetId="1">#REF!</definedName>
    <definedName name="Excel_BuiltIn_Print_Area_17_1_11" localSheetId="24">#REF!</definedName>
    <definedName name="Excel_BuiltIn_Print_Area_17_1_11">#REF!</definedName>
    <definedName name="Excel_BuiltIn_Print_Area_17_1_13" localSheetId="1">#REF!</definedName>
    <definedName name="Excel_BuiltIn_Print_Area_17_1_13" localSheetId="24">#REF!</definedName>
    <definedName name="Excel_BuiltIn_Print_Area_17_1_13">#REF!</definedName>
    <definedName name="Excel_BuiltIn_Print_Area_17_1_19">NA()</definedName>
    <definedName name="Excel_BuiltIn_Print_Area_17_1_2">NA()</definedName>
    <definedName name="Excel_BuiltIn_Print_Area_17_1_20">NA()</definedName>
    <definedName name="Excel_BuiltIn_Print_Area_17_1_21">NA()</definedName>
    <definedName name="Excel_BuiltIn_Print_Area_17_1_23">NA()</definedName>
    <definedName name="Excel_BuiltIn_Print_Area_17_1_7">NA()</definedName>
    <definedName name="Excel_BuiltIn_Print_Area_17_11" localSheetId="1">#REF!</definedName>
    <definedName name="Excel_BuiltIn_Print_Area_17_11" localSheetId="24">#REF!</definedName>
    <definedName name="Excel_BuiltIn_Print_Area_17_11" localSheetId="0">#REF!</definedName>
    <definedName name="Excel_BuiltIn_Print_Area_17_11">#REF!</definedName>
    <definedName name="Excel_BuiltIn_Print_Area_17_13" localSheetId="1">#REF!</definedName>
    <definedName name="Excel_BuiltIn_Print_Area_17_13" localSheetId="24">#REF!</definedName>
    <definedName name="Excel_BuiltIn_Print_Area_17_13">#REF!</definedName>
    <definedName name="Excel_BuiltIn_Print_Area_17_15" localSheetId="1">#REF!</definedName>
    <definedName name="Excel_BuiltIn_Print_Area_17_15" localSheetId="24">#REF!</definedName>
    <definedName name="Excel_BuiltIn_Print_Area_17_15">#REF!</definedName>
    <definedName name="Excel_BuiltIn_Print_Area_17_16" localSheetId="1">#REF!</definedName>
    <definedName name="Excel_BuiltIn_Print_Area_17_16" localSheetId="24">#REF!</definedName>
    <definedName name="Excel_BuiltIn_Print_Area_17_16">#REF!</definedName>
    <definedName name="Excel_BuiltIn_Print_Area_17_17" localSheetId="1">#REF!</definedName>
    <definedName name="Excel_BuiltIn_Print_Area_17_17" localSheetId="24">#REF!</definedName>
    <definedName name="Excel_BuiltIn_Print_Area_17_17">#REF!</definedName>
    <definedName name="Excel_BuiltIn_Print_Area_17_18" localSheetId="1">#REF!</definedName>
    <definedName name="Excel_BuiltIn_Print_Area_17_18" localSheetId="24">#REF!</definedName>
    <definedName name="Excel_BuiltIn_Print_Area_17_18">#REF!</definedName>
    <definedName name="Excel_BuiltIn_Print_Area_17_19" localSheetId="1">#REF!</definedName>
    <definedName name="Excel_BuiltIn_Print_Area_17_19" localSheetId="24">#REF!</definedName>
    <definedName name="Excel_BuiltIn_Print_Area_17_19">#REF!</definedName>
    <definedName name="Excel_BuiltIn_Print_Area_17_2" localSheetId="1">#REF!</definedName>
    <definedName name="Excel_BuiltIn_Print_Area_17_2" localSheetId="24">#REF!</definedName>
    <definedName name="Excel_BuiltIn_Print_Area_17_2">#REF!</definedName>
    <definedName name="Excel_BuiltIn_Print_Area_17_2_11" localSheetId="1">#REF!</definedName>
    <definedName name="Excel_BuiltIn_Print_Area_17_2_11" localSheetId="24">#REF!</definedName>
    <definedName name="Excel_BuiltIn_Print_Area_17_2_11">#REF!</definedName>
    <definedName name="Excel_BuiltIn_Print_Area_17_2_13" localSheetId="1">#REF!</definedName>
    <definedName name="Excel_BuiltIn_Print_Area_17_2_13" localSheetId="24">#REF!</definedName>
    <definedName name="Excel_BuiltIn_Print_Area_17_2_13">#REF!</definedName>
    <definedName name="Excel_BuiltIn_Print_Area_17_2_19">NA()</definedName>
    <definedName name="Excel_BuiltIn_Print_Area_17_2_2">NA()</definedName>
    <definedName name="Excel_BuiltIn_Print_Area_17_2_20">NA()</definedName>
    <definedName name="Excel_BuiltIn_Print_Area_17_2_21">NA()</definedName>
    <definedName name="Excel_BuiltIn_Print_Area_17_2_23">NA()</definedName>
    <definedName name="Excel_BuiltIn_Print_Area_17_2_7">NA()</definedName>
    <definedName name="Excel_BuiltIn_Print_Area_17_20" localSheetId="1">#REF!</definedName>
    <definedName name="Excel_BuiltIn_Print_Area_17_20" localSheetId="24">#REF!</definedName>
    <definedName name="Excel_BuiltIn_Print_Area_17_20" localSheetId="0">#REF!</definedName>
    <definedName name="Excel_BuiltIn_Print_Area_17_20">#REF!</definedName>
    <definedName name="Excel_BuiltIn_Print_Area_17_21" localSheetId="1">#REF!</definedName>
    <definedName name="Excel_BuiltIn_Print_Area_17_21" localSheetId="24">#REF!</definedName>
    <definedName name="Excel_BuiltIn_Print_Area_17_21">#REF!</definedName>
    <definedName name="Excel_BuiltIn_Print_Area_17_23" localSheetId="1">#REF!</definedName>
    <definedName name="Excel_BuiltIn_Print_Area_17_23" localSheetId="24">#REF!</definedName>
    <definedName name="Excel_BuiltIn_Print_Area_17_23">#REF!</definedName>
    <definedName name="Excel_BuiltIn_Print_Area_17_24" localSheetId="1">#REF!</definedName>
    <definedName name="Excel_BuiltIn_Print_Area_17_24" localSheetId="24">#REF!</definedName>
    <definedName name="Excel_BuiltIn_Print_Area_17_24">#REF!</definedName>
    <definedName name="Excel_BuiltIn_Print_Area_17_26" localSheetId="1">#REF!</definedName>
    <definedName name="Excel_BuiltIn_Print_Area_17_26" localSheetId="24">#REF!</definedName>
    <definedName name="Excel_BuiltIn_Print_Area_17_26">#REF!</definedName>
    <definedName name="Excel_BuiltIn_Print_Area_17_27" localSheetId="1">#REF!</definedName>
    <definedName name="Excel_BuiltIn_Print_Area_17_27" localSheetId="24">#REF!</definedName>
    <definedName name="Excel_BuiltIn_Print_Area_17_27">#REF!</definedName>
    <definedName name="Excel_BuiltIn_Print_Area_17_29" localSheetId="1">#REF!</definedName>
    <definedName name="Excel_BuiltIn_Print_Area_17_29" localSheetId="24">#REF!</definedName>
    <definedName name="Excel_BuiltIn_Print_Area_17_29">#REF!</definedName>
    <definedName name="Excel_BuiltIn_Print_Area_17_3" localSheetId="1">#REF!</definedName>
    <definedName name="Excel_BuiltIn_Print_Area_17_3" localSheetId="24">#REF!</definedName>
    <definedName name="Excel_BuiltIn_Print_Area_17_3">#REF!</definedName>
    <definedName name="Excel_BuiltIn_Print_Area_17_3_11" localSheetId="1">#REF!</definedName>
    <definedName name="Excel_BuiltIn_Print_Area_17_3_11" localSheetId="24">#REF!</definedName>
    <definedName name="Excel_BuiltIn_Print_Area_17_3_11">#REF!</definedName>
    <definedName name="Excel_BuiltIn_Print_Area_17_3_13" localSheetId="1">#REF!</definedName>
    <definedName name="Excel_BuiltIn_Print_Area_17_3_13" localSheetId="24">#REF!</definedName>
    <definedName name="Excel_BuiltIn_Print_Area_17_3_13">#REF!</definedName>
    <definedName name="Excel_BuiltIn_Print_Area_17_3_19">NA()</definedName>
    <definedName name="Excel_BuiltIn_Print_Area_17_3_2">NA()</definedName>
    <definedName name="Excel_BuiltIn_Print_Area_17_3_20">NA()</definedName>
    <definedName name="Excel_BuiltIn_Print_Area_17_3_21">NA()</definedName>
    <definedName name="Excel_BuiltIn_Print_Area_17_3_23">NA()</definedName>
    <definedName name="Excel_BuiltIn_Print_Area_17_3_7">NA()</definedName>
    <definedName name="Excel_BuiltIn_Print_Area_17_30" localSheetId="1">#REF!</definedName>
    <definedName name="Excel_BuiltIn_Print_Area_17_30" localSheetId="24">#REF!</definedName>
    <definedName name="Excel_BuiltIn_Print_Area_17_30" localSheetId="0">#REF!</definedName>
    <definedName name="Excel_BuiltIn_Print_Area_17_30">#REF!</definedName>
    <definedName name="Excel_BuiltIn_Print_Area_17_31" localSheetId="1">#REF!</definedName>
    <definedName name="Excel_BuiltIn_Print_Area_17_31" localSheetId="24">#REF!</definedName>
    <definedName name="Excel_BuiltIn_Print_Area_17_31">#REF!</definedName>
    <definedName name="Excel_BuiltIn_Print_Area_17_4" localSheetId="1">#REF!</definedName>
    <definedName name="Excel_BuiltIn_Print_Area_17_4" localSheetId="24">#REF!</definedName>
    <definedName name="Excel_BuiltIn_Print_Area_17_4">#REF!</definedName>
    <definedName name="Excel_BuiltIn_Print_Area_17_4_11" localSheetId="1">#REF!</definedName>
    <definedName name="Excel_BuiltIn_Print_Area_17_4_11" localSheetId="24">#REF!</definedName>
    <definedName name="Excel_BuiltIn_Print_Area_17_4_11">#REF!</definedName>
    <definedName name="Excel_BuiltIn_Print_Area_17_4_13" localSheetId="1">#REF!</definedName>
    <definedName name="Excel_BuiltIn_Print_Area_17_4_13" localSheetId="24">#REF!</definedName>
    <definedName name="Excel_BuiltIn_Print_Area_17_4_13">#REF!</definedName>
    <definedName name="Excel_BuiltIn_Print_Area_17_4_19">NA()</definedName>
    <definedName name="Excel_BuiltIn_Print_Area_17_4_2">NA()</definedName>
    <definedName name="Excel_BuiltIn_Print_Area_17_4_20">NA()</definedName>
    <definedName name="Excel_BuiltIn_Print_Area_17_4_21">NA()</definedName>
    <definedName name="Excel_BuiltIn_Print_Area_17_4_23">NA()</definedName>
    <definedName name="Excel_BuiltIn_Print_Area_17_4_7">NA()</definedName>
    <definedName name="Excel_BuiltIn_Print_Area_17_5">NA()</definedName>
    <definedName name="Excel_BuiltIn_Print_Area_17_5_11" localSheetId="1">#REF!</definedName>
    <definedName name="Excel_BuiltIn_Print_Area_17_5_11" localSheetId="24">#REF!</definedName>
    <definedName name="Excel_BuiltIn_Print_Area_17_5_11" localSheetId="0">#REF!</definedName>
    <definedName name="Excel_BuiltIn_Print_Area_17_5_11">#REF!</definedName>
    <definedName name="Excel_BuiltIn_Print_Area_17_5_13" localSheetId="1">#REF!</definedName>
    <definedName name="Excel_BuiltIn_Print_Area_17_5_13" localSheetId="24">#REF!</definedName>
    <definedName name="Excel_BuiltIn_Print_Area_17_5_13">#REF!</definedName>
    <definedName name="Excel_BuiltIn_Print_Area_17_5_2">NA()</definedName>
    <definedName name="Excel_BuiltIn_Print_Area_17_5_21">NA()</definedName>
    <definedName name="Excel_BuiltIn_Print_Area_17_5_7">NA()</definedName>
    <definedName name="Excel_BuiltIn_Print_Area_17_6" localSheetId="1">#REF!</definedName>
    <definedName name="Excel_BuiltIn_Print_Area_17_6" localSheetId="24">#REF!</definedName>
    <definedName name="Excel_BuiltIn_Print_Area_17_6" localSheetId="0">#REF!</definedName>
    <definedName name="Excel_BuiltIn_Print_Area_17_6">#REF!</definedName>
    <definedName name="Excel_BuiltIn_Print_Area_17_7" localSheetId="1">#REF!</definedName>
    <definedName name="Excel_BuiltIn_Print_Area_17_7" localSheetId="24">#REF!</definedName>
    <definedName name="Excel_BuiltIn_Print_Area_17_7">#REF!</definedName>
    <definedName name="Excel_BuiltIn_Print_Area_17_9">"$#ССЫЛ!.$A$1:$I$41"</definedName>
    <definedName name="Excel_BuiltIn_Print_Area_18" localSheetId="1">#REF!</definedName>
    <definedName name="Excel_BuiltIn_Print_Area_18" localSheetId="24">#REF!</definedName>
    <definedName name="Excel_BuiltIn_Print_Area_18" localSheetId="0">#REF!</definedName>
    <definedName name="Excel_BuiltIn_Print_Area_18">#REF!</definedName>
    <definedName name="Excel_BuiltIn_Print_Area_18_1" localSheetId="1">#REF!</definedName>
    <definedName name="Excel_BuiltIn_Print_Area_18_1" localSheetId="24">#REF!</definedName>
    <definedName name="Excel_BuiltIn_Print_Area_18_1">#REF!</definedName>
    <definedName name="Excel_BuiltIn_Print_Area_18_1_11" localSheetId="1">#REF!</definedName>
    <definedName name="Excel_BuiltIn_Print_Area_18_1_11" localSheetId="24">#REF!</definedName>
    <definedName name="Excel_BuiltIn_Print_Area_18_1_11">#REF!</definedName>
    <definedName name="Excel_BuiltIn_Print_Area_18_1_13" localSheetId="1">#REF!</definedName>
    <definedName name="Excel_BuiltIn_Print_Area_18_1_13" localSheetId="24">#REF!</definedName>
    <definedName name="Excel_BuiltIn_Print_Area_18_1_13">#REF!</definedName>
    <definedName name="Excel_BuiltIn_Print_Area_18_1_19">NA()</definedName>
    <definedName name="Excel_BuiltIn_Print_Area_18_1_2">NA()</definedName>
    <definedName name="Excel_BuiltIn_Print_Area_18_1_20">NA()</definedName>
    <definedName name="Excel_BuiltIn_Print_Area_18_1_21">NA()</definedName>
    <definedName name="Excel_BuiltIn_Print_Area_18_1_23">NA()</definedName>
    <definedName name="Excel_BuiltIn_Print_Area_18_1_7">NA()</definedName>
    <definedName name="Excel_BuiltIn_Print_Area_18_11" localSheetId="1">#REF!</definedName>
    <definedName name="Excel_BuiltIn_Print_Area_18_11" localSheetId="24">#REF!</definedName>
    <definedName name="Excel_BuiltIn_Print_Area_18_11" localSheetId="0">#REF!</definedName>
    <definedName name="Excel_BuiltIn_Print_Area_18_11">#REF!</definedName>
    <definedName name="Excel_BuiltIn_Print_Area_18_13" localSheetId="1">#REF!</definedName>
    <definedName name="Excel_BuiltIn_Print_Area_18_13" localSheetId="24">#REF!</definedName>
    <definedName name="Excel_BuiltIn_Print_Area_18_13">#REF!</definedName>
    <definedName name="Excel_BuiltIn_Print_Area_18_15" localSheetId="1">#REF!</definedName>
    <definedName name="Excel_BuiltIn_Print_Area_18_15" localSheetId="24">#REF!</definedName>
    <definedName name="Excel_BuiltIn_Print_Area_18_15">#REF!</definedName>
    <definedName name="Excel_BuiltIn_Print_Area_18_16" localSheetId="1">#REF!</definedName>
    <definedName name="Excel_BuiltIn_Print_Area_18_16" localSheetId="24">#REF!</definedName>
    <definedName name="Excel_BuiltIn_Print_Area_18_16">#REF!</definedName>
    <definedName name="Excel_BuiltIn_Print_Area_18_17" localSheetId="1">#REF!</definedName>
    <definedName name="Excel_BuiltIn_Print_Area_18_17" localSheetId="24">#REF!</definedName>
    <definedName name="Excel_BuiltIn_Print_Area_18_17">#REF!</definedName>
    <definedName name="Excel_BuiltIn_Print_Area_18_18" localSheetId="1">#REF!</definedName>
    <definedName name="Excel_BuiltIn_Print_Area_18_18" localSheetId="24">#REF!</definedName>
    <definedName name="Excel_BuiltIn_Print_Area_18_18">#REF!</definedName>
    <definedName name="Excel_BuiltIn_Print_Area_18_19" localSheetId="1">#REF!</definedName>
    <definedName name="Excel_BuiltIn_Print_Area_18_19" localSheetId="24">#REF!</definedName>
    <definedName name="Excel_BuiltIn_Print_Area_18_19">#REF!</definedName>
    <definedName name="Excel_BuiltIn_Print_Area_18_2" localSheetId="1">#REF!</definedName>
    <definedName name="Excel_BuiltIn_Print_Area_18_2" localSheetId="24">#REF!</definedName>
    <definedName name="Excel_BuiltIn_Print_Area_18_2">#REF!</definedName>
    <definedName name="Excel_BuiltIn_Print_Area_18_2_11" localSheetId="1">#REF!</definedName>
    <definedName name="Excel_BuiltIn_Print_Area_18_2_11" localSheetId="24">#REF!</definedName>
    <definedName name="Excel_BuiltIn_Print_Area_18_2_11">#REF!</definedName>
    <definedName name="Excel_BuiltIn_Print_Area_18_2_13" localSheetId="1">#REF!</definedName>
    <definedName name="Excel_BuiltIn_Print_Area_18_2_13" localSheetId="24">#REF!</definedName>
    <definedName name="Excel_BuiltIn_Print_Area_18_2_13">#REF!</definedName>
    <definedName name="Excel_BuiltIn_Print_Area_18_2_19">NA()</definedName>
    <definedName name="Excel_BuiltIn_Print_Area_18_2_2">NA()</definedName>
    <definedName name="Excel_BuiltIn_Print_Area_18_2_20">NA()</definedName>
    <definedName name="Excel_BuiltIn_Print_Area_18_2_21">NA()</definedName>
    <definedName name="Excel_BuiltIn_Print_Area_18_2_23">NA()</definedName>
    <definedName name="Excel_BuiltIn_Print_Area_18_2_7">NA()</definedName>
    <definedName name="Excel_BuiltIn_Print_Area_18_20" localSheetId="1">#REF!</definedName>
    <definedName name="Excel_BuiltIn_Print_Area_18_20" localSheetId="24">#REF!</definedName>
    <definedName name="Excel_BuiltIn_Print_Area_18_20" localSheetId="0">#REF!</definedName>
    <definedName name="Excel_BuiltIn_Print_Area_18_20">#REF!</definedName>
    <definedName name="Excel_BuiltIn_Print_Area_18_21" localSheetId="1">#REF!</definedName>
    <definedName name="Excel_BuiltIn_Print_Area_18_21" localSheetId="24">#REF!</definedName>
    <definedName name="Excel_BuiltIn_Print_Area_18_21">#REF!</definedName>
    <definedName name="Excel_BuiltIn_Print_Area_18_23" localSheetId="1">#REF!</definedName>
    <definedName name="Excel_BuiltIn_Print_Area_18_23" localSheetId="24">#REF!</definedName>
    <definedName name="Excel_BuiltIn_Print_Area_18_23">#REF!</definedName>
    <definedName name="Excel_BuiltIn_Print_Area_18_24" localSheetId="1">#REF!</definedName>
    <definedName name="Excel_BuiltIn_Print_Area_18_24" localSheetId="24">#REF!</definedName>
    <definedName name="Excel_BuiltIn_Print_Area_18_24">#REF!</definedName>
    <definedName name="Excel_BuiltIn_Print_Area_18_27" localSheetId="1">#REF!</definedName>
    <definedName name="Excel_BuiltIn_Print_Area_18_27" localSheetId="24">#REF!</definedName>
    <definedName name="Excel_BuiltIn_Print_Area_18_27">#REF!</definedName>
    <definedName name="Excel_BuiltIn_Print_Area_18_29" localSheetId="1">#REF!</definedName>
    <definedName name="Excel_BuiltIn_Print_Area_18_29" localSheetId="24">#REF!</definedName>
    <definedName name="Excel_BuiltIn_Print_Area_18_29">#REF!</definedName>
    <definedName name="Excel_BuiltIn_Print_Area_18_3" localSheetId="1">#REF!</definedName>
    <definedName name="Excel_BuiltIn_Print_Area_18_3" localSheetId="24">#REF!</definedName>
    <definedName name="Excel_BuiltIn_Print_Area_18_3">#REF!</definedName>
    <definedName name="Excel_BuiltIn_Print_Area_18_3_11" localSheetId="1">#REF!</definedName>
    <definedName name="Excel_BuiltIn_Print_Area_18_3_11" localSheetId="24">#REF!</definedName>
    <definedName name="Excel_BuiltIn_Print_Area_18_3_11">#REF!</definedName>
    <definedName name="Excel_BuiltIn_Print_Area_18_3_13" localSheetId="1">#REF!</definedName>
    <definedName name="Excel_BuiltIn_Print_Area_18_3_13" localSheetId="24">#REF!</definedName>
    <definedName name="Excel_BuiltIn_Print_Area_18_3_13">#REF!</definedName>
    <definedName name="Excel_BuiltIn_Print_Area_18_3_19">NA()</definedName>
    <definedName name="Excel_BuiltIn_Print_Area_18_3_2">NA()</definedName>
    <definedName name="Excel_BuiltIn_Print_Area_18_3_20">NA()</definedName>
    <definedName name="Excel_BuiltIn_Print_Area_18_3_21">NA()</definedName>
    <definedName name="Excel_BuiltIn_Print_Area_18_3_23">NA()</definedName>
    <definedName name="Excel_BuiltIn_Print_Area_18_3_7">NA()</definedName>
    <definedName name="Excel_BuiltIn_Print_Area_18_30" localSheetId="1">#REF!</definedName>
    <definedName name="Excel_BuiltIn_Print_Area_18_30" localSheetId="24">#REF!</definedName>
    <definedName name="Excel_BuiltIn_Print_Area_18_30" localSheetId="0">#REF!</definedName>
    <definedName name="Excel_BuiltIn_Print_Area_18_30">#REF!</definedName>
    <definedName name="Excel_BuiltIn_Print_Area_18_31" localSheetId="1">#REF!</definedName>
    <definedName name="Excel_BuiltIn_Print_Area_18_31" localSheetId="24">#REF!</definedName>
    <definedName name="Excel_BuiltIn_Print_Area_18_31">#REF!</definedName>
    <definedName name="Excel_BuiltIn_Print_Area_18_4" localSheetId="1">#REF!</definedName>
    <definedName name="Excel_BuiltIn_Print_Area_18_4" localSheetId="24">#REF!</definedName>
    <definedName name="Excel_BuiltIn_Print_Area_18_4">#REF!</definedName>
    <definedName name="Excel_BuiltIn_Print_Area_18_4_11" localSheetId="1">#REF!</definedName>
    <definedName name="Excel_BuiltIn_Print_Area_18_4_11" localSheetId="24">#REF!</definedName>
    <definedName name="Excel_BuiltIn_Print_Area_18_4_11">#REF!</definedName>
    <definedName name="Excel_BuiltIn_Print_Area_18_4_13" localSheetId="1">#REF!</definedName>
    <definedName name="Excel_BuiltIn_Print_Area_18_4_13" localSheetId="24">#REF!</definedName>
    <definedName name="Excel_BuiltIn_Print_Area_18_4_13">#REF!</definedName>
    <definedName name="Excel_BuiltIn_Print_Area_18_4_19">NA()</definedName>
    <definedName name="Excel_BuiltIn_Print_Area_18_4_2">NA()</definedName>
    <definedName name="Excel_BuiltIn_Print_Area_18_4_20">NA()</definedName>
    <definedName name="Excel_BuiltIn_Print_Area_18_4_21">NA()</definedName>
    <definedName name="Excel_BuiltIn_Print_Area_18_4_23">NA()</definedName>
    <definedName name="Excel_BuiltIn_Print_Area_18_4_7">NA()</definedName>
    <definedName name="Excel_BuiltIn_Print_Area_18_5">NA()</definedName>
    <definedName name="Excel_BuiltIn_Print_Area_18_5_11" localSheetId="1">#REF!</definedName>
    <definedName name="Excel_BuiltIn_Print_Area_18_5_11" localSheetId="24">#REF!</definedName>
    <definedName name="Excel_BuiltIn_Print_Area_18_5_11" localSheetId="0">#REF!</definedName>
    <definedName name="Excel_BuiltIn_Print_Area_18_5_11">#REF!</definedName>
    <definedName name="Excel_BuiltIn_Print_Area_18_5_13" localSheetId="1">#REF!</definedName>
    <definedName name="Excel_BuiltIn_Print_Area_18_5_13" localSheetId="24">#REF!</definedName>
    <definedName name="Excel_BuiltIn_Print_Area_18_5_13">#REF!</definedName>
    <definedName name="Excel_BuiltIn_Print_Area_18_5_2">NA()</definedName>
    <definedName name="Excel_BuiltIn_Print_Area_18_5_21">NA()</definedName>
    <definedName name="Excel_BuiltIn_Print_Area_18_5_7">NA()</definedName>
    <definedName name="Excel_BuiltIn_Print_Area_18_6" localSheetId="1">#REF!</definedName>
    <definedName name="Excel_BuiltIn_Print_Area_18_6" localSheetId="24">#REF!</definedName>
    <definedName name="Excel_BuiltIn_Print_Area_18_6" localSheetId="0">#REF!</definedName>
    <definedName name="Excel_BuiltIn_Print_Area_18_6">#REF!</definedName>
    <definedName name="Excel_BuiltIn_Print_Area_18_7" localSheetId="1">#REF!</definedName>
    <definedName name="Excel_BuiltIn_Print_Area_18_7" localSheetId="24">#REF!</definedName>
    <definedName name="Excel_BuiltIn_Print_Area_18_7">#REF!</definedName>
    <definedName name="Excel_BuiltIn_Print_Area_18_9">"$#ССЫЛ!.$A$1:$E$19"</definedName>
    <definedName name="Excel_BuiltIn_Print_Area_19" localSheetId="1">#REF!</definedName>
    <definedName name="Excel_BuiltIn_Print_Area_19" localSheetId="24">#REF!</definedName>
    <definedName name="Excel_BuiltIn_Print_Area_19" localSheetId="0">#REF!</definedName>
    <definedName name="Excel_BuiltIn_Print_Area_19">#REF!</definedName>
    <definedName name="Excel_BuiltIn_Print_Area_19_1" localSheetId="1">#REF!</definedName>
    <definedName name="Excel_BuiltIn_Print_Area_19_1" localSheetId="24">#REF!</definedName>
    <definedName name="Excel_BuiltIn_Print_Area_19_1">#REF!</definedName>
    <definedName name="Excel_BuiltIn_Print_Area_19_1_11" localSheetId="1">#REF!</definedName>
    <definedName name="Excel_BuiltIn_Print_Area_19_1_11" localSheetId="24">#REF!</definedName>
    <definedName name="Excel_BuiltIn_Print_Area_19_1_11">#REF!</definedName>
    <definedName name="Excel_BuiltIn_Print_Area_19_1_13" localSheetId="1">#REF!</definedName>
    <definedName name="Excel_BuiltIn_Print_Area_19_1_13" localSheetId="24">#REF!</definedName>
    <definedName name="Excel_BuiltIn_Print_Area_19_1_13">#REF!</definedName>
    <definedName name="Excel_BuiltIn_Print_Area_19_1_19">NA()</definedName>
    <definedName name="Excel_BuiltIn_Print_Area_19_1_2">NA()</definedName>
    <definedName name="Excel_BuiltIn_Print_Area_19_1_20">NA()</definedName>
    <definedName name="Excel_BuiltIn_Print_Area_19_1_21">NA()</definedName>
    <definedName name="Excel_BuiltIn_Print_Area_19_1_23">NA()</definedName>
    <definedName name="Excel_BuiltIn_Print_Area_19_1_7">NA()</definedName>
    <definedName name="Excel_BuiltIn_Print_Area_19_11" localSheetId="1">#REF!</definedName>
    <definedName name="Excel_BuiltIn_Print_Area_19_11" localSheetId="24">#REF!</definedName>
    <definedName name="Excel_BuiltIn_Print_Area_19_11" localSheetId="0">#REF!</definedName>
    <definedName name="Excel_BuiltIn_Print_Area_19_11">#REF!</definedName>
    <definedName name="Excel_BuiltIn_Print_Area_19_13" localSheetId="1">#REF!</definedName>
    <definedName name="Excel_BuiltIn_Print_Area_19_13" localSheetId="24">#REF!</definedName>
    <definedName name="Excel_BuiltIn_Print_Area_19_13">#REF!</definedName>
    <definedName name="Excel_BuiltIn_Print_Area_19_15" localSheetId="1">#REF!</definedName>
    <definedName name="Excel_BuiltIn_Print_Area_19_15" localSheetId="24">#REF!</definedName>
    <definedName name="Excel_BuiltIn_Print_Area_19_15">#REF!</definedName>
    <definedName name="Excel_BuiltIn_Print_Area_19_16" localSheetId="1">#REF!</definedName>
    <definedName name="Excel_BuiltIn_Print_Area_19_16" localSheetId="24">#REF!</definedName>
    <definedName name="Excel_BuiltIn_Print_Area_19_16">#REF!</definedName>
    <definedName name="Excel_BuiltIn_Print_Area_19_17" localSheetId="1">#REF!</definedName>
    <definedName name="Excel_BuiltIn_Print_Area_19_17" localSheetId="24">#REF!</definedName>
    <definedName name="Excel_BuiltIn_Print_Area_19_17">#REF!</definedName>
    <definedName name="Excel_BuiltIn_Print_Area_19_18" localSheetId="1">#REF!</definedName>
    <definedName name="Excel_BuiltIn_Print_Area_19_18" localSheetId="24">#REF!</definedName>
    <definedName name="Excel_BuiltIn_Print_Area_19_18">#REF!</definedName>
    <definedName name="Excel_BuiltIn_Print_Area_19_19" localSheetId="1">#REF!</definedName>
    <definedName name="Excel_BuiltIn_Print_Area_19_19" localSheetId="24">#REF!</definedName>
    <definedName name="Excel_BuiltIn_Print_Area_19_19">#REF!</definedName>
    <definedName name="Excel_BuiltIn_Print_Area_19_2" localSheetId="1">#REF!</definedName>
    <definedName name="Excel_BuiltIn_Print_Area_19_2" localSheetId="24">#REF!</definedName>
    <definedName name="Excel_BuiltIn_Print_Area_19_2">#REF!</definedName>
    <definedName name="Excel_BuiltIn_Print_Area_19_2_11" localSheetId="1">#REF!</definedName>
    <definedName name="Excel_BuiltIn_Print_Area_19_2_11" localSheetId="24">#REF!</definedName>
    <definedName name="Excel_BuiltIn_Print_Area_19_2_11">#REF!</definedName>
    <definedName name="Excel_BuiltIn_Print_Area_19_2_13" localSheetId="1">#REF!</definedName>
    <definedName name="Excel_BuiltIn_Print_Area_19_2_13" localSheetId="24">#REF!</definedName>
    <definedName name="Excel_BuiltIn_Print_Area_19_2_13">#REF!</definedName>
    <definedName name="Excel_BuiltIn_Print_Area_19_2_19">NA()</definedName>
    <definedName name="Excel_BuiltIn_Print_Area_19_2_2">NA()</definedName>
    <definedName name="Excel_BuiltIn_Print_Area_19_2_20">NA()</definedName>
    <definedName name="Excel_BuiltIn_Print_Area_19_2_21">NA()</definedName>
    <definedName name="Excel_BuiltIn_Print_Area_19_2_23">NA()</definedName>
    <definedName name="Excel_BuiltIn_Print_Area_19_2_7">NA()</definedName>
    <definedName name="Excel_BuiltIn_Print_Area_19_20" localSheetId="1">#REF!</definedName>
    <definedName name="Excel_BuiltIn_Print_Area_19_20" localSheetId="24">#REF!</definedName>
    <definedName name="Excel_BuiltIn_Print_Area_19_20" localSheetId="0">#REF!</definedName>
    <definedName name="Excel_BuiltIn_Print_Area_19_20">#REF!</definedName>
    <definedName name="Excel_BuiltIn_Print_Area_19_21" localSheetId="1">#REF!</definedName>
    <definedName name="Excel_BuiltIn_Print_Area_19_21" localSheetId="24">#REF!</definedName>
    <definedName name="Excel_BuiltIn_Print_Area_19_21">#REF!</definedName>
    <definedName name="Excel_BuiltIn_Print_Area_19_23" localSheetId="1">#REF!</definedName>
    <definedName name="Excel_BuiltIn_Print_Area_19_23" localSheetId="24">#REF!</definedName>
    <definedName name="Excel_BuiltIn_Print_Area_19_23">#REF!</definedName>
    <definedName name="Excel_BuiltIn_Print_Area_19_24" localSheetId="1">#REF!</definedName>
    <definedName name="Excel_BuiltIn_Print_Area_19_24" localSheetId="24">#REF!</definedName>
    <definedName name="Excel_BuiltIn_Print_Area_19_24">#REF!</definedName>
    <definedName name="Excel_BuiltIn_Print_Area_19_27" localSheetId="1">#REF!</definedName>
    <definedName name="Excel_BuiltIn_Print_Area_19_27" localSheetId="24">#REF!</definedName>
    <definedName name="Excel_BuiltIn_Print_Area_19_27">#REF!</definedName>
    <definedName name="Excel_BuiltIn_Print_Area_19_29" localSheetId="1">#REF!</definedName>
    <definedName name="Excel_BuiltIn_Print_Area_19_29" localSheetId="24">#REF!</definedName>
    <definedName name="Excel_BuiltIn_Print_Area_19_29">#REF!</definedName>
    <definedName name="Excel_BuiltIn_Print_Area_19_3" localSheetId="1">#REF!</definedName>
    <definedName name="Excel_BuiltIn_Print_Area_19_3" localSheetId="24">#REF!</definedName>
    <definedName name="Excel_BuiltIn_Print_Area_19_3">#REF!</definedName>
    <definedName name="Excel_BuiltIn_Print_Area_19_3_11" localSheetId="1">#REF!</definedName>
    <definedName name="Excel_BuiltIn_Print_Area_19_3_11" localSheetId="24">#REF!</definedName>
    <definedName name="Excel_BuiltIn_Print_Area_19_3_11">#REF!</definedName>
    <definedName name="Excel_BuiltIn_Print_Area_19_3_13" localSheetId="1">#REF!</definedName>
    <definedName name="Excel_BuiltIn_Print_Area_19_3_13" localSheetId="24">#REF!</definedName>
    <definedName name="Excel_BuiltIn_Print_Area_19_3_13">#REF!</definedName>
    <definedName name="Excel_BuiltIn_Print_Area_19_3_19">NA()</definedName>
    <definedName name="Excel_BuiltIn_Print_Area_19_3_2">NA()</definedName>
    <definedName name="Excel_BuiltIn_Print_Area_19_3_20">NA()</definedName>
    <definedName name="Excel_BuiltIn_Print_Area_19_3_21">NA()</definedName>
    <definedName name="Excel_BuiltIn_Print_Area_19_3_23">NA()</definedName>
    <definedName name="Excel_BuiltIn_Print_Area_19_3_7">NA()</definedName>
    <definedName name="Excel_BuiltIn_Print_Area_19_30" localSheetId="1">#REF!</definedName>
    <definedName name="Excel_BuiltIn_Print_Area_19_30" localSheetId="24">#REF!</definedName>
    <definedName name="Excel_BuiltIn_Print_Area_19_30" localSheetId="0">#REF!</definedName>
    <definedName name="Excel_BuiltIn_Print_Area_19_30">#REF!</definedName>
    <definedName name="Excel_BuiltIn_Print_Area_19_31" localSheetId="1">#REF!</definedName>
    <definedName name="Excel_BuiltIn_Print_Area_19_31" localSheetId="24">#REF!</definedName>
    <definedName name="Excel_BuiltIn_Print_Area_19_31">#REF!</definedName>
    <definedName name="Excel_BuiltIn_Print_Area_19_4" localSheetId="1">#REF!</definedName>
    <definedName name="Excel_BuiltIn_Print_Area_19_4" localSheetId="24">#REF!</definedName>
    <definedName name="Excel_BuiltIn_Print_Area_19_4">#REF!</definedName>
    <definedName name="Excel_BuiltIn_Print_Area_19_4_11" localSheetId="1">#REF!</definedName>
    <definedName name="Excel_BuiltIn_Print_Area_19_4_11" localSheetId="24">#REF!</definedName>
    <definedName name="Excel_BuiltIn_Print_Area_19_4_11">#REF!</definedName>
    <definedName name="Excel_BuiltIn_Print_Area_19_4_13" localSheetId="1">#REF!</definedName>
    <definedName name="Excel_BuiltIn_Print_Area_19_4_13" localSheetId="24">#REF!</definedName>
    <definedName name="Excel_BuiltIn_Print_Area_19_4_13">#REF!</definedName>
    <definedName name="Excel_BuiltIn_Print_Area_19_4_19">NA()</definedName>
    <definedName name="Excel_BuiltIn_Print_Area_19_4_2">NA()</definedName>
    <definedName name="Excel_BuiltIn_Print_Area_19_4_20">NA()</definedName>
    <definedName name="Excel_BuiltIn_Print_Area_19_4_21">NA()</definedName>
    <definedName name="Excel_BuiltIn_Print_Area_19_4_23">NA()</definedName>
    <definedName name="Excel_BuiltIn_Print_Area_19_4_7">NA()</definedName>
    <definedName name="Excel_BuiltIn_Print_Area_19_5">NA()</definedName>
    <definedName name="Excel_BuiltIn_Print_Area_19_5_11" localSheetId="1">#REF!</definedName>
    <definedName name="Excel_BuiltIn_Print_Area_19_5_11" localSheetId="24">#REF!</definedName>
    <definedName name="Excel_BuiltIn_Print_Area_19_5_11" localSheetId="0">#REF!</definedName>
    <definedName name="Excel_BuiltIn_Print_Area_19_5_11">#REF!</definedName>
    <definedName name="Excel_BuiltIn_Print_Area_19_5_13" localSheetId="1">#REF!</definedName>
    <definedName name="Excel_BuiltIn_Print_Area_19_5_13" localSheetId="24">#REF!</definedName>
    <definedName name="Excel_BuiltIn_Print_Area_19_5_13">#REF!</definedName>
    <definedName name="Excel_BuiltIn_Print_Area_19_5_2">NA()</definedName>
    <definedName name="Excel_BuiltIn_Print_Area_19_5_21">NA()</definedName>
    <definedName name="Excel_BuiltIn_Print_Area_19_5_7">NA()</definedName>
    <definedName name="Excel_BuiltIn_Print_Area_19_6" localSheetId="1">#REF!</definedName>
    <definedName name="Excel_BuiltIn_Print_Area_19_6" localSheetId="24">#REF!</definedName>
    <definedName name="Excel_BuiltIn_Print_Area_19_6" localSheetId="0">#REF!</definedName>
    <definedName name="Excel_BuiltIn_Print_Area_19_6">#REF!</definedName>
    <definedName name="Excel_BuiltIn_Print_Area_19_7" localSheetId="1">#REF!</definedName>
    <definedName name="Excel_BuiltIn_Print_Area_19_7" localSheetId="24">#REF!</definedName>
    <definedName name="Excel_BuiltIn_Print_Area_19_7">#REF!</definedName>
    <definedName name="Excel_BuiltIn_Print_Area_19_9">"$#ССЫЛ!.$A$1:$L$27"</definedName>
    <definedName name="Excel_BuiltIn_Print_Area_2" localSheetId="1">#REF!</definedName>
    <definedName name="Excel_BuiltIn_Print_Area_2" localSheetId="24">#REF!</definedName>
    <definedName name="Excel_BuiltIn_Print_Area_2" localSheetId="0">#REF!</definedName>
    <definedName name="Excel_BuiltIn_Print_Area_2">#REF!</definedName>
    <definedName name="Excel_BuiltIn_Print_Area_2_1" localSheetId="1">#REF!</definedName>
    <definedName name="Excel_BuiltIn_Print_Area_2_1" localSheetId="24">#REF!</definedName>
    <definedName name="Excel_BuiltIn_Print_Area_2_1">#REF!</definedName>
    <definedName name="Excel_BuiltIn_Print_Area_2_1_19" localSheetId="1">#REF!</definedName>
    <definedName name="Excel_BuiltIn_Print_Area_2_1_19" localSheetId="24">#REF!</definedName>
    <definedName name="Excel_BuiltIn_Print_Area_2_1_19">#REF!</definedName>
    <definedName name="Excel_BuiltIn_Print_Area_2_1_20" localSheetId="1">#REF!</definedName>
    <definedName name="Excel_BuiltIn_Print_Area_2_1_20" localSheetId="24">#REF!</definedName>
    <definedName name="Excel_BuiltIn_Print_Area_2_1_20">#REF!</definedName>
    <definedName name="Excel_BuiltIn_Print_Area_2_1_21" localSheetId="1">#REF!</definedName>
    <definedName name="Excel_BuiltIn_Print_Area_2_1_21" localSheetId="24">#REF!</definedName>
    <definedName name="Excel_BuiltIn_Print_Area_2_1_21">#REF!</definedName>
    <definedName name="Excel_BuiltIn_Print_Area_2_1_23" localSheetId="1">#REF!</definedName>
    <definedName name="Excel_BuiltIn_Print_Area_2_1_23" localSheetId="24">#REF!</definedName>
    <definedName name="Excel_BuiltIn_Print_Area_2_1_23">#REF!</definedName>
    <definedName name="Excel_BuiltIn_Print_Area_2_11" localSheetId="1">#REF!</definedName>
    <definedName name="Excel_BuiltIn_Print_Area_2_11" localSheetId="24">#REF!</definedName>
    <definedName name="Excel_BuiltIn_Print_Area_2_11">#REF!</definedName>
    <definedName name="Excel_BuiltIn_Print_Area_2_13" localSheetId="1">#REF!</definedName>
    <definedName name="Excel_BuiltIn_Print_Area_2_13" localSheetId="24">#REF!</definedName>
    <definedName name="Excel_BuiltIn_Print_Area_2_13">#REF!</definedName>
    <definedName name="Excel_BuiltIn_Print_Area_2_15" localSheetId="1">#REF!</definedName>
    <definedName name="Excel_BuiltIn_Print_Area_2_15" localSheetId="24">#REF!</definedName>
    <definedName name="Excel_BuiltIn_Print_Area_2_15">#REF!</definedName>
    <definedName name="Excel_BuiltIn_Print_Area_2_16" localSheetId="1">#REF!</definedName>
    <definedName name="Excel_BuiltIn_Print_Area_2_16" localSheetId="24">#REF!</definedName>
    <definedName name="Excel_BuiltIn_Print_Area_2_16">#REF!</definedName>
    <definedName name="Excel_BuiltIn_Print_Area_2_17" localSheetId="1">#REF!</definedName>
    <definedName name="Excel_BuiltIn_Print_Area_2_17" localSheetId="24">#REF!</definedName>
    <definedName name="Excel_BuiltIn_Print_Area_2_17">#REF!</definedName>
    <definedName name="Excel_BuiltIn_Print_Area_2_18" localSheetId="1">#REF!</definedName>
    <definedName name="Excel_BuiltIn_Print_Area_2_18" localSheetId="24">#REF!</definedName>
    <definedName name="Excel_BuiltIn_Print_Area_2_18">#REF!</definedName>
    <definedName name="Excel_BuiltIn_Print_Area_2_19" localSheetId="1">#REF!</definedName>
    <definedName name="Excel_BuiltIn_Print_Area_2_19" localSheetId="24">#REF!</definedName>
    <definedName name="Excel_BuiltIn_Print_Area_2_19">#REF!</definedName>
    <definedName name="Excel_BuiltIn_Print_Area_2_2" localSheetId="1">#REF!</definedName>
    <definedName name="Excel_BuiltIn_Print_Area_2_2" localSheetId="24">#REF!</definedName>
    <definedName name="Excel_BuiltIn_Print_Area_2_2">#REF!</definedName>
    <definedName name="Excel_BuiltIn_Print_Area_2_2_1" localSheetId="1">#REF!</definedName>
    <definedName name="Excel_BuiltIn_Print_Area_2_2_1" localSheetId="24">#REF!</definedName>
    <definedName name="Excel_BuiltIn_Print_Area_2_2_1">#REF!</definedName>
    <definedName name="Excel_BuiltIn_Print_Area_2_2_19">NA()</definedName>
    <definedName name="Excel_BuiltIn_Print_Area_2_2_20">NA()</definedName>
    <definedName name="Excel_BuiltIn_Print_Area_2_2_21">NA()</definedName>
    <definedName name="Excel_BuiltIn_Print_Area_2_2_23">NA()</definedName>
    <definedName name="Excel_BuiltIn_Print_Area_2_20" localSheetId="1">#REF!</definedName>
    <definedName name="Excel_BuiltIn_Print_Area_2_20" localSheetId="24">#REF!</definedName>
    <definedName name="Excel_BuiltIn_Print_Area_2_20" localSheetId="0">#REF!</definedName>
    <definedName name="Excel_BuiltIn_Print_Area_2_20">#REF!</definedName>
    <definedName name="Excel_BuiltIn_Print_Area_2_21" localSheetId="1">#REF!</definedName>
    <definedName name="Excel_BuiltIn_Print_Area_2_21" localSheetId="24">#REF!</definedName>
    <definedName name="Excel_BuiltIn_Print_Area_2_21">#REF!</definedName>
    <definedName name="Excel_BuiltIn_Print_Area_2_23" localSheetId="1">#REF!</definedName>
    <definedName name="Excel_BuiltIn_Print_Area_2_23" localSheetId="24">#REF!</definedName>
    <definedName name="Excel_BuiltIn_Print_Area_2_23">#REF!</definedName>
    <definedName name="Excel_BuiltIn_Print_Area_2_24" localSheetId="1">#REF!</definedName>
    <definedName name="Excel_BuiltIn_Print_Area_2_24" localSheetId="24">#REF!</definedName>
    <definedName name="Excel_BuiltIn_Print_Area_2_24">#REF!</definedName>
    <definedName name="Excel_BuiltIn_Print_Area_2_26" localSheetId="1">#REF!</definedName>
    <definedName name="Excel_BuiltIn_Print_Area_2_26" localSheetId="24">#REF!</definedName>
    <definedName name="Excel_BuiltIn_Print_Area_2_26">#REF!</definedName>
    <definedName name="Excel_BuiltIn_Print_Area_2_3" localSheetId="1">#REF!</definedName>
    <definedName name="Excel_BuiltIn_Print_Area_2_3" localSheetId="24">#REF!</definedName>
    <definedName name="Excel_BuiltIn_Print_Area_2_3">#REF!</definedName>
    <definedName name="Excel_BuiltIn_Print_Area_2_3_19">NA()</definedName>
    <definedName name="Excel_BuiltIn_Print_Area_2_3_20">NA()</definedName>
    <definedName name="Excel_BuiltIn_Print_Area_2_3_21">NA()</definedName>
    <definedName name="Excel_BuiltIn_Print_Area_2_3_23">NA()</definedName>
    <definedName name="Excel_BuiltIn_Print_Area_2_4" localSheetId="1">#REF!</definedName>
    <definedName name="Excel_BuiltIn_Print_Area_2_4" localSheetId="24">#REF!</definedName>
    <definedName name="Excel_BuiltIn_Print_Area_2_4" localSheetId="0">#REF!</definedName>
    <definedName name="Excel_BuiltIn_Print_Area_2_4">#REF!</definedName>
    <definedName name="Excel_BuiltIn_Print_Area_2_4_19">NA()</definedName>
    <definedName name="Excel_BuiltIn_Print_Area_2_4_20">NA()</definedName>
    <definedName name="Excel_BuiltIn_Print_Area_2_4_21">NA()</definedName>
    <definedName name="Excel_BuiltIn_Print_Area_2_4_23">NA()</definedName>
    <definedName name="Excel_BuiltIn_Print_Area_2_5">NA()</definedName>
    <definedName name="Excel_BuiltIn_Print_Area_2_5_11" localSheetId="1">#REF!</definedName>
    <definedName name="Excel_BuiltIn_Print_Area_2_5_11" localSheetId="24">#REF!</definedName>
    <definedName name="Excel_BuiltIn_Print_Area_2_5_11" localSheetId="0">#REF!</definedName>
    <definedName name="Excel_BuiltIn_Print_Area_2_5_11">#REF!</definedName>
    <definedName name="Excel_BuiltIn_Print_Area_2_5_13" localSheetId="1">#REF!</definedName>
    <definedName name="Excel_BuiltIn_Print_Area_2_5_13" localSheetId="24">#REF!</definedName>
    <definedName name="Excel_BuiltIn_Print_Area_2_5_13">#REF!</definedName>
    <definedName name="Excel_BuiltIn_Print_Area_2_5_2">NA()</definedName>
    <definedName name="Excel_BuiltIn_Print_Area_2_5_21">NA()</definedName>
    <definedName name="Excel_BuiltIn_Print_Area_2_5_7">NA()</definedName>
    <definedName name="Excel_BuiltIn_Print_Area_2_6" localSheetId="1">#REF!</definedName>
    <definedName name="Excel_BuiltIn_Print_Area_2_6" localSheetId="24">#REF!</definedName>
    <definedName name="Excel_BuiltIn_Print_Area_2_6" localSheetId="0">#REF!</definedName>
    <definedName name="Excel_BuiltIn_Print_Area_2_6">#REF!</definedName>
    <definedName name="Excel_BuiltIn_Print_Area_2_7" localSheetId="1">#REF!</definedName>
    <definedName name="Excel_BuiltIn_Print_Area_2_7" localSheetId="24">#REF!</definedName>
    <definedName name="Excel_BuiltIn_Print_Area_2_7">#REF!</definedName>
    <definedName name="Excel_BuiltIn_Print_Area_20" localSheetId="1">#REF!</definedName>
    <definedName name="Excel_BuiltIn_Print_Area_20" localSheetId="24">#REF!</definedName>
    <definedName name="Excel_BuiltIn_Print_Area_20">#REF!</definedName>
    <definedName name="Excel_BuiltIn_Print_Area_20_1" localSheetId="1">#REF!</definedName>
    <definedName name="Excel_BuiltIn_Print_Area_20_1" localSheetId="24">#REF!</definedName>
    <definedName name="Excel_BuiltIn_Print_Area_20_1">#REF!</definedName>
    <definedName name="Excel_BuiltIn_Print_Area_20_1_11" localSheetId="1">#REF!</definedName>
    <definedName name="Excel_BuiltIn_Print_Area_20_1_11" localSheetId="24">#REF!</definedName>
    <definedName name="Excel_BuiltIn_Print_Area_20_1_11">#REF!</definedName>
    <definedName name="Excel_BuiltIn_Print_Area_20_1_13" localSheetId="1">#REF!</definedName>
    <definedName name="Excel_BuiltIn_Print_Area_20_1_13" localSheetId="24">#REF!</definedName>
    <definedName name="Excel_BuiltIn_Print_Area_20_1_13">#REF!</definedName>
    <definedName name="Excel_BuiltIn_Print_Area_20_1_19">NA()</definedName>
    <definedName name="Excel_BuiltIn_Print_Area_20_1_2">NA()</definedName>
    <definedName name="Excel_BuiltIn_Print_Area_20_1_20">NA()</definedName>
    <definedName name="Excel_BuiltIn_Print_Area_20_1_21">NA()</definedName>
    <definedName name="Excel_BuiltIn_Print_Area_20_1_23">NA()</definedName>
    <definedName name="Excel_BuiltIn_Print_Area_20_1_7">NA()</definedName>
    <definedName name="Excel_BuiltIn_Print_Area_20_11" localSheetId="1">#REF!</definedName>
    <definedName name="Excel_BuiltIn_Print_Area_20_11" localSheetId="24">#REF!</definedName>
    <definedName name="Excel_BuiltIn_Print_Area_20_11" localSheetId="0">#REF!</definedName>
    <definedName name="Excel_BuiltIn_Print_Area_20_11">#REF!</definedName>
    <definedName name="Excel_BuiltIn_Print_Area_20_13" localSheetId="1">#REF!</definedName>
    <definedName name="Excel_BuiltIn_Print_Area_20_13" localSheetId="24">#REF!</definedName>
    <definedName name="Excel_BuiltIn_Print_Area_20_13">#REF!</definedName>
    <definedName name="Excel_BuiltIn_Print_Area_20_15" localSheetId="1">#REF!</definedName>
    <definedName name="Excel_BuiltIn_Print_Area_20_15" localSheetId="24">#REF!</definedName>
    <definedName name="Excel_BuiltIn_Print_Area_20_15">#REF!</definedName>
    <definedName name="Excel_BuiltIn_Print_Area_20_16" localSheetId="1">#REF!</definedName>
    <definedName name="Excel_BuiltIn_Print_Area_20_16" localSheetId="24">#REF!</definedName>
    <definedName name="Excel_BuiltIn_Print_Area_20_16">#REF!</definedName>
    <definedName name="Excel_BuiltIn_Print_Area_20_17" localSheetId="1">#REF!</definedName>
    <definedName name="Excel_BuiltIn_Print_Area_20_17" localSheetId="24">#REF!</definedName>
    <definedName name="Excel_BuiltIn_Print_Area_20_17">#REF!</definedName>
    <definedName name="Excel_BuiltIn_Print_Area_20_18" localSheetId="1">#REF!</definedName>
    <definedName name="Excel_BuiltIn_Print_Area_20_18" localSheetId="24">#REF!</definedName>
    <definedName name="Excel_BuiltIn_Print_Area_20_18">#REF!</definedName>
    <definedName name="Excel_BuiltIn_Print_Area_20_19" localSheetId="1">#REF!</definedName>
    <definedName name="Excel_BuiltIn_Print_Area_20_19" localSheetId="24">#REF!</definedName>
    <definedName name="Excel_BuiltIn_Print_Area_20_19">#REF!</definedName>
    <definedName name="Excel_BuiltIn_Print_Area_20_2" localSheetId="1">#REF!</definedName>
    <definedName name="Excel_BuiltIn_Print_Area_20_2" localSheetId="24">#REF!</definedName>
    <definedName name="Excel_BuiltIn_Print_Area_20_2">#REF!</definedName>
    <definedName name="Excel_BuiltIn_Print_Area_20_2_11" localSheetId="1">#REF!</definedName>
    <definedName name="Excel_BuiltIn_Print_Area_20_2_11" localSheetId="24">#REF!</definedName>
    <definedName name="Excel_BuiltIn_Print_Area_20_2_11">#REF!</definedName>
    <definedName name="Excel_BuiltIn_Print_Area_20_2_13" localSheetId="1">#REF!</definedName>
    <definedName name="Excel_BuiltIn_Print_Area_20_2_13" localSheetId="24">#REF!</definedName>
    <definedName name="Excel_BuiltIn_Print_Area_20_2_13">#REF!</definedName>
    <definedName name="Excel_BuiltIn_Print_Area_20_2_19">NA()</definedName>
    <definedName name="Excel_BuiltIn_Print_Area_20_2_2">NA()</definedName>
    <definedName name="Excel_BuiltIn_Print_Area_20_2_20">NA()</definedName>
    <definedName name="Excel_BuiltIn_Print_Area_20_2_21">NA()</definedName>
    <definedName name="Excel_BuiltIn_Print_Area_20_2_23">NA()</definedName>
    <definedName name="Excel_BuiltIn_Print_Area_20_2_7">NA()</definedName>
    <definedName name="Excel_BuiltIn_Print_Area_20_20" localSheetId="1">#REF!</definedName>
    <definedName name="Excel_BuiltIn_Print_Area_20_20" localSheetId="24">#REF!</definedName>
    <definedName name="Excel_BuiltIn_Print_Area_20_20" localSheetId="0">#REF!</definedName>
    <definedName name="Excel_BuiltIn_Print_Area_20_20">#REF!</definedName>
    <definedName name="Excel_BuiltIn_Print_Area_20_21" localSheetId="1">#REF!</definedName>
    <definedName name="Excel_BuiltIn_Print_Area_20_21" localSheetId="24">#REF!</definedName>
    <definedName name="Excel_BuiltIn_Print_Area_20_21">#REF!</definedName>
    <definedName name="Excel_BuiltIn_Print_Area_20_23" localSheetId="1">#REF!</definedName>
    <definedName name="Excel_BuiltIn_Print_Area_20_23" localSheetId="24">#REF!</definedName>
    <definedName name="Excel_BuiltIn_Print_Area_20_23">#REF!</definedName>
    <definedName name="Excel_BuiltIn_Print_Area_20_24" localSheetId="1">#REF!</definedName>
    <definedName name="Excel_BuiltIn_Print_Area_20_24" localSheetId="24">#REF!</definedName>
    <definedName name="Excel_BuiltIn_Print_Area_20_24">#REF!</definedName>
    <definedName name="Excel_BuiltIn_Print_Area_20_27" localSheetId="1">#REF!</definedName>
    <definedName name="Excel_BuiltIn_Print_Area_20_27" localSheetId="24">#REF!</definedName>
    <definedName name="Excel_BuiltIn_Print_Area_20_27">#REF!</definedName>
    <definedName name="Excel_BuiltIn_Print_Area_20_29" localSheetId="1">#REF!</definedName>
    <definedName name="Excel_BuiltIn_Print_Area_20_29" localSheetId="24">#REF!</definedName>
    <definedName name="Excel_BuiltIn_Print_Area_20_29">#REF!</definedName>
    <definedName name="Excel_BuiltIn_Print_Area_20_3" localSheetId="1">#REF!</definedName>
    <definedName name="Excel_BuiltIn_Print_Area_20_3" localSheetId="24">#REF!</definedName>
    <definedName name="Excel_BuiltIn_Print_Area_20_3">#REF!</definedName>
    <definedName name="Excel_BuiltIn_Print_Area_20_3_11" localSheetId="1">#REF!</definedName>
    <definedName name="Excel_BuiltIn_Print_Area_20_3_11" localSheetId="24">#REF!</definedName>
    <definedName name="Excel_BuiltIn_Print_Area_20_3_11">#REF!</definedName>
    <definedName name="Excel_BuiltIn_Print_Area_20_3_13" localSheetId="1">#REF!</definedName>
    <definedName name="Excel_BuiltIn_Print_Area_20_3_13" localSheetId="24">#REF!</definedName>
    <definedName name="Excel_BuiltIn_Print_Area_20_3_13">#REF!</definedName>
    <definedName name="Excel_BuiltIn_Print_Area_20_3_19">NA()</definedName>
    <definedName name="Excel_BuiltIn_Print_Area_20_3_2">NA()</definedName>
    <definedName name="Excel_BuiltIn_Print_Area_20_3_20">NA()</definedName>
    <definedName name="Excel_BuiltIn_Print_Area_20_3_21">NA()</definedName>
    <definedName name="Excel_BuiltIn_Print_Area_20_3_23">NA()</definedName>
    <definedName name="Excel_BuiltIn_Print_Area_20_3_7">NA()</definedName>
    <definedName name="Excel_BuiltIn_Print_Area_20_30" localSheetId="1">#REF!</definedName>
    <definedName name="Excel_BuiltIn_Print_Area_20_30" localSheetId="24">#REF!</definedName>
    <definedName name="Excel_BuiltIn_Print_Area_20_30" localSheetId="0">#REF!</definedName>
    <definedName name="Excel_BuiltIn_Print_Area_20_30">#REF!</definedName>
    <definedName name="Excel_BuiltIn_Print_Area_20_31" localSheetId="1">#REF!</definedName>
    <definedName name="Excel_BuiltIn_Print_Area_20_31" localSheetId="24">#REF!</definedName>
    <definedName name="Excel_BuiltIn_Print_Area_20_31">#REF!</definedName>
    <definedName name="Excel_BuiltIn_Print_Area_20_4" localSheetId="1">#REF!</definedName>
    <definedName name="Excel_BuiltIn_Print_Area_20_4" localSheetId="24">#REF!</definedName>
    <definedName name="Excel_BuiltIn_Print_Area_20_4">#REF!</definedName>
    <definedName name="Excel_BuiltIn_Print_Area_20_4_11" localSheetId="1">#REF!</definedName>
    <definedName name="Excel_BuiltIn_Print_Area_20_4_11" localSheetId="24">#REF!</definedName>
    <definedName name="Excel_BuiltIn_Print_Area_20_4_11">#REF!</definedName>
    <definedName name="Excel_BuiltIn_Print_Area_20_4_13" localSheetId="1">#REF!</definedName>
    <definedName name="Excel_BuiltIn_Print_Area_20_4_13" localSheetId="24">#REF!</definedName>
    <definedName name="Excel_BuiltIn_Print_Area_20_4_13">#REF!</definedName>
    <definedName name="Excel_BuiltIn_Print_Area_20_4_19">NA()</definedName>
    <definedName name="Excel_BuiltIn_Print_Area_20_4_2">NA()</definedName>
    <definedName name="Excel_BuiltIn_Print_Area_20_4_20">NA()</definedName>
    <definedName name="Excel_BuiltIn_Print_Area_20_4_21">NA()</definedName>
    <definedName name="Excel_BuiltIn_Print_Area_20_4_23">NA()</definedName>
    <definedName name="Excel_BuiltIn_Print_Area_20_4_7">NA()</definedName>
    <definedName name="Excel_BuiltIn_Print_Area_20_5">NA()</definedName>
    <definedName name="Excel_BuiltIn_Print_Area_20_5_11" localSheetId="1">#REF!</definedName>
    <definedName name="Excel_BuiltIn_Print_Area_20_5_11" localSheetId="24">#REF!</definedName>
    <definedName name="Excel_BuiltIn_Print_Area_20_5_11" localSheetId="0">#REF!</definedName>
    <definedName name="Excel_BuiltIn_Print_Area_20_5_11">#REF!</definedName>
    <definedName name="Excel_BuiltIn_Print_Area_20_5_13" localSheetId="1">#REF!</definedName>
    <definedName name="Excel_BuiltIn_Print_Area_20_5_13" localSheetId="24">#REF!</definedName>
    <definedName name="Excel_BuiltIn_Print_Area_20_5_13">#REF!</definedName>
    <definedName name="Excel_BuiltIn_Print_Area_20_5_2">NA()</definedName>
    <definedName name="Excel_BuiltIn_Print_Area_20_5_21">NA()</definedName>
    <definedName name="Excel_BuiltIn_Print_Area_20_5_7">NA()</definedName>
    <definedName name="Excel_BuiltIn_Print_Area_20_6" localSheetId="1">#REF!</definedName>
    <definedName name="Excel_BuiltIn_Print_Area_20_6" localSheetId="24">#REF!</definedName>
    <definedName name="Excel_BuiltIn_Print_Area_20_6" localSheetId="0">#REF!</definedName>
    <definedName name="Excel_BuiltIn_Print_Area_20_6">#REF!</definedName>
    <definedName name="Excel_BuiltIn_Print_Area_20_7" localSheetId="1">#REF!</definedName>
    <definedName name="Excel_BuiltIn_Print_Area_20_7" localSheetId="24">#REF!</definedName>
    <definedName name="Excel_BuiltIn_Print_Area_20_7">#REF!</definedName>
    <definedName name="Excel_BuiltIn_Print_Area_20_9">"$#ССЫЛ!.$A$1:$E$31"</definedName>
    <definedName name="Excel_BuiltIn_Print_Area_21" localSheetId="1">#REF!</definedName>
    <definedName name="Excel_BuiltIn_Print_Area_21" localSheetId="24">#REF!</definedName>
    <definedName name="Excel_BuiltIn_Print_Area_21" localSheetId="0">#REF!</definedName>
    <definedName name="Excel_BuiltIn_Print_Area_21">#REF!</definedName>
    <definedName name="Excel_BuiltIn_Print_Area_21_1" localSheetId="1">#REF!</definedName>
    <definedName name="Excel_BuiltIn_Print_Area_21_1" localSheetId="24">#REF!</definedName>
    <definedName name="Excel_BuiltIn_Print_Area_21_1">#REF!</definedName>
    <definedName name="Excel_BuiltIn_Print_Area_21_1_11" localSheetId="1">#REF!</definedName>
    <definedName name="Excel_BuiltIn_Print_Area_21_1_11" localSheetId="24">#REF!</definedName>
    <definedName name="Excel_BuiltIn_Print_Area_21_1_11">#REF!</definedName>
    <definedName name="Excel_BuiltIn_Print_Area_21_1_13" localSheetId="1">#REF!</definedName>
    <definedName name="Excel_BuiltIn_Print_Area_21_1_13" localSheetId="24">#REF!</definedName>
    <definedName name="Excel_BuiltIn_Print_Area_21_1_13">#REF!</definedName>
    <definedName name="Excel_BuiltIn_Print_Area_21_1_19">NA()</definedName>
    <definedName name="Excel_BuiltIn_Print_Area_21_1_2">NA()</definedName>
    <definedName name="Excel_BuiltIn_Print_Area_21_1_20">NA()</definedName>
    <definedName name="Excel_BuiltIn_Print_Area_21_1_21">NA()</definedName>
    <definedName name="Excel_BuiltIn_Print_Area_21_1_23">NA()</definedName>
    <definedName name="Excel_BuiltIn_Print_Area_21_1_7">NA()</definedName>
    <definedName name="Excel_BuiltIn_Print_Area_21_11" localSheetId="1">#REF!</definedName>
    <definedName name="Excel_BuiltIn_Print_Area_21_11" localSheetId="24">#REF!</definedName>
    <definedName name="Excel_BuiltIn_Print_Area_21_11" localSheetId="0">#REF!</definedName>
    <definedName name="Excel_BuiltIn_Print_Area_21_11">#REF!</definedName>
    <definedName name="Excel_BuiltIn_Print_Area_21_13" localSheetId="1">#REF!</definedName>
    <definedName name="Excel_BuiltIn_Print_Area_21_13" localSheetId="24">#REF!</definedName>
    <definedName name="Excel_BuiltIn_Print_Area_21_13">#REF!</definedName>
    <definedName name="Excel_BuiltIn_Print_Area_21_15" localSheetId="1">#REF!</definedName>
    <definedName name="Excel_BuiltIn_Print_Area_21_15" localSheetId="24">#REF!</definedName>
    <definedName name="Excel_BuiltIn_Print_Area_21_15">#REF!</definedName>
    <definedName name="Excel_BuiltIn_Print_Area_21_16" localSheetId="1">#REF!</definedName>
    <definedName name="Excel_BuiltIn_Print_Area_21_16" localSheetId="24">#REF!</definedName>
    <definedName name="Excel_BuiltIn_Print_Area_21_16">#REF!</definedName>
    <definedName name="Excel_BuiltIn_Print_Area_21_17" localSheetId="1">#REF!</definedName>
    <definedName name="Excel_BuiltIn_Print_Area_21_17" localSheetId="24">#REF!</definedName>
    <definedName name="Excel_BuiltIn_Print_Area_21_17">#REF!</definedName>
    <definedName name="Excel_BuiltIn_Print_Area_21_18" localSheetId="1">#REF!</definedName>
    <definedName name="Excel_BuiltIn_Print_Area_21_18" localSheetId="24">#REF!</definedName>
    <definedName name="Excel_BuiltIn_Print_Area_21_18">#REF!</definedName>
    <definedName name="Excel_BuiltIn_Print_Area_21_19" localSheetId="1">#REF!</definedName>
    <definedName name="Excel_BuiltIn_Print_Area_21_19" localSheetId="24">#REF!</definedName>
    <definedName name="Excel_BuiltIn_Print_Area_21_19">#REF!</definedName>
    <definedName name="Excel_BuiltIn_Print_Area_21_2" localSheetId="1">#REF!</definedName>
    <definedName name="Excel_BuiltIn_Print_Area_21_2" localSheetId="24">#REF!</definedName>
    <definedName name="Excel_BuiltIn_Print_Area_21_2">#REF!</definedName>
    <definedName name="Excel_BuiltIn_Print_Area_21_2_11" localSheetId="1">#REF!</definedName>
    <definedName name="Excel_BuiltIn_Print_Area_21_2_11" localSheetId="24">#REF!</definedName>
    <definedName name="Excel_BuiltIn_Print_Area_21_2_11">#REF!</definedName>
    <definedName name="Excel_BuiltIn_Print_Area_21_2_13" localSheetId="1">#REF!</definedName>
    <definedName name="Excel_BuiltIn_Print_Area_21_2_13" localSheetId="24">#REF!</definedName>
    <definedName name="Excel_BuiltIn_Print_Area_21_2_13">#REF!</definedName>
    <definedName name="Excel_BuiltIn_Print_Area_21_2_19">NA()</definedName>
    <definedName name="Excel_BuiltIn_Print_Area_21_2_2">NA()</definedName>
    <definedName name="Excel_BuiltIn_Print_Area_21_2_20">NA()</definedName>
    <definedName name="Excel_BuiltIn_Print_Area_21_2_21">NA()</definedName>
    <definedName name="Excel_BuiltIn_Print_Area_21_2_23">NA()</definedName>
    <definedName name="Excel_BuiltIn_Print_Area_21_2_7">NA()</definedName>
    <definedName name="Excel_BuiltIn_Print_Area_21_20" localSheetId="1">#REF!</definedName>
    <definedName name="Excel_BuiltIn_Print_Area_21_20" localSheetId="24">#REF!</definedName>
    <definedName name="Excel_BuiltIn_Print_Area_21_20" localSheetId="0">#REF!</definedName>
    <definedName name="Excel_BuiltIn_Print_Area_21_20">#REF!</definedName>
    <definedName name="Excel_BuiltIn_Print_Area_21_21" localSheetId="1">#REF!</definedName>
    <definedName name="Excel_BuiltIn_Print_Area_21_21" localSheetId="24">#REF!</definedName>
    <definedName name="Excel_BuiltIn_Print_Area_21_21">#REF!</definedName>
    <definedName name="Excel_BuiltIn_Print_Area_21_23" localSheetId="1">#REF!</definedName>
    <definedName name="Excel_BuiltIn_Print_Area_21_23" localSheetId="24">#REF!</definedName>
    <definedName name="Excel_BuiltIn_Print_Area_21_23">#REF!</definedName>
    <definedName name="Excel_BuiltIn_Print_Area_21_24" localSheetId="1">#REF!</definedName>
    <definedName name="Excel_BuiltIn_Print_Area_21_24" localSheetId="24">#REF!</definedName>
    <definedName name="Excel_BuiltIn_Print_Area_21_24">#REF!</definedName>
    <definedName name="Excel_BuiltIn_Print_Area_21_27" localSheetId="1">#REF!</definedName>
    <definedName name="Excel_BuiltIn_Print_Area_21_27" localSheetId="24">#REF!</definedName>
    <definedName name="Excel_BuiltIn_Print_Area_21_27">#REF!</definedName>
    <definedName name="Excel_BuiltIn_Print_Area_21_29" localSheetId="1">#REF!</definedName>
    <definedName name="Excel_BuiltIn_Print_Area_21_29" localSheetId="24">#REF!</definedName>
    <definedName name="Excel_BuiltIn_Print_Area_21_29">#REF!</definedName>
    <definedName name="Excel_BuiltIn_Print_Area_21_3" localSheetId="1">#REF!</definedName>
    <definedName name="Excel_BuiltIn_Print_Area_21_3" localSheetId="24">#REF!</definedName>
    <definedName name="Excel_BuiltIn_Print_Area_21_3">#REF!</definedName>
    <definedName name="Excel_BuiltIn_Print_Area_21_3_11" localSheetId="1">#REF!</definedName>
    <definedName name="Excel_BuiltIn_Print_Area_21_3_11" localSheetId="24">#REF!</definedName>
    <definedName name="Excel_BuiltIn_Print_Area_21_3_11">#REF!</definedName>
    <definedName name="Excel_BuiltIn_Print_Area_21_3_13" localSheetId="1">#REF!</definedName>
    <definedName name="Excel_BuiltIn_Print_Area_21_3_13" localSheetId="24">#REF!</definedName>
    <definedName name="Excel_BuiltIn_Print_Area_21_3_13">#REF!</definedName>
    <definedName name="Excel_BuiltIn_Print_Area_21_3_19">NA()</definedName>
    <definedName name="Excel_BuiltIn_Print_Area_21_3_2">NA()</definedName>
    <definedName name="Excel_BuiltIn_Print_Area_21_3_20">NA()</definedName>
    <definedName name="Excel_BuiltIn_Print_Area_21_3_21">NA()</definedName>
    <definedName name="Excel_BuiltIn_Print_Area_21_3_23">NA()</definedName>
    <definedName name="Excel_BuiltIn_Print_Area_21_3_7">NA()</definedName>
    <definedName name="Excel_BuiltIn_Print_Area_21_30" localSheetId="1">#REF!</definedName>
    <definedName name="Excel_BuiltIn_Print_Area_21_30" localSheetId="24">#REF!</definedName>
    <definedName name="Excel_BuiltIn_Print_Area_21_30" localSheetId="0">#REF!</definedName>
    <definedName name="Excel_BuiltIn_Print_Area_21_30">#REF!</definedName>
    <definedName name="Excel_BuiltIn_Print_Area_21_31" localSheetId="1">#REF!</definedName>
    <definedName name="Excel_BuiltIn_Print_Area_21_31" localSheetId="24">#REF!</definedName>
    <definedName name="Excel_BuiltIn_Print_Area_21_31">#REF!</definedName>
    <definedName name="Excel_BuiltIn_Print_Area_21_4" localSheetId="1">#REF!</definedName>
    <definedName name="Excel_BuiltIn_Print_Area_21_4" localSheetId="24">#REF!</definedName>
    <definedName name="Excel_BuiltIn_Print_Area_21_4">#REF!</definedName>
    <definedName name="Excel_BuiltIn_Print_Area_21_4_11" localSheetId="1">#REF!</definedName>
    <definedName name="Excel_BuiltIn_Print_Area_21_4_11" localSheetId="24">#REF!</definedName>
    <definedName name="Excel_BuiltIn_Print_Area_21_4_11">#REF!</definedName>
    <definedName name="Excel_BuiltIn_Print_Area_21_4_13" localSheetId="1">#REF!</definedName>
    <definedName name="Excel_BuiltIn_Print_Area_21_4_13" localSheetId="24">#REF!</definedName>
    <definedName name="Excel_BuiltIn_Print_Area_21_4_13">#REF!</definedName>
    <definedName name="Excel_BuiltIn_Print_Area_21_4_19">NA()</definedName>
    <definedName name="Excel_BuiltIn_Print_Area_21_4_2">NA()</definedName>
    <definedName name="Excel_BuiltIn_Print_Area_21_4_20">NA()</definedName>
    <definedName name="Excel_BuiltIn_Print_Area_21_4_21">NA()</definedName>
    <definedName name="Excel_BuiltIn_Print_Area_21_4_23">NA()</definedName>
    <definedName name="Excel_BuiltIn_Print_Area_21_4_7">NA()</definedName>
    <definedName name="Excel_BuiltIn_Print_Area_21_5">NA()</definedName>
    <definedName name="Excel_BuiltIn_Print_Area_21_5_11" localSheetId="1">#REF!</definedName>
    <definedName name="Excel_BuiltIn_Print_Area_21_5_11" localSheetId="24">#REF!</definedName>
    <definedName name="Excel_BuiltIn_Print_Area_21_5_11" localSheetId="0">#REF!</definedName>
    <definedName name="Excel_BuiltIn_Print_Area_21_5_11">#REF!</definedName>
    <definedName name="Excel_BuiltIn_Print_Area_21_5_13" localSheetId="1">#REF!</definedName>
    <definedName name="Excel_BuiltIn_Print_Area_21_5_13" localSheetId="24">#REF!</definedName>
    <definedName name="Excel_BuiltIn_Print_Area_21_5_13">#REF!</definedName>
    <definedName name="Excel_BuiltIn_Print_Area_21_5_2">NA()</definedName>
    <definedName name="Excel_BuiltIn_Print_Area_21_5_21">NA()</definedName>
    <definedName name="Excel_BuiltIn_Print_Area_21_5_7">NA()</definedName>
    <definedName name="Excel_BuiltIn_Print_Area_21_6" localSheetId="1">#REF!</definedName>
    <definedName name="Excel_BuiltIn_Print_Area_21_6" localSheetId="24">#REF!</definedName>
    <definedName name="Excel_BuiltIn_Print_Area_21_6" localSheetId="0">#REF!</definedName>
    <definedName name="Excel_BuiltIn_Print_Area_21_6">#REF!</definedName>
    <definedName name="Excel_BuiltIn_Print_Area_21_7" localSheetId="1">#REF!</definedName>
    <definedName name="Excel_BuiltIn_Print_Area_21_7" localSheetId="24">#REF!</definedName>
    <definedName name="Excel_BuiltIn_Print_Area_21_7">#REF!</definedName>
    <definedName name="Excel_BuiltIn_Print_Area_21_9">"$#ССЫЛ!.$A$1:$E$36"</definedName>
    <definedName name="Excel_BuiltIn_Print_Area_22" localSheetId="1">#REF!</definedName>
    <definedName name="Excel_BuiltIn_Print_Area_22" localSheetId="24">#REF!</definedName>
    <definedName name="Excel_BuiltIn_Print_Area_22" localSheetId="0">#REF!</definedName>
    <definedName name="Excel_BuiltIn_Print_Area_22">#REF!</definedName>
    <definedName name="Excel_BuiltIn_Print_Area_22_1" localSheetId="1">#REF!</definedName>
    <definedName name="Excel_BuiltIn_Print_Area_22_1" localSheetId="24">#REF!</definedName>
    <definedName name="Excel_BuiltIn_Print_Area_22_1">#REF!</definedName>
    <definedName name="Excel_BuiltIn_Print_Area_22_1_11" localSheetId="1">#REF!</definedName>
    <definedName name="Excel_BuiltIn_Print_Area_22_1_11" localSheetId="24">#REF!</definedName>
    <definedName name="Excel_BuiltIn_Print_Area_22_1_11">#REF!</definedName>
    <definedName name="Excel_BuiltIn_Print_Area_22_1_13" localSheetId="1">#REF!</definedName>
    <definedName name="Excel_BuiltIn_Print_Area_22_1_13" localSheetId="24">#REF!</definedName>
    <definedName name="Excel_BuiltIn_Print_Area_22_1_13">#REF!</definedName>
    <definedName name="Excel_BuiltIn_Print_Area_22_1_19">NA()</definedName>
    <definedName name="Excel_BuiltIn_Print_Area_22_1_2">NA()</definedName>
    <definedName name="Excel_BuiltIn_Print_Area_22_1_20">NA()</definedName>
    <definedName name="Excel_BuiltIn_Print_Area_22_1_21">NA()</definedName>
    <definedName name="Excel_BuiltIn_Print_Area_22_1_23">NA()</definedName>
    <definedName name="Excel_BuiltIn_Print_Area_22_1_7">NA()</definedName>
    <definedName name="Excel_BuiltIn_Print_Area_22_11" localSheetId="1">#REF!</definedName>
    <definedName name="Excel_BuiltIn_Print_Area_22_11" localSheetId="24">#REF!</definedName>
    <definedName name="Excel_BuiltIn_Print_Area_22_11" localSheetId="0">#REF!</definedName>
    <definedName name="Excel_BuiltIn_Print_Area_22_11">#REF!</definedName>
    <definedName name="Excel_BuiltIn_Print_Area_22_13" localSheetId="1">#REF!</definedName>
    <definedName name="Excel_BuiltIn_Print_Area_22_13" localSheetId="24">#REF!</definedName>
    <definedName name="Excel_BuiltIn_Print_Area_22_13">#REF!</definedName>
    <definedName name="Excel_BuiltIn_Print_Area_22_15" localSheetId="1">#REF!</definedName>
    <definedName name="Excel_BuiltIn_Print_Area_22_15" localSheetId="24">#REF!</definedName>
    <definedName name="Excel_BuiltIn_Print_Area_22_15">#REF!</definedName>
    <definedName name="Excel_BuiltIn_Print_Area_22_16" localSheetId="1">#REF!</definedName>
    <definedName name="Excel_BuiltIn_Print_Area_22_16" localSheetId="24">#REF!</definedName>
    <definedName name="Excel_BuiltIn_Print_Area_22_16">#REF!</definedName>
    <definedName name="Excel_BuiltIn_Print_Area_22_17" localSheetId="1">#REF!</definedName>
    <definedName name="Excel_BuiltIn_Print_Area_22_17" localSheetId="24">#REF!</definedName>
    <definedName name="Excel_BuiltIn_Print_Area_22_17">#REF!</definedName>
    <definedName name="Excel_BuiltIn_Print_Area_22_18" localSheetId="1">#REF!</definedName>
    <definedName name="Excel_BuiltIn_Print_Area_22_18" localSheetId="24">#REF!</definedName>
    <definedName name="Excel_BuiltIn_Print_Area_22_18">#REF!</definedName>
    <definedName name="Excel_BuiltIn_Print_Area_22_19" localSheetId="1">#REF!</definedName>
    <definedName name="Excel_BuiltIn_Print_Area_22_19" localSheetId="24">#REF!</definedName>
    <definedName name="Excel_BuiltIn_Print_Area_22_19">#REF!</definedName>
    <definedName name="Excel_BuiltIn_Print_Area_22_2" localSheetId="1">#REF!</definedName>
    <definedName name="Excel_BuiltIn_Print_Area_22_2" localSheetId="24">#REF!</definedName>
    <definedName name="Excel_BuiltIn_Print_Area_22_2">#REF!</definedName>
    <definedName name="Excel_BuiltIn_Print_Area_22_2_11" localSheetId="1">#REF!</definedName>
    <definedName name="Excel_BuiltIn_Print_Area_22_2_11" localSheetId="24">#REF!</definedName>
    <definedName name="Excel_BuiltIn_Print_Area_22_2_11">#REF!</definedName>
    <definedName name="Excel_BuiltIn_Print_Area_22_2_13" localSheetId="1">#REF!</definedName>
    <definedName name="Excel_BuiltIn_Print_Area_22_2_13" localSheetId="24">#REF!</definedName>
    <definedName name="Excel_BuiltIn_Print_Area_22_2_13">#REF!</definedName>
    <definedName name="Excel_BuiltIn_Print_Area_22_2_19">NA()</definedName>
    <definedName name="Excel_BuiltIn_Print_Area_22_2_2">NA()</definedName>
    <definedName name="Excel_BuiltIn_Print_Area_22_2_20">NA()</definedName>
    <definedName name="Excel_BuiltIn_Print_Area_22_2_21">NA()</definedName>
    <definedName name="Excel_BuiltIn_Print_Area_22_2_23">NA()</definedName>
    <definedName name="Excel_BuiltIn_Print_Area_22_2_7">NA()</definedName>
    <definedName name="Excel_BuiltIn_Print_Area_22_20" localSheetId="1">#REF!</definedName>
    <definedName name="Excel_BuiltIn_Print_Area_22_20" localSheetId="24">#REF!</definedName>
    <definedName name="Excel_BuiltIn_Print_Area_22_20" localSheetId="0">#REF!</definedName>
    <definedName name="Excel_BuiltIn_Print_Area_22_20">#REF!</definedName>
    <definedName name="Excel_BuiltIn_Print_Area_22_21" localSheetId="1">#REF!</definedName>
    <definedName name="Excel_BuiltIn_Print_Area_22_21" localSheetId="24">#REF!</definedName>
    <definedName name="Excel_BuiltIn_Print_Area_22_21">#REF!</definedName>
    <definedName name="Excel_BuiltIn_Print_Area_22_23" localSheetId="1">#REF!</definedName>
    <definedName name="Excel_BuiltIn_Print_Area_22_23" localSheetId="24">#REF!</definedName>
    <definedName name="Excel_BuiltIn_Print_Area_22_23">#REF!</definedName>
    <definedName name="Excel_BuiltIn_Print_Area_22_24" localSheetId="1">#REF!</definedName>
    <definedName name="Excel_BuiltIn_Print_Area_22_24" localSheetId="24">#REF!</definedName>
    <definedName name="Excel_BuiltIn_Print_Area_22_24">#REF!</definedName>
    <definedName name="Excel_BuiltIn_Print_Area_22_27" localSheetId="1">#REF!</definedName>
    <definedName name="Excel_BuiltIn_Print_Area_22_27" localSheetId="24">#REF!</definedName>
    <definedName name="Excel_BuiltIn_Print_Area_22_27">#REF!</definedName>
    <definedName name="Excel_BuiltIn_Print_Area_22_29" localSheetId="1">#REF!</definedName>
    <definedName name="Excel_BuiltIn_Print_Area_22_29" localSheetId="24">#REF!</definedName>
    <definedName name="Excel_BuiltIn_Print_Area_22_29">#REF!</definedName>
    <definedName name="Excel_BuiltIn_Print_Area_22_3" localSheetId="1">#REF!</definedName>
    <definedName name="Excel_BuiltIn_Print_Area_22_3" localSheetId="24">#REF!</definedName>
    <definedName name="Excel_BuiltIn_Print_Area_22_3">#REF!</definedName>
    <definedName name="Excel_BuiltIn_Print_Area_22_3_11" localSheetId="1">#REF!</definedName>
    <definedName name="Excel_BuiltIn_Print_Area_22_3_11" localSheetId="24">#REF!</definedName>
    <definedName name="Excel_BuiltIn_Print_Area_22_3_11">#REF!</definedName>
    <definedName name="Excel_BuiltIn_Print_Area_22_3_13" localSheetId="1">#REF!</definedName>
    <definedName name="Excel_BuiltIn_Print_Area_22_3_13" localSheetId="24">#REF!</definedName>
    <definedName name="Excel_BuiltIn_Print_Area_22_3_13">#REF!</definedName>
    <definedName name="Excel_BuiltIn_Print_Area_22_3_19">NA()</definedName>
    <definedName name="Excel_BuiltIn_Print_Area_22_3_2">NA()</definedName>
    <definedName name="Excel_BuiltIn_Print_Area_22_3_20">NA()</definedName>
    <definedName name="Excel_BuiltIn_Print_Area_22_3_21">NA()</definedName>
    <definedName name="Excel_BuiltIn_Print_Area_22_3_23">NA()</definedName>
    <definedName name="Excel_BuiltIn_Print_Area_22_3_7">NA()</definedName>
    <definedName name="Excel_BuiltIn_Print_Area_22_30" localSheetId="1">#REF!</definedName>
    <definedName name="Excel_BuiltIn_Print_Area_22_30" localSheetId="24">#REF!</definedName>
    <definedName name="Excel_BuiltIn_Print_Area_22_30" localSheetId="0">#REF!</definedName>
    <definedName name="Excel_BuiltIn_Print_Area_22_30">#REF!</definedName>
    <definedName name="Excel_BuiltIn_Print_Area_22_31" localSheetId="1">#REF!</definedName>
    <definedName name="Excel_BuiltIn_Print_Area_22_31" localSheetId="24">#REF!</definedName>
    <definedName name="Excel_BuiltIn_Print_Area_22_31">#REF!</definedName>
    <definedName name="Excel_BuiltIn_Print_Area_22_4" localSheetId="1">#REF!</definedName>
    <definedName name="Excel_BuiltIn_Print_Area_22_4" localSheetId="24">#REF!</definedName>
    <definedName name="Excel_BuiltIn_Print_Area_22_4">#REF!</definedName>
    <definedName name="Excel_BuiltIn_Print_Area_22_4_11" localSheetId="1">#REF!</definedName>
    <definedName name="Excel_BuiltIn_Print_Area_22_4_11" localSheetId="24">#REF!</definedName>
    <definedName name="Excel_BuiltIn_Print_Area_22_4_11">#REF!</definedName>
    <definedName name="Excel_BuiltIn_Print_Area_22_4_13" localSheetId="1">#REF!</definedName>
    <definedName name="Excel_BuiltIn_Print_Area_22_4_13" localSheetId="24">#REF!</definedName>
    <definedName name="Excel_BuiltIn_Print_Area_22_4_13">#REF!</definedName>
    <definedName name="Excel_BuiltIn_Print_Area_22_4_19">NA()</definedName>
    <definedName name="Excel_BuiltIn_Print_Area_22_4_2">NA()</definedName>
    <definedName name="Excel_BuiltIn_Print_Area_22_4_20">NA()</definedName>
    <definedName name="Excel_BuiltIn_Print_Area_22_4_21">NA()</definedName>
    <definedName name="Excel_BuiltIn_Print_Area_22_4_23">NA()</definedName>
    <definedName name="Excel_BuiltIn_Print_Area_22_4_7">NA()</definedName>
    <definedName name="Excel_BuiltIn_Print_Area_22_5">NA()</definedName>
    <definedName name="Excel_BuiltIn_Print_Area_22_5_11" localSheetId="1">#REF!</definedName>
    <definedName name="Excel_BuiltIn_Print_Area_22_5_11" localSheetId="24">#REF!</definedName>
    <definedName name="Excel_BuiltIn_Print_Area_22_5_11" localSheetId="0">#REF!</definedName>
    <definedName name="Excel_BuiltIn_Print_Area_22_5_11">#REF!</definedName>
    <definedName name="Excel_BuiltIn_Print_Area_22_5_13" localSheetId="1">#REF!</definedName>
    <definedName name="Excel_BuiltIn_Print_Area_22_5_13" localSheetId="24">#REF!</definedName>
    <definedName name="Excel_BuiltIn_Print_Area_22_5_13">#REF!</definedName>
    <definedName name="Excel_BuiltIn_Print_Area_22_5_2">NA()</definedName>
    <definedName name="Excel_BuiltIn_Print_Area_22_5_21">NA()</definedName>
    <definedName name="Excel_BuiltIn_Print_Area_22_5_7">NA()</definedName>
    <definedName name="Excel_BuiltIn_Print_Area_22_7" localSheetId="1">#REF!</definedName>
    <definedName name="Excel_BuiltIn_Print_Area_22_7" localSheetId="24">#REF!</definedName>
    <definedName name="Excel_BuiltIn_Print_Area_22_7" localSheetId="0">#REF!</definedName>
    <definedName name="Excel_BuiltIn_Print_Area_22_7">#REF!</definedName>
    <definedName name="Excel_BuiltIn_Print_Area_23" localSheetId="1">#REF!</definedName>
    <definedName name="Excel_BuiltIn_Print_Area_23" localSheetId="24">#REF!</definedName>
    <definedName name="Excel_BuiltIn_Print_Area_23">#REF!</definedName>
    <definedName name="Excel_BuiltIn_Print_Area_23_1" localSheetId="1">#REF!</definedName>
    <definedName name="Excel_BuiltIn_Print_Area_23_1" localSheetId="24">#REF!</definedName>
    <definedName name="Excel_BuiltIn_Print_Area_23_1">#REF!</definedName>
    <definedName name="Excel_BuiltIn_Print_Area_23_1_11" localSheetId="1">#REF!</definedName>
    <definedName name="Excel_BuiltIn_Print_Area_23_1_11" localSheetId="24">#REF!</definedName>
    <definedName name="Excel_BuiltIn_Print_Area_23_1_11">#REF!</definedName>
    <definedName name="Excel_BuiltIn_Print_Area_23_1_13" localSheetId="1">#REF!</definedName>
    <definedName name="Excel_BuiltIn_Print_Area_23_1_13" localSheetId="24">#REF!</definedName>
    <definedName name="Excel_BuiltIn_Print_Area_23_1_13">#REF!</definedName>
    <definedName name="Excel_BuiltIn_Print_Area_23_1_19">NA()</definedName>
    <definedName name="Excel_BuiltIn_Print_Area_23_1_2">NA()</definedName>
    <definedName name="Excel_BuiltIn_Print_Area_23_1_20">NA()</definedName>
    <definedName name="Excel_BuiltIn_Print_Area_23_1_21">NA()</definedName>
    <definedName name="Excel_BuiltIn_Print_Area_23_1_23">NA()</definedName>
    <definedName name="Excel_BuiltIn_Print_Area_23_1_7">NA()</definedName>
    <definedName name="Excel_BuiltIn_Print_Area_23_11" localSheetId="1">#REF!</definedName>
    <definedName name="Excel_BuiltIn_Print_Area_23_11" localSheetId="24">#REF!</definedName>
    <definedName name="Excel_BuiltIn_Print_Area_23_11" localSheetId="0">#REF!</definedName>
    <definedName name="Excel_BuiltIn_Print_Area_23_11">#REF!</definedName>
    <definedName name="Excel_BuiltIn_Print_Area_23_13" localSheetId="1">#REF!</definedName>
    <definedName name="Excel_BuiltIn_Print_Area_23_13" localSheetId="24">#REF!</definedName>
    <definedName name="Excel_BuiltIn_Print_Area_23_13">#REF!</definedName>
    <definedName name="Excel_BuiltIn_Print_Area_23_15" localSheetId="1">#REF!</definedName>
    <definedName name="Excel_BuiltIn_Print_Area_23_15" localSheetId="24">#REF!</definedName>
    <definedName name="Excel_BuiltIn_Print_Area_23_15">#REF!</definedName>
    <definedName name="Excel_BuiltIn_Print_Area_23_16" localSheetId="1">#REF!</definedName>
    <definedName name="Excel_BuiltIn_Print_Area_23_16" localSheetId="24">#REF!</definedName>
    <definedName name="Excel_BuiltIn_Print_Area_23_16">#REF!</definedName>
    <definedName name="Excel_BuiltIn_Print_Area_23_17" localSheetId="1">#REF!</definedName>
    <definedName name="Excel_BuiltIn_Print_Area_23_17" localSheetId="24">#REF!</definedName>
    <definedName name="Excel_BuiltIn_Print_Area_23_17">#REF!</definedName>
    <definedName name="Excel_BuiltIn_Print_Area_23_18" localSheetId="1">#REF!</definedName>
    <definedName name="Excel_BuiltIn_Print_Area_23_18" localSheetId="24">#REF!</definedName>
    <definedName name="Excel_BuiltIn_Print_Area_23_18">#REF!</definedName>
    <definedName name="Excel_BuiltIn_Print_Area_23_19" localSheetId="1">#REF!</definedName>
    <definedName name="Excel_BuiltIn_Print_Area_23_19" localSheetId="24">#REF!</definedName>
    <definedName name="Excel_BuiltIn_Print_Area_23_19">#REF!</definedName>
    <definedName name="Excel_BuiltIn_Print_Area_23_2" localSheetId="1">#REF!</definedName>
    <definedName name="Excel_BuiltIn_Print_Area_23_2" localSheetId="24">#REF!</definedName>
    <definedName name="Excel_BuiltIn_Print_Area_23_2">#REF!</definedName>
    <definedName name="Excel_BuiltIn_Print_Area_23_2_11" localSheetId="1">#REF!</definedName>
    <definedName name="Excel_BuiltIn_Print_Area_23_2_11" localSheetId="24">#REF!</definedName>
    <definedName name="Excel_BuiltIn_Print_Area_23_2_11">#REF!</definedName>
    <definedName name="Excel_BuiltIn_Print_Area_23_2_13" localSheetId="1">#REF!</definedName>
    <definedName name="Excel_BuiltIn_Print_Area_23_2_13" localSheetId="24">#REF!</definedName>
    <definedName name="Excel_BuiltIn_Print_Area_23_2_13">#REF!</definedName>
    <definedName name="Excel_BuiltIn_Print_Area_23_2_19">NA()</definedName>
    <definedName name="Excel_BuiltIn_Print_Area_23_2_2">NA()</definedName>
    <definedName name="Excel_BuiltIn_Print_Area_23_2_20">NA()</definedName>
    <definedName name="Excel_BuiltIn_Print_Area_23_2_21">NA()</definedName>
    <definedName name="Excel_BuiltIn_Print_Area_23_2_23">NA()</definedName>
    <definedName name="Excel_BuiltIn_Print_Area_23_2_7">NA()</definedName>
    <definedName name="Excel_BuiltIn_Print_Area_23_20" localSheetId="1">#REF!</definedName>
    <definedName name="Excel_BuiltIn_Print_Area_23_20" localSheetId="24">#REF!</definedName>
    <definedName name="Excel_BuiltIn_Print_Area_23_20" localSheetId="0">#REF!</definedName>
    <definedName name="Excel_BuiltIn_Print_Area_23_20">#REF!</definedName>
    <definedName name="Excel_BuiltIn_Print_Area_23_21" localSheetId="1">#REF!</definedName>
    <definedName name="Excel_BuiltIn_Print_Area_23_21" localSheetId="24">#REF!</definedName>
    <definedName name="Excel_BuiltIn_Print_Area_23_21">#REF!</definedName>
    <definedName name="Excel_BuiltIn_Print_Area_23_23" localSheetId="1">#REF!</definedName>
    <definedName name="Excel_BuiltIn_Print_Area_23_23" localSheetId="24">#REF!</definedName>
    <definedName name="Excel_BuiltIn_Print_Area_23_23">#REF!</definedName>
    <definedName name="Excel_BuiltIn_Print_Area_23_24" localSheetId="1">#REF!</definedName>
    <definedName name="Excel_BuiltIn_Print_Area_23_24" localSheetId="24">#REF!</definedName>
    <definedName name="Excel_BuiltIn_Print_Area_23_24">#REF!</definedName>
    <definedName name="Excel_BuiltIn_Print_Area_23_27" localSheetId="1">#REF!</definedName>
    <definedName name="Excel_BuiltIn_Print_Area_23_27" localSheetId="24">#REF!</definedName>
    <definedName name="Excel_BuiltIn_Print_Area_23_27">#REF!</definedName>
    <definedName name="Excel_BuiltIn_Print_Area_23_29" localSheetId="1">#REF!</definedName>
    <definedName name="Excel_BuiltIn_Print_Area_23_29" localSheetId="24">#REF!</definedName>
    <definedName name="Excel_BuiltIn_Print_Area_23_29">#REF!</definedName>
    <definedName name="Excel_BuiltIn_Print_Area_23_3" localSheetId="1">#REF!</definedName>
    <definedName name="Excel_BuiltIn_Print_Area_23_3" localSheetId="24">#REF!</definedName>
    <definedName name="Excel_BuiltIn_Print_Area_23_3">#REF!</definedName>
    <definedName name="Excel_BuiltIn_Print_Area_23_3_11" localSheetId="1">#REF!</definedName>
    <definedName name="Excel_BuiltIn_Print_Area_23_3_11" localSheetId="24">#REF!</definedName>
    <definedName name="Excel_BuiltIn_Print_Area_23_3_11">#REF!</definedName>
    <definedName name="Excel_BuiltIn_Print_Area_23_3_13" localSheetId="1">#REF!</definedName>
    <definedName name="Excel_BuiltIn_Print_Area_23_3_13" localSheetId="24">#REF!</definedName>
    <definedName name="Excel_BuiltIn_Print_Area_23_3_13">#REF!</definedName>
    <definedName name="Excel_BuiltIn_Print_Area_23_3_19">NA()</definedName>
    <definedName name="Excel_BuiltIn_Print_Area_23_3_2">NA()</definedName>
    <definedName name="Excel_BuiltIn_Print_Area_23_3_20">NA()</definedName>
    <definedName name="Excel_BuiltIn_Print_Area_23_3_21">NA()</definedName>
    <definedName name="Excel_BuiltIn_Print_Area_23_3_23">NA()</definedName>
    <definedName name="Excel_BuiltIn_Print_Area_23_3_7">NA()</definedName>
    <definedName name="Excel_BuiltIn_Print_Area_23_30" localSheetId="1">#REF!</definedName>
    <definedName name="Excel_BuiltIn_Print_Area_23_30" localSheetId="24">#REF!</definedName>
    <definedName name="Excel_BuiltIn_Print_Area_23_30" localSheetId="0">#REF!</definedName>
    <definedName name="Excel_BuiltIn_Print_Area_23_30">#REF!</definedName>
    <definedName name="Excel_BuiltIn_Print_Area_23_31" localSheetId="1">#REF!</definedName>
    <definedName name="Excel_BuiltIn_Print_Area_23_31" localSheetId="24">#REF!</definedName>
    <definedName name="Excel_BuiltIn_Print_Area_23_31">#REF!</definedName>
    <definedName name="Excel_BuiltIn_Print_Area_23_4" localSheetId="1">#REF!</definedName>
    <definedName name="Excel_BuiltIn_Print_Area_23_4" localSheetId="24">#REF!</definedName>
    <definedName name="Excel_BuiltIn_Print_Area_23_4">#REF!</definedName>
    <definedName name="Excel_BuiltIn_Print_Area_23_4_11" localSheetId="1">#REF!</definedName>
    <definedName name="Excel_BuiltIn_Print_Area_23_4_11" localSheetId="24">#REF!</definedName>
    <definedName name="Excel_BuiltIn_Print_Area_23_4_11">#REF!</definedName>
    <definedName name="Excel_BuiltIn_Print_Area_23_4_13" localSheetId="1">#REF!</definedName>
    <definedName name="Excel_BuiltIn_Print_Area_23_4_13" localSheetId="24">#REF!</definedName>
    <definedName name="Excel_BuiltIn_Print_Area_23_4_13">#REF!</definedName>
    <definedName name="Excel_BuiltIn_Print_Area_23_4_19">NA()</definedName>
    <definedName name="Excel_BuiltIn_Print_Area_23_4_2">NA()</definedName>
    <definedName name="Excel_BuiltIn_Print_Area_23_4_20">NA()</definedName>
    <definedName name="Excel_BuiltIn_Print_Area_23_4_21">NA()</definedName>
    <definedName name="Excel_BuiltIn_Print_Area_23_4_23">NA()</definedName>
    <definedName name="Excel_BuiltIn_Print_Area_23_4_7">NA()</definedName>
    <definedName name="Excel_BuiltIn_Print_Area_23_5">NA()</definedName>
    <definedName name="Excel_BuiltIn_Print_Area_23_5_11" localSheetId="1">#REF!</definedName>
    <definedName name="Excel_BuiltIn_Print_Area_23_5_11" localSheetId="24">#REF!</definedName>
    <definedName name="Excel_BuiltIn_Print_Area_23_5_11" localSheetId="0">#REF!</definedName>
    <definedName name="Excel_BuiltIn_Print_Area_23_5_11">#REF!</definedName>
    <definedName name="Excel_BuiltIn_Print_Area_23_5_13" localSheetId="1">#REF!</definedName>
    <definedName name="Excel_BuiltIn_Print_Area_23_5_13" localSheetId="24">#REF!</definedName>
    <definedName name="Excel_BuiltIn_Print_Area_23_5_13">#REF!</definedName>
    <definedName name="Excel_BuiltIn_Print_Area_23_5_2">NA()</definedName>
    <definedName name="Excel_BuiltIn_Print_Area_23_5_21">NA()</definedName>
    <definedName name="Excel_BuiltIn_Print_Area_23_5_7">NA()</definedName>
    <definedName name="Excel_BuiltIn_Print_Area_23_7" localSheetId="1">#REF!</definedName>
    <definedName name="Excel_BuiltIn_Print_Area_23_7" localSheetId="24">#REF!</definedName>
    <definedName name="Excel_BuiltIn_Print_Area_23_7" localSheetId="0">#REF!</definedName>
    <definedName name="Excel_BuiltIn_Print_Area_23_7">#REF!</definedName>
    <definedName name="Excel_BuiltIn_Print_Area_24" localSheetId="1">#REF!</definedName>
    <definedName name="Excel_BuiltIn_Print_Area_24" localSheetId="24">#REF!</definedName>
    <definedName name="Excel_BuiltIn_Print_Area_24">#REF!</definedName>
    <definedName name="Excel_BuiltIn_Print_Area_24_1" localSheetId="1">#REF!</definedName>
    <definedName name="Excel_BuiltIn_Print_Area_24_1" localSheetId="24">#REF!</definedName>
    <definedName name="Excel_BuiltIn_Print_Area_24_1">#REF!</definedName>
    <definedName name="Excel_BuiltIn_Print_Area_24_1_11" localSheetId="1">#REF!</definedName>
    <definedName name="Excel_BuiltIn_Print_Area_24_1_11" localSheetId="24">#REF!</definedName>
    <definedName name="Excel_BuiltIn_Print_Area_24_1_11">#REF!</definedName>
    <definedName name="Excel_BuiltIn_Print_Area_24_1_13" localSheetId="1">#REF!</definedName>
    <definedName name="Excel_BuiltIn_Print_Area_24_1_13" localSheetId="24">#REF!</definedName>
    <definedName name="Excel_BuiltIn_Print_Area_24_1_13">#REF!</definedName>
    <definedName name="Excel_BuiltIn_Print_Area_24_1_19">NA()</definedName>
    <definedName name="Excel_BuiltIn_Print_Area_24_1_2">NA()</definedName>
    <definedName name="Excel_BuiltIn_Print_Area_24_1_20">NA()</definedName>
    <definedName name="Excel_BuiltIn_Print_Area_24_1_21">NA()</definedName>
    <definedName name="Excel_BuiltIn_Print_Area_24_1_23">NA()</definedName>
    <definedName name="Excel_BuiltIn_Print_Area_24_1_7">NA()</definedName>
    <definedName name="Excel_BuiltIn_Print_Area_24_11" localSheetId="1">#REF!</definedName>
    <definedName name="Excel_BuiltIn_Print_Area_24_11" localSheetId="24">#REF!</definedName>
    <definedName name="Excel_BuiltIn_Print_Area_24_11" localSheetId="0">#REF!</definedName>
    <definedName name="Excel_BuiltIn_Print_Area_24_11">#REF!</definedName>
    <definedName name="Excel_BuiltIn_Print_Area_24_13" localSheetId="1">#REF!</definedName>
    <definedName name="Excel_BuiltIn_Print_Area_24_13" localSheetId="24">#REF!</definedName>
    <definedName name="Excel_BuiltIn_Print_Area_24_13">#REF!</definedName>
    <definedName name="Excel_BuiltIn_Print_Area_24_15" localSheetId="1">#REF!</definedName>
    <definedName name="Excel_BuiltIn_Print_Area_24_15" localSheetId="24">#REF!</definedName>
    <definedName name="Excel_BuiltIn_Print_Area_24_15">#REF!</definedName>
    <definedName name="Excel_BuiltIn_Print_Area_24_16" localSheetId="1">#REF!</definedName>
    <definedName name="Excel_BuiltIn_Print_Area_24_16" localSheetId="24">#REF!</definedName>
    <definedName name="Excel_BuiltIn_Print_Area_24_16">#REF!</definedName>
    <definedName name="Excel_BuiltIn_Print_Area_24_17" localSheetId="1">#REF!</definedName>
    <definedName name="Excel_BuiltIn_Print_Area_24_17" localSheetId="24">#REF!</definedName>
    <definedName name="Excel_BuiltIn_Print_Area_24_17">#REF!</definedName>
    <definedName name="Excel_BuiltIn_Print_Area_24_18" localSheetId="1">#REF!</definedName>
    <definedName name="Excel_BuiltIn_Print_Area_24_18" localSheetId="24">#REF!</definedName>
    <definedName name="Excel_BuiltIn_Print_Area_24_18">#REF!</definedName>
    <definedName name="Excel_BuiltIn_Print_Area_24_19" localSheetId="1">#REF!</definedName>
    <definedName name="Excel_BuiltIn_Print_Area_24_19" localSheetId="24">#REF!</definedName>
    <definedName name="Excel_BuiltIn_Print_Area_24_19">#REF!</definedName>
    <definedName name="Excel_BuiltIn_Print_Area_24_2" localSheetId="1">#REF!</definedName>
    <definedName name="Excel_BuiltIn_Print_Area_24_2" localSheetId="24">#REF!</definedName>
    <definedName name="Excel_BuiltIn_Print_Area_24_2">#REF!</definedName>
    <definedName name="Excel_BuiltIn_Print_Area_24_2_11" localSheetId="1">#REF!</definedName>
    <definedName name="Excel_BuiltIn_Print_Area_24_2_11" localSheetId="24">#REF!</definedName>
    <definedName name="Excel_BuiltIn_Print_Area_24_2_11">#REF!</definedName>
    <definedName name="Excel_BuiltIn_Print_Area_24_2_13" localSheetId="1">#REF!</definedName>
    <definedName name="Excel_BuiltIn_Print_Area_24_2_13" localSheetId="24">#REF!</definedName>
    <definedName name="Excel_BuiltIn_Print_Area_24_2_13">#REF!</definedName>
    <definedName name="Excel_BuiltIn_Print_Area_24_2_19">NA()</definedName>
    <definedName name="Excel_BuiltIn_Print_Area_24_2_2">NA()</definedName>
    <definedName name="Excel_BuiltIn_Print_Area_24_2_20">NA()</definedName>
    <definedName name="Excel_BuiltIn_Print_Area_24_2_21">NA()</definedName>
    <definedName name="Excel_BuiltIn_Print_Area_24_2_23">NA()</definedName>
    <definedName name="Excel_BuiltIn_Print_Area_24_2_7">NA()</definedName>
    <definedName name="Excel_BuiltIn_Print_Area_24_20" localSheetId="1">#REF!</definedName>
    <definedName name="Excel_BuiltIn_Print_Area_24_20" localSheetId="24">#REF!</definedName>
    <definedName name="Excel_BuiltIn_Print_Area_24_20" localSheetId="0">#REF!</definedName>
    <definedName name="Excel_BuiltIn_Print_Area_24_20">#REF!</definedName>
    <definedName name="Excel_BuiltIn_Print_Area_24_21" localSheetId="1">#REF!</definedName>
    <definedName name="Excel_BuiltIn_Print_Area_24_21" localSheetId="24">#REF!</definedName>
    <definedName name="Excel_BuiltIn_Print_Area_24_21">#REF!</definedName>
    <definedName name="Excel_BuiltIn_Print_Area_24_23" localSheetId="1">#REF!</definedName>
    <definedName name="Excel_BuiltIn_Print_Area_24_23" localSheetId="24">#REF!</definedName>
    <definedName name="Excel_BuiltIn_Print_Area_24_23">#REF!</definedName>
    <definedName name="Excel_BuiltIn_Print_Area_24_24" localSheetId="1">#REF!</definedName>
    <definedName name="Excel_BuiltIn_Print_Area_24_24" localSheetId="24">#REF!</definedName>
    <definedName name="Excel_BuiltIn_Print_Area_24_24">#REF!</definedName>
    <definedName name="Excel_BuiltIn_Print_Area_24_27" localSheetId="1">#REF!</definedName>
    <definedName name="Excel_BuiltIn_Print_Area_24_27" localSheetId="24">#REF!</definedName>
    <definedName name="Excel_BuiltIn_Print_Area_24_27">#REF!</definedName>
    <definedName name="Excel_BuiltIn_Print_Area_24_29" localSheetId="1">#REF!</definedName>
    <definedName name="Excel_BuiltIn_Print_Area_24_29" localSheetId="24">#REF!</definedName>
    <definedName name="Excel_BuiltIn_Print_Area_24_29">#REF!</definedName>
    <definedName name="Excel_BuiltIn_Print_Area_24_3" localSheetId="1">#REF!</definedName>
    <definedName name="Excel_BuiltIn_Print_Area_24_3" localSheetId="24">#REF!</definedName>
    <definedName name="Excel_BuiltIn_Print_Area_24_3">#REF!</definedName>
    <definedName name="Excel_BuiltIn_Print_Area_24_3_11" localSheetId="1">#REF!</definedName>
    <definedName name="Excel_BuiltIn_Print_Area_24_3_11" localSheetId="24">#REF!</definedName>
    <definedName name="Excel_BuiltIn_Print_Area_24_3_11">#REF!</definedName>
    <definedName name="Excel_BuiltIn_Print_Area_24_3_13" localSheetId="1">#REF!</definedName>
    <definedName name="Excel_BuiltIn_Print_Area_24_3_13" localSheetId="24">#REF!</definedName>
    <definedName name="Excel_BuiltIn_Print_Area_24_3_13">#REF!</definedName>
    <definedName name="Excel_BuiltIn_Print_Area_24_3_19">NA()</definedName>
    <definedName name="Excel_BuiltIn_Print_Area_24_3_2">NA()</definedName>
    <definedName name="Excel_BuiltIn_Print_Area_24_3_20">NA()</definedName>
    <definedName name="Excel_BuiltIn_Print_Area_24_3_21">NA()</definedName>
    <definedName name="Excel_BuiltIn_Print_Area_24_3_23">NA()</definedName>
    <definedName name="Excel_BuiltIn_Print_Area_24_3_7">NA()</definedName>
    <definedName name="Excel_BuiltIn_Print_Area_24_30" localSheetId="1">#REF!</definedName>
    <definedName name="Excel_BuiltIn_Print_Area_24_30" localSheetId="24">#REF!</definedName>
    <definedName name="Excel_BuiltIn_Print_Area_24_30" localSheetId="0">#REF!</definedName>
    <definedName name="Excel_BuiltIn_Print_Area_24_30">#REF!</definedName>
    <definedName name="Excel_BuiltIn_Print_Area_24_31" localSheetId="1">#REF!</definedName>
    <definedName name="Excel_BuiltIn_Print_Area_24_31" localSheetId="24">#REF!</definedName>
    <definedName name="Excel_BuiltIn_Print_Area_24_31">#REF!</definedName>
    <definedName name="Excel_BuiltIn_Print_Area_24_4" localSheetId="1">#REF!</definedName>
    <definedName name="Excel_BuiltIn_Print_Area_24_4" localSheetId="24">#REF!</definedName>
    <definedName name="Excel_BuiltIn_Print_Area_24_4">#REF!</definedName>
    <definedName name="Excel_BuiltIn_Print_Area_24_4_11" localSheetId="1">#REF!</definedName>
    <definedName name="Excel_BuiltIn_Print_Area_24_4_11" localSheetId="24">#REF!</definedName>
    <definedName name="Excel_BuiltIn_Print_Area_24_4_11">#REF!</definedName>
    <definedName name="Excel_BuiltIn_Print_Area_24_4_13" localSheetId="1">#REF!</definedName>
    <definedName name="Excel_BuiltIn_Print_Area_24_4_13" localSheetId="24">#REF!</definedName>
    <definedName name="Excel_BuiltIn_Print_Area_24_4_13">#REF!</definedName>
    <definedName name="Excel_BuiltIn_Print_Area_24_4_19">NA()</definedName>
    <definedName name="Excel_BuiltIn_Print_Area_24_4_2">NA()</definedName>
    <definedName name="Excel_BuiltIn_Print_Area_24_4_20">NA()</definedName>
    <definedName name="Excel_BuiltIn_Print_Area_24_4_21">NA()</definedName>
    <definedName name="Excel_BuiltIn_Print_Area_24_4_23">NA()</definedName>
    <definedName name="Excel_BuiltIn_Print_Area_24_4_7">NA()</definedName>
    <definedName name="Excel_BuiltIn_Print_Area_24_5">NA()</definedName>
    <definedName name="Excel_BuiltIn_Print_Area_24_5_11" localSheetId="1">#REF!</definedName>
    <definedName name="Excel_BuiltIn_Print_Area_24_5_11" localSheetId="24">#REF!</definedName>
    <definedName name="Excel_BuiltIn_Print_Area_24_5_11" localSheetId="0">#REF!</definedName>
    <definedName name="Excel_BuiltIn_Print_Area_24_5_11">#REF!</definedName>
    <definedName name="Excel_BuiltIn_Print_Area_24_5_13" localSheetId="1">#REF!</definedName>
    <definedName name="Excel_BuiltIn_Print_Area_24_5_13" localSheetId="24">#REF!</definedName>
    <definedName name="Excel_BuiltIn_Print_Area_24_5_13">#REF!</definedName>
    <definedName name="Excel_BuiltIn_Print_Area_24_5_2">NA()</definedName>
    <definedName name="Excel_BuiltIn_Print_Area_24_5_21">NA()</definedName>
    <definedName name="Excel_BuiltIn_Print_Area_24_5_7">NA()</definedName>
    <definedName name="Excel_BuiltIn_Print_Area_24_7" localSheetId="1">#REF!</definedName>
    <definedName name="Excel_BuiltIn_Print_Area_24_7" localSheetId="24">#REF!</definedName>
    <definedName name="Excel_BuiltIn_Print_Area_24_7" localSheetId="0">#REF!</definedName>
    <definedName name="Excel_BuiltIn_Print_Area_24_7">#REF!</definedName>
    <definedName name="Excel_BuiltIn_Print_Area_25" localSheetId="1">#REF!</definedName>
    <definedName name="Excel_BuiltIn_Print_Area_25" localSheetId="24">#REF!</definedName>
    <definedName name="Excel_BuiltIn_Print_Area_25">#REF!</definedName>
    <definedName name="Excel_BuiltIn_Print_Area_25_1" localSheetId="1">#REF!</definedName>
    <definedName name="Excel_BuiltIn_Print_Area_25_1" localSheetId="24">#REF!</definedName>
    <definedName name="Excel_BuiltIn_Print_Area_25_1">#REF!</definedName>
    <definedName name="Excel_BuiltIn_Print_Area_25_1_11" localSheetId="1">#REF!</definedName>
    <definedName name="Excel_BuiltIn_Print_Area_25_1_11" localSheetId="24">#REF!</definedName>
    <definedName name="Excel_BuiltIn_Print_Area_25_1_11">#REF!</definedName>
    <definedName name="Excel_BuiltIn_Print_Area_25_1_13" localSheetId="1">#REF!</definedName>
    <definedName name="Excel_BuiltIn_Print_Area_25_1_13" localSheetId="24">#REF!</definedName>
    <definedName name="Excel_BuiltIn_Print_Area_25_1_13">#REF!</definedName>
    <definedName name="Excel_BuiltIn_Print_Area_25_1_19">NA()</definedName>
    <definedName name="Excel_BuiltIn_Print_Area_25_1_2">NA()</definedName>
    <definedName name="Excel_BuiltIn_Print_Area_25_1_20">NA()</definedName>
    <definedName name="Excel_BuiltIn_Print_Area_25_1_21">NA()</definedName>
    <definedName name="Excel_BuiltIn_Print_Area_25_1_23">NA()</definedName>
    <definedName name="Excel_BuiltIn_Print_Area_25_1_7">NA()</definedName>
    <definedName name="Excel_BuiltIn_Print_Area_25_11" localSheetId="1">#REF!</definedName>
    <definedName name="Excel_BuiltIn_Print_Area_25_11" localSheetId="24">#REF!</definedName>
    <definedName name="Excel_BuiltIn_Print_Area_25_11" localSheetId="0">#REF!</definedName>
    <definedName name="Excel_BuiltIn_Print_Area_25_11">#REF!</definedName>
    <definedName name="Excel_BuiltIn_Print_Area_25_13" localSheetId="1">#REF!</definedName>
    <definedName name="Excel_BuiltIn_Print_Area_25_13" localSheetId="24">#REF!</definedName>
    <definedName name="Excel_BuiltIn_Print_Area_25_13">#REF!</definedName>
    <definedName name="Excel_BuiltIn_Print_Area_25_15" localSheetId="1">#REF!</definedName>
    <definedName name="Excel_BuiltIn_Print_Area_25_15" localSheetId="24">#REF!</definedName>
    <definedName name="Excel_BuiltIn_Print_Area_25_15">#REF!</definedName>
    <definedName name="Excel_BuiltIn_Print_Area_25_16" localSheetId="1">#REF!</definedName>
    <definedName name="Excel_BuiltIn_Print_Area_25_16" localSheetId="24">#REF!</definedName>
    <definedName name="Excel_BuiltIn_Print_Area_25_16">#REF!</definedName>
    <definedName name="Excel_BuiltIn_Print_Area_25_17" localSheetId="1">#REF!</definedName>
    <definedName name="Excel_BuiltIn_Print_Area_25_17" localSheetId="24">#REF!</definedName>
    <definedName name="Excel_BuiltIn_Print_Area_25_17">#REF!</definedName>
    <definedName name="Excel_BuiltIn_Print_Area_25_18" localSheetId="1">#REF!</definedName>
    <definedName name="Excel_BuiltIn_Print_Area_25_18" localSheetId="24">#REF!</definedName>
    <definedName name="Excel_BuiltIn_Print_Area_25_18">#REF!</definedName>
    <definedName name="Excel_BuiltIn_Print_Area_25_19" localSheetId="1">#REF!</definedName>
    <definedName name="Excel_BuiltIn_Print_Area_25_19" localSheetId="24">#REF!</definedName>
    <definedName name="Excel_BuiltIn_Print_Area_25_19">#REF!</definedName>
    <definedName name="Excel_BuiltIn_Print_Area_25_2" localSheetId="1">#REF!</definedName>
    <definedName name="Excel_BuiltIn_Print_Area_25_2" localSheetId="24">#REF!</definedName>
    <definedName name="Excel_BuiltIn_Print_Area_25_2">#REF!</definedName>
    <definedName name="Excel_BuiltIn_Print_Area_25_2_11" localSheetId="1">#REF!</definedName>
    <definedName name="Excel_BuiltIn_Print_Area_25_2_11" localSheetId="24">#REF!</definedName>
    <definedName name="Excel_BuiltIn_Print_Area_25_2_11">#REF!</definedName>
    <definedName name="Excel_BuiltIn_Print_Area_25_2_13" localSheetId="1">#REF!</definedName>
    <definedName name="Excel_BuiltIn_Print_Area_25_2_13" localSheetId="24">#REF!</definedName>
    <definedName name="Excel_BuiltIn_Print_Area_25_2_13">#REF!</definedName>
    <definedName name="Excel_BuiltIn_Print_Area_25_2_19">NA()</definedName>
    <definedName name="Excel_BuiltIn_Print_Area_25_2_2">NA()</definedName>
    <definedName name="Excel_BuiltIn_Print_Area_25_2_20">NA()</definedName>
    <definedName name="Excel_BuiltIn_Print_Area_25_2_21">NA()</definedName>
    <definedName name="Excel_BuiltIn_Print_Area_25_2_23">NA()</definedName>
    <definedName name="Excel_BuiltIn_Print_Area_25_2_7">NA()</definedName>
    <definedName name="Excel_BuiltIn_Print_Area_25_20" localSheetId="1">#REF!</definedName>
    <definedName name="Excel_BuiltIn_Print_Area_25_20" localSheetId="24">#REF!</definedName>
    <definedName name="Excel_BuiltIn_Print_Area_25_20" localSheetId="0">#REF!</definedName>
    <definedName name="Excel_BuiltIn_Print_Area_25_20">#REF!</definedName>
    <definedName name="Excel_BuiltIn_Print_Area_25_21" localSheetId="1">#REF!</definedName>
    <definedName name="Excel_BuiltIn_Print_Area_25_21" localSheetId="24">#REF!</definedName>
    <definedName name="Excel_BuiltIn_Print_Area_25_21">#REF!</definedName>
    <definedName name="Excel_BuiltIn_Print_Area_25_23" localSheetId="1">#REF!</definedName>
    <definedName name="Excel_BuiltIn_Print_Area_25_23" localSheetId="24">#REF!</definedName>
    <definedName name="Excel_BuiltIn_Print_Area_25_23">#REF!</definedName>
    <definedName name="Excel_BuiltIn_Print_Area_25_24" localSheetId="1">#REF!</definedName>
    <definedName name="Excel_BuiltIn_Print_Area_25_24" localSheetId="24">#REF!</definedName>
    <definedName name="Excel_BuiltIn_Print_Area_25_24">#REF!</definedName>
    <definedName name="Excel_BuiltIn_Print_Area_25_27" localSheetId="1">#REF!</definedName>
    <definedName name="Excel_BuiltIn_Print_Area_25_27" localSheetId="24">#REF!</definedName>
    <definedName name="Excel_BuiltIn_Print_Area_25_27">#REF!</definedName>
    <definedName name="Excel_BuiltIn_Print_Area_25_29" localSheetId="1">#REF!</definedName>
    <definedName name="Excel_BuiltIn_Print_Area_25_29" localSheetId="24">#REF!</definedName>
    <definedName name="Excel_BuiltIn_Print_Area_25_29">#REF!</definedName>
    <definedName name="Excel_BuiltIn_Print_Area_25_3" localSheetId="1">#REF!</definedName>
    <definedName name="Excel_BuiltIn_Print_Area_25_3" localSheetId="24">#REF!</definedName>
    <definedName name="Excel_BuiltIn_Print_Area_25_3">#REF!</definedName>
    <definedName name="Excel_BuiltIn_Print_Area_25_3_11" localSheetId="1">#REF!</definedName>
    <definedName name="Excel_BuiltIn_Print_Area_25_3_11" localSheetId="24">#REF!</definedName>
    <definedName name="Excel_BuiltIn_Print_Area_25_3_11">#REF!</definedName>
    <definedName name="Excel_BuiltIn_Print_Area_25_3_13" localSheetId="1">#REF!</definedName>
    <definedName name="Excel_BuiltIn_Print_Area_25_3_13" localSheetId="24">#REF!</definedName>
    <definedName name="Excel_BuiltIn_Print_Area_25_3_13">#REF!</definedName>
    <definedName name="Excel_BuiltIn_Print_Area_25_3_19">NA()</definedName>
    <definedName name="Excel_BuiltIn_Print_Area_25_3_2">NA()</definedName>
    <definedName name="Excel_BuiltIn_Print_Area_25_3_20">NA()</definedName>
    <definedName name="Excel_BuiltIn_Print_Area_25_3_21">NA()</definedName>
    <definedName name="Excel_BuiltIn_Print_Area_25_3_23">NA()</definedName>
    <definedName name="Excel_BuiltIn_Print_Area_25_3_7">NA()</definedName>
    <definedName name="Excel_BuiltIn_Print_Area_25_30" localSheetId="1">#REF!</definedName>
    <definedName name="Excel_BuiltIn_Print_Area_25_30" localSheetId="24">#REF!</definedName>
    <definedName name="Excel_BuiltIn_Print_Area_25_30" localSheetId="0">#REF!</definedName>
    <definedName name="Excel_BuiltIn_Print_Area_25_30">#REF!</definedName>
    <definedName name="Excel_BuiltIn_Print_Area_25_31" localSheetId="1">#REF!</definedName>
    <definedName name="Excel_BuiltIn_Print_Area_25_31" localSheetId="24">#REF!</definedName>
    <definedName name="Excel_BuiltIn_Print_Area_25_31">#REF!</definedName>
    <definedName name="Excel_BuiltIn_Print_Area_25_4" localSheetId="1">#REF!</definedName>
    <definedName name="Excel_BuiltIn_Print_Area_25_4" localSheetId="24">#REF!</definedName>
    <definedName name="Excel_BuiltIn_Print_Area_25_4">#REF!</definedName>
    <definedName name="Excel_BuiltIn_Print_Area_25_4_11" localSheetId="1">#REF!</definedName>
    <definedName name="Excel_BuiltIn_Print_Area_25_4_11" localSheetId="24">#REF!</definedName>
    <definedName name="Excel_BuiltIn_Print_Area_25_4_11">#REF!</definedName>
    <definedName name="Excel_BuiltIn_Print_Area_25_4_13" localSheetId="1">#REF!</definedName>
    <definedName name="Excel_BuiltIn_Print_Area_25_4_13" localSheetId="24">#REF!</definedName>
    <definedName name="Excel_BuiltIn_Print_Area_25_4_13">#REF!</definedName>
    <definedName name="Excel_BuiltIn_Print_Area_25_4_19">NA()</definedName>
    <definedName name="Excel_BuiltIn_Print_Area_25_4_2">NA()</definedName>
    <definedName name="Excel_BuiltIn_Print_Area_25_4_20">NA()</definedName>
    <definedName name="Excel_BuiltIn_Print_Area_25_4_21">NA()</definedName>
    <definedName name="Excel_BuiltIn_Print_Area_25_4_23">NA()</definedName>
    <definedName name="Excel_BuiltIn_Print_Area_25_4_7">NA()</definedName>
    <definedName name="Excel_BuiltIn_Print_Area_25_5">NA()</definedName>
    <definedName name="Excel_BuiltIn_Print_Area_25_5_11" localSheetId="1">#REF!</definedName>
    <definedName name="Excel_BuiltIn_Print_Area_25_5_11" localSheetId="24">#REF!</definedName>
    <definedName name="Excel_BuiltIn_Print_Area_25_5_11" localSheetId="0">#REF!</definedName>
    <definedName name="Excel_BuiltIn_Print_Area_25_5_11">#REF!</definedName>
    <definedName name="Excel_BuiltIn_Print_Area_25_5_13" localSheetId="1">#REF!</definedName>
    <definedName name="Excel_BuiltIn_Print_Area_25_5_13" localSheetId="24">#REF!</definedName>
    <definedName name="Excel_BuiltIn_Print_Area_25_5_13">#REF!</definedName>
    <definedName name="Excel_BuiltIn_Print_Area_25_5_2">NA()</definedName>
    <definedName name="Excel_BuiltIn_Print_Area_25_5_21">NA()</definedName>
    <definedName name="Excel_BuiltIn_Print_Area_25_5_7">NA()</definedName>
    <definedName name="Excel_BuiltIn_Print_Area_25_7" localSheetId="1">#REF!</definedName>
    <definedName name="Excel_BuiltIn_Print_Area_25_7" localSheetId="24">#REF!</definedName>
    <definedName name="Excel_BuiltIn_Print_Area_25_7" localSheetId="0">#REF!</definedName>
    <definedName name="Excel_BuiltIn_Print_Area_25_7">#REF!</definedName>
    <definedName name="Excel_BuiltIn_Print_Area_3" localSheetId="1">#REF!</definedName>
    <definedName name="Excel_BuiltIn_Print_Area_3" localSheetId="24">#REF!</definedName>
    <definedName name="Excel_BuiltIn_Print_Area_3">#REF!</definedName>
    <definedName name="Excel_BuiltIn_Print_Area_3_1" localSheetId="1">#REF!</definedName>
    <definedName name="Excel_BuiltIn_Print_Area_3_1" localSheetId="24">#REF!</definedName>
    <definedName name="Excel_BuiltIn_Print_Area_3_1">#REF!</definedName>
    <definedName name="Excel_BuiltIn_Print_Area_3_1_1" localSheetId="1">#REF!</definedName>
    <definedName name="Excel_BuiltIn_Print_Area_3_1_1" localSheetId="24">#REF!</definedName>
    <definedName name="Excel_BuiltIn_Print_Area_3_1_1">#REF!</definedName>
    <definedName name="Excel_BuiltIn_Print_Area_3_1_1_19">NA()</definedName>
    <definedName name="Excel_BuiltIn_Print_Area_3_1_1_20">NA()</definedName>
    <definedName name="Excel_BuiltIn_Print_Area_3_1_1_21">NA()</definedName>
    <definedName name="Excel_BuiltIn_Print_Area_3_1_1_23">NA()</definedName>
    <definedName name="Excel_BuiltIn_Print_Area_3_1_16" localSheetId="1">#REF!</definedName>
    <definedName name="Excel_BuiltIn_Print_Area_3_1_16" localSheetId="24">#REF!</definedName>
    <definedName name="Excel_BuiltIn_Print_Area_3_1_16" localSheetId="0">#REF!</definedName>
    <definedName name="Excel_BuiltIn_Print_Area_3_1_16">#REF!</definedName>
    <definedName name="Excel_BuiltIn_Print_Area_3_1_17" localSheetId="1">#REF!</definedName>
    <definedName name="Excel_BuiltIn_Print_Area_3_1_17" localSheetId="24">#REF!</definedName>
    <definedName name="Excel_BuiltIn_Print_Area_3_1_17">#REF!</definedName>
    <definedName name="Excel_BuiltIn_Print_Area_3_1_2" localSheetId="1">#REF!</definedName>
    <definedName name="Excel_BuiltIn_Print_Area_3_1_2" localSheetId="24">#REF!</definedName>
    <definedName name="Excel_BuiltIn_Print_Area_3_1_2">#REF!</definedName>
    <definedName name="Excel_BuiltIn_Print_Area_3_11" localSheetId="1">#REF!</definedName>
    <definedName name="Excel_BuiltIn_Print_Area_3_11" localSheetId="24">#REF!</definedName>
    <definedName name="Excel_BuiltIn_Print_Area_3_11">#REF!</definedName>
    <definedName name="Excel_BuiltIn_Print_Area_3_15" localSheetId="1">#REF!</definedName>
    <definedName name="Excel_BuiltIn_Print_Area_3_15" localSheetId="24">#REF!</definedName>
    <definedName name="Excel_BuiltIn_Print_Area_3_15">#REF!</definedName>
    <definedName name="Excel_BuiltIn_Print_Area_3_16" localSheetId="1">#REF!</definedName>
    <definedName name="Excel_BuiltIn_Print_Area_3_16" localSheetId="24">#REF!</definedName>
    <definedName name="Excel_BuiltIn_Print_Area_3_16">#REF!</definedName>
    <definedName name="Excel_BuiltIn_Print_Area_3_17" localSheetId="1">#REF!</definedName>
    <definedName name="Excel_BuiltIn_Print_Area_3_17" localSheetId="24">#REF!</definedName>
    <definedName name="Excel_BuiltIn_Print_Area_3_17">#REF!</definedName>
    <definedName name="Excel_BuiltIn_Print_Area_3_18" localSheetId="1">#REF!</definedName>
    <definedName name="Excel_BuiltIn_Print_Area_3_18" localSheetId="24">#REF!</definedName>
    <definedName name="Excel_BuiltIn_Print_Area_3_18">#REF!</definedName>
    <definedName name="Excel_BuiltIn_Print_Area_3_19" localSheetId="1">#REF!</definedName>
    <definedName name="Excel_BuiltIn_Print_Area_3_19" localSheetId="24">#REF!</definedName>
    <definedName name="Excel_BuiltIn_Print_Area_3_19">#REF!</definedName>
    <definedName name="Excel_BuiltIn_Print_Area_3_2" localSheetId="1">#REF!</definedName>
    <definedName name="Excel_BuiltIn_Print_Area_3_2" localSheetId="24">#REF!</definedName>
    <definedName name="Excel_BuiltIn_Print_Area_3_2">#REF!</definedName>
    <definedName name="Excel_BuiltIn_Print_Area_3_2_19">NA()</definedName>
    <definedName name="Excel_BuiltIn_Print_Area_3_2_20">NA()</definedName>
    <definedName name="Excel_BuiltIn_Print_Area_3_2_21">NA()</definedName>
    <definedName name="Excel_BuiltIn_Print_Area_3_2_23">NA()</definedName>
    <definedName name="Excel_BuiltIn_Print_Area_3_20" localSheetId="1">#REF!</definedName>
    <definedName name="Excel_BuiltIn_Print_Area_3_20" localSheetId="24">#REF!</definedName>
    <definedName name="Excel_BuiltIn_Print_Area_3_20" localSheetId="0">#REF!</definedName>
    <definedName name="Excel_BuiltIn_Print_Area_3_20">#REF!</definedName>
    <definedName name="Excel_BuiltIn_Print_Area_3_21" localSheetId="1">#REF!</definedName>
    <definedName name="Excel_BuiltIn_Print_Area_3_21" localSheetId="24">#REF!</definedName>
    <definedName name="Excel_BuiltIn_Print_Area_3_21">#REF!</definedName>
    <definedName name="Excel_BuiltIn_Print_Area_3_23" localSheetId="1">#REF!</definedName>
    <definedName name="Excel_BuiltIn_Print_Area_3_23" localSheetId="24">#REF!</definedName>
    <definedName name="Excel_BuiltIn_Print_Area_3_23">#REF!</definedName>
    <definedName name="Excel_BuiltIn_Print_Area_3_3" localSheetId="1">#REF!</definedName>
    <definedName name="Excel_BuiltIn_Print_Area_3_3" localSheetId="24">#REF!</definedName>
    <definedName name="Excel_BuiltIn_Print_Area_3_3">#REF!</definedName>
    <definedName name="Excel_BuiltIn_Print_Area_3_3_19">NA()</definedName>
    <definedName name="Excel_BuiltIn_Print_Area_3_3_20">NA()</definedName>
    <definedName name="Excel_BuiltIn_Print_Area_3_3_21">NA()</definedName>
    <definedName name="Excel_BuiltIn_Print_Area_3_3_23">NA()</definedName>
    <definedName name="Excel_BuiltIn_Print_Area_3_4" localSheetId="1">#REF!</definedName>
    <definedName name="Excel_BuiltIn_Print_Area_3_4" localSheetId="24">#REF!</definedName>
    <definedName name="Excel_BuiltIn_Print_Area_3_4" localSheetId="0">#REF!</definedName>
    <definedName name="Excel_BuiltIn_Print_Area_3_4">#REF!</definedName>
    <definedName name="Excel_BuiltIn_Print_Area_3_4_19">NA()</definedName>
    <definedName name="Excel_BuiltIn_Print_Area_3_4_20">NA()</definedName>
    <definedName name="Excel_BuiltIn_Print_Area_3_4_21">NA()</definedName>
    <definedName name="Excel_BuiltIn_Print_Area_3_4_23">NA()</definedName>
    <definedName name="Excel_BuiltIn_Print_Area_3_6" localSheetId="1">#REF!</definedName>
    <definedName name="Excel_BuiltIn_Print_Area_3_6" localSheetId="24">#REF!</definedName>
    <definedName name="Excel_BuiltIn_Print_Area_3_6" localSheetId="0">#REF!</definedName>
    <definedName name="Excel_BuiltIn_Print_Area_3_6">#REF!</definedName>
    <definedName name="Excel_BuiltIn_Print_Area_3_9" localSheetId="1">#REF!</definedName>
    <definedName name="Excel_BuiltIn_Print_Area_3_9" localSheetId="24">#REF!</definedName>
    <definedName name="Excel_BuiltIn_Print_Area_3_9">#REF!</definedName>
    <definedName name="Excel_BuiltIn_Print_Area_4" localSheetId="1">#REF!</definedName>
    <definedName name="Excel_BuiltIn_Print_Area_4" localSheetId="24">#REF!</definedName>
    <definedName name="Excel_BuiltIn_Print_Area_4">#REF!</definedName>
    <definedName name="Excel_BuiltIn_Print_Area_4_1" localSheetId="1">#REF!</definedName>
    <definedName name="Excel_BuiltIn_Print_Area_4_1" localSheetId="24">#REF!</definedName>
    <definedName name="Excel_BuiltIn_Print_Area_4_1">#REF!</definedName>
    <definedName name="Excel_BuiltIn_Print_Area_4_1_1" localSheetId="1">#REF!</definedName>
    <definedName name="Excel_BuiltIn_Print_Area_4_1_1" localSheetId="24">#REF!</definedName>
    <definedName name="Excel_BuiltIn_Print_Area_4_1_1">#REF!</definedName>
    <definedName name="Excel_BuiltIn_Print_Area_4_1_1_19">NA()</definedName>
    <definedName name="Excel_BuiltIn_Print_Area_4_1_1_20">NA()</definedName>
    <definedName name="Excel_BuiltIn_Print_Area_4_1_1_21">NA()</definedName>
    <definedName name="Excel_BuiltIn_Print_Area_4_1_1_23">NA()</definedName>
    <definedName name="Excel_BuiltIn_Print_Area_4_1_11" localSheetId="1">#REF!</definedName>
    <definedName name="Excel_BuiltIn_Print_Area_4_1_11" localSheetId="24">#REF!</definedName>
    <definedName name="Excel_BuiltIn_Print_Area_4_1_11" localSheetId="0">#REF!</definedName>
    <definedName name="Excel_BuiltIn_Print_Area_4_1_11">#REF!</definedName>
    <definedName name="Excel_BuiltIn_Print_Area_4_1_13" localSheetId="1">#REF!</definedName>
    <definedName name="Excel_BuiltIn_Print_Area_4_1_13" localSheetId="24">#REF!</definedName>
    <definedName name="Excel_BuiltIn_Print_Area_4_1_13">#REF!</definedName>
    <definedName name="Excel_BuiltIn_Print_Area_4_1_16" localSheetId="1">#REF!</definedName>
    <definedName name="Excel_BuiltIn_Print_Area_4_1_16" localSheetId="24">#REF!</definedName>
    <definedName name="Excel_BuiltIn_Print_Area_4_1_16">#REF!</definedName>
    <definedName name="Excel_BuiltIn_Print_Area_4_1_17" localSheetId="1">#REF!</definedName>
    <definedName name="Excel_BuiltIn_Print_Area_4_1_17" localSheetId="24">#REF!</definedName>
    <definedName name="Excel_BuiltIn_Print_Area_4_1_17">#REF!</definedName>
    <definedName name="Excel_BuiltIn_Print_Area_4_1_2">NA()</definedName>
    <definedName name="Excel_BuiltIn_Print_Area_4_1_21" localSheetId="1">#REF!</definedName>
    <definedName name="Excel_BuiltIn_Print_Area_4_1_21" localSheetId="24">#REF!</definedName>
    <definedName name="Excel_BuiltIn_Print_Area_4_1_21" localSheetId="0">#REF!</definedName>
    <definedName name="Excel_BuiltIn_Print_Area_4_1_21">#REF!</definedName>
    <definedName name="Excel_BuiltIn_Print_Area_4_1_23" localSheetId="1">#REF!</definedName>
    <definedName name="Excel_BuiltIn_Print_Area_4_1_23" localSheetId="24">#REF!</definedName>
    <definedName name="Excel_BuiltIn_Print_Area_4_1_23">#REF!</definedName>
    <definedName name="Excel_BuiltIn_Print_Area_4_1_7">NA()</definedName>
    <definedName name="Excel_BuiltIn_Print_Area_4_11" localSheetId="1">#REF!</definedName>
    <definedName name="Excel_BuiltIn_Print_Area_4_11" localSheetId="24">#REF!</definedName>
    <definedName name="Excel_BuiltIn_Print_Area_4_11" localSheetId="0">#REF!</definedName>
    <definedName name="Excel_BuiltIn_Print_Area_4_11">#REF!</definedName>
    <definedName name="Excel_BuiltIn_Print_Area_4_13" localSheetId="1">#REF!</definedName>
    <definedName name="Excel_BuiltIn_Print_Area_4_13" localSheetId="24">#REF!</definedName>
    <definedName name="Excel_BuiltIn_Print_Area_4_13">#REF!</definedName>
    <definedName name="Excel_BuiltIn_Print_Area_4_15" localSheetId="1">#REF!</definedName>
    <definedName name="Excel_BuiltIn_Print_Area_4_15" localSheetId="24">#REF!</definedName>
    <definedName name="Excel_BuiltIn_Print_Area_4_15">#REF!</definedName>
    <definedName name="Excel_BuiltIn_Print_Area_4_16" localSheetId="1">#REF!</definedName>
    <definedName name="Excel_BuiltIn_Print_Area_4_16" localSheetId="24">#REF!</definedName>
    <definedName name="Excel_BuiltIn_Print_Area_4_16">#REF!</definedName>
    <definedName name="Excel_BuiltIn_Print_Area_4_17" localSheetId="1">#REF!</definedName>
    <definedName name="Excel_BuiltIn_Print_Area_4_17" localSheetId="24">#REF!</definedName>
    <definedName name="Excel_BuiltIn_Print_Area_4_17">#REF!</definedName>
    <definedName name="Excel_BuiltIn_Print_Area_4_18" localSheetId="1">#REF!</definedName>
    <definedName name="Excel_BuiltIn_Print_Area_4_18" localSheetId="24">#REF!</definedName>
    <definedName name="Excel_BuiltIn_Print_Area_4_18">#REF!</definedName>
    <definedName name="Excel_BuiltIn_Print_Area_4_19" localSheetId="1">#REF!</definedName>
    <definedName name="Excel_BuiltIn_Print_Area_4_19" localSheetId="24">#REF!</definedName>
    <definedName name="Excel_BuiltIn_Print_Area_4_19">#REF!</definedName>
    <definedName name="Excel_BuiltIn_Print_Area_4_2" localSheetId="1">#REF!</definedName>
    <definedName name="Excel_BuiltIn_Print_Area_4_2" localSheetId="24">#REF!</definedName>
    <definedName name="Excel_BuiltIn_Print_Area_4_2">#REF!</definedName>
    <definedName name="Excel_BuiltIn_Print_Area_4_2_11" localSheetId="1">#REF!</definedName>
    <definedName name="Excel_BuiltIn_Print_Area_4_2_11" localSheetId="24">#REF!</definedName>
    <definedName name="Excel_BuiltIn_Print_Area_4_2_11">#REF!</definedName>
    <definedName name="Excel_BuiltIn_Print_Area_4_2_13" localSheetId="1">#REF!</definedName>
    <definedName name="Excel_BuiltIn_Print_Area_4_2_13" localSheetId="24">#REF!</definedName>
    <definedName name="Excel_BuiltIn_Print_Area_4_2_13">#REF!</definedName>
    <definedName name="Excel_BuiltIn_Print_Area_4_2_19">NA()</definedName>
    <definedName name="Excel_BuiltIn_Print_Area_4_2_2">NA()</definedName>
    <definedName name="Excel_BuiltIn_Print_Area_4_2_20">NA()</definedName>
    <definedName name="Excel_BuiltIn_Print_Area_4_2_21">NA()</definedName>
    <definedName name="Excel_BuiltIn_Print_Area_4_2_23">NA()</definedName>
    <definedName name="Excel_BuiltIn_Print_Area_4_2_7">NA()</definedName>
    <definedName name="Excel_BuiltIn_Print_Area_4_20" localSheetId="1">#REF!</definedName>
    <definedName name="Excel_BuiltIn_Print_Area_4_20" localSheetId="24">#REF!</definedName>
    <definedName name="Excel_BuiltIn_Print_Area_4_20" localSheetId="0">#REF!</definedName>
    <definedName name="Excel_BuiltIn_Print_Area_4_20">#REF!</definedName>
    <definedName name="Excel_BuiltIn_Print_Area_4_21" localSheetId="1">#REF!</definedName>
    <definedName name="Excel_BuiltIn_Print_Area_4_21" localSheetId="24">#REF!</definedName>
    <definedName name="Excel_BuiltIn_Print_Area_4_21">#REF!</definedName>
    <definedName name="Excel_BuiltIn_Print_Area_4_23" localSheetId="1">#REF!</definedName>
    <definedName name="Excel_BuiltIn_Print_Area_4_23" localSheetId="24">#REF!</definedName>
    <definedName name="Excel_BuiltIn_Print_Area_4_23">#REF!</definedName>
    <definedName name="Excel_BuiltIn_Print_Area_4_24" localSheetId="1">#REF!</definedName>
    <definedName name="Excel_BuiltIn_Print_Area_4_24" localSheetId="24">#REF!</definedName>
    <definedName name="Excel_BuiltIn_Print_Area_4_24">#REF!</definedName>
    <definedName name="Excel_BuiltIn_Print_Area_4_26" localSheetId="1">#REF!</definedName>
    <definedName name="Excel_BuiltIn_Print_Area_4_26" localSheetId="24">#REF!</definedName>
    <definedName name="Excel_BuiltIn_Print_Area_4_26">#REF!</definedName>
    <definedName name="Excel_BuiltIn_Print_Area_4_27" localSheetId="1">#REF!</definedName>
    <definedName name="Excel_BuiltIn_Print_Area_4_27" localSheetId="24">#REF!</definedName>
    <definedName name="Excel_BuiltIn_Print_Area_4_27">#REF!</definedName>
    <definedName name="Excel_BuiltIn_Print_Area_4_29" localSheetId="1">#REF!</definedName>
    <definedName name="Excel_BuiltIn_Print_Area_4_29" localSheetId="24">#REF!</definedName>
    <definedName name="Excel_BuiltIn_Print_Area_4_29">#REF!</definedName>
    <definedName name="Excel_BuiltIn_Print_Area_4_3" localSheetId="1">#REF!</definedName>
    <definedName name="Excel_BuiltIn_Print_Area_4_3" localSheetId="24">#REF!</definedName>
    <definedName name="Excel_BuiltIn_Print_Area_4_3">#REF!</definedName>
    <definedName name="Excel_BuiltIn_Print_Area_4_3_11" localSheetId="1">#REF!</definedName>
    <definedName name="Excel_BuiltIn_Print_Area_4_3_11" localSheetId="24">#REF!</definedName>
    <definedName name="Excel_BuiltIn_Print_Area_4_3_11">#REF!</definedName>
    <definedName name="Excel_BuiltIn_Print_Area_4_3_13" localSheetId="1">#REF!</definedName>
    <definedName name="Excel_BuiltIn_Print_Area_4_3_13" localSheetId="24">#REF!</definedName>
    <definedName name="Excel_BuiltIn_Print_Area_4_3_13">#REF!</definedName>
    <definedName name="Excel_BuiltIn_Print_Area_4_3_19">NA()</definedName>
    <definedName name="Excel_BuiltIn_Print_Area_4_3_2">NA()</definedName>
    <definedName name="Excel_BuiltIn_Print_Area_4_3_20">NA()</definedName>
    <definedName name="Excel_BuiltIn_Print_Area_4_3_21">NA()</definedName>
    <definedName name="Excel_BuiltIn_Print_Area_4_3_23">NA()</definedName>
    <definedName name="Excel_BuiltIn_Print_Area_4_3_7">NA()</definedName>
    <definedName name="Excel_BuiltIn_Print_Area_4_30" localSheetId="1">#REF!</definedName>
    <definedName name="Excel_BuiltIn_Print_Area_4_30" localSheetId="24">#REF!</definedName>
    <definedName name="Excel_BuiltIn_Print_Area_4_30" localSheetId="0">#REF!</definedName>
    <definedName name="Excel_BuiltIn_Print_Area_4_30">#REF!</definedName>
    <definedName name="Excel_BuiltIn_Print_Area_4_31" localSheetId="1">#REF!</definedName>
    <definedName name="Excel_BuiltIn_Print_Area_4_31" localSheetId="24">#REF!</definedName>
    <definedName name="Excel_BuiltIn_Print_Area_4_31">#REF!</definedName>
    <definedName name="Excel_BuiltIn_Print_Area_4_4" localSheetId="1">#REF!</definedName>
    <definedName name="Excel_BuiltIn_Print_Area_4_4" localSheetId="24">#REF!</definedName>
    <definedName name="Excel_BuiltIn_Print_Area_4_4">#REF!</definedName>
    <definedName name="Excel_BuiltIn_Print_Area_4_4_11" localSheetId="1">#REF!</definedName>
    <definedName name="Excel_BuiltIn_Print_Area_4_4_11" localSheetId="24">#REF!</definedName>
    <definedName name="Excel_BuiltIn_Print_Area_4_4_11">#REF!</definedName>
    <definedName name="Excel_BuiltIn_Print_Area_4_4_13" localSheetId="1">#REF!</definedName>
    <definedName name="Excel_BuiltIn_Print_Area_4_4_13" localSheetId="24">#REF!</definedName>
    <definedName name="Excel_BuiltIn_Print_Area_4_4_13">#REF!</definedName>
    <definedName name="Excel_BuiltIn_Print_Area_4_4_19">NA()</definedName>
    <definedName name="Excel_BuiltIn_Print_Area_4_4_2">NA()</definedName>
    <definedName name="Excel_BuiltIn_Print_Area_4_4_20">NA()</definedName>
    <definedName name="Excel_BuiltIn_Print_Area_4_4_21">NA()</definedName>
    <definedName name="Excel_BuiltIn_Print_Area_4_4_23">NA()</definedName>
    <definedName name="Excel_BuiltIn_Print_Area_4_4_7">NA()</definedName>
    <definedName name="Excel_BuiltIn_Print_Area_4_5">NA()</definedName>
    <definedName name="Excel_BuiltIn_Print_Area_4_5_11" localSheetId="1">#REF!</definedName>
    <definedName name="Excel_BuiltIn_Print_Area_4_5_11" localSheetId="24">#REF!</definedName>
    <definedName name="Excel_BuiltIn_Print_Area_4_5_11" localSheetId="0">#REF!</definedName>
    <definedName name="Excel_BuiltIn_Print_Area_4_5_11">#REF!</definedName>
    <definedName name="Excel_BuiltIn_Print_Area_4_5_13" localSheetId="1">#REF!</definedName>
    <definedName name="Excel_BuiltIn_Print_Area_4_5_13" localSheetId="24">#REF!</definedName>
    <definedName name="Excel_BuiltIn_Print_Area_4_5_13">#REF!</definedName>
    <definedName name="Excel_BuiltIn_Print_Area_4_5_2">NA()</definedName>
    <definedName name="Excel_BuiltIn_Print_Area_4_5_21">NA()</definedName>
    <definedName name="Excel_BuiltIn_Print_Area_4_5_7">NA()</definedName>
    <definedName name="Excel_BuiltIn_Print_Area_4_6" localSheetId="1">#REF!</definedName>
    <definedName name="Excel_BuiltIn_Print_Area_4_6" localSheetId="24">#REF!</definedName>
    <definedName name="Excel_BuiltIn_Print_Area_4_6" localSheetId="0">#REF!</definedName>
    <definedName name="Excel_BuiltIn_Print_Area_4_6">#REF!</definedName>
    <definedName name="Excel_BuiltIn_Print_Area_4_7" localSheetId="1">#REF!</definedName>
    <definedName name="Excel_BuiltIn_Print_Area_4_7" localSheetId="24">#REF!</definedName>
    <definedName name="Excel_BuiltIn_Print_Area_4_7">#REF!</definedName>
    <definedName name="Excel_BuiltIn_Print_Area_5" localSheetId="1">#REF!</definedName>
    <definedName name="Excel_BuiltIn_Print_Area_5" localSheetId="24">#REF!</definedName>
    <definedName name="Excel_BuiltIn_Print_Area_5">#REF!</definedName>
    <definedName name="Excel_BuiltIn_Print_Area_5_1" localSheetId="1">#REF!</definedName>
    <definedName name="Excel_BuiltIn_Print_Area_5_1" localSheetId="24">#REF!</definedName>
    <definedName name="Excel_BuiltIn_Print_Area_5_1">#REF!</definedName>
    <definedName name="Excel_BuiltIn_Print_Area_5_1_11" localSheetId="1">#REF!</definedName>
    <definedName name="Excel_BuiltIn_Print_Area_5_1_11" localSheetId="24">#REF!</definedName>
    <definedName name="Excel_BuiltIn_Print_Area_5_1_11">#REF!</definedName>
    <definedName name="Excel_BuiltIn_Print_Area_5_1_13" localSheetId="1">#REF!</definedName>
    <definedName name="Excel_BuiltIn_Print_Area_5_1_13" localSheetId="24">#REF!</definedName>
    <definedName name="Excel_BuiltIn_Print_Area_5_1_13">#REF!</definedName>
    <definedName name="Excel_BuiltIn_Print_Area_5_1_19">NA()</definedName>
    <definedName name="Excel_BuiltIn_Print_Area_5_1_2">NA()</definedName>
    <definedName name="Excel_BuiltIn_Print_Area_5_1_20">NA()</definedName>
    <definedName name="Excel_BuiltIn_Print_Area_5_1_21">NA()</definedName>
    <definedName name="Excel_BuiltIn_Print_Area_5_1_23">NA()</definedName>
    <definedName name="Excel_BuiltIn_Print_Area_5_1_7">NA()</definedName>
    <definedName name="Excel_BuiltIn_Print_Area_5_11" localSheetId="1">#REF!</definedName>
    <definedName name="Excel_BuiltIn_Print_Area_5_11" localSheetId="24">#REF!</definedName>
    <definedName name="Excel_BuiltIn_Print_Area_5_11" localSheetId="0">#REF!</definedName>
    <definedName name="Excel_BuiltIn_Print_Area_5_11">#REF!</definedName>
    <definedName name="Excel_BuiltIn_Print_Area_5_13" localSheetId="1">#REF!</definedName>
    <definedName name="Excel_BuiltIn_Print_Area_5_13" localSheetId="24">#REF!</definedName>
    <definedName name="Excel_BuiltIn_Print_Area_5_13">#REF!</definedName>
    <definedName name="Excel_BuiltIn_Print_Area_5_15" localSheetId="1">#REF!</definedName>
    <definedName name="Excel_BuiltIn_Print_Area_5_15" localSheetId="24">#REF!</definedName>
    <definedName name="Excel_BuiltIn_Print_Area_5_15">#REF!</definedName>
    <definedName name="Excel_BuiltIn_Print_Area_5_16" localSheetId="1">#REF!</definedName>
    <definedName name="Excel_BuiltIn_Print_Area_5_16" localSheetId="24">#REF!</definedName>
    <definedName name="Excel_BuiltIn_Print_Area_5_16">#REF!</definedName>
    <definedName name="Excel_BuiltIn_Print_Area_5_17" localSheetId="1">#REF!</definedName>
    <definedName name="Excel_BuiltIn_Print_Area_5_17" localSheetId="24">#REF!</definedName>
    <definedName name="Excel_BuiltIn_Print_Area_5_17">#REF!</definedName>
    <definedName name="Excel_BuiltIn_Print_Area_5_18" localSheetId="1">#REF!</definedName>
    <definedName name="Excel_BuiltIn_Print_Area_5_18" localSheetId="24">#REF!</definedName>
    <definedName name="Excel_BuiltIn_Print_Area_5_18">#REF!</definedName>
    <definedName name="Excel_BuiltIn_Print_Area_5_19" localSheetId="1">#REF!</definedName>
    <definedName name="Excel_BuiltIn_Print_Area_5_19" localSheetId="24">#REF!</definedName>
    <definedName name="Excel_BuiltIn_Print_Area_5_19">#REF!</definedName>
    <definedName name="Excel_BuiltIn_Print_Area_5_2" localSheetId="1">#REF!</definedName>
    <definedName name="Excel_BuiltIn_Print_Area_5_2" localSheetId="24">#REF!</definedName>
    <definedName name="Excel_BuiltIn_Print_Area_5_2">#REF!</definedName>
    <definedName name="Excel_BuiltIn_Print_Area_5_2_1" localSheetId="1">#REF!</definedName>
    <definedName name="Excel_BuiltIn_Print_Area_5_2_1" localSheetId="24">#REF!</definedName>
    <definedName name="Excel_BuiltIn_Print_Area_5_2_1">#REF!</definedName>
    <definedName name="Excel_BuiltIn_Print_Area_5_2_11" localSheetId="1">#REF!</definedName>
    <definedName name="Excel_BuiltIn_Print_Area_5_2_11" localSheetId="24">#REF!</definedName>
    <definedName name="Excel_BuiltIn_Print_Area_5_2_11">#REF!</definedName>
    <definedName name="Excel_BuiltIn_Print_Area_5_2_13" localSheetId="1">#REF!</definedName>
    <definedName name="Excel_BuiltIn_Print_Area_5_2_13" localSheetId="24">#REF!</definedName>
    <definedName name="Excel_BuiltIn_Print_Area_5_2_13">#REF!</definedName>
    <definedName name="Excel_BuiltIn_Print_Area_5_2_19">NA()</definedName>
    <definedName name="Excel_BuiltIn_Print_Area_5_2_2">NA()</definedName>
    <definedName name="Excel_BuiltIn_Print_Area_5_2_20">NA()</definedName>
    <definedName name="Excel_BuiltIn_Print_Area_5_2_21">NA()</definedName>
    <definedName name="Excel_BuiltIn_Print_Area_5_2_23">NA()</definedName>
    <definedName name="Excel_BuiltIn_Print_Area_5_2_7">NA()</definedName>
    <definedName name="Excel_BuiltIn_Print_Area_5_20" localSheetId="1">#REF!</definedName>
    <definedName name="Excel_BuiltIn_Print_Area_5_20" localSheetId="24">#REF!</definedName>
    <definedName name="Excel_BuiltIn_Print_Area_5_20" localSheetId="0">#REF!</definedName>
    <definedName name="Excel_BuiltIn_Print_Area_5_20">#REF!</definedName>
    <definedName name="Excel_BuiltIn_Print_Area_5_21" localSheetId="1">#REF!</definedName>
    <definedName name="Excel_BuiltIn_Print_Area_5_21" localSheetId="24">#REF!</definedName>
    <definedName name="Excel_BuiltIn_Print_Area_5_21">#REF!</definedName>
    <definedName name="Excel_BuiltIn_Print_Area_5_23" localSheetId="1">#REF!</definedName>
    <definedName name="Excel_BuiltIn_Print_Area_5_23" localSheetId="24">#REF!</definedName>
    <definedName name="Excel_BuiltIn_Print_Area_5_23">#REF!</definedName>
    <definedName name="Excel_BuiltIn_Print_Area_5_24" localSheetId="1">#REF!</definedName>
    <definedName name="Excel_BuiltIn_Print_Area_5_24" localSheetId="24">#REF!</definedName>
    <definedName name="Excel_BuiltIn_Print_Area_5_24">#REF!</definedName>
    <definedName name="Excel_BuiltIn_Print_Area_5_26" localSheetId="1">#REF!</definedName>
    <definedName name="Excel_BuiltIn_Print_Area_5_26" localSheetId="24">#REF!</definedName>
    <definedName name="Excel_BuiltIn_Print_Area_5_26">#REF!</definedName>
    <definedName name="Excel_BuiltIn_Print_Area_5_27" localSheetId="1">#REF!</definedName>
    <definedName name="Excel_BuiltIn_Print_Area_5_27" localSheetId="24">#REF!</definedName>
    <definedName name="Excel_BuiltIn_Print_Area_5_27">#REF!</definedName>
    <definedName name="Excel_BuiltIn_Print_Area_5_29" localSheetId="1">#REF!</definedName>
    <definedName name="Excel_BuiltIn_Print_Area_5_29" localSheetId="24">#REF!</definedName>
    <definedName name="Excel_BuiltIn_Print_Area_5_29">#REF!</definedName>
    <definedName name="Excel_BuiltIn_Print_Area_5_3" localSheetId="1">#REF!</definedName>
    <definedName name="Excel_BuiltIn_Print_Area_5_3" localSheetId="24">#REF!</definedName>
    <definedName name="Excel_BuiltIn_Print_Area_5_3">#REF!</definedName>
    <definedName name="Excel_BuiltIn_Print_Area_5_3_11" localSheetId="1">#REF!</definedName>
    <definedName name="Excel_BuiltIn_Print_Area_5_3_11" localSheetId="24">#REF!</definedName>
    <definedName name="Excel_BuiltIn_Print_Area_5_3_11">#REF!</definedName>
    <definedName name="Excel_BuiltIn_Print_Area_5_3_13" localSheetId="1">#REF!</definedName>
    <definedName name="Excel_BuiltIn_Print_Area_5_3_13" localSheetId="24">#REF!</definedName>
    <definedName name="Excel_BuiltIn_Print_Area_5_3_13">#REF!</definedName>
    <definedName name="Excel_BuiltIn_Print_Area_5_3_19">NA()</definedName>
    <definedName name="Excel_BuiltIn_Print_Area_5_3_2">NA()</definedName>
    <definedName name="Excel_BuiltIn_Print_Area_5_3_20">NA()</definedName>
    <definedName name="Excel_BuiltIn_Print_Area_5_3_21">NA()</definedName>
    <definedName name="Excel_BuiltIn_Print_Area_5_3_23">NA()</definedName>
    <definedName name="Excel_BuiltIn_Print_Area_5_3_7">NA()</definedName>
    <definedName name="Excel_BuiltIn_Print_Area_5_30" localSheetId="1">#REF!</definedName>
    <definedName name="Excel_BuiltIn_Print_Area_5_30" localSheetId="24">#REF!</definedName>
    <definedName name="Excel_BuiltIn_Print_Area_5_30" localSheetId="0">#REF!</definedName>
    <definedName name="Excel_BuiltIn_Print_Area_5_30">#REF!</definedName>
    <definedName name="Excel_BuiltIn_Print_Area_5_31" localSheetId="1">#REF!</definedName>
    <definedName name="Excel_BuiltIn_Print_Area_5_31" localSheetId="24">#REF!</definedName>
    <definedName name="Excel_BuiltIn_Print_Area_5_31">#REF!</definedName>
    <definedName name="Excel_BuiltIn_Print_Area_5_4" localSheetId="1">#REF!</definedName>
    <definedName name="Excel_BuiltIn_Print_Area_5_4" localSheetId="24">#REF!</definedName>
    <definedName name="Excel_BuiltIn_Print_Area_5_4">#REF!</definedName>
    <definedName name="Excel_BuiltIn_Print_Area_5_4_11" localSheetId="1">#REF!</definedName>
    <definedName name="Excel_BuiltIn_Print_Area_5_4_11" localSheetId="24">#REF!</definedName>
    <definedName name="Excel_BuiltIn_Print_Area_5_4_11">#REF!</definedName>
    <definedName name="Excel_BuiltIn_Print_Area_5_4_13" localSheetId="1">#REF!</definedName>
    <definedName name="Excel_BuiltIn_Print_Area_5_4_13" localSheetId="24">#REF!</definedName>
    <definedName name="Excel_BuiltIn_Print_Area_5_4_13">#REF!</definedName>
    <definedName name="Excel_BuiltIn_Print_Area_5_4_19">NA()</definedName>
    <definedName name="Excel_BuiltIn_Print_Area_5_4_2">NA()</definedName>
    <definedName name="Excel_BuiltIn_Print_Area_5_4_20">NA()</definedName>
    <definedName name="Excel_BuiltIn_Print_Area_5_4_21">NA()</definedName>
    <definedName name="Excel_BuiltIn_Print_Area_5_4_23">NA()</definedName>
    <definedName name="Excel_BuiltIn_Print_Area_5_4_7">NA()</definedName>
    <definedName name="Excel_BuiltIn_Print_Area_5_5">NA()</definedName>
    <definedName name="Excel_BuiltIn_Print_Area_5_5_11" localSheetId="1">#REF!</definedName>
    <definedName name="Excel_BuiltIn_Print_Area_5_5_11" localSheetId="24">#REF!</definedName>
    <definedName name="Excel_BuiltIn_Print_Area_5_5_11" localSheetId="0">#REF!</definedName>
    <definedName name="Excel_BuiltIn_Print_Area_5_5_11">#REF!</definedName>
    <definedName name="Excel_BuiltIn_Print_Area_5_5_13" localSheetId="1">#REF!</definedName>
    <definedName name="Excel_BuiltIn_Print_Area_5_5_13" localSheetId="24">#REF!</definedName>
    <definedName name="Excel_BuiltIn_Print_Area_5_5_13">#REF!</definedName>
    <definedName name="Excel_BuiltIn_Print_Area_5_5_2">NA()</definedName>
    <definedName name="Excel_BuiltIn_Print_Area_5_5_21">NA()</definedName>
    <definedName name="Excel_BuiltIn_Print_Area_5_5_7">NA()</definedName>
    <definedName name="Excel_BuiltIn_Print_Area_5_6" localSheetId="1">#REF!</definedName>
    <definedName name="Excel_BuiltIn_Print_Area_5_6" localSheetId="24">#REF!</definedName>
    <definedName name="Excel_BuiltIn_Print_Area_5_6" localSheetId="0">#REF!</definedName>
    <definedName name="Excel_BuiltIn_Print_Area_5_6">#REF!</definedName>
    <definedName name="Excel_BuiltIn_Print_Area_5_7" localSheetId="1">#REF!</definedName>
    <definedName name="Excel_BuiltIn_Print_Area_5_7" localSheetId="24">#REF!</definedName>
    <definedName name="Excel_BuiltIn_Print_Area_5_7">#REF!</definedName>
    <definedName name="Excel_BuiltIn_Print_Area_6_1" localSheetId="1">#REF!</definedName>
    <definedName name="Excel_BuiltIn_Print_Area_6_1" localSheetId="24">#REF!</definedName>
    <definedName name="Excel_BuiltIn_Print_Area_6_1">#REF!</definedName>
    <definedName name="Excel_BuiltIn_Print_Area_6_1_1" localSheetId="1">#REF!</definedName>
    <definedName name="Excel_BuiltIn_Print_Area_6_1_1" localSheetId="24">#REF!</definedName>
    <definedName name="Excel_BuiltIn_Print_Area_6_1_1">#REF!</definedName>
    <definedName name="Excel_BuiltIn_Print_Area_6_1_1_19">NA()</definedName>
    <definedName name="Excel_BuiltIn_Print_Area_6_1_1_20">NA()</definedName>
    <definedName name="Excel_BuiltIn_Print_Area_6_1_1_21">NA()</definedName>
    <definedName name="Excel_BuiltIn_Print_Area_6_1_1_23">NA()</definedName>
    <definedName name="Excel_BuiltIn_Print_Area_6_1_11" localSheetId="1">#REF!</definedName>
    <definedName name="Excel_BuiltIn_Print_Area_6_1_11" localSheetId="24">#REF!</definedName>
    <definedName name="Excel_BuiltIn_Print_Area_6_1_11" localSheetId="0">#REF!</definedName>
    <definedName name="Excel_BuiltIn_Print_Area_6_1_11">#REF!</definedName>
    <definedName name="Excel_BuiltIn_Print_Area_6_1_13" localSheetId="1">#REF!</definedName>
    <definedName name="Excel_BuiltIn_Print_Area_6_1_13" localSheetId="24">#REF!</definedName>
    <definedName name="Excel_BuiltIn_Print_Area_6_1_13">#REF!</definedName>
    <definedName name="Excel_BuiltIn_Print_Area_6_1_16" localSheetId="1">#REF!</definedName>
    <definedName name="Excel_BuiltIn_Print_Area_6_1_16" localSheetId="24">#REF!</definedName>
    <definedName name="Excel_BuiltIn_Print_Area_6_1_16">#REF!</definedName>
    <definedName name="Excel_BuiltIn_Print_Area_6_1_17" localSheetId="1">#REF!</definedName>
    <definedName name="Excel_BuiltIn_Print_Area_6_1_17" localSheetId="24">#REF!</definedName>
    <definedName name="Excel_BuiltIn_Print_Area_6_1_17">#REF!</definedName>
    <definedName name="Excel_BuiltIn_Print_Area_6_1_2">NA()</definedName>
    <definedName name="Excel_BuiltIn_Print_Area_6_1_21" localSheetId="1">#REF!</definedName>
    <definedName name="Excel_BuiltIn_Print_Area_6_1_21" localSheetId="24">#REF!</definedName>
    <definedName name="Excel_BuiltIn_Print_Area_6_1_21" localSheetId="0">#REF!</definedName>
    <definedName name="Excel_BuiltIn_Print_Area_6_1_21">#REF!</definedName>
    <definedName name="Excel_BuiltIn_Print_Area_6_1_23" localSheetId="1">#REF!</definedName>
    <definedName name="Excel_BuiltIn_Print_Area_6_1_23" localSheetId="24">#REF!</definedName>
    <definedName name="Excel_BuiltIn_Print_Area_6_1_23">#REF!</definedName>
    <definedName name="Excel_BuiltIn_Print_Area_6_1_7">NA()</definedName>
    <definedName name="Excel_BuiltIn_Print_Area_6_11" localSheetId="1">#REF!</definedName>
    <definedName name="Excel_BuiltIn_Print_Area_6_11" localSheetId="24">#REF!</definedName>
    <definedName name="Excel_BuiltIn_Print_Area_6_11" localSheetId="0">#REF!</definedName>
    <definedName name="Excel_BuiltIn_Print_Area_6_11">#REF!</definedName>
    <definedName name="Excel_BuiltIn_Print_Area_6_15" localSheetId="1">#REF!</definedName>
    <definedName name="Excel_BuiltIn_Print_Area_6_15" localSheetId="24">#REF!</definedName>
    <definedName name="Excel_BuiltIn_Print_Area_6_15">#REF!</definedName>
    <definedName name="Excel_BuiltIn_Print_Area_6_16" localSheetId="1">#REF!</definedName>
    <definedName name="Excel_BuiltIn_Print_Area_6_16" localSheetId="24">#REF!</definedName>
    <definedName name="Excel_BuiltIn_Print_Area_6_16">#REF!</definedName>
    <definedName name="Excel_BuiltIn_Print_Area_6_17" localSheetId="1">#REF!</definedName>
    <definedName name="Excel_BuiltIn_Print_Area_6_17" localSheetId="24">#REF!</definedName>
    <definedName name="Excel_BuiltIn_Print_Area_6_17">#REF!</definedName>
    <definedName name="Excel_BuiltIn_Print_Area_6_18" localSheetId="1">#REF!</definedName>
    <definedName name="Excel_BuiltIn_Print_Area_6_18" localSheetId="24">#REF!</definedName>
    <definedName name="Excel_BuiltIn_Print_Area_6_18">#REF!</definedName>
    <definedName name="Excel_BuiltIn_Print_Area_6_19" localSheetId="1">#REF!</definedName>
    <definedName name="Excel_BuiltIn_Print_Area_6_19" localSheetId="24">#REF!</definedName>
    <definedName name="Excel_BuiltIn_Print_Area_6_19">#REF!</definedName>
    <definedName name="Excel_BuiltIn_Print_Area_6_2" localSheetId="1">#REF!</definedName>
    <definedName name="Excel_BuiltIn_Print_Area_6_2" localSheetId="24">#REF!</definedName>
    <definedName name="Excel_BuiltIn_Print_Area_6_2">#REF!</definedName>
    <definedName name="Excel_BuiltIn_Print_Area_6_2_11" localSheetId="1">#REF!</definedName>
    <definedName name="Excel_BuiltIn_Print_Area_6_2_11" localSheetId="24">#REF!</definedName>
    <definedName name="Excel_BuiltIn_Print_Area_6_2_11">#REF!</definedName>
    <definedName name="Excel_BuiltIn_Print_Area_6_2_13" localSheetId="1">#REF!</definedName>
    <definedName name="Excel_BuiltIn_Print_Area_6_2_13" localSheetId="24">#REF!</definedName>
    <definedName name="Excel_BuiltIn_Print_Area_6_2_13">#REF!</definedName>
    <definedName name="Excel_BuiltIn_Print_Area_6_2_19">NA()</definedName>
    <definedName name="Excel_BuiltIn_Print_Area_6_2_2">NA()</definedName>
    <definedName name="Excel_BuiltIn_Print_Area_6_2_20">NA()</definedName>
    <definedName name="Excel_BuiltIn_Print_Area_6_2_21">NA()</definedName>
    <definedName name="Excel_BuiltIn_Print_Area_6_2_23">NA()</definedName>
    <definedName name="Excel_BuiltIn_Print_Area_6_2_7">NA()</definedName>
    <definedName name="Excel_BuiltIn_Print_Area_6_20" localSheetId="1">#REF!</definedName>
    <definedName name="Excel_BuiltIn_Print_Area_6_20" localSheetId="24">#REF!</definedName>
    <definedName name="Excel_BuiltIn_Print_Area_6_20" localSheetId="0">#REF!</definedName>
    <definedName name="Excel_BuiltIn_Print_Area_6_20">#REF!</definedName>
    <definedName name="Excel_BuiltIn_Print_Area_6_21" localSheetId="1">#REF!</definedName>
    <definedName name="Excel_BuiltIn_Print_Area_6_21" localSheetId="24">#REF!</definedName>
    <definedName name="Excel_BuiltIn_Print_Area_6_21">#REF!</definedName>
    <definedName name="Excel_BuiltIn_Print_Area_6_23" localSheetId="1">#REF!</definedName>
    <definedName name="Excel_BuiltIn_Print_Area_6_23" localSheetId="24">#REF!</definedName>
    <definedName name="Excel_BuiltIn_Print_Area_6_23">#REF!</definedName>
    <definedName name="Excel_BuiltIn_Print_Area_6_24" localSheetId="1">#REF!</definedName>
    <definedName name="Excel_BuiltIn_Print_Area_6_24" localSheetId="24">#REF!</definedName>
    <definedName name="Excel_BuiltIn_Print_Area_6_24">#REF!</definedName>
    <definedName name="Excel_BuiltIn_Print_Area_6_26" localSheetId="1">#REF!</definedName>
    <definedName name="Excel_BuiltIn_Print_Area_6_26" localSheetId="24">#REF!</definedName>
    <definedName name="Excel_BuiltIn_Print_Area_6_26">#REF!</definedName>
    <definedName name="Excel_BuiltIn_Print_Area_6_29" localSheetId="1">#REF!</definedName>
    <definedName name="Excel_BuiltIn_Print_Area_6_29" localSheetId="24">#REF!</definedName>
    <definedName name="Excel_BuiltIn_Print_Area_6_29">#REF!</definedName>
    <definedName name="Excel_BuiltIn_Print_Area_6_3" localSheetId="1">#REF!</definedName>
    <definedName name="Excel_BuiltIn_Print_Area_6_3" localSheetId="24">#REF!</definedName>
    <definedName name="Excel_BuiltIn_Print_Area_6_3">#REF!</definedName>
    <definedName name="Excel_BuiltIn_Print_Area_6_3_11" localSheetId="1">#REF!</definedName>
    <definedName name="Excel_BuiltIn_Print_Area_6_3_11" localSheetId="24">#REF!</definedName>
    <definedName name="Excel_BuiltIn_Print_Area_6_3_11">#REF!</definedName>
    <definedName name="Excel_BuiltIn_Print_Area_6_3_13" localSheetId="1">#REF!</definedName>
    <definedName name="Excel_BuiltIn_Print_Area_6_3_13" localSheetId="24">#REF!</definedName>
    <definedName name="Excel_BuiltIn_Print_Area_6_3_13">#REF!</definedName>
    <definedName name="Excel_BuiltIn_Print_Area_6_3_19">NA()</definedName>
    <definedName name="Excel_BuiltIn_Print_Area_6_3_2">NA()</definedName>
    <definedName name="Excel_BuiltIn_Print_Area_6_3_20">NA()</definedName>
    <definedName name="Excel_BuiltIn_Print_Area_6_3_21">NA()</definedName>
    <definedName name="Excel_BuiltIn_Print_Area_6_3_23">NA()</definedName>
    <definedName name="Excel_BuiltIn_Print_Area_6_3_7">NA()</definedName>
    <definedName name="Excel_BuiltIn_Print_Area_6_30" localSheetId="1">#REF!</definedName>
    <definedName name="Excel_BuiltIn_Print_Area_6_30" localSheetId="24">#REF!</definedName>
    <definedName name="Excel_BuiltIn_Print_Area_6_30" localSheetId="0">#REF!</definedName>
    <definedName name="Excel_BuiltIn_Print_Area_6_30">#REF!</definedName>
    <definedName name="Excel_BuiltIn_Print_Area_6_31" localSheetId="1">#REF!</definedName>
    <definedName name="Excel_BuiltIn_Print_Area_6_31" localSheetId="24">#REF!</definedName>
    <definedName name="Excel_BuiltIn_Print_Area_6_31">#REF!</definedName>
    <definedName name="Excel_BuiltIn_Print_Area_6_4" localSheetId="1">#REF!</definedName>
    <definedName name="Excel_BuiltIn_Print_Area_6_4" localSheetId="24">#REF!</definedName>
    <definedName name="Excel_BuiltIn_Print_Area_6_4">#REF!</definedName>
    <definedName name="Excel_BuiltIn_Print_Area_6_4_11" localSheetId="1">#REF!</definedName>
    <definedName name="Excel_BuiltIn_Print_Area_6_4_11" localSheetId="24">#REF!</definedName>
    <definedName name="Excel_BuiltIn_Print_Area_6_4_11">#REF!</definedName>
    <definedName name="Excel_BuiltIn_Print_Area_6_4_13" localSheetId="1">#REF!</definedName>
    <definedName name="Excel_BuiltIn_Print_Area_6_4_13" localSheetId="24">#REF!</definedName>
    <definedName name="Excel_BuiltIn_Print_Area_6_4_13">#REF!</definedName>
    <definedName name="Excel_BuiltIn_Print_Area_6_4_19">NA()</definedName>
    <definedName name="Excel_BuiltIn_Print_Area_6_4_2">NA()</definedName>
    <definedName name="Excel_BuiltIn_Print_Area_6_4_20">NA()</definedName>
    <definedName name="Excel_BuiltIn_Print_Area_6_4_21">NA()</definedName>
    <definedName name="Excel_BuiltIn_Print_Area_6_4_23">NA()</definedName>
    <definedName name="Excel_BuiltIn_Print_Area_6_4_7">NA()</definedName>
    <definedName name="Excel_BuiltIn_Print_Area_6_7" localSheetId="1">#REF!</definedName>
    <definedName name="Excel_BuiltIn_Print_Area_6_7" localSheetId="24">#REF!</definedName>
    <definedName name="Excel_BuiltIn_Print_Area_6_7" localSheetId="0">#REF!</definedName>
    <definedName name="Excel_BuiltIn_Print_Area_6_7">#REF!</definedName>
    <definedName name="Excel_BuiltIn_Print_Area_6_9">"$#ССЫЛ!.$A$1:$IV$65529"</definedName>
    <definedName name="Excel_BuiltIn_Print_Area_7" localSheetId="1">#REF!</definedName>
    <definedName name="Excel_BuiltIn_Print_Area_7" localSheetId="24">#REF!</definedName>
    <definedName name="Excel_BuiltIn_Print_Area_7" localSheetId="0">#REF!</definedName>
    <definedName name="Excel_BuiltIn_Print_Area_7">#REF!</definedName>
    <definedName name="Excel_BuiltIn_Print_Area_7_1" localSheetId="1">#REF!</definedName>
    <definedName name="Excel_BuiltIn_Print_Area_7_1" localSheetId="24">#REF!</definedName>
    <definedName name="Excel_BuiltIn_Print_Area_7_1">#REF!</definedName>
    <definedName name="Excel_BuiltIn_Print_Area_7_1_1" localSheetId="1">#REF!</definedName>
    <definedName name="Excel_BuiltIn_Print_Area_7_1_1" localSheetId="24">#REF!</definedName>
    <definedName name="Excel_BuiltIn_Print_Area_7_1_1">#REF!</definedName>
    <definedName name="Excel_BuiltIn_Print_Area_7_1_1_17" localSheetId="1">#REF!</definedName>
    <definedName name="Excel_BuiltIn_Print_Area_7_1_1_17" localSheetId="24">#REF!</definedName>
    <definedName name="Excel_BuiltIn_Print_Area_7_1_1_17">#REF!</definedName>
    <definedName name="Excel_BuiltIn_Print_Area_7_1_1_19">NA()</definedName>
    <definedName name="Excel_BuiltIn_Print_Area_7_1_1_20">NA()</definedName>
    <definedName name="Excel_BuiltIn_Print_Area_7_1_1_21">NA()</definedName>
    <definedName name="Excel_BuiltIn_Print_Area_7_1_1_23">NA()</definedName>
    <definedName name="Excel_BuiltIn_Print_Area_7_1_11" localSheetId="1">#REF!</definedName>
    <definedName name="Excel_BuiltIn_Print_Area_7_1_11" localSheetId="24">#REF!</definedName>
    <definedName name="Excel_BuiltIn_Print_Area_7_1_11" localSheetId="0">#REF!</definedName>
    <definedName name="Excel_BuiltIn_Print_Area_7_1_11">#REF!</definedName>
    <definedName name="Excel_BuiltIn_Print_Area_7_1_15" localSheetId="1">#REF!</definedName>
    <definedName name="Excel_BuiltIn_Print_Area_7_1_15" localSheetId="24">#REF!</definedName>
    <definedName name="Excel_BuiltIn_Print_Area_7_1_15">#REF!</definedName>
    <definedName name="Excel_BuiltIn_Print_Area_7_1_16" localSheetId="1">#REF!</definedName>
    <definedName name="Excel_BuiltIn_Print_Area_7_1_16" localSheetId="24">#REF!</definedName>
    <definedName name="Excel_BuiltIn_Print_Area_7_1_16">#REF!</definedName>
    <definedName name="Excel_BuiltIn_Print_Area_7_1_17" localSheetId="1">#REF!</definedName>
    <definedName name="Excel_BuiltIn_Print_Area_7_1_17" localSheetId="24">#REF!</definedName>
    <definedName name="Excel_BuiltIn_Print_Area_7_1_17">#REF!</definedName>
    <definedName name="Excel_BuiltIn_Print_Area_7_1_20" localSheetId="1">#REF!</definedName>
    <definedName name="Excel_BuiltIn_Print_Area_7_1_20" localSheetId="24">#REF!</definedName>
    <definedName name="Excel_BuiltIn_Print_Area_7_1_20">#REF!</definedName>
    <definedName name="Excel_BuiltIn_Print_Area_7_1_4" localSheetId="1">#REF!</definedName>
    <definedName name="Excel_BuiltIn_Print_Area_7_1_4" localSheetId="24">#REF!</definedName>
    <definedName name="Excel_BuiltIn_Print_Area_7_1_4">#REF!</definedName>
    <definedName name="Excel_BuiltIn_Print_Area_7_1_4_19">NA()</definedName>
    <definedName name="Excel_BuiltIn_Print_Area_7_1_4_20">NA()</definedName>
    <definedName name="Excel_BuiltIn_Print_Area_7_1_4_21">NA()</definedName>
    <definedName name="Excel_BuiltIn_Print_Area_7_1_4_23">NA()</definedName>
    <definedName name="Excel_BuiltIn_Print_Area_7_11" localSheetId="1">#REF!</definedName>
    <definedName name="Excel_BuiltIn_Print_Area_7_11" localSheetId="24">#REF!</definedName>
    <definedName name="Excel_BuiltIn_Print_Area_7_11" localSheetId="0">#REF!</definedName>
    <definedName name="Excel_BuiltIn_Print_Area_7_11">#REF!</definedName>
    <definedName name="Excel_BuiltIn_Print_Area_7_13" localSheetId="1">#REF!</definedName>
    <definedName name="Excel_BuiltIn_Print_Area_7_13" localSheetId="24">#REF!</definedName>
    <definedName name="Excel_BuiltIn_Print_Area_7_13">#REF!</definedName>
    <definedName name="Excel_BuiltIn_Print_Area_7_15" localSheetId="1">#REF!</definedName>
    <definedName name="Excel_BuiltIn_Print_Area_7_15" localSheetId="24">#REF!</definedName>
    <definedName name="Excel_BuiltIn_Print_Area_7_15">#REF!</definedName>
    <definedName name="Excel_BuiltIn_Print_Area_7_16" localSheetId="1">#REF!</definedName>
    <definedName name="Excel_BuiltIn_Print_Area_7_16" localSheetId="24">#REF!</definedName>
    <definedName name="Excel_BuiltIn_Print_Area_7_16">#REF!</definedName>
    <definedName name="Excel_BuiltIn_Print_Area_7_17" localSheetId="1">#REF!</definedName>
    <definedName name="Excel_BuiltIn_Print_Area_7_17" localSheetId="24">#REF!</definedName>
    <definedName name="Excel_BuiltIn_Print_Area_7_17">#REF!</definedName>
    <definedName name="Excel_BuiltIn_Print_Area_7_18" localSheetId="1">#REF!</definedName>
    <definedName name="Excel_BuiltIn_Print_Area_7_18" localSheetId="24">#REF!</definedName>
    <definedName name="Excel_BuiltIn_Print_Area_7_18">#REF!</definedName>
    <definedName name="Excel_BuiltIn_Print_Area_7_2">"$#ССЫЛ!.$A$1:$E$63"</definedName>
    <definedName name="Excel_BuiltIn_Print_Area_7_2_1" localSheetId="1">#REF!</definedName>
    <definedName name="Excel_BuiltIn_Print_Area_7_2_1" localSheetId="24">#REF!</definedName>
    <definedName name="Excel_BuiltIn_Print_Area_7_2_1" localSheetId="0">#REF!</definedName>
    <definedName name="Excel_BuiltIn_Print_Area_7_2_1">#REF!</definedName>
    <definedName name="Excel_BuiltIn_Print_Area_7_2_11" localSheetId="1">#REF!</definedName>
    <definedName name="Excel_BuiltIn_Print_Area_7_2_11" localSheetId="24">#REF!</definedName>
    <definedName name="Excel_BuiltIn_Print_Area_7_2_11">#REF!</definedName>
    <definedName name="Excel_BuiltIn_Print_Area_7_2_13" localSheetId="1">#REF!</definedName>
    <definedName name="Excel_BuiltIn_Print_Area_7_2_13" localSheetId="24">#REF!</definedName>
    <definedName name="Excel_BuiltIn_Print_Area_7_2_13">#REF!</definedName>
    <definedName name="Excel_BuiltIn_Print_Area_7_2_2">NA()</definedName>
    <definedName name="Excel_BuiltIn_Print_Area_7_2_21">NA()</definedName>
    <definedName name="Excel_BuiltIn_Print_Area_7_2_7">NA()</definedName>
    <definedName name="Excel_BuiltIn_Print_Area_7_20" localSheetId="1">#REF!</definedName>
    <definedName name="Excel_BuiltIn_Print_Area_7_20" localSheetId="24">#REF!</definedName>
    <definedName name="Excel_BuiltIn_Print_Area_7_20" localSheetId="0">#REF!</definedName>
    <definedName name="Excel_BuiltIn_Print_Area_7_20">#REF!</definedName>
    <definedName name="Excel_BuiltIn_Print_Area_7_21" localSheetId="1">#REF!</definedName>
    <definedName name="Excel_BuiltIn_Print_Area_7_21" localSheetId="24">#REF!</definedName>
    <definedName name="Excel_BuiltIn_Print_Area_7_21">#REF!</definedName>
    <definedName name="Excel_BuiltIn_Print_Area_7_23" localSheetId="1">#REF!</definedName>
    <definedName name="Excel_BuiltIn_Print_Area_7_23" localSheetId="24">#REF!</definedName>
    <definedName name="Excel_BuiltIn_Print_Area_7_23">#REF!</definedName>
    <definedName name="Excel_BuiltIn_Print_Area_7_24" localSheetId="1">#REF!</definedName>
    <definedName name="Excel_BuiltIn_Print_Area_7_24" localSheetId="24">#REF!</definedName>
    <definedName name="Excel_BuiltIn_Print_Area_7_24">#REF!</definedName>
    <definedName name="Excel_BuiltIn_Print_Area_7_26" localSheetId="1">#REF!</definedName>
    <definedName name="Excel_BuiltIn_Print_Area_7_26" localSheetId="24">#REF!</definedName>
    <definedName name="Excel_BuiltIn_Print_Area_7_26">#REF!</definedName>
    <definedName name="Excel_BuiltIn_Print_Area_7_4" localSheetId="1">#REF!</definedName>
    <definedName name="Excel_BuiltIn_Print_Area_7_4" localSheetId="24">#REF!</definedName>
    <definedName name="Excel_BuiltIn_Print_Area_7_4">#REF!</definedName>
    <definedName name="Excel_BuiltIn_Print_Area_7_4_11" localSheetId="1">#REF!</definedName>
    <definedName name="Excel_BuiltIn_Print_Area_7_4_11" localSheetId="24">#REF!</definedName>
    <definedName name="Excel_BuiltIn_Print_Area_7_4_11">#REF!</definedName>
    <definedName name="Excel_BuiltIn_Print_Area_7_4_13" localSheetId="1">#REF!</definedName>
    <definedName name="Excel_BuiltIn_Print_Area_7_4_13" localSheetId="24">#REF!</definedName>
    <definedName name="Excel_BuiltIn_Print_Area_7_4_13">#REF!</definedName>
    <definedName name="Excel_BuiltIn_Print_Area_7_4_19">NA()</definedName>
    <definedName name="Excel_BuiltIn_Print_Area_7_4_2">NA()</definedName>
    <definedName name="Excel_BuiltIn_Print_Area_7_4_20">NA()</definedName>
    <definedName name="Excel_BuiltIn_Print_Area_7_4_21">NA()</definedName>
    <definedName name="Excel_BuiltIn_Print_Area_7_4_23">NA()</definedName>
    <definedName name="Excel_BuiltIn_Print_Area_7_4_7">NA()</definedName>
    <definedName name="Excel_BuiltIn_Print_Area_7_5">NA()</definedName>
    <definedName name="Excel_BuiltIn_Print_Area_7_5_11" localSheetId="1">#REF!</definedName>
    <definedName name="Excel_BuiltIn_Print_Area_7_5_11" localSheetId="24">#REF!</definedName>
    <definedName name="Excel_BuiltIn_Print_Area_7_5_11" localSheetId="0">#REF!</definedName>
    <definedName name="Excel_BuiltIn_Print_Area_7_5_11">#REF!</definedName>
    <definedName name="Excel_BuiltIn_Print_Area_7_5_13" localSheetId="1">#REF!</definedName>
    <definedName name="Excel_BuiltIn_Print_Area_7_5_13" localSheetId="24">#REF!</definedName>
    <definedName name="Excel_BuiltIn_Print_Area_7_5_13">#REF!</definedName>
    <definedName name="Excel_BuiltIn_Print_Area_7_5_2">NA()</definedName>
    <definedName name="Excel_BuiltIn_Print_Area_7_5_21">NA()</definedName>
    <definedName name="Excel_BuiltIn_Print_Area_7_5_7">NA()</definedName>
    <definedName name="Excel_BuiltIn_Print_Area_7_6" localSheetId="1">#REF!</definedName>
    <definedName name="Excel_BuiltIn_Print_Area_7_6" localSheetId="24">#REF!</definedName>
    <definedName name="Excel_BuiltIn_Print_Area_7_6" localSheetId="0">#REF!</definedName>
    <definedName name="Excel_BuiltIn_Print_Area_7_6">#REF!</definedName>
    <definedName name="Excel_BuiltIn_Print_Area_7_7" localSheetId="1">#REF!</definedName>
    <definedName name="Excel_BuiltIn_Print_Area_7_7" localSheetId="24">#REF!</definedName>
    <definedName name="Excel_BuiltIn_Print_Area_7_7">#REF!</definedName>
    <definedName name="Excel_BuiltIn_Print_Area_7_9">"$#ССЫЛ!.$A$1:$E$63"</definedName>
    <definedName name="Excel_BuiltIn_Print_Area_8" localSheetId="1">#REF!</definedName>
    <definedName name="Excel_BuiltIn_Print_Area_8" localSheetId="24">#REF!</definedName>
    <definedName name="Excel_BuiltIn_Print_Area_8" localSheetId="0">#REF!</definedName>
    <definedName name="Excel_BuiltIn_Print_Area_8">#REF!</definedName>
    <definedName name="Excel_BuiltIn_Print_Area_8_1" localSheetId="1">#REF!</definedName>
    <definedName name="Excel_BuiltIn_Print_Area_8_1" localSheetId="24">#REF!</definedName>
    <definedName name="Excel_BuiltIn_Print_Area_8_1">#REF!</definedName>
    <definedName name="Excel_BuiltIn_Print_Area_8_1_1" localSheetId="1">#REF!</definedName>
    <definedName name="Excel_BuiltIn_Print_Area_8_1_1" localSheetId="24">#REF!</definedName>
    <definedName name="Excel_BuiltIn_Print_Area_8_1_1">#REF!</definedName>
    <definedName name="Excel_BuiltIn_Print_Area_8_1_1_19">NA()</definedName>
    <definedName name="Excel_BuiltIn_Print_Area_8_1_1_20">NA()</definedName>
    <definedName name="Excel_BuiltIn_Print_Area_8_1_1_21">NA()</definedName>
    <definedName name="Excel_BuiltIn_Print_Area_8_1_1_23">NA()</definedName>
    <definedName name="Excel_BuiltIn_Print_Area_8_1_11" localSheetId="1">#REF!</definedName>
    <definedName name="Excel_BuiltIn_Print_Area_8_1_11" localSheetId="24">#REF!</definedName>
    <definedName name="Excel_BuiltIn_Print_Area_8_1_11" localSheetId="0">#REF!</definedName>
    <definedName name="Excel_BuiltIn_Print_Area_8_1_11">#REF!</definedName>
    <definedName name="Excel_BuiltIn_Print_Area_8_1_13" localSheetId="1">#REF!</definedName>
    <definedName name="Excel_BuiltIn_Print_Area_8_1_13" localSheetId="24">#REF!</definedName>
    <definedName name="Excel_BuiltIn_Print_Area_8_1_13">#REF!</definedName>
    <definedName name="Excel_BuiltIn_Print_Area_8_1_15" localSheetId="1">#REF!</definedName>
    <definedName name="Excel_BuiltIn_Print_Area_8_1_15" localSheetId="24">#REF!</definedName>
    <definedName name="Excel_BuiltIn_Print_Area_8_1_15">#REF!</definedName>
    <definedName name="Excel_BuiltIn_Print_Area_8_1_16" localSheetId="1">#REF!</definedName>
    <definedName name="Excel_BuiltIn_Print_Area_8_1_16" localSheetId="24">#REF!</definedName>
    <definedName name="Excel_BuiltIn_Print_Area_8_1_16">#REF!</definedName>
    <definedName name="Excel_BuiltIn_Print_Area_8_1_17" localSheetId="1">#REF!</definedName>
    <definedName name="Excel_BuiltIn_Print_Area_8_1_17" localSheetId="24">#REF!</definedName>
    <definedName name="Excel_BuiltIn_Print_Area_8_1_17">#REF!</definedName>
    <definedName name="Excel_BuiltIn_Print_Area_8_1_2">NA()</definedName>
    <definedName name="Excel_BuiltIn_Print_Area_8_1_20" localSheetId="1">#REF!</definedName>
    <definedName name="Excel_BuiltIn_Print_Area_8_1_20" localSheetId="24">#REF!</definedName>
    <definedName name="Excel_BuiltIn_Print_Area_8_1_20" localSheetId="0">#REF!</definedName>
    <definedName name="Excel_BuiltIn_Print_Area_8_1_20">#REF!</definedName>
    <definedName name="Excel_BuiltIn_Print_Area_8_1_21" localSheetId="1">#REF!</definedName>
    <definedName name="Excel_BuiltIn_Print_Area_8_1_21" localSheetId="24">#REF!</definedName>
    <definedName name="Excel_BuiltIn_Print_Area_8_1_21">#REF!</definedName>
    <definedName name="Excel_BuiltIn_Print_Area_8_1_23" localSheetId="1">#REF!</definedName>
    <definedName name="Excel_BuiltIn_Print_Area_8_1_23" localSheetId="24">#REF!</definedName>
    <definedName name="Excel_BuiltIn_Print_Area_8_1_23">#REF!</definedName>
    <definedName name="Excel_BuiltIn_Print_Area_8_1_4" localSheetId="1">#REF!</definedName>
    <definedName name="Excel_BuiltIn_Print_Area_8_1_4" localSheetId="24">#REF!</definedName>
    <definedName name="Excel_BuiltIn_Print_Area_8_1_4">#REF!</definedName>
    <definedName name="Excel_BuiltIn_Print_Area_8_1_4_19">NA()</definedName>
    <definedName name="Excel_BuiltIn_Print_Area_8_1_4_20">NA()</definedName>
    <definedName name="Excel_BuiltIn_Print_Area_8_1_4_21">NA()</definedName>
    <definedName name="Excel_BuiltIn_Print_Area_8_1_4_23">NA()</definedName>
    <definedName name="Excel_BuiltIn_Print_Area_8_1_7">NA()</definedName>
    <definedName name="Excel_BuiltIn_Print_Area_8_11" localSheetId="1">#REF!</definedName>
    <definedName name="Excel_BuiltIn_Print_Area_8_11" localSheetId="24">#REF!</definedName>
    <definedName name="Excel_BuiltIn_Print_Area_8_11" localSheetId="0">#REF!</definedName>
    <definedName name="Excel_BuiltIn_Print_Area_8_11">#REF!</definedName>
    <definedName name="Excel_BuiltIn_Print_Area_8_13" localSheetId="1">#REF!</definedName>
    <definedName name="Excel_BuiltIn_Print_Area_8_13" localSheetId="24">#REF!</definedName>
    <definedName name="Excel_BuiltIn_Print_Area_8_13">#REF!</definedName>
    <definedName name="Excel_BuiltIn_Print_Area_8_15" localSheetId="1">#REF!</definedName>
    <definedName name="Excel_BuiltIn_Print_Area_8_15" localSheetId="24">#REF!</definedName>
    <definedName name="Excel_BuiltIn_Print_Area_8_15">#REF!</definedName>
    <definedName name="Excel_BuiltIn_Print_Area_8_16" localSheetId="1">#REF!</definedName>
    <definedName name="Excel_BuiltIn_Print_Area_8_16" localSheetId="24">#REF!</definedName>
    <definedName name="Excel_BuiltIn_Print_Area_8_16">#REF!</definedName>
    <definedName name="Excel_BuiltIn_Print_Area_8_17" localSheetId="1">#REF!</definedName>
    <definedName name="Excel_BuiltIn_Print_Area_8_17" localSheetId="24">#REF!</definedName>
    <definedName name="Excel_BuiltIn_Print_Area_8_17">#REF!</definedName>
    <definedName name="Excel_BuiltIn_Print_Area_8_18" localSheetId="1">#REF!</definedName>
    <definedName name="Excel_BuiltIn_Print_Area_8_18" localSheetId="24">#REF!</definedName>
    <definedName name="Excel_BuiltIn_Print_Area_8_18">#REF!</definedName>
    <definedName name="Excel_BuiltIn_Print_Area_8_19" localSheetId="1">#REF!</definedName>
    <definedName name="Excel_BuiltIn_Print_Area_8_19" localSheetId="24">#REF!</definedName>
    <definedName name="Excel_BuiltIn_Print_Area_8_19">#REF!</definedName>
    <definedName name="Excel_BuiltIn_Print_Area_8_2" localSheetId="1">#REF!</definedName>
    <definedName name="Excel_BuiltIn_Print_Area_8_2" localSheetId="24">#REF!</definedName>
    <definedName name="Excel_BuiltIn_Print_Area_8_2">#REF!</definedName>
    <definedName name="Excel_BuiltIn_Print_Area_8_2_1" localSheetId="1">#REF!</definedName>
    <definedName name="Excel_BuiltIn_Print_Area_8_2_1" localSheetId="24">#REF!</definedName>
    <definedName name="Excel_BuiltIn_Print_Area_8_2_1">#REF!</definedName>
    <definedName name="Excel_BuiltIn_Print_Area_8_2_11" localSheetId="1">#REF!</definedName>
    <definedName name="Excel_BuiltIn_Print_Area_8_2_11" localSheetId="24">#REF!</definedName>
    <definedName name="Excel_BuiltIn_Print_Area_8_2_11">#REF!</definedName>
    <definedName name="Excel_BuiltIn_Print_Area_8_2_13" localSheetId="1">#REF!</definedName>
    <definedName name="Excel_BuiltIn_Print_Area_8_2_13" localSheetId="24">#REF!</definedName>
    <definedName name="Excel_BuiltIn_Print_Area_8_2_13">#REF!</definedName>
    <definedName name="Excel_BuiltIn_Print_Area_8_2_19">NA()</definedName>
    <definedName name="Excel_BuiltIn_Print_Area_8_2_2">NA()</definedName>
    <definedName name="Excel_BuiltIn_Print_Area_8_2_20">NA()</definedName>
    <definedName name="Excel_BuiltIn_Print_Area_8_2_21">NA()</definedName>
    <definedName name="Excel_BuiltIn_Print_Area_8_2_23">NA()</definedName>
    <definedName name="Excel_BuiltIn_Print_Area_8_2_7">NA()</definedName>
    <definedName name="Excel_BuiltIn_Print_Area_8_20" localSheetId="1">#REF!</definedName>
    <definedName name="Excel_BuiltIn_Print_Area_8_20" localSheetId="24">#REF!</definedName>
    <definedName name="Excel_BuiltIn_Print_Area_8_20" localSheetId="0">#REF!</definedName>
    <definedName name="Excel_BuiltIn_Print_Area_8_20">#REF!</definedName>
    <definedName name="Excel_BuiltIn_Print_Area_8_21" localSheetId="1">#REF!</definedName>
    <definedName name="Excel_BuiltIn_Print_Area_8_21" localSheetId="24">#REF!</definedName>
    <definedName name="Excel_BuiltIn_Print_Area_8_21">#REF!</definedName>
    <definedName name="Excel_BuiltIn_Print_Area_8_23" localSheetId="1">#REF!</definedName>
    <definedName name="Excel_BuiltIn_Print_Area_8_23" localSheetId="24">#REF!</definedName>
    <definedName name="Excel_BuiltIn_Print_Area_8_23">#REF!</definedName>
    <definedName name="Excel_BuiltIn_Print_Area_8_24" localSheetId="1">#REF!</definedName>
    <definedName name="Excel_BuiltIn_Print_Area_8_24" localSheetId="24">#REF!</definedName>
    <definedName name="Excel_BuiltIn_Print_Area_8_24">#REF!</definedName>
    <definedName name="Excel_BuiltIn_Print_Area_8_26" localSheetId="1">#REF!</definedName>
    <definedName name="Excel_BuiltIn_Print_Area_8_26" localSheetId="24">#REF!</definedName>
    <definedName name="Excel_BuiltIn_Print_Area_8_26">#REF!</definedName>
    <definedName name="Excel_BuiltIn_Print_Area_8_27" localSheetId="1">#REF!</definedName>
    <definedName name="Excel_BuiltIn_Print_Area_8_27" localSheetId="24">#REF!</definedName>
    <definedName name="Excel_BuiltIn_Print_Area_8_27">#REF!</definedName>
    <definedName name="Excel_BuiltIn_Print_Area_8_29" localSheetId="1">#REF!</definedName>
    <definedName name="Excel_BuiltIn_Print_Area_8_29" localSheetId="24">#REF!</definedName>
    <definedName name="Excel_BuiltIn_Print_Area_8_29">#REF!</definedName>
    <definedName name="Excel_BuiltIn_Print_Area_8_3" localSheetId="1">#REF!</definedName>
    <definedName name="Excel_BuiltIn_Print_Area_8_3" localSheetId="24">#REF!</definedName>
    <definedName name="Excel_BuiltIn_Print_Area_8_3">#REF!</definedName>
    <definedName name="Excel_BuiltIn_Print_Area_8_3_11" localSheetId="1">#REF!</definedName>
    <definedName name="Excel_BuiltIn_Print_Area_8_3_11" localSheetId="24">#REF!</definedName>
    <definedName name="Excel_BuiltIn_Print_Area_8_3_11">#REF!</definedName>
    <definedName name="Excel_BuiltIn_Print_Area_8_3_13" localSheetId="1">#REF!</definedName>
    <definedName name="Excel_BuiltIn_Print_Area_8_3_13" localSheetId="24">#REF!</definedName>
    <definedName name="Excel_BuiltIn_Print_Area_8_3_13">#REF!</definedName>
    <definedName name="Excel_BuiltIn_Print_Area_8_3_19">NA()</definedName>
    <definedName name="Excel_BuiltIn_Print_Area_8_3_2">NA()</definedName>
    <definedName name="Excel_BuiltIn_Print_Area_8_3_20">NA()</definedName>
    <definedName name="Excel_BuiltIn_Print_Area_8_3_21">NA()</definedName>
    <definedName name="Excel_BuiltIn_Print_Area_8_3_23">NA()</definedName>
    <definedName name="Excel_BuiltIn_Print_Area_8_3_7">NA()</definedName>
    <definedName name="Excel_BuiltIn_Print_Area_8_30" localSheetId="1">#REF!</definedName>
    <definedName name="Excel_BuiltIn_Print_Area_8_30" localSheetId="24">#REF!</definedName>
    <definedName name="Excel_BuiltIn_Print_Area_8_30" localSheetId="0">#REF!</definedName>
    <definedName name="Excel_BuiltIn_Print_Area_8_30">#REF!</definedName>
    <definedName name="Excel_BuiltIn_Print_Area_8_31" localSheetId="1">#REF!</definedName>
    <definedName name="Excel_BuiltIn_Print_Area_8_31" localSheetId="24">#REF!</definedName>
    <definedName name="Excel_BuiltIn_Print_Area_8_31">#REF!</definedName>
    <definedName name="Excel_BuiltIn_Print_Area_8_4" localSheetId="1">#REF!</definedName>
    <definedName name="Excel_BuiltIn_Print_Area_8_4" localSheetId="24">#REF!</definedName>
    <definedName name="Excel_BuiltIn_Print_Area_8_4">#REF!</definedName>
    <definedName name="Excel_BuiltIn_Print_Area_8_4_11" localSheetId="1">#REF!</definedName>
    <definedName name="Excel_BuiltIn_Print_Area_8_4_11" localSheetId="24">#REF!</definedName>
    <definedName name="Excel_BuiltIn_Print_Area_8_4_11">#REF!</definedName>
    <definedName name="Excel_BuiltIn_Print_Area_8_4_13" localSheetId="1">#REF!</definedName>
    <definedName name="Excel_BuiltIn_Print_Area_8_4_13" localSheetId="24">#REF!</definedName>
    <definedName name="Excel_BuiltIn_Print_Area_8_4_13">#REF!</definedName>
    <definedName name="Excel_BuiltIn_Print_Area_8_4_19">NA()</definedName>
    <definedName name="Excel_BuiltIn_Print_Area_8_4_2">NA()</definedName>
    <definedName name="Excel_BuiltIn_Print_Area_8_4_20">NA()</definedName>
    <definedName name="Excel_BuiltIn_Print_Area_8_4_21">NA()</definedName>
    <definedName name="Excel_BuiltIn_Print_Area_8_4_23">NA()</definedName>
    <definedName name="Excel_BuiltIn_Print_Area_8_4_7">NA()</definedName>
    <definedName name="Excel_BuiltIn_Print_Area_8_5">NA()</definedName>
    <definedName name="Excel_BuiltIn_Print_Area_8_5_11" localSheetId="1">#REF!</definedName>
    <definedName name="Excel_BuiltIn_Print_Area_8_5_11" localSheetId="24">#REF!</definedName>
    <definedName name="Excel_BuiltIn_Print_Area_8_5_11" localSheetId="0">#REF!</definedName>
    <definedName name="Excel_BuiltIn_Print_Area_8_5_11">#REF!</definedName>
    <definedName name="Excel_BuiltIn_Print_Area_8_5_13" localSheetId="1">#REF!</definedName>
    <definedName name="Excel_BuiltIn_Print_Area_8_5_13" localSheetId="24">#REF!</definedName>
    <definedName name="Excel_BuiltIn_Print_Area_8_5_13">#REF!</definedName>
    <definedName name="Excel_BuiltIn_Print_Area_8_5_2">NA()</definedName>
    <definedName name="Excel_BuiltIn_Print_Area_8_5_21">NA()</definedName>
    <definedName name="Excel_BuiltIn_Print_Area_8_5_7">NA()</definedName>
    <definedName name="Excel_BuiltIn_Print_Area_8_6" localSheetId="1">#REF!</definedName>
    <definedName name="Excel_BuiltIn_Print_Area_8_6" localSheetId="24">#REF!</definedName>
    <definedName name="Excel_BuiltIn_Print_Area_8_6" localSheetId="0">#REF!</definedName>
    <definedName name="Excel_BuiltIn_Print_Area_8_6">#REF!</definedName>
    <definedName name="Excel_BuiltIn_Print_Area_8_7" localSheetId="1">#REF!</definedName>
    <definedName name="Excel_BuiltIn_Print_Area_8_7" localSheetId="24">#REF!</definedName>
    <definedName name="Excel_BuiltIn_Print_Area_8_7">#REF!</definedName>
    <definedName name="Excel_BuiltIn_Print_Area_8_9">"$#ССЫЛ!.$A$1:$I$41"</definedName>
    <definedName name="Excel_BuiltIn_Print_Area_9" localSheetId="1">#REF!</definedName>
    <definedName name="Excel_BuiltIn_Print_Area_9" localSheetId="24">#REF!</definedName>
    <definedName name="Excel_BuiltIn_Print_Area_9" localSheetId="0">#REF!</definedName>
    <definedName name="Excel_BuiltIn_Print_Area_9">#REF!</definedName>
    <definedName name="Excel_BuiltIn_Print_Area_9_1" localSheetId="1">#REF!</definedName>
    <definedName name="Excel_BuiltIn_Print_Area_9_1" localSheetId="24">#REF!</definedName>
    <definedName name="Excel_BuiltIn_Print_Area_9_1">#REF!</definedName>
    <definedName name="Excel_BuiltIn_Print_Area_9_1_1" localSheetId="1">#REF!</definedName>
    <definedName name="Excel_BuiltIn_Print_Area_9_1_1" localSheetId="24">#REF!</definedName>
    <definedName name="Excel_BuiltIn_Print_Area_9_1_1">#REF!</definedName>
    <definedName name="Excel_BuiltIn_Print_Area_9_1_1_19">NA()</definedName>
    <definedName name="Excel_BuiltIn_Print_Area_9_1_1_20">NA()</definedName>
    <definedName name="Excel_BuiltIn_Print_Area_9_1_1_21">NA()</definedName>
    <definedName name="Excel_BuiltIn_Print_Area_9_1_1_23">NA()</definedName>
    <definedName name="Excel_BuiltIn_Print_Area_9_1_11" localSheetId="1">#REF!</definedName>
    <definedName name="Excel_BuiltIn_Print_Area_9_1_11" localSheetId="24">#REF!</definedName>
    <definedName name="Excel_BuiltIn_Print_Area_9_1_11" localSheetId="0">#REF!</definedName>
    <definedName name="Excel_BuiltIn_Print_Area_9_1_11">#REF!</definedName>
    <definedName name="Excel_BuiltIn_Print_Area_9_1_13" localSheetId="1">#REF!</definedName>
    <definedName name="Excel_BuiltIn_Print_Area_9_1_13" localSheetId="24">#REF!</definedName>
    <definedName name="Excel_BuiltIn_Print_Area_9_1_13">#REF!</definedName>
    <definedName name="Excel_BuiltIn_Print_Area_9_1_15" localSheetId="1">#REF!</definedName>
    <definedName name="Excel_BuiltIn_Print_Area_9_1_15" localSheetId="24">#REF!</definedName>
    <definedName name="Excel_BuiltIn_Print_Area_9_1_15">#REF!</definedName>
    <definedName name="Excel_BuiltIn_Print_Area_9_1_16" localSheetId="1">#REF!</definedName>
    <definedName name="Excel_BuiltIn_Print_Area_9_1_16" localSheetId="24">#REF!</definedName>
    <definedName name="Excel_BuiltIn_Print_Area_9_1_16">#REF!</definedName>
    <definedName name="Excel_BuiltIn_Print_Area_9_1_17" localSheetId="1">#REF!</definedName>
    <definedName name="Excel_BuiltIn_Print_Area_9_1_17" localSheetId="24">#REF!</definedName>
    <definedName name="Excel_BuiltIn_Print_Area_9_1_17">#REF!</definedName>
    <definedName name="Excel_BuiltIn_Print_Area_9_1_19" localSheetId="1">#REF!</definedName>
    <definedName name="Excel_BuiltIn_Print_Area_9_1_19" localSheetId="24">#REF!</definedName>
    <definedName name="Excel_BuiltIn_Print_Area_9_1_19">#REF!</definedName>
    <definedName name="Excel_BuiltIn_Print_Area_9_1_2" localSheetId="1">#REF!</definedName>
    <definedName name="Excel_BuiltIn_Print_Area_9_1_2" localSheetId="24">#REF!</definedName>
    <definedName name="Excel_BuiltIn_Print_Area_9_1_2">#REF!</definedName>
    <definedName name="Excel_BuiltIn_Print_Area_9_1_2_1" localSheetId="1">#REF!</definedName>
    <definedName name="Excel_BuiltIn_Print_Area_9_1_2_1" localSheetId="24">#REF!</definedName>
    <definedName name="Excel_BuiltIn_Print_Area_9_1_2_1">#REF!</definedName>
    <definedName name="Excel_BuiltIn_Print_Area_9_1_2_19">NA()</definedName>
    <definedName name="Excel_BuiltIn_Print_Area_9_1_2_20">NA()</definedName>
    <definedName name="Excel_BuiltIn_Print_Area_9_1_2_21">NA()</definedName>
    <definedName name="Excel_BuiltIn_Print_Area_9_1_2_23">NA()</definedName>
    <definedName name="Excel_BuiltIn_Print_Area_9_1_20" localSheetId="1">#REF!</definedName>
    <definedName name="Excel_BuiltIn_Print_Area_9_1_20" localSheetId="24">#REF!</definedName>
    <definedName name="Excel_BuiltIn_Print_Area_9_1_20" localSheetId="0">#REF!</definedName>
    <definedName name="Excel_BuiltIn_Print_Area_9_1_20">#REF!</definedName>
    <definedName name="Excel_BuiltIn_Print_Area_9_1_21" localSheetId="1">#REF!</definedName>
    <definedName name="Excel_BuiltIn_Print_Area_9_1_21" localSheetId="24">#REF!</definedName>
    <definedName name="Excel_BuiltIn_Print_Area_9_1_21">#REF!</definedName>
    <definedName name="Excel_BuiltIn_Print_Area_9_1_23" localSheetId="1">#REF!</definedName>
    <definedName name="Excel_BuiltIn_Print_Area_9_1_23" localSheetId="24">#REF!</definedName>
    <definedName name="Excel_BuiltIn_Print_Area_9_1_23">#REF!</definedName>
    <definedName name="Excel_BuiltIn_Print_Area_9_1_3" localSheetId="1">#REF!</definedName>
    <definedName name="Excel_BuiltIn_Print_Area_9_1_3" localSheetId="24">#REF!</definedName>
    <definedName name="Excel_BuiltIn_Print_Area_9_1_3">#REF!</definedName>
    <definedName name="Excel_BuiltIn_Print_Area_9_1_3_19">NA()</definedName>
    <definedName name="Excel_BuiltIn_Print_Area_9_1_3_20">NA()</definedName>
    <definedName name="Excel_BuiltIn_Print_Area_9_1_3_21">NA()</definedName>
    <definedName name="Excel_BuiltIn_Print_Area_9_1_3_23">NA()</definedName>
    <definedName name="Excel_BuiltIn_Print_Area_9_1_4" localSheetId="1">#REF!</definedName>
    <definedName name="Excel_BuiltIn_Print_Area_9_1_4" localSheetId="24">#REF!</definedName>
    <definedName name="Excel_BuiltIn_Print_Area_9_1_4" localSheetId="0">#REF!</definedName>
    <definedName name="Excel_BuiltIn_Print_Area_9_1_4">#REF!</definedName>
    <definedName name="Excel_BuiltIn_Print_Area_9_1_4_19">NA()</definedName>
    <definedName name="Excel_BuiltIn_Print_Area_9_1_4_20">NA()</definedName>
    <definedName name="Excel_BuiltIn_Print_Area_9_1_4_21">NA()</definedName>
    <definedName name="Excel_BuiltIn_Print_Area_9_1_4_23">NA()</definedName>
    <definedName name="Excel_BuiltIn_Print_Area_9_1_7">NA()</definedName>
    <definedName name="Excel_BuiltIn_Print_Area_9_11" localSheetId="1">#REF!</definedName>
    <definedName name="Excel_BuiltIn_Print_Area_9_11" localSheetId="24">#REF!</definedName>
    <definedName name="Excel_BuiltIn_Print_Area_9_11" localSheetId="0">#REF!</definedName>
    <definedName name="Excel_BuiltIn_Print_Area_9_11">#REF!</definedName>
    <definedName name="Excel_BuiltIn_Print_Area_9_13" localSheetId="1">#REF!</definedName>
    <definedName name="Excel_BuiltIn_Print_Area_9_13" localSheetId="24">#REF!</definedName>
    <definedName name="Excel_BuiltIn_Print_Area_9_13">#REF!</definedName>
    <definedName name="Excel_BuiltIn_Print_Area_9_15" localSheetId="1">#REF!</definedName>
    <definedName name="Excel_BuiltIn_Print_Area_9_15" localSheetId="24">#REF!</definedName>
    <definedName name="Excel_BuiltIn_Print_Area_9_15">#REF!</definedName>
    <definedName name="Excel_BuiltIn_Print_Area_9_16" localSheetId="1">#REF!</definedName>
    <definedName name="Excel_BuiltIn_Print_Area_9_16" localSheetId="24">#REF!</definedName>
    <definedName name="Excel_BuiltIn_Print_Area_9_16">#REF!</definedName>
    <definedName name="Excel_BuiltIn_Print_Area_9_17" localSheetId="1">#REF!</definedName>
    <definedName name="Excel_BuiltIn_Print_Area_9_17" localSheetId="24">#REF!</definedName>
    <definedName name="Excel_BuiltIn_Print_Area_9_17">#REF!</definedName>
    <definedName name="Excel_BuiltIn_Print_Area_9_18" localSheetId="1">#REF!</definedName>
    <definedName name="Excel_BuiltIn_Print_Area_9_18" localSheetId="24">#REF!</definedName>
    <definedName name="Excel_BuiltIn_Print_Area_9_18">#REF!</definedName>
    <definedName name="Excel_BuiltIn_Print_Area_9_19" localSheetId="1">#REF!</definedName>
    <definedName name="Excel_BuiltIn_Print_Area_9_19" localSheetId="24">#REF!</definedName>
    <definedName name="Excel_BuiltIn_Print_Area_9_19">#REF!</definedName>
    <definedName name="Excel_BuiltIn_Print_Area_9_2" localSheetId="1">#REF!</definedName>
    <definedName name="Excel_BuiltIn_Print_Area_9_2" localSheetId="24">#REF!</definedName>
    <definedName name="Excel_BuiltIn_Print_Area_9_2">#REF!</definedName>
    <definedName name="Excel_BuiltIn_Print_Area_9_2_1" localSheetId="1">#REF!</definedName>
    <definedName name="Excel_BuiltIn_Print_Area_9_2_1" localSheetId="24">#REF!</definedName>
    <definedName name="Excel_BuiltIn_Print_Area_9_2_1">#REF!</definedName>
    <definedName name="Excel_BuiltIn_Print_Area_9_2_11" localSheetId="1">#REF!</definedName>
    <definedName name="Excel_BuiltIn_Print_Area_9_2_11" localSheetId="24">#REF!</definedName>
    <definedName name="Excel_BuiltIn_Print_Area_9_2_11">#REF!</definedName>
    <definedName name="Excel_BuiltIn_Print_Area_9_2_13" localSheetId="1">#REF!</definedName>
    <definedName name="Excel_BuiltIn_Print_Area_9_2_13" localSheetId="24">#REF!</definedName>
    <definedName name="Excel_BuiltIn_Print_Area_9_2_13">#REF!</definedName>
    <definedName name="Excel_BuiltIn_Print_Area_9_2_19">NA()</definedName>
    <definedName name="Excel_BuiltIn_Print_Area_9_2_2">NA()</definedName>
    <definedName name="Excel_BuiltIn_Print_Area_9_2_20">NA()</definedName>
    <definedName name="Excel_BuiltIn_Print_Area_9_2_21">NA()</definedName>
    <definedName name="Excel_BuiltIn_Print_Area_9_2_23">NA()</definedName>
    <definedName name="Excel_BuiltIn_Print_Area_9_2_7">NA()</definedName>
    <definedName name="Excel_BuiltIn_Print_Area_9_20" localSheetId="1">#REF!</definedName>
    <definedName name="Excel_BuiltIn_Print_Area_9_20" localSheetId="24">#REF!</definedName>
    <definedName name="Excel_BuiltIn_Print_Area_9_20" localSheetId="0">#REF!</definedName>
    <definedName name="Excel_BuiltIn_Print_Area_9_20">#REF!</definedName>
    <definedName name="Excel_BuiltIn_Print_Area_9_21" localSheetId="1">#REF!</definedName>
    <definedName name="Excel_BuiltIn_Print_Area_9_21" localSheetId="24">#REF!</definedName>
    <definedName name="Excel_BuiltIn_Print_Area_9_21">#REF!</definedName>
    <definedName name="Excel_BuiltIn_Print_Area_9_23" localSheetId="1">#REF!</definedName>
    <definedName name="Excel_BuiltIn_Print_Area_9_23" localSheetId="24">#REF!</definedName>
    <definedName name="Excel_BuiltIn_Print_Area_9_23">#REF!</definedName>
    <definedName name="Excel_BuiltIn_Print_Area_9_24" localSheetId="1">#REF!</definedName>
    <definedName name="Excel_BuiltIn_Print_Area_9_24" localSheetId="24">#REF!</definedName>
    <definedName name="Excel_BuiltIn_Print_Area_9_24">#REF!</definedName>
    <definedName name="Excel_BuiltIn_Print_Area_9_26" localSheetId="1">#REF!</definedName>
    <definedName name="Excel_BuiltIn_Print_Area_9_26" localSheetId="24">#REF!</definedName>
    <definedName name="Excel_BuiltIn_Print_Area_9_26">#REF!</definedName>
    <definedName name="Excel_BuiltIn_Print_Area_9_27" localSheetId="1">#REF!</definedName>
    <definedName name="Excel_BuiltIn_Print_Area_9_27" localSheetId="24">#REF!</definedName>
    <definedName name="Excel_BuiltIn_Print_Area_9_27">#REF!</definedName>
    <definedName name="Excel_BuiltIn_Print_Area_9_29" localSheetId="1">#REF!</definedName>
    <definedName name="Excel_BuiltIn_Print_Area_9_29" localSheetId="24">#REF!</definedName>
    <definedName name="Excel_BuiltIn_Print_Area_9_29">#REF!</definedName>
    <definedName name="Excel_BuiltIn_Print_Area_9_3" localSheetId="1">#REF!</definedName>
    <definedName name="Excel_BuiltIn_Print_Area_9_3" localSheetId="24">#REF!</definedName>
    <definedName name="Excel_BuiltIn_Print_Area_9_3">#REF!</definedName>
    <definedName name="Excel_BuiltIn_Print_Area_9_3_11" localSheetId="1">#REF!</definedName>
    <definedName name="Excel_BuiltIn_Print_Area_9_3_11" localSheetId="24">#REF!</definedName>
    <definedName name="Excel_BuiltIn_Print_Area_9_3_11">#REF!</definedName>
    <definedName name="Excel_BuiltIn_Print_Area_9_3_13" localSheetId="1">#REF!</definedName>
    <definedName name="Excel_BuiltIn_Print_Area_9_3_13" localSheetId="24">#REF!</definedName>
    <definedName name="Excel_BuiltIn_Print_Area_9_3_13">#REF!</definedName>
    <definedName name="Excel_BuiltIn_Print_Area_9_3_19">NA()</definedName>
    <definedName name="Excel_BuiltIn_Print_Area_9_3_2">NA()</definedName>
    <definedName name="Excel_BuiltIn_Print_Area_9_3_20">NA()</definedName>
    <definedName name="Excel_BuiltIn_Print_Area_9_3_21">NA()</definedName>
    <definedName name="Excel_BuiltIn_Print_Area_9_3_23">NA()</definedName>
    <definedName name="Excel_BuiltIn_Print_Area_9_3_7">NA()</definedName>
    <definedName name="Excel_BuiltIn_Print_Area_9_30" localSheetId="1">#REF!</definedName>
    <definedName name="Excel_BuiltIn_Print_Area_9_30" localSheetId="24">#REF!</definedName>
    <definedName name="Excel_BuiltIn_Print_Area_9_30" localSheetId="0">#REF!</definedName>
    <definedName name="Excel_BuiltIn_Print_Area_9_30">#REF!</definedName>
    <definedName name="Excel_BuiltIn_Print_Area_9_31" localSheetId="1">#REF!</definedName>
    <definedName name="Excel_BuiltIn_Print_Area_9_31" localSheetId="24">#REF!</definedName>
    <definedName name="Excel_BuiltIn_Print_Area_9_31">#REF!</definedName>
    <definedName name="Excel_BuiltIn_Print_Area_9_4" localSheetId="1">#REF!</definedName>
    <definedName name="Excel_BuiltIn_Print_Area_9_4" localSheetId="24">#REF!</definedName>
    <definedName name="Excel_BuiltIn_Print_Area_9_4">#REF!</definedName>
    <definedName name="Excel_BuiltIn_Print_Area_9_4_11" localSheetId="1">#REF!</definedName>
    <definedName name="Excel_BuiltIn_Print_Area_9_4_11" localSheetId="24">#REF!</definedName>
    <definedName name="Excel_BuiltIn_Print_Area_9_4_11">#REF!</definedName>
    <definedName name="Excel_BuiltIn_Print_Area_9_4_13" localSheetId="1">#REF!</definedName>
    <definedName name="Excel_BuiltIn_Print_Area_9_4_13" localSheetId="24">#REF!</definedName>
    <definedName name="Excel_BuiltIn_Print_Area_9_4_13">#REF!</definedName>
    <definedName name="Excel_BuiltIn_Print_Area_9_4_19">NA()</definedName>
    <definedName name="Excel_BuiltIn_Print_Area_9_4_2">NA()</definedName>
    <definedName name="Excel_BuiltIn_Print_Area_9_4_20">NA()</definedName>
    <definedName name="Excel_BuiltIn_Print_Area_9_4_21">NA()</definedName>
    <definedName name="Excel_BuiltIn_Print_Area_9_4_23">NA()</definedName>
    <definedName name="Excel_BuiltIn_Print_Area_9_4_7">NA()</definedName>
    <definedName name="Excel_BuiltIn_Print_Area_9_5">NA()</definedName>
    <definedName name="Excel_BuiltIn_Print_Area_9_5_11" localSheetId="1">#REF!</definedName>
    <definedName name="Excel_BuiltIn_Print_Area_9_5_11" localSheetId="24">#REF!</definedName>
    <definedName name="Excel_BuiltIn_Print_Area_9_5_11" localSheetId="0">#REF!</definedName>
    <definedName name="Excel_BuiltIn_Print_Area_9_5_11">#REF!</definedName>
    <definedName name="Excel_BuiltIn_Print_Area_9_5_13" localSheetId="1">#REF!</definedName>
    <definedName name="Excel_BuiltIn_Print_Area_9_5_13" localSheetId="24">#REF!</definedName>
    <definedName name="Excel_BuiltIn_Print_Area_9_5_13">#REF!</definedName>
    <definedName name="Excel_BuiltIn_Print_Area_9_5_2">NA()</definedName>
    <definedName name="Excel_BuiltIn_Print_Area_9_5_21">NA()</definedName>
    <definedName name="Excel_BuiltIn_Print_Area_9_5_7">NA()</definedName>
    <definedName name="Excel_BuiltIn_Print_Area_9_6" localSheetId="1">#REF!</definedName>
    <definedName name="Excel_BuiltIn_Print_Area_9_6" localSheetId="24">#REF!</definedName>
    <definedName name="Excel_BuiltIn_Print_Area_9_6" localSheetId="0">#REF!</definedName>
    <definedName name="Excel_BuiltIn_Print_Area_9_6">#REF!</definedName>
    <definedName name="Excel_BuiltIn_Print_Area_9_7" localSheetId="1">#REF!</definedName>
    <definedName name="Excel_BuiltIn_Print_Area_9_7" localSheetId="24">#REF!</definedName>
    <definedName name="Excel_BuiltIn_Print_Area_9_7">#REF!</definedName>
    <definedName name="Excel_BuiltIn_Print_Area_9_9">"$#ССЫЛ!.$A$1:$E$19"</definedName>
    <definedName name="Excel_BuiltIn_Print_Titles" localSheetId="1">(#REF!,#REF!)</definedName>
    <definedName name="Excel_BuiltIn_Print_Titles" localSheetId="24">(#REF!,#REF!)</definedName>
    <definedName name="Excel_BuiltIn_Print_Titles" localSheetId="0">(#REF!,#REF!)</definedName>
    <definedName name="Excel_BuiltIn_Print_Titles">(#REF!,#REF!)</definedName>
    <definedName name="Excel_BuiltIn_Print_Titles_1">#N/A</definedName>
    <definedName name="Excel_BuiltIn_Print_Titles_11">"$#ССЫЛ!.$A$1:$B$65444;$#ССЫЛ!.$A$2:$IE$2"</definedName>
    <definedName name="Excel_BuiltIn_Print_Titles_12">"$#ССЫЛ!.$A$1:$B$65509;$#ССЫЛ!.$A$2:$IE$2"</definedName>
    <definedName name="Excel_BuiltIn_Print_Titles_13">"$#ССЫЛ!.$A$1:$G$65497;$#ССЫЛ!.$A$2:$IL$2"</definedName>
    <definedName name="Excel_BuiltIn_Print_Titles_14">"$#ССЫЛ!.$A$1:$G$65497;$#ССЫЛ!.$A$2:$IL$2"</definedName>
    <definedName name="Excel_BuiltIn_Print_Titles_15" localSheetId="1">#REF!,#REF!</definedName>
    <definedName name="Excel_BuiltIn_Print_Titles_15" localSheetId="24">#REF!,#REF!</definedName>
    <definedName name="Excel_BuiltIn_Print_Titles_15" localSheetId="0">#REF!,#REF!</definedName>
    <definedName name="Excel_BuiltIn_Print_Titles_15">#REF!,#REF!</definedName>
    <definedName name="Excel_BuiltIn_Print_Titles_2" localSheetId="1">#REF!</definedName>
    <definedName name="Excel_BuiltIn_Print_Titles_2" localSheetId="24">#REF!</definedName>
    <definedName name="Excel_BuiltIn_Print_Titles_2" localSheetId="0">#REF!</definedName>
    <definedName name="Excel_BuiltIn_Print_Titles_2">#REF!</definedName>
    <definedName name="Excel_BuiltIn_Print_Titles_2_1" localSheetId="1">#REF!</definedName>
    <definedName name="Excel_BuiltIn_Print_Titles_2_1" localSheetId="24">#REF!</definedName>
    <definedName name="Excel_BuiltIn_Print_Titles_2_1">#REF!</definedName>
    <definedName name="Excel_BuiltIn_Print_Titles_2_11" localSheetId="1">#REF!</definedName>
    <definedName name="Excel_BuiltIn_Print_Titles_2_11" localSheetId="24">#REF!</definedName>
    <definedName name="Excel_BuiltIn_Print_Titles_2_11">#REF!</definedName>
    <definedName name="Excel_BuiltIn_Print_Titles_2_15" localSheetId="1">#REF!</definedName>
    <definedName name="Excel_BuiltIn_Print_Titles_2_15" localSheetId="24">#REF!</definedName>
    <definedName name="Excel_BuiltIn_Print_Titles_2_15">#REF!</definedName>
    <definedName name="Excel_BuiltIn_Print_Titles_2_16" localSheetId="1">#REF!</definedName>
    <definedName name="Excel_BuiltIn_Print_Titles_2_16" localSheetId="24">#REF!</definedName>
    <definedName name="Excel_BuiltIn_Print_Titles_2_16">#REF!</definedName>
    <definedName name="Excel_BuiltIn_Print_Titles_2_17" localSheetId="1">#REF!</definedName>
    <definedName name="Excel_BuiltIn_Print_Titles_2_17" localSheetId="24">#REF!</definedName>
    <definedName name="Excel_BuiltIn_Print_Titles_2_17">#REF!</definedName>
    <definedName name="Excel_BuiltIn_Print_Titles_2_18" localSheetId="1">#REF!</definedName>
    <definedName name="Excel_BuiltIn_Print_Titles_2_18" localSheetId="24">#REF!</definedName>
    <definedName name="Excel_BuiltIn_Print_Titles_2_18">#REF!</definedName>
    <definedName name="Excel_BuiltIn_Print_Titles_2_19" localSheetId="1">#REF!</definedName>
    <definedName name="Excel_BuiltIn_Print_Titles_2_19" localSheetId="24">#REF!</definedName>
    <definedName name="Excel_BuiltIn_Print_Titles_2_19">#REF!</definedName>
    <definedName name="Excel_BuiltIn_Print_Titles_2_2" localSheetId="1">#REF!</definedName>
    <definedName name="Excel_BuiltIn_Print_Titles_2_2" localSheetId="24">#REF!</definedName>
    <definedName name="Excel_BuiltIn_Print_Titles_2_2">#REF!</definedName>
    <definedName name="Excel_BuiltIn_Print_Titles_2_20" localSheetId="1">#REF!</definedName>
    <definedName name="Excel_BuiltIn_Print_Titles_2_20" localSheetId="24">#REF!</definedName>
    <definedName name="Excel_BuiltIn_Print_Titles_2_20">#REF!</definedName>
    <definedName name="Excel_BuiltIn_Print_Titles_2_21" localSheetId="1">#REF!</definedName>
    <definedName name="Excel_BuiltIn_Print_Titles_2_21" localSheetId="24">#REF!</definedName>
    <definedName name="Excel_BuiltIn_Print_Titles_2_21">#REF!</definedName>
    <definedName name="Excel_BuiltIn_Print_Titles_2_23" localSheetId="1">#REF!</definedName>
    <definedName name="Excel_BuiltIn_Print_Titles_2_23" localSheetId="24">#REF!</definedName>
    <definedName name="Excel_BuiltIn_Print_Titles_2_23">#REF!</definedName>
    <definedName name="Excel_BuiltIn_Print_Titles_2_24" localSheetId="1">#REF!</definedName>
    <definedName name="Excel_BuiltIn_Print_Titles_2_24" localSheetId="24">#REF!</definedName>
    <definedName name="Excel_BuiltIn_Print_Titles_2_24">#REF!</definedName>
    <definedName name="Excel_BuiltIn_Print_Titles_2_26" localSheetId="1">#REF!</definedName>
    <definedName name="Excel_BuiltIn_Print_Titles_2_26" localSheetId="24">#REF!</definedName>
    <definedName name="Excel_BuiltIn_Print_Titles_2_26">#REF!</definedName>
    <definedName name="Excel_BuiltIn_Print_Titles_2_4" localSheetId="1">#REF!</definedName>
    <definedName name="Excel_BuiltIn_Print_Titles_2_4" localSheetId="24">#REF!</definedName>
    <definedName name="Excel_BuiltIn_Print_Titles_2_4">#REF!</definedName>
    <definedName name="Excel_BuiltIn_Print_Titles_2_4_19">NA()</definedName>
    <definedName name="Excel_BuiltIn_Print_Titles_2_4_20">NA()</definedName>
    <definedName name="Excel_BuiltIn_Print_Titles_2_4_21">NA()</definedName>
    <definedName name="Excel_BuiltIn_Print_Titles_2_4_23">NA()</definedName>
    <definedName name="Excel_BuiltIn_Print_Titles_2_5">NA()</definedName>
    <definedName name="Excel_BuiltIn_Print_Titles_2_5_11" localSheetId="1">#REF!</definedName>
    <definedName name="Excel_BuiltIn_Print_Titles_2_5_11" localSheetId="24">#REF!</definedName>
    <definedName name="Excel_BuiltIn_Print_Titles_2_5_11" localSheetId="0">#REF!</definedName>
    <definedName name="Excel_BuiltIn_Print_Titles_2_5_11">#REF!</definedName>
    <definedName name="Excel_BuiltIn_Print_Titles_2_5_13" localSheetId="1">#REF!</definedName>
    <definedName name="Excel_BuiltIn_Print_Titles_2_5_13" localSheetId="24">#REF!</definedName>
    <definedName name="Excel_BuiltIn_Print_Titles_2_5_13">#REF!</definedName>
    <definedName name="Excel_BuiltIn_Print_Titles_2_5_2">NA()</definedName>
    <definedName name="Excel_BuiltIn_Print_Titles_2_5_21">NA()</definedName>
    <definedName name="Excel_BuiltIn_Print_Titles_2_5_7">NA()</definedName>
    <definedName name="Excel_BuiltIn_Print_Titles_2_6" localSheetId="1">#REF!</definedName>
    <definedName name="Excel_BuiltIn_Print_Titles_2_6" localSheetId="24">#REF!</definedName>
    <definedName name="Excel_BuiltIn_Print_Titles_2_6" localSheetId="0">#REF!</definedName>
    <definedName name="Excel_BuiltIn_Print_Titles_2_6">#REF!</definedName>
    <definedName name="Excel_BuiltIn_Print_Titles_2_7" localSheetId="1">#REF!</definedName>
    <definedName name="Excel_BuiltIn_Print_Titles_2_7" localSheetId="24">#REF!</definedName>
    <definedName name="Excel_BuiltIn_Print_Titles_2_7">#REF!</definedName>
    <definedName name="Excel_BuiltIn_Print_Titles_3" localSheetId="1">#REF!</definedName>
    <definedName name="Excel_BuiltIn_Print_Titles_3" localSheetId="24">#REF!</definedName>
    <definedName name="Excel_BuiltIn_Print_Titles_3">#REF!</definedName>
    <definedName name="Excel_BuiltIn_Print_Titles_3_16" localSheetId="1">#REF!</definedName>
    <definedName name="Excel_BuiltIn_Print_Titles_3_16" localSheetId="24">#REF!</definedName>
    <definedName name="Excel_BuiltIn_Print_Titles_3_16">#REF!</definedName>
    <definedName name="Excel_BuiltIn_Print_Titles_3_17" localSheetId="1">#REF!</definedName>
    <definedName name="Excel_BuiltIn_Print_Titles_3_17" localSheetId="24">#REF!</definedName>
    <definedName name="Excel_BuiltIn_Print_Titles_3_17">#REF!</definedName>
    <definedName name="Excel_BuiltIn_Print_Titles_3_2" localSheetId="1">#REF!</definedName>
    <definedName name="Excel_BuiltIn_Print_Titles_3_2" localSheetId="24">#REF!</definedName>
    <definedName name="Excel_BuiltIn_Print_Titles_3_2">#REF!</definedName>
    <definedName name="Excel_BuiltIn_Print_Titles_3_6" localSheetId="1">#REF!</definedName>
    <definedName name="Excel_BuiltIn_Print_Titles_3_6" localSheetId="24">#REF!</definedName>
    <definedName name="Excel_BuiltIn_Print_Titles_3_6">#REF!</definedName>
    <definedName name="Excel_BuiltIn_Print_Titles_3_9" localSheetId="1">#REF!</definedName>
    <definedName name="Excel_BuiltIn_Print_Titles_3_9" localSheetId="24">#REF!</definedName>
    <definedName name="Excel_BuiltIn_Print_Titles_3_9">#REF!</definedName>
    <definedName name="Excel_BuiltIn_Print_Titles_4" localSheetId="1">#REF!</definedName>
    <definedName name="Excel_BuiltIn_Print_Titles_4" localSheetId="24">#REF!</definedName>
    <definedName name="Excel_BuiltIn_Print_Titles_4">#REF!</definedName>
    <definedName name="Excel_BuiltIn_Print_Titles_4_16" localSheetId="1">#REF!</definedName>
    <definedName name="Excel_BuiltIn_Print_Titles_4_16" localSheetId="24">#REF!</definedName>
    <definedName name="Excel_BuiltIn_Print_Titles_4_16">#REF!</definedName>
    <definedName name="Excel_BuiltIn_Print_Titles_4_17" localSheetId="1">#REF!</definedName>
    <definedName name="Excel_BuiltIn_Print_Titles_4_17" localSheetId="24">#REF!</definedName>
    <definedName name="Excel_BuiltIn_Print_Titles_4_17">#REF!</definedName>
    <definedName name="ExitYear" localSheetId="1">#REF!</definedName>
    <definedName name="ExitYear" localSheetId="24">#REF!</definedName>
    <definedName name="ExitYear">#REF!</definedName>
    <definedName name="Expas" localSheetId="1">#REF!</definedName>
    <definedName name="Expas" localSheetId="24">#REF!</definedName>
    <definedName name="Expas">#REF!</definedName>
    <definedName name="expert0.1" localSheetId="1">#REF!</definedName>
    <definedName name="expert0.1" localSheetId="24">#REF!</definedName>
    <definedName name="expert0.1">#REF!</definedName>
    <definedName name="expert1" localSheetId="1">#REF!</definedName>
    <definedName name="expert1" localSheetId="24">#REF!</definedName>
    <definedName name="expert1">#REF!</definedName>
    <definedName name="expert10" localSheetId="1">#REF!</definedName>
    <definedName name="expert10" localSheetId="24">#REF!</definedName>
    <definedName name="expert10">#REF!</definedName>
    <definedName name="expert11" localSheetId="1">#REF!</definedName>
    <definedName name="expert11" localSheetId="24">#REF!</definedName>
    <definedName name="expert11">#REF!</definedName>
    <definedName name="expert12" localSheetId="1">#REF!</definedName>
    <definedName name="expert12" localSheetId="24">#REF!</definedName>
    <definedName name="expert12">#REF!</definedName>
    <definedName name="expert13" localSheetId="1">#REF!</definedName>
    <definedName name="expert13" localSheetId="24">#REF!</definedName>
    <definedName name="expert13">#REF!</definedName>
    <definedName name="expert14" localSheetId="1">#REF!</definedName>
    <definedName name="expert14" localSheetId="24">#REF!</definedName>
    <definedName name="expert14">#REF!</definedName>
    <definedName name="expert15" localSheetId="1">#REF!</definedName>
    <definedName name="expert15" localSheetId="24">#REF!</definedName>
    <definedName name="expert15">#REF!</definedName>
    <definedName name="expert16" localSheetId="1">#REF!</definedName>
    <definedName name="expert16" localSheetId="24">#REF!</definedName>
    <definedName name="expert16">#REF!</definedName>
    <definedName name="expert17" localSheetId="1">#REF!</definedName>
    <definedName name="expert17" localSheetId="24">#REF!</definedName>
    <definedName name="expert17">#REF!</definedName>
    <definedName name="expert18" localSheetId="1">#REF!</definedName>
    <definedName name="expert18" localSheetId="24">#REF!</definedName>
    <definedName name="expert18">#REF!</definedName>
    <definedName name="expert19" localSheetId="1">#REF!</definedName>
    <definedName name="expert19" localSheetId="24">#REF!</definedName>
    <definedName name="expert19">#REF!</definedName>
    <definedName name="expert20" localSheetId="1">#REF!</definedName>
    <definedName name="expert20" localSheetId="24">#REF!</definedName>
    <definedName name="expert20">#REF!</definedName>
    <definedName name="expert21" localSheetId="1">#REF!</definedName>
    <definedName name="expert21" localSheetId="24">#REF!</definedName>
    <definedName name="expert21">#REF!</definedName>
    <definedName name="expert22" localSheetId="1">#REF!</definedName>
    <definedName name="expert22" localSheetId="24">#REF!</definedName>
    <definedName name="expert22">#REF!</definedName>
    <definedName name="expert23" localSheetId="1">#REF!</definedName>
    <definedName name="expert23" localSheetId="24">#REF!</definedName>
    <definedName name="expert23">#REF!</definedName>
    <definedName name="expert24" localSheetId="1">#REF!</definedName>
    <definedName name="expert24" localSheetId="24">#REF!</definedName>
    <definedName name="expert24">#REF!</definedName>
    <definedName name="expert25" localSheetId="1">#REF!</definedName>
    <definedName name="expert25" localSheetId="24">#REF!</definedName>
    <definedName name="expert25">#REF!</definedName>
    <definedName name="expert26" localSheetId="1">#REF!</definedName>
    <definedName name="expert26" localSheetId="24">#REF!</definedName>
    <definedName name="expert26">#REF!</definedName>
    <definedName name="expert27" localSheetId="1">#REF!</definedName>
    <definedName name="expert27" localSheetId="24">#REF!</definedName>
    <definedName name="expert27">#REF!</definedName>
    <definedName name="expert28" localSheetId="1">#REF!</definedName>
    <definedName name="expert28" localSheetId="24">#REF!</definedName>
    <definedName name="expert28">#REF!</definedName>
    <definedName name="expert29" localSheetId="1">#REF!</definedName>
    <definedName name="expert29" localSheetId="24">#REF!</definedName>
    <definedName name="expert29">#REF!</definedName>
    <definedName name="expert30" localSheetId="1">#REF!</definedName>
    <definedName name="expert30" localSheetId="24">#REF!</definedName>
    <definedName name="expert30">#REF!</definedName>
    <definedName name="expert5" localSheetId="1">#REF!</definedName>
    <definedName name="expert5" localSheetId="24">#REF!</definedName>
    <definedName name="expert5">#REF!</definedName>
    <definedName name="expert6" localSheetId="1">#REF!</definedName>
    <definedName name="expert6" localSheetId="24">#REF!</definedName>
    <definedName name="expert6">#REF!</definedName>
    <definedName name="expert7" localSheetId="1">#REF!</definedName>
    <definedName name="expert7" localSheetId="24">#REF!</definedName>
    <definedName name="expert7">#REF!</definedName>
    <definedName name="expert8" localSheetId="1">#REF!</definedName>
    <definedName name="expert8" localSheetId="24">#REF!</definedName>
    <definedName name="expert8">#REF!</definedName>
    <definedName name="expert9" localSheetId="1">#REF!</definedName>
    <definedName name="expert9" localSheetId="24">#REF!</definedName>
    <definedName name="expert9">#REF!</definedName>
    <definedName name="export_year" localSheetId="1">#REF!</definedName>
    <definedName name="export_year" localSheetId="24">#REF!</definedName>
    <definedName name="export_year">#REF!</definedName>
    <definedName name="ExRost06y0.1" localSheetId="1">#REF!</definedName>
    <definedName name="ExRost06y0.1" localSheetId="24">#REF!</definedName>
    <definedName name="ExRost06y0.1">#REF!</definedName>
    <definedName name="ExRost06y1" localSheetId="1">#REF!</definedName>
    <definedName name="ExRost06y1" localSheetId="24">#REF!</definedName>
    <definedName name="ExRost06y1">#REF!</definedName>
    <definedName name="ExRost06y10" localSheetId="1">#REF!</definedName>
    <definedName name="ExRost06y10" localSheetId="24">#REF!</definedName>
    <definedName name="ExRost06y10">#REF!</definedName>
    <definedName name="ExRost06y11" localSheetId="1">#REF!</definedName>
    <definedName name="ExRost06y11" localSheetId="24">#REF!</definedName>
    <definedName name="ExRost06y11">#REF!</definedName>
    <definedName name="ExRost06y12" localSheetId="1">#REF!</definedName>
    <definedName name="ExRost06y12" localSheetId="24">#REF!</definedName>
    <definedName name="ExRost06y12">#REF!</definedName>
    <definedName name="ExRost06y13" localSheetId="1">#REF!</definedName>
    <definedName name="ExRost06y13" localSheetId="24">#REF!</definedName>
    <definedName name="ExRost06y13">#REF!</definedName>
    <definedName name="ExRost06y14" localSheetId="1">#REF!</definedName>
    <definedName name="ExRost06y14" localSheetId="24">#REF!</definedName>
    <definedName name="ExRost06y14">#REF!</definedName>
    <definedName name="ExRost06y15" localSheetId="1">#REF!</definedName>
    <definedName name="ExRost06y15" localSheetId="24">#REF!</definedName>
    <definedName name="ExRost06y15">#REF!</definedName>
    <definedName name="ExRost06y16" localSheetId="1">#REF!</definedName>
    <definedName name="ExRost06y16" localSheetId="24">#REF!</definedName>
    <definedName name="ExRost06y16">#REF!</definedName>
    <definedName name="ExRost06y17" localSheetId="1">#REF!</definedName>
    <definedName name="ExRost06y17" localSheetId="24">#REF!</definedName>
    <definedName name="ExRost06y17">#REF!</definedName>
    <definedName name="ExRost06y18" localSheetId="1">#REF!</definedName>
    <definedName name="ExRost06y18" localSheetId="24">#REF!</definedName>
    <definedName name="ExRost06y18">#REF!</definedName>
    <definedName name="ExRost06y19" localSheetId="1">#REF!</definedName>
    <definedName name="ExRost06y19" localSheetId="24">#REF!</definedName>
    <definedName name="ExRost06y19">#REF!</definedName>
    <definedName name="ExRost06y20" localSheetId="1">#REF!</definedName>
    <definedName name="ExRost06y20" localSheetId="24">#REF!</definedName>
    <definedName name="ExRost06y20">#REF!</definedName>
    <definedName name="ExRost06y21" localSheetId="1">#REF!</definedName>
    <definedName name="ExRost06y21" localSheetId="24">#REF!</definedName>
    <definedName name="ExRost06y21">#REF!</definedName>
    <definedName name="ExRost06y22" localSheetId="1">#REF!</definedName>
    <definedName name="ExRost06y22" localSheetId="24">#REF!</definedName>
    <definedName name="ExRost06y22">#REF!</definedName>
    <definedName name="ExRost06y23" localSheetId="1">#REF!</definedName>
    <definedName name="ExRost06y23" localSheetId="24">#REF!</definedName>
    <definedName name="ExRost06y23">#REF!</definedName>
    <definedName name="ExRost06y24" localSheetId="1">#REF!</definedName>
    <definedName name="ExRost06y24" localSheetId="24">#REF!</definedName>
    <definedName name="ExRost06y24">#REF!</definedName>
    <definedName name="ExRost06y25" localSheetId="1">#REF!</definedName>
    <definedName name="ExRost06y25" localSheetId="24">#REF!</definedName>
    <definedName name="ExRost06y25">#REF!</definedName>
    <definedName name="ExRost06y26" localSheetId="1">#REF!</definedName>
    <definedName name="ExRost06y26" localSheetId="24">#REF!</definedName>
    <definedName name="ExRost06y26">#REF!</definedName>
    <definedName name="ExRost06y27" localSheetId="1">#REF!</definedName>
    <definedName name="ExRost06y27" localSheetId="24">#REF!</definedName>
    <definedName name="ExRost06y27">#REF!</definedName>
    <definedName name="ExRost06y28" localSheetId="1">#REF!</definedName>
    <definedName name="ExRost06y28" localSheetId="24">#REF!</definedName>
    <definedName name="ExRost06y28">#REF!</definedName>
    <definedName name="ExRost06y29" localSheetId="1">#REF!</definedName>
    <definedName name="ExRost06y29" localSheetId="24">#REF!</definedName>
    <definedName name="ExRost06y29">#REF!</definedName>
    <definedName name="ExRost06y5" localSheetId="1">#REF!</definedName>
    <definedName name="ExRost06y5" localSheetId="24">#REF!</definedName>
    <definedName name="ExRost06y5">#REF!</definedName>
    <definedName name="ExRost06y6" localSheetId="1">#REF!</definedName>
    <definedName name="ExRost06y6" localSheetId="24">#REF!</definedName>
    <definedName name="ExRost06y6">#REF!</definedName>
    <definedName name="ExRost06y7" localSheetId="1">#REF!</definedName>
    <definedName name="ExRost06y7" localSheetId="24">#REF!</definedName>
    <definedName name="ExRost06y7">#REF!</definedName>
    <definedName name="ExRost06y8" localSheetId="1">#REF!</definedName>
    <definedName name="ExRost06y8" localSheetId="24">#REF!</definedName>
    <definedName name="ExRost06y8">#REF!</definedName>
    <definedName name="ExRost06y9" localSheetId="1">#REF!</definedName>
    <definedName name="ExRost06y9" localSheetId="24">#REF!</definedName>
    <definedName name="ExRost06y9">#REF!</definedName>
    <definedName name="Extra_Pay" localSheetId="1">#REF!</definedName>
    <definedName name="Extra_Pay">[17]Лист1!$E$18:$E$377</definedName>
    <definedName name="Extra_Pay_1" localSheetId="1">#REF!</definedName>
    <definedName name="Extra_Pay_1" localSheetId="24">#REF!</definedName>
    <definedName name="Extra_Pay_1" localSheetId="0">#REF!</definedName>
    <definedName name="Extra_Pay_1">#REF!</definedName>
    <definedName name="Extra_Pay_1_1" localSheetId="1">#REF!</definedName>
    <definedName name="Extra_Pay_1_1" localSheetId="24">#REF!</definedName>
    <definedName name="Extra_Pay_1_1">#REF!</definedName>
    <definedName name="Extra_Pay_1_11" localSheetId="1">#REF!</definedName>
    <definedName name="Extra_Pay_1_11" localSheetId="24">#REF!</definedName>
    <definedName name="Extra_Pay_1_11">#REF!</definedName>
    <definedName name="Extra_Pay_1_13" localSheetId="1">#REF!</definedName>
    <definedName name="Extra_Pay_1_13" localSheetId="24">#REF!</definedName>
    <definedName name="Extra_Pay_1_13">#REF!</definedName>
    <definedName name="Extra_Pay_1_19">NA()</definedName>
    <definedName name="Extra_Pay_1_2">NA()</definedName>
    <definedName name="Extra_Pay_1_20">NA()</definedName>
    <definedName name="Extra_Pay_1_21">NA()</definedName>
    <definedName name="Extra_Pay_1_23">NA()</definedName>
    <definedName name="Extra_Pay_1_7">NA()</definedName>
    <definedName name="Extra_Pay_11" localSheetId="1">#REF!</definedName>
    <definedName name="Extra_Pay_11" localSheetId="24">#REF!</definedName>
    <definedName name="Extra_Pay_11" localSheetId="0">#REF!</definedName>
    <definedName name="Extra_Pay_11">#REF!</definedName>
    <definedName name="Extra_Pay_13" localSheetId="1">#REF!</definedName>
    <definedName name="Extra_Pay_13" localSheetId="24">#REF!</definedName>
    <definedName name="Extra_Pay_13">#REF!</definedName>
    <definedName name="Extra_Pay_15" localSheetId="1">#REF!</definedName>
    <definedName name="Extra_Pay_15" localSheetId="24">#REF!</definedName>
    <definedName name="Extra_Pay_15">#REF!</definedName>
    <definedName name="Extra_Pay_16" localSheetId="1">#REF!</definedName>
    <definedName name="Extra_Pay_16" localSheetId="24">#REF!</definedName>
    <definedName name="Extra_Pay_16">#REF!</definedName>
    <definedName name="Extra_Pay_17" localSheetId="1">#REF!</definedName>
    <definedName name="Extra_Pay_17" localSheetId="24">#REF!</definedName>
    <definedName name="Extra_Pay_17">#REF!</definedName>
    <definedName name="Extra_Pay_18" localSheetId="1">#REF!</definedName>
    <definedName name="Extra_Pay_18" localSheetId="24">#REF!</definedName>
    <definedName name="Extra_Pay_18">#REF!</definedName>
    <definedName name="Extra_Pay_19" localSheetId="1">#REF!</definedName>
    <definedName name="Extra_Pay_19" localSheetId="24">#REF!</definedName>
    <definedName name="Extra_Pay_19">#REF!</definedName>
    <definedName name="Extra_Pay_2" localSheetId="1">#REF!</definedName>
    <definedName name="Extra_Pay_2" localSheetId="24">#REF!</definedName>
    <definedName name="Extra_Pay_2">#REF!</definedName>
    <definedName name="Extra_Pay_2_11" localSheetId="1">#REF!</definedName>
    <definedName name="Extra_Pay_2_11" localSheetId="24">#REF!</definedName>
    <definedName name="Extra_Pay_2_11">#REF!</definedName>
    <definedName name="Extra_Pay_2_13" localSheetId="1">#REF!</definedName>
    <definedName name="Extra_Pay_2_13" localSheetId="24">#REF!</definedName>
    <definedName name="Extra_Pay_2_13">#REF!</definedName>
    <definedName name="Extra_Pay_2_19">NA()</definedName>
    <definedName name="Extra_Pay_2_2">NA()</definedName>
    <definedName name="Extra_Pay_2_20">NA()</definedName>
    <definedName name="Extra_Pay_2_21">NA()</definedName>
    <definedName name="Extra_Pay_2_23">NA()</definedName>
    <definedName name="Extra_Pay_2_7">NA()</definedName>
    <definedName name="Extra_Pay_20" localSheetId="1">#REF!</definedName>
    <definedName name="Extra_Pay_20" localSheetId="24">#REF!</definedName>
    <definedName name="Extra_Pay_20" localSheetId="0">#REF!</definedName>
    <definedName name="Extra_Pay_20">#REF!</definedName>
    <definedName name="Extra_Pay_21" localSheetId="1">#REF!</definedName>
    <definedName name="Extra_Pay_21" localSheetId="24">#REF!</definedName>
    <definedName name="Extra_Pay_21">#REF!</definedName>
    <definedName name="Extra_Pay_22" localSheetId="1">#REF!</definedName>
    <definedName name="Extra_Pay_22" localSheetId="24">#REF!</definedName>
    <definedName name="Extra_Pay_22">#REF!</definedName>
    <definedName name="Extra_Pay_23" localSheetId="1">#REF!</definedName>
    <definedName name="Extra_Pay_23" localSheetId="24">#REF!</definedName>
    <definedName name="Extra_Pay_23">#REF!</definedName>
    <definedName name="Extra_Pay_24" localSheetId="1">#REF!</definedName>
    <definedName name="Extra_Pay_24" localSheetId="24">#REF!</definedName>
    <definedName name="Extra_Pay_24">#REF!</definedName>
    <definedName name="Extra_Pay_27" localSheetId="1">#REF!</definedName>
    <definedName name="Extra_Pay_27" localSheetId="24">#REF!</definedName>
    <definedName name="Extra_Pay_27">#REF!</definedName>
    <definedName name="Extra_Pay_29" localSheetId="1">#REF!</definedName>
    <definedName name="Extra_Pay_29" localSheetId="24">#REF!</definedName>
    <definedName name="Extra_Pay_29">#REF!</definedName>
    <definedName name="Extra_Pay_3" localSheetId="1">#REF!</definedName>
    <definedName name="Extra_Pay_3" localSheetId="24">#REF!</definedName>
    <definedName name="Extra_Pay_3">#REF!</definedName>
    <definedName name="Extra_Pay_3_11" localSheetId="1">#REF!</definedName>
    <definedName name="Extra_Pay_3_11" localSheetId="24">#REF!</definedName>
    <definedName name="Extra_Pay_3_11">#REF!</definedName>
    <definedName name="Extra_Pay_3_13" localSheetId="1">#REF!</definedName>
    <definedName name="Extra_Pay_3_13" localSheetId="24">#REF!</definedName>
    <definedName name="Extra_Pay_3_13">#REF!</definedName>
    <definedName name="Extra_Pay_3_19">NA()</definedName>
    <definedName name="Extra_Pay_3_2">NA()</definedName>
    <definedName name="Extra_Pay_3_20">NA()</definedName>
    <definedName name="Extra_Pay_3_21">NA()</definedName>
    <definedName name="Extra_Pay_3_23">NA()</definedName>
    <definedName name="Extra_Pay_3_7">NA()</definedName>
    <definedName name="Extra_Pay_30" localSheetId="1">#REF!</definedName>
    <definedName name="Extra_Pay_30" localSheetId="24">#REF!</definedName>
    <definedName name="Extra_Pay_30" localSheetId="0">#REF!</definedName>
    <definedName name="Extra_Pay_30">#REF!</definedName>
    <definedName name="Extra_Pay_31" localSheetId="1">#REF!</definedName>
    <definedName name="Extra_Pay_31" localSheetId="24">#REF!</definedName>
    <definedName name="Extra_Pay_31">#REF!</definedName>
    <definedName name="Extra_Pay_38" localSheetId="1">#REF!</definedName>
    <definedName name="Extra_Pay_38" localSheetId="24">#REF!</definedName>
    <definedName name="Extra_Pay_38">#REF!</definedName>
    <definedName name="Extra_Pay_39" localSheetId="1">#REF!</definedName>
    <definedName name="Extra_Pay_39" localSheetId="24">#REF!</definedName>
    <definedName name="Extra_Pay_39">#REF!</definedName>
    <definedName name="Extra_Pay_4" localSheetId="1">#REF!</definedName>
    <definedName name="Extra_Pay_4" localSheetId="24">#REF!</definedName>
    <definedName name="Extra_Pay_4">#REF!</definedName>
    <definedName name="Extra_Pay_4_11" localSheetId="1">#REF!</definedName>
    <definedName name="Extra_Pay_4_11" localSheetId="24">#REF!</definedName>
    <definedName name="Extra_Pay_4_11">#REF!</definedName>
    <definedName name="Extra_Pay_4_13" localSheetId="1">#REF!</definedName>
    <definedName name="Extra_Pay_4_13" localSheetId="24">#REF!</definedName>
    <definedName name="Extra_Pay_4_13">#REF!</definedName>
    <definedName name="Extra_Pay_4_19">NA()</definedName>
    <definedName name="Extra_Pay_4_2">NA()</definedName>
    <definedName name="Extra_Pay_4_20">NA()</definedName>
    <definedName name="Extra_Pay_4_21">NA()</definedName>
    <definedName name="Extra_Pay_4_23">NA()</definedName>
    <definedName name="Extra_Pay_4_7">NA()</definedName>
    <definedName name="Extra_Pay_43" localSheetId="1">#REF!</definedName>
    <definedName name="Extra_Pay_43" localSheetId="24">#REF!</definedName>
    <definedName name="Extra_Pay_43" localSheetId="0">#REF!</definedName>
    <definedName name="Extra_Pay_43">#REF!</definedName>
    <definedName name="Extra_Pay_44" localSheetId="1">#REF!</definedName>
    <definedName name="Extra_Pay_44" localSheetId="24">#REF!</definedName>
    <definedName name="Extra_Pay_44">#REF!</definedName>
    <definedName name="Extra_Pay_5">NA()</definedName>
    <definedName name="Extra_Pay_5_1" localSheetId="1">#REF!</definedName>
    <definedName name="Extra_Pay_5_1" localSheetId="24">#REF!</definedName>
    <definedName name="Extra_Pay_5_1" localSheetId="0">#REF!</definedName>
    <definedName name="Extra_Pay_5_1">#REF!</definedName>
    <definedName name="Extra_Pay_5_11" localSheetId="1">#REF!</definedName>
    <definedName name="Extra_Pay_5_11" localSheetId="24">#REF!</definedName>
    <definedName name="Extra_Pay_5_11">#REF!</definedName>
    <definedName name="Extra_Pay_5_13" localSheetId="1">#REF!</definedName>
    <definedName name="Extra_Pay_5_13" localSheetId="24">#REF!</definedName>
    <definedName name="Extra_Pay_5_13">#REF!</definedName>
    <definedName name="Extra_Pay_5_2">NA()</definedName>
    <definedName name="Extra_Pay_5_21">NA()</definedName>
    <definedName name="Extra_Pay_5_7">NA()</definedName>
    <definedName name="Extra_Pay_6" localSheetId="1">#REF!</definedName>
    <definedName name="Extra_Pay_6" localSheetId="24">#REF!</definedName>
    <definedName name="Extra_Pay_6" localSheetId="0">#REF!</definedName>
    <definedName name="Extra_Pay_6">#REF!</definedName>
    <definedName name="Extra_Pay_7" localSheetId="1">#REF!</definedName>
    <definedName name="Extra_Pay_7" localSheetId="24">#REF!</definedName>
    <definedName name="Extra_Pay_7">#REF!</definedName>
    <definedName name="F9_OPT_4" localSheetId="1">[19]Топливо!#REF!</definedName>
    <definedName name="F9_OPT_4" localSheetId="24">[19]Топливо!#REF!</definedName>
    <definedName name="F9_OPT_4">[19]Топливо!#REF!</definedName>
    <definedName name="fdr" localSheetId="1">#REF!</definedName>
    <definedName name="fdr" localSheetId="24">#REF!</definedName>
    <definedName name="fdr" localSheetId="0">#REF!</definedName>
    <definedName name="fdr">#REF!</definedName>
    <definedName name="FeCr100_цена" localSheetId="1">#REF!</definedName>
    <definedName name="FeCr100_цена" localSheetId="24">#REF!</definedName>
    <definedName name="FeCr100_цена">#REF!</definedName>
    <definedName name="fees" localSheetId="1">#REF!</definedName>
    <definedName name="fees" localSheetId="24">#REF!</definedName>
    <definedName name="fees">#REF!</definedName>
    <definedName name="FeMn_цена" localSheetId="1">#REF!</definedName>
    <definedName name="FeMn_цена" localSheetId="24">#REF!</definedName>
    <definedName name="FeMn_цена">#REF!</definedName>
    <definedName name="FeSi45_цена" localSheetId="1">#REF!</definedName>
    <definedName name="FeSi45_цена" localSheetId="24">#REF!</definedName>
    <definedName name="FeSi45_цена">#REF!</definedName>
    <definedName name="FeSi65_цена" localSheetId="1">#REF!</definedName>
    <definedName name="FeSi65_цена" localSheetId="24">#REF!</definedName>
    <definedName name="FeSi65_цена">#REF!</definedName>
    <definedName name="FeTi_цена" localSheetId="1">#REF!</definedName>
    <definedName name="FeTi_цена" localSheetId="24">#REF!</definedName>
    <definedName name="FeTi_цена">#REF!</definedName>
    <definedName name="ff" localSheetId="1">#REF!</definedName>
    <definedName name="ff" localSheetId="24">#REF!</definedName>
    <definedName name="ff">#REF!</definedName>
    <definedName name="FFF" localSheetId="1">'Производственные показатели'!FFF</definedName>
    <definedName name="FFF" localSheetId="0">'форма №2 '!FFF</definedName>
    <definedName name="FFF">[0]!FFF</definedName>
    <definedName name="fffff" localSheetId="1">'[20]Гр5(о)'!#REF!</definedName>
    <definedName name="fffff" localSheetId="24">'[20]Гр5(о)'!#REF!</definedName>
    <definedName name="fffff">'[20]Гр5(о)'!#REF!</definedName>
    <definedName name="fg" localSheetId="1">#N/A</definedName>
    <definedName name="fg">[9]!fg</definedName>
    <definedName name="fg_8">#N/A</definedName>
    <definedName name="fga" localSheetId="1">'Производственные показатели'!fga</definedName>
    <definedName name="fga" localSheetId="0">'форма №2 '!fga</definedName>
    <definedName name="fga">[0]!fga</definedName>
    <definedName name="fhrsiujt" localSheetId="1">'Производственные показатели'!fhrsiujt</definedName>
    <definedName name="fhrsiujt" localSheetId="0">'форма №2 '!fhrsiujt</definedName>
    <definedName name="fhrsiujt">[0]!fhrsiujt</definedName>
    <definedName name="Financing_Activities" localSheetId="1">#REF!</definedName>
    <definedName name="Financing_Activities" localSheetId="24">#REF!</definedName>
    <definedName name="Financing_Activities" localSheetId="0">#REF!</definedName>
    <definedName name="Financing_Activities">#REF!</definedName>
    <definedName name="fiyttt" localSheetId="1">'Производственные показатели'!fiyttt</definedName>
    <definedName name="fiyttt" localSheetId="0">'форма №2 '!fiyttt</definedName>
    <definedName name="fiyttt">[0]!fiyttt</definedName>
    <definedName name="FootnoteAnchor" localSheetId="1">#REF!</definedName>
    <definedName name="FootnoteAnchor" localSheetId="24">#REF!</definedName>
    <definedName name="FootnoteAnchor" localSheetId="0">#REF!</definedName>
    <definedName name="FootnoteAnchor">#REF!</definedName>
    <definedName name="FootnoteRange" localSheetId="1">#REF!</definedName>
    <definedName name="FootnoteRange" localSheetId="24">#REF!</definedName>
    <definedName name="FootnoteRange">#REF!</definedName>
    <definedName name="Forex" localSheetId="1">#REF!</definedName>
    <definedName name="Forex" localSheetId="24">#REF!</definedName>
    <definedName name="Forex">#REF!</definedName>
    <definedName name="form" localSheetId="1">#REF!</definedName>
    <definedName name="form" localSheetId="24">#REF!</definedName>
    <definedName name="form">#REF!</definedName>
    <definedName name="Form_211" localSheetId="1">#REF!</definedName>
    <definedName name="Form_211" localSheetId="24">#REF!</definedName>
    <definedName name="Form_211">#REF!</definedName>
    <definedName name="Form_211_8" localSheetId="1">#REF!</definedName>
    <definedName name="Form_211_8" localSheetId="24">#REF!</definedName>
    <definedName name="Form_211_8">#REF!</definedName>
    <definedName name="Form_214_40" localSheetId="1">#REF!</definedName>
    <definedName name="Form_214_40" localSheetId="24">#REF!</definedName>
    <definedName name="Form_214_40">#REF!</definedName>
    <definedName name="Form_214_41" localSheetId="1">#REF!</definedName>
    <definedName name="Form_214_41" localSheetId="24">#REF!</definedName>
    <definedName name="Form_214_41">#REF!</definedName>
    <definedName name="Form_214_41_8" localSheetId="1">#REF!</definedName>
    <definedName name="Form_214_41_8" localSheetId="24">#REF!</definedName>
    <definedName name="Form_214_41_8">#REF!</definedName>
    <definedName name="Form_215" localSheetId="1">#REF!</definedName>
    <definedName name="Form_215" localSheetId="24">#REF!</definedName>
    <definedName name="Form_215">#REF!</definedName>
    <definedName name="Form_626_p" localSheetId="1">#REF!</definedName>
    <definedName name="Form_626_p" localSheetId="24">#REF!</definedName>
    <definedName name="Form_626_p">#REF!</definedName>
    <definedName name="Form_626_p_8" localSheetId="1">#REF!</definedName>
    <definedName name="Form_626_p_8" localSheetId="24">#REF!</definedName>
    <definedName name="Form_626_p_8">#REF!</definedName>
    <definedName name="Format_info" localSheetId="1">#REF!</definedName>
    <definedName name="Format_info" localSheetId="24">#REF!</definedName>
    <definedName name="Format_info">#REF!</definedName>
    <definedName name="Fuel" localSheetId="1">#REF!</definedName>
    <definedName name="Fuel" localSheetId="24">#REF!</definedName>
    <definedName name="Fuel">#REF!</definedName>
    <definedName name="Fuel_8" localSheetId="1">#REF!</definedName>
    <definedName name="Fuel_8" localSheetId="24">#REF!</definedName>
    <definedName name="Fuel_8">#REF!</definedName>
    <definedName name="FuelP97" localSheetId="1">#REF!</definedName>
    <definedName name="FuelP97" localSheetId="24">#REF!</definedName>
    <definedName name="FuelP97">#REF!</definedName>
    <definedName name="Full_Print" localSheetId="1">#REF!</definedName>
    <definedName name="Full_Print">[17]Лист1!$A$1:$I$377</definedName>
    <definedName name="Full_Print_1" localSheetId="1">#REF!</definedName>
    <definedName name="Full_Print_1" localSheetId="24">#REF!</definedName>
    <definedName name="Full_Print_1" localSheetId="0">#REF!</definedName>
    <definedName name="Full_Print_1">#REF!</definedName>
    <definedName name="Full_Print_1_1" localSheetId="1">#REF!</definedName>
    <definedName name="Full_Print_1_1" localSheetId="24">#REF!</definedName>
    <definedName name="Full_Print_1_1">#REF!</definedName>
    <definedName name="Full_Print_1_11" localSheetId="1">#REF!</definedName>
    <definedName name="Full_Print_1_11" localSheetId="24">#REF!</definedName>
    <definedName name="Full_Print_1_11">#REF!</definedName>
    <definedName name="Full_Print_1_13" localSheetId="1">#REF!</definedName>
    <definedName name="Full_Print_1_13" localSheetId="24">#REF!</definedName>
    <definedName name="Full_Print_1_13">#REF!</definedName>
    <definedName name="Full_Print_1_19">NA()</definedName>
    <definedName name="Full_Print_1_2">NA()</definedName>
    <definedName name="Full_Print_1_20">NA()</definedName>
    <definedName name="Full_Print_1_21">NA()</definedName>
    <definedName name="Full_Print_1_23">NA()</definedName>
    <definedName name="Full_Print_1_7">NA()</definedName>
    <definedName name="Full_Print_11" localSheetId="1">#REF!</definedName>
    <definedName name="Full_Print_11" localSheetId="24">#REF!</definedName>
    <definedName name="Full_Print_11" localSheetId="0">#REF!</definedName>
    <definedName name="Full_Print_11">#REF!</definedName>
    <definedName name="Full_Print_13" localSheetId="1">#REF!</definedName>
    <definedName name="Full_Print_13" localSheetId="24">#REF!</definedName>
    <definedName name="Full_Print_13">#REF!</definedName>
    <definedName name="Full_Print_15" localSheetId="1">#REF!</definedName>
    <definedName name="Full_Print_15" localSheetId="24">#REF!</definedName>
    <definedName name="Full_Print_15">#REF!</definedName>
    <definedName name="Full_Print_16" localSheetId="1">#REF!</definedName>
    <definedName name="Full_Print_16" localSheetId="24">#REF!</definedName>
    <definedName name="Full_Print_16">#REF!</definedName>
    <definedName name="Full_Print_17" localSheetId="1">#REF!</definedName>
    <definedName name="Full_Print_17" localSheetId="24">#REF!</definedName>
    <definedName name="Full_Print_17">#REF!</definedName>
    <definedName name="Full_Print_18" localSheetId="1">#REF!</definedName>
    <definedName name="Full_Print_18" localSheetId="24">#REF!</definedName>
    <definedName name="Full_Print_18">#REF!</definedName>
    <definedName name="Full_Print_19" localSheetId="1">#REF!</definedName>
    <definedName name="Full_Print_19" localSheetId="24">#REF!</definedName>
    <definedName name="Full_Print_19">#REF!</definedName>
    <definedName name="Full_Print_2" localSheetId="1">#REF!</definedName>
    <definedName name="Full_Print_2" localSheetId="24">#REF!</definedName>
    <definedName name="Full_Print_2">#REF!</definedName>
    <definedName name="Full_Print_2_11" localSheetId="1">#REF!</definedName>
    <definedName name="Full_Print_2_11" localSheetId="24">#REF!</definedName>
    <definedName name="Full_Print_2_11">#REF!</definedName>
    <definedName name="Full_Print_2_13" localSheetId="1">#REF!</definedName>
    <definedName name="Full_Print_2_13" localSheetId="24">#REF!</definedName>
    <definedName name="Full_Print_2_13">#REF!</definedName>
    <definedName name="Full_Print_2_19">NA()</definedName>
    <definedName name="Full_Print_2_2">NA()</definedName>
    <definedName name="Full_Print_2_20">NA()</definedName>
    <definedName name="Full_Print_2_21">NA()</definedName>
    <definedName name="Full_Print_2_23">NA()</definedName>
    <definedName name="Full_Print_2_7">NA()</definedName>
    <definedName name="Full_Print_20" localSheetId="1">#REF!</definedName>
    <definedName name="Full_Print_20" localSheetId="24">#REF!</definedName>
    <definedName name="Full_Print_20" localSheetId="0">#REF!</definedName>
    <definedName name="Full_Print_20">#REF!</definedName>
    <definedName name="Full_Print_21" localSheetId="1">#REF!</definedName>
    <definedName name="Full_Print_21" localSheetId="24">#REF!</definedName>
    <definedName name="Full_Print_21">#REF!</definedName>
    <definedName name="Full_Print_22" localSheetId="1">#REF!</definedName>
    <definedName name="Full_Print_22" localSheetId="24">#REF!</definedName>
    <definedName name="Full_Print_22">#REF!</definedName>
    <definedName name="Full_Print_23" localSheetId="1">#REF!</definedName>
    <definedName name="Full_Print_23" localSheetId="24">#REF!</definedName>
    <definedName name="Full_Print_23">#REF!</definedName>
    <definedName name="Full_Print_24" localSheetId="1">#REF!</definedName>
    <definedName name="Full_Print_24" localSheetId="24">#REF!</definedName>
    <definedName name="Full_Print_24">#REF!</definedName>
    <definedName name="Full_Print_27" localSheetId="1">#REF!</definedName>
    <definedName name="Full_Print_27" localSheetId="24">#REF!</definedName>
    <definedName name="Full_Print_27">#REF!</definedName>
    <definedName name="Full_Print_29" localSheetId="1">#REF!</definedName>
    <definedName name="Full_Print_29" localSheetId="24">#REF!</definedName>
    <definedName name="Full_Print_29">#REF!</definedName>
    <definedName name="Full_Print_3" localSheetId="1">#REF!</definedName>
    <definedName name="Full_Print_3" localSheetId="24">#REF!</definedName>
    <definedName name="Full_Print_3">#REF!</definedName>
    <definedName name="Full_Print_3_11" localSheetId="1">#REF!</definedName>
    <definedName name="Full_Print_3_11" localSheetId="24">#REF!</definedName>
    <definedName name="Full_Print_3_11">#REF!</definedName>
    <definedName name="Full_Print_3_13" localSheetId="1">#REF!</definedName>
    <definedName name="Full_Print_3_13" localSheetId="24">#REF!</definedName>
    <definedName name="Full_Print_3_13">#REF!</definedName>
    <definedName name="Full_Print_3_19">NA()</definedName>
    <definedName name="Full_Print_3_2">NA()</definedName>
    <definedName name="Full_Print_3_20">NA()</definedName>
    <definedName name="Full_Print_3_21">NA()</definedName>
    <definedName name="Full_Print_3_23">NA()</definedName>
    <definedName name="Full_Print_3_7">NA()</definedName>
    <definedName name="Full_Print_30" localSheetId="1">#REF!</definedName>
    <definedName name="Full_Print_30" localSheetId="24">#REF!</definedName>
    <definedName name="Full_Print_30" localSheetId="0">#REF!</definedName>
    <definedName name="Full_Print_30">#REF!</definedName>
    <definedName name="Full_Print_31" localSheetId="1">#REF!</definedName>
    <definedName name="Full_Print_31" localSheetId="24">#REF!</definedName>
    <definedName name="Full_Print_31">#REF!</definedName>
    <definedName name="Full_Print_38" localSheetId="1">#REF!</definedName>
    <definedName name="Full_Print_38" localSheetId="24">#REF!</definedName>
    <definedName name="Full_Print_38">#REF!</definedName>
    <definedName name="Full_Print_39" localSheetId="1">#REF!</definedName>
    <definedName name="Full_Print_39" localSheetId="24">#REF!</definedName>
    <definedName name="Full_Print_39">#REF!</definedName>
    <definedName name="Full_Print_4" localSheetId="1">#REF!</definedName>
    <definedName name="Full_Print_4" localSheetId="24">#REF!</definedName>
    <definedName name="Full_Print_4">#REF!</definedName>
    <definedName name="Full_Print_4_11" localSheetId="1">#REF!</definedName>
    <definedName name="Full_Print_4_11" localSheetId="24">#REF!</definedName>
    <definedName name="Full_Print_4_11">#REF!</definedName>
    <definedName name="Full_Print_4_13" localSheetId="1">#REF!</definedName>
    <definedName name="Full_Print_4_13" localSheetId="24">#REF!</definedName>
    <definedName name="Full_Print_4_13">#REF!</definedName>
    <definedName name="Full_Print_4_19">NA()</definedName>
    <definedName name="Full_Print_4_2">NA()</definedName>
    <definedName name="Full_Print_4_20">NA()</definedName>
    <definedName name="Full_Print_4_21">NA()</definedName>
    <definedName name="Full_Print_4_23">NA()</definedName>
    <definedName name="Full_Print_4_7">NA()</definedName>
    <definedName name="Full_Print_43" localSheetId="1">#REF!</definedName>
    <definedName name="Full_Print_43" localSheetId="24">#REF!</definedName>
    <definedName name="Full_Print_43" localSheetId="0">#REF!</definedName>
    <definedName name="Full_Print_43">#REF!</definedName>
    <definedName name="Full_Print_44" localSheetId="1">#REF!</definedName>
    <definedName name="Full_Print_44" localSheetId="24">#REF!</definedName>
    <definedName name="Full_Print_44">#REF!</definedName>
    <definedName name="Full_Print_5">NA()</definedName>
    <definedName name="Full_Print_5_1" localSheetId="1">#REF!</definedName>
    <definedName name="Full_Print_5_1" localSheetId="24">#REF!</definedName>
    <definedName name="Full_Print_5_1" localSheetId="0">#REF!</definedName>
    <definedName name="Full_Print_5_1">#REF!</definedName>
    <definedName name="Full_Print_5_11" localSheetId="1">#REF!</definedName>
    <definedName name="Full_Print_5_11" localSheetId="24">#REF!</definedName>
    <definedName name="Full_Print_5_11">#REF!</definedName>
    <definedName name="Full_Print_5_13" localSheetId="1">#REF!</definedName>
    <definedName name="Full_Print_5_13" localSheetId="24">#REF!</definedName>
    <definedName name="Full_Print_5_13">#REF!</definedName>
    <definedName name="Full_Print_5_2">NA()</definedName>
    <definedName name="Full_Print_5_21">NA()</definedName>
    <definedName name="Full_Print_5_7">NA()</definedName>
    <definedName name="Full_Print_6" localSheetId="1">#REF!</definedName>
    <definedName name="Full_Print_6" localSheetId="24">#REF!</definedName>
    <definedName name="Full_Print_6" localSheetId="0">#REF!</definedName>
    <definedName name="Full_Print_6">#REF!</definedName>
    <definedName name="Full_Print_7" localSheetId="1">#REF!</definedName>
    <definedName name="Full_Print_7" localSheetId="24">#REF!</definedName>
    <definedName name="Full_Print_7">#REF!</definedName>
    <definedName name="fx_rate" localSheetId="1">#REF!</definedName>
    <definedName name="fx_rate" localSheetId="24">#REF!</definedName>
    <definedName name="fx_rate">#REF!</definedName>
    <definedName name="FXRATES" localSheetId="1">#REF!</definedName>
    <definedName name="FXRATES" localSheetId="24">#REF!</definedName>
    <definedName name="FXRATES">#REF!</definedName>
    <definedName name="G" localSheetId="1">'Производственные показатели'!USD/1.701</definedName>
    <definedName name="G">[9]!USD/1.701</definedName>
    <definedName name="G_8">#N/A</definedName>
    <definedName name="gfd" localSheetId="1">#REF!</definedName>
    <definedName name="gfd" localSheetId="24">#REF!</definedName>
    <definedName name="gfd" localSheetId="0">#REF!</definedName>
    <definedName name="gfd">#REF!</definedName>
    <definedName name="gg" localSheetId="1">#REF!</definedName>
    <definedName name="gg" localSheetId="24">#REF!</definedName>
    <definedName name="gg">#REF!</definedName>
    <definedName name="ggg">#N/A</definedName>
    <definedName name="gggg" localSheetId="1">#N/A</definedName>
    <definedName name="gggg">[9]!gggg</definedName>
    <definedName name="gggg_8">#N/A</definedName>
    <definedName name="GH" localSheetId="1">'Производственные показатели'!GH</definedName>
    <definedName name="GH" localSheetId="0">'форма №2 '!GH</definedName>
    <definedName name="GH">[0]!GH</definedName>
    <definedName name="ghg" localSheetId="1" hidden="1">{#N/A,#N/A,FALSE,"Себестоимсть-97"}</definedName>
    <definedName name="ghg" localSheetId="0" hidden="1">{#N/A,#N/A,FALSE,"Себестоимсть-97"}</definedName>
    <definedName name="ghg" hidden="1">{#N/A,#N/A,FALSE,"Себестоимсть-97"}</definedName>
    <definedName name="Go" localSheetId="1">'Производственные показатели'!Go</definedName>
    <definedName name="Go" localSheetId="0">'форма №2 '!Go</definedName>
    <definedName name="Go">[0]!Go</definedName>
    <definedName name="GoAssetChart" localSheetId="1">#N/A</definedName>
    <definedName name="GoAssetChart">[9]!GoAssetChart</definedName>
    <definedName name="GoAssetChart_8">#N/A</definedName>
    <definedName name="GoBack" localSheetId="1">#N/A</definedName>
    <definedName name="GoBack">[9]!GoBack</definedName>
    <definedName name="GoBack_8">#N/A</definedName>
    <definedName name="GoBalanceSheet" localSheetId="1">#N/A</definedName>
    <definedName name="GoBalanceSheet">[9]!GoBalanceSheet</definedName>
    <definedName name="GoBalanceSheet_8">#N/A</definedName>
    <definedName name="GoCashFlow" localSheetId="1">#N/A</definedName>
    <definedName name="GoCashFlow">[9]!GoCashFlow</definedName>
    <definedName name="GoCashFlow_8">#N/A</definedName>
    <definedName name="god">[21]Титульный!$F$10</definedName>
    <definedName name="GoData" localSheetId="1">#N/A</definedName>
    <definedName name="GoData">[9]!GoData</definedName>
    <definedName name="GoData_8">#N/A</definedName>
    <definedName name="GoIncomeChart" localSheetId="1">#N/A</definedName>
    <definedName name="GoIncomeChart">[9]!GoIncomeChart</definedName>
    <definedName name="GoIncomeChart_8">#N/A</definedName>
    <definedName name="GoIncomeChart1" localSheetId="1">#N/A</definedName>
    <definedName name="GoIncomeChart1">[9]!GoIncomeChart1</definedName>
    <definedName name="GoIncomeChart1_8">#N/A</definedName>
    <definedName name="grace1" localSheetId="1">#REF!</definedName>
    <definedName name="grace1" localSheetId="24">#REF!</definedName>
    <definedName name="grace1" localSheetId="0">#REF!</definedName>
    <definedName name="grace1">#REF!</definedName>
    <definedName name="H?Address" localSheetId="1">#REF!</definedName>
    <definedName name="H?Address" localSheetId="24">#REF!</definedName>
    <definedName name="H?Address">#REF!</definedName>
    <definedName name="H?Description" localSheetId="1">#REF!</definedName>
    <definedName name="H?Description" localSheetId="24">#REF!</definedName>
    <definedName name="H?Description">#REF!</definedName>
    <definedName name="H?EntityName" localSheetId="1">#REF!</definedName>
    <definedName name="H?EntityName" localSheetId="24">#REF!</definedName>
    <definedName name="H?EntityName">#REF!</definedName>
    <definedName name="H?Name" localSheetId="1">#REF!</definedName>
    <definedName name="H?Name" localSheetId="24">#REF!</definedName>
    <definedName name="H?Name">#REF!</definedName>
    <definedName name="H?OKATO" localSheetId="1">#REF!</definedName>
    <definedName name="H?OKATO" localSheetId="24">#REF!</definedName>
    <definedName name="H?OKATO">#REF!</definedName>
    <definedName name="H?OKFS" localSheetId="1">#REF!</definedName>
    <definedName name="H?OKFS" localSheetId="24">#REF!</definedName>
    <definedName name="H?OKFS">#REF!</definedName>
    <definedName name="H?OKOGU" localSheetId="1">#REF!</definedName>
    <definedName name="H?OKOGU" localSheetId="24">#REF!</definedName>
    <definedName name="H?OKOGU">#REF!</definedName>
    <definedName name="H?OKONX" localSheetId="1">#REF!</definedName>
    <definedName name="H?OKONX" localSheetId="24">#REF!</definedName>
    <definedName name="H?OKONX">#REF!</definedName>
    <definedName name="H?OKOPF" localSheetId="1">#REF!</definedName>
    <definedName name="H?OKOPF" localSheetId="24">#REF!</definedName>
    <definedName name="H?OKOPF">#REF!</definedName>
    <definedName name="H?OKPO" localSheetId="1">#REF!</definedName>
    <definedName name="H?OKPO" localSheetId="24">#REF!</definedName>
    <definedName name="H?OKPO">#REF!</definedName>
    <definedName name="H?OKVD" localSheetId="1">#REF!</definedName>
    <definedName name="H?OKVD" localSheetId="24">#REF!</definedName>
    <definedName name="H?OKVD">#REF!</definedName>
    <definedName name="H?Period">[22]Заголовок!$B$3</definedName>
    <definedName name="H?Table" localSheetId="1">#REF!</definedName>
    <definedName name="H?Table" localSheetId="24">#REF!</definedName>
    <definedName name="H?Table" localSheetId="0">#REF!</definedName>
    <definedName name="H?Table">#REF!</definedName>
    <definedName name="H?Title" localSheetId="1">#REF!</definedName>
    <definedName name="H?Title" localSheetId="24">#REF!</definedName>
    <definedName name="H?Title">#REF!</definedName>
    <definedName name="HEADER_BOTTOM">6</definedName>
    <definedName name="HEADER_BOTTOM_1">#N/A</definedName>
    <definedName name="Header_Row" localSheetId="1">ROW(#REF!)</definedName>
    <definedName name="Header_Row" localSheetId="24">ROW(#REF!)</definedName>
    <definedName name="Header_Row">ROW(#REF!)</definedName>
    <definedName name="Header_Row_1" localSheetId="1">ROW(#REF!)</definedName>
    <definedName name="Header_Row_1" localSheetId="24">ROW(#REF!)</definedName>
    <definedName name="Header_Row_1">ROW(#REF!)</definedName>
    <definedName name="Header_Row_1_1" localSheetId="1">ROW(#REF!)</definedName>
    <definedName name="Header_Row_1_1" localSheetId="24">ROW(#REF!)</definedName>
    <definedName name="Header_Row_1_1">ROW(#REF!)</definedName>
    <definedName name="Header_Row_1_11" localSheetId="1">ROW(#REF!)</definedName>
    <definedName name="Header_Row_1_11" localSheetId="24">ROW(#REF!)</definedName>
    <definedName name="Header_Row_1_11">ROW(#REF!)</definedName>
    <definedName name="Header_Row_1_13" localSheetId="1">ROW(#REF!)</definedName>
    <definedName name="Header_Row_1_13" localSheetId="24">ROW(#REF!)</definedName>
    <definedName name="Header_Row_1_13">ROW(#REF!)</definedName>
    <definedName name="Header_Row_1_19">NA()</definedName>
    <definedName name="Header_Row_1_2">NA()</definedName>
    <definedName name="Header_Row_1_20">NA()</definedName>
    <definedName name="Header_Row_1_21">NA()</definedName>
    <definedName name="Header_Row_1_23">NA()</definedName>
    <definedName name="Header_Row_1_7">NA()</definedName>
    <definedName name="Header_Row_11" localSheetId="1">ROW(#REF!)</definedName>
    <definedName name="Header_Row_11" localSheetId="24">ROW(#REF!)</definedName>
    <definedName name="Header_Row_11">ROW(#REF!)</definedName>
    <definedName name="Header_Row_13" localSheetId="1">ROW(#REF!)</definedName>
    <definedName name="Header_Row_13" localSheetId="24">ROW(#REF!)</definedName>
    <definedName name="Header_Row_13">ROW(#REF!)</definedName>
    <definedName name="Header_Row_15" localSheetId="1">ROW(#REF!)</definedName>
    <definedName name="Header_Row_15" localSheetId="24">ROW(#REF!)</definedName>
    <definedName name="Header_Row_15">ROW(#REF!)</definedName>
    <definedName name="Header_Row_16" localSheetId="1">ROW(#REF!)</definedName>
    <definedName name="Header_Row_16" localSheetId="24">ROW(#REF!)</definedName>
    <definedName name="Header_Row_16">ROW(#REF!)</definedName>
    <definedName name="Header_Row_17" localSheetId="1">ROW(#REF!)</definedName>
    <definedName name="Header_Row_17" localSheetId="24">ROW(#REF!)</definedName>
    <definedName name="Header_Row_17">ROW(#REF!)</definedName>
    <definedName name="Header_Row_18" localSheetId="1">ROW(#REF!)</definedName>
    <definedName name="Header_Row_18" localSheetId="24">ROW(#REF!)</definedName>
    <definedName name="Header_Row_18">ROW(#REF!)</definedName>
    <definedName name="Header_Row_19" localSheetId="1">ROW(#REF!)</definedName>
    <definedName name="Header_Row_19" localSheetId="24">ROW(#REF!)</definedName>
    <definedName name="Header_Row_19">ROW(#REF!)</definedName>
    <definedName name="Header_Row_2" localSheetId="1">ROW(#REF!)</definedName>
    <definedName name="Header_Row_2" localSheetId="24">ROW(#REF!)</definedName>
    <definedName name="Header_Row_2">ROW(#REF!)</definedName>
    <definedName name="Header_Row_2_11" localSheetId="1">ROW(#REF!)</definedName>
    <definedName name="Header_Row_2_11" localSheetId="24">ROW(#REF!)</definedName>
    <definedName name="Header_Row_2_11">ROW(#REF!)</definedName>
    <definedName name="Header_Row_2_13" localSheetId="1">ROW(#REF!)</definedName>
    <definedName name="Header_Row_2_13" localSheetId="24">ROW(#REF!)</definedName>
    <definedName name="Header_Row_2_13">ROW(#REF!)</definedName>
    <definedName name="Header_Row_2_19">NA()</definedName>
    <definedName name="Header_Row_2_2">NA()</definedName>
    <definedName name="Header_Row_2_20">NA()</definedName>
    <definedName name="Header_Row_2_21">NA()</definedName>
    <definedName name="Header_Row_2_23">NA()</definedName>
    <definedName name="Header_Row_2_7">NA()</definedName>
    <definedName name="Header_Row_20" localSheetId="1">ROW(#REF!)</definedName>
    <definedName name="Header_Row_20" localSheetId="24">ROW(#REF!)</definedName>
    <definedName name="Header_Row_20">ROW(#REF!)</definedName>
    <definedName name="Header_Row_21" localSheetId="1">ROW(#REF!)</definedName>
    <definedName name="Header_Row_21" localSheetId="24">ROW(#REF!)</definedName>
    <definedName name="Header_Row_21">ROW(#REF!)</definedName>
    <definedName name="Header_Row_22" localSheetId="1">ROW(#REF!)</definedName>
    <definedName name="Header_Row_22" localSheetId="24">ROW(#REF!)</definedName>
    <definedName name="Header_Row_22">ROW(#REF!)</definedName>
    <definedName name="Header_Row_23" localSheetId="1">ROW(#REF!)</definedName>
    <definedName name="Header_Row_23" localSheetId="24">ROW(#REF!)</definedName>
    <definedName name="Header_Row_23">ROW(#REF!)</definedName>
    <definedName name="Header_Row_24" localSheetId="1">ROW(#REF!)</definedName>
    <definedName name="Header_Row_24" localSheetId="24">ROW(#REF!)</definedName>
    <definedName name="Header_Row_24">ROW(#REF!)</definedName>
    <definedName name="Header_Row_27" localSheetId="1">ROW(#REF!)</definedName>
    <definedName name="Header_Row_27" localSheetId="24">ROW(#REF!)</definedName>
    <definedName name="Header_Row_27">ROW(#REF!)</definedName>
    <definedName name="Header_Row_29" localSheetId="1">ROW(#REF!)</definedName>
    <definedName name="Header_Row_29" localSheetId="24">ROW(#REF!)</definedName>
    <definedName name="Header_Row_29">ROW(#REF!)</definedName>
    <definedName name="Header_Row_3" localSheetId="1">ROW(#REF!)</definedName>
    <definedName name="Header_Row_3" localSheetId="24">ROW(#REF!)</definedName>
    <definedName name="Header_Row_3">ROW(#REF!)</definedName>
    <definedName name="Header_Row_3_11" localSheetId="1">ROW(#REF!)</definedName>
    <definedName name="Header_Row_3_11" localSheetId="24">ROW(#REF!)</definedName>
    <definedName name="Header_Row_3_11">ROW(#REF!)</definedName>
    <definedName name="Header_Row_3_13" localSheetId="1">ROW(#REF!)</definedName>
    <definedName name="Header_Row_3_13" localSheetId="24">ROW(#REF!)</definedName>
    <definedName name="Header_Row_3_13">ROW(#REF!)</definedName>
    <definedName name="Header_Row_3_19">NA()</definedName>
    <definedName name="Header_Row_3_2">NA()</definedName>
    <definedName name="Header_Row_3_20">NA()</definedName>
    <definedName name="Header_Row_3_21">NA()</definedName>
    <definedName name="Header_Row_3_23">NA()</definedName>
    <definedName name="Header_Row_3_7">NA()</definedName>
    <definedName name="Header_Row_30" localSheetId="1">ROW(#REF!)</definedName>
    <definedName name="Header_Row_30" localSheetId="24">ROW(#REF!)</definedName>
    <definedName name="Header_Row_30">ROW(#REF!)</definedName>
    <definedName name="Header_Row_31" localSheetId="1">ROW(#REF!)</definedName>
    <definedName name="Header_Row_31" localSheetId="24">ROW(#REF!)</definedName>
    <definedName name="Header_Row_31">ROW(#REF!)</definedName>
    <definedName name="Header_Row_38" localSheetId="1">ROW(#REF!)</definedName>
    <definedName name="Header_Row_38" localSheetId="24">ROW(#REF!)</definedName>
    <definedName name="Header_Row_38">ROW(#REF!)</definedName>
    <definedName name="Header_Row_39" localSheetId="1">ROW(#REF!)</definedName>
    <definedName name="Header_Row_39" localSheetId="24">ROW(#REF!)</definedName>
    <definedName name="Header_Row_39">ROW(#REF!)</definedName>
    <definedName name="Header_Row_4" localSheetId="1">ROW(#REF!)</definedName>
    <definedName name="Header_Row_4" localSheetId="24">ROW(#REF!)</definedName>
    <definedName name="Header_Row_4">ROW(#REF!)</definedName>
    <definedName name="Header_Row_4_11" localSheetId="1">ROW(#REF!)</definedName>
    <definedName name="Header_Row_4_11" localSheetId="24">ROW(#REF!)</definedName>
    <definedName name="Header_Row_4_11">ROW(#REF!)</definedName>
    <definedName name="Header_Row_4_13" localSheetId="1">ROW(#REF!)</definedName>
    <definedName name="Header_Row_4_13" localSheetId="24">ROW(#REF!)</definedName>
    <definedName name="Header_Row_4_13">ROW(#REF!)</definedName>
    <definedName name="Header_Row_4_19">NA()</definedName>
    <definedName name="Header_Row_4_2">NA()</definedName>
    <definedName name="Header_Row_4_20">NA()</definedName>
    <definedName name="Header_Row_4_21">NA()</definedName>
    <definedName name="Header_Row_4_23">NA()</definedName>
    <definedName name="Header_Row_4_7">NA()</definedName>
    <definedName name="Header_Row_43" localSheetId="1">ROW(#REF!)</definedName>
    <definedName name="Header_Row_43" localSheetId="24">ROW(#REF!)</definedName>
    <definedName name="Header_Row_43">ROW(#REF!)</definedName>
    <definedName name="Header_Row_44" localSheetId="1">ROW(#REF!)</definedName>
    <definedName name="Header_Row_44" localSheetId="24">ROW(#REF!)</definedName>
    <definedName name="Header_Row_44">ROW(#REF!)</definedName>
    <definedName name="Header_Row_5">NA()</definedName>
    <definedName name="Header_Row_5_1" localSheetId="1">ROW(#REF!)</definedName>
    <definedName name="Header_Row_5_1" localSheetId="24">ROW(#REF!)</definedName>
    <definedName name="Header_Row_5_1">ROW(#REF!)</definedName>
    <definedName name="Header_Row_5_11" localSheetId="1">ROW(#REF!)</definedName>
    <definedName name="Header_Row_5_11" localSheetId="24">ROW(#REF!)</definedName>
    <definedName name="Header_Row_5_11">ROW(#REF!)</definedName>
    <definedName name="Header_Row_5_13" localSheetId="1">ROW(#REF!)</definedName>
    <definedName name="Header_Row_5_13" localSheetId="24">ROW(#REF!)</definedName>
    <definedName name="Header_Row_5_13">ROW(#REF!)</definedName>
    <definedName name="Header_Row_5_2">NA()</definedName>
    <definedName name="Header_Row_5_21">NA()</definedName>
    <definedName name="Header_Row_5_7">NA()</definedName>
    <definedName name="Header_Row_6" localSheetId="1">ROW(#REF!)</definedName>
    <definedName name="Header_Row_6" localSheetId="24">ROW(#REF!)</definedName>
    <definedName name="Header_Row_6">ROW(#REF!)</definedName>
    <definedName name="Header_Row_7" localSheetId="1">ROW(#REF!)</definedName>
    <definedName name="Header_Row_7" localSheetId="24">ROW(#REF!)</definedName>
    <definedName name="Header_Row_7">ROW(#REF!)</definedName>
    <definedName name="Header_Row_8" localSheetId="1">ROW(#REF!)</definedName>
    <definedName name="Header_Row_8" localSheetId="24">ROW(#REF!)</definedName>
    <definedName name="Header_Row_8">ROW(#REF!)</definedName>
    <definedName name="Helper_Котельные">[23]Справочники!$A$9:$A$12</definedName>
    <definedName name="Helper_ТЭС">[23]Справочники!$A$2:$A$5</definedName>
    <definedName name="Helper_ТЭС_Котельные">[24]Справочники!$A$2:$A$4,[24]Справочники!$A$16:$A$18</definedName>
    <definedName name="Helper_ФОРЭМ">[23]Справочники!$A$30:$A$35</definedName>
    <definedName name="hg">#N/A</definedName>
    <definedName name="hh" localSheetId="1">'Производственные показатели'!USD/1.701</definedName>
    <definedName name="hh">[9]!USD/1.701</definedName>
    <definedName name="hh_8">#N/A</definedName>
    <definedName name="hhhh" localSheetId="1">#N/A</definedName>
    <definedName name="hhhh">[9]!hhhh</definedName>
    <definedName name="hhhh_8">#N/A</definedName>
    <definedName name="Hidden" localSheetId="1">#REF!</definedName>
    <definedName name="Hidden" localSheetId="24">#REF!</definedName>
    <definedName name="Hidden" localSheetId="0">#REF!</definedName>
    <definedName name="Hidden">#REF!</definedName>
    <definedName name="Hidden2" localSheetId="1">#REF!</definedName>
    <definedName name="Hidden2" localSheetId="24">#REF!</definedName>
    <definedName name="Hidden2">#REF!</definedName>
    <definedName name="Hidden3" localSheetId="1">#REF!</definedName>
    <definedName name="Hidden3" localSheetId="24">#REF!</definedName>
    <definedName name="Hidden3">#REF!</definedName>
    <definedName name="Hidden4" localSheetId="1">#REF!</definedName>
    <definedName name="Hidden4" localSheetId="24">#REF!</definedName>
    <definedName name="Hidden4">#REF!</definedName>
    <definedName name="Hidden5" localSheetId="1">#REF!</definedName>
    <definedName name="Hidden5" localSheetId="24">#REF!</definedName>
    <definedName name="Hidden5">#REF!</definedName>
    <definedName name="HLN1LE" localSheetId="1">#REF!</definedName>
    <definedName name="HLN1LE" localSheetId="24">#REF!</definedName>
    <definedName name="HLN1LE">#REF!</definedName>
    <definedName name="hola" localSheetId="1">{0.1;0;0.382758620689655;0;0;0;0.258620689655172;0;0.258620689655172}</definedName>
    <definedName name="hola" localSheetId="0">{0.1;0;0.382758620689655;0;0;0;0.258620689655172;0;0.258620689655172}</definedName>
    <definedName name="hola">{0.1;0;0.382758620689655;0;0;0;0.258620689655172;0;0.258620689655172}</definedName>
    <definedName name="HTML_CodePage" hidden="1">1251</definedName>
    <definedName name="HTML_Control" localSheetId="1" hidden="1">{"'Лист1'!$A$1:$W$63"}</definedName>
    <definedName name="HTML_Control" localSheetId="0" hidden="1">{"'Лист1'!$A$1:$W$63"}</definedName>
    <definedName name="HTML_Control" hidden="1">{"'Лист1'!$A$1:$W$63"}</definedName>
    <definedName name="HTML_Control_1" localSheetId="1" hidden="1">{"'Лист1'!$A$1:$W$63"}</definedName>
    <definedName name="HTML_Control_1" localSheetId="0" hidden="1">{"'Лист1'!$A$1:$W$63"}</definedName>
    <definedName name="HTML_Control_1" hidden="1">{"'Лист1'!$A$1:$W$63"}</definedName>
    <definedName name="HTML_Control_2" localSheetId="1" hidden="1">{"'Лист1'!$A$1:$W$63"}</definedName>
    <definedName name="HTML_Control_2" localSheetId="0" hidden="1">{"'Лист1'!$A$1:$W$63"}</definedName>
    <definedName name="HTML_Control_2" hidden="1">{"'Лист1'!$A$1:$W$63"}</definedName>
    <definedName name="HTML_Description" hidden="1">""</definedName>
    <definedName name="HTML_Email" hidden="1">""</definedName>
    <definedName name="HTML_Header" hidden="1">"Лист1"</definedName>
    <definedName name="HTML_LastUpdate" hidden="1">"18.10.01"</definedName>
    <definedName name="HTML_LineAfter" hidden="1">FALSE</definedName>
    <definedName name="HTML_LineBefore" hidden="1">FALSE</definedName>
    <definedName name="HTML_Name" hidden="1">"Федецкий И.И."</definedName>
    <definedName name="HTML_OBDlg2" hidden="1">TRUE</definedName>
    <definedName name="HTML_OBDlg4" hidden="1">TRUE</definedName>
    <definedName name="HTML_OS" hidden="1">0</definedName>
    <definedName name="HTML_PathFile" hidden="1">"D:\Мои документы\СТАТЬИ\MyHTML.htm"</definedName>
    <definedName name="HTML_Title" hidden="1">"Климатические зоны Томской области"</definedName>
    <definedName name="IBC" localSheetId="1">#REF!</definedName>
    <definedName name="IBC" localSheetId="24">#REF!</definedName>
    <definedName name="IBC" localSheetId="0">#REF!</definedName>
    <definedName name="IBC">#REF!</definedName>
    <definedName name="ii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i" localSheetId="1">'Производственные показатели'!kk/1.81</definedName>
    <definedName name="iii" localSheetId="0">kk/1.81</definedName>
    <definedName name="iii">kk/1.81</definedName>
    <definedName name="iii_8" localSheetId="1">[0]!kk_8/1.81</definedName>
    <definedName name="iii_8" localSheetId="0">kk_8/1.81</definedName>
    <definedName name="iii_8">kk_8/1.81</definedName>
    <definedName name="iiii" localSheetId="1">'Производственные показатели'!kk/1.81</definedName>
    <definedName name="iiii" localSheetId="0">kk/1.81</definedName>
    <definedName name="iiii">kk/1.81</definedName>
    <definedName name="iiii_8" localSheetId="1">[0]!kk_8/1.81</definedName>
    <definedName name="iiii_8" localSheetId="0">kk_8/1.81</definedName>
    <definedName name="iiii_8">kk_8/1.81</definedName>
    <definedName name="Income_Statement_1" localSheetId="1">#REF!</definedName>
    <definedName name="Income_Statement_1" localSheetId="24">#REF!</definedName>
    <definedName name="Income_Statement_1" localSheetId="0">#REF!</definedName>
    <definedName name="Income_Statement_1">#REF!</definedName>
    <definedName name="Income_Statement_2" localSheetId="1">#REF!</definedName>
    <definedName name="Income_Statement_2" localSheetId="24">#REF!</definedName>
    <definedName name="Income_Statement_2">#REF!</definedName>
    <definedName name="Income_Statement_3" localSheetId="1">#REF!</definedName>
    <definedName name="Income_Statement_3" localSheetId="24">#REF!</definedName>
    <definedName name="Income_Statement_3">#REF!</definedName>
    <definedName name="index1" localSheetId="1">#REF!</definedName>
    <definedName name="index1" localSheetId="24">#REF!</definedName>
    <definedName name="index1">#REF!</definedName>
    <definedName name="ineterest1" localSheetId="1">#REF!</definedName>
    <definedName name="ineterest1" localSheetId="24">#REF!</definedName>
    <definedName name="ineterest1">#REF!</definedName>
    <definedName name="Input_2" localSheetId="1">#REF!</definedName>
    <definedName name="Input_2" localSheetId="24">#REF!</definedName>
    <definedName name="Input_2">#REF!</definedName>
    <definedName name="Input_3" localSheetId="1">#REF!</definedName>
    <definedName name="Input_3" localSheetId="24">#REF!</definedName>
    <definedName name="Input_3">#REF!</definedName>
    <definedName name="Input_4" localSheetId="1">#REF!</definedName>
    <definedName name="Input_4" localSheetId="24">#REF!</definedName>
    <definedName name="Input_4">#REF!</definedName>
    <definedName name="Input_5" localSheetId="1">#REF!</definedName>
    <definedName name="Input_5" localSheetId="24">#REF!</definedName>
    <definedName name="Input_5">#REF!</definedName>
    <definedName name="Input_5b" localSheetId="1">#REF!</definedName>
    <definedName name="Input_5b" localSheetId="24">#REF!</definedName>
    <definedName name="Input_5b">#REF!</definedName>
    <definedName name="Input_6" localSheetId="1">#REF!</definedName>
    <definedName name="Input_6" localSheetId="24">#REF!</definedName>
    <definedName name="Input_6">#REF!</definedName>
    <definedName name="Int" localSheetId="1">#REF!</definedName>
    <definedName name="Int">[17]Лист1!$H$18:$H$377</definedName>
    <definedName name="Int_1" localSheetId="1">#REF!</definedName>
    <definedName name="Int_1" localSheetId="24">#REF!</definedName>
    <definedName name="Int_1" localSheetId="0">#REF!</definedName>
    <definedName name="Int_1">#REF!</definedName>
    <definedName name="Int_1_1" localSheetId="1">#REF!</definedName>
    <definedName name="Int_1_1" localSheetId="24">#REF!</definedName>
    <definedName name="Int_1_1">#REF!</definedName>
    <definedName name="Int_1_11" localSheetId="1">#REF!</definedName>
    <definedName name="Int_1_11" localSheetId="24">#REF!</definedName>
    <definedName name="Int_1_11">#REF!</definedName>
    <definedName name="Int_1_13" localSheetId="1">#REF!</definedName>
    <definedName name="Int_1_13" localSheetId="24">#REF!</definedName>
    <definedName name="Int_1_13">#REF!</definedName>
    <definedName name="Int_1_19">NA()</definedName>
    <definedName name="Int_1_2">NA()</definedName>
    <definedName name="Int_1_20">NA()</definedName>
    <definedName name="Int_1_21">NA()</definedName>
    <definedName name="Int_1_23">NA()</definedName>
    <definedName name="Int_1_7">NA()</definedName>
    <definedName name="Int_11" localSheetId="1">#REF!</definedName>
    <definedName name="Int_11" localSheetId="24">#REF!</definedName>
    <definedName name="Int_11" localSheetId="0">#REF!</definedName>
    <definedName name="Int_11">#REF!</definedName>
    <definedName name="Int_13" localSheetId="1">#REF!</definedName>
    <definedName name="Int_13" localSheetId="24">#REF!</definedName>
    <definedName name="Int_13">#REF!</definedName>
    <definedName name="Int_15" localSheetId="1">#REF!</definedName>
    <definedName name="Int_15" localSheetId="24">#REF!</definedName>
    <definedName name="Int_15">#REF!</definedName>
    <definedName name="Int_16" localSheetId="1">#REF!</definedName>
    <definedName name="Int_16" localSheetId="24">#REF!</definedName>
    <definedName name="Int_16">#REF!</definedName>
    <definedName name="Int_17" localSheetId="1">#REF!</definedName>
    <definedName name="Int_17" localSheetId="24">#REF!</definedName>
    <definedName name="Int_17">#REF!</definedName>
    <definedName name="Int_18" localSheetId="1">#REF!</definedName>
    <definedName name="Int_18" localSheetId="24">#REF!</definedName>
    <definedName name="Int_18">#REF!</definedName>
    <definedName name="Int_19" localSheetId="1">#REF!</definedName>
    <definedName name="Int_19" localSheetId="24">#REF!</definedName>
    <definedName name="Int_19">#REF!</definedName>
    <definedName name="Int_2" localSheetId="1">#REF!</definedName>
    <definedName name="Int_2" localSheetId="24">#REF!</definedName>
    <definedName name="Int_2">#REF!</definedName>
    <definedName name="Int_2_11" localSheetId="1">#REF!</definedName>
    <definedName name="Int_2_11" localSheetId="24">#REF!</definedName>
    <definedName name="Int_2_11">#REF!</definedName>
    <definedName name="Int_2_13" localSheetId="1">#REF!</definedName>
    <definedName name="Int_2_13" localSheetId="24">#REF!</definedName>
    <definedName name="Int_2_13">#REF!</definedName>
    <definedName name="Int_2_19">NA()</definedName>
    <definedName name="Int_2_2">NA()</definedName>
    <definedName name="Int_2_20">NA()</definedName>
    <definedName name="Int_2_21">NA()</definedName>
    <definedName name="Int_2_23">NA()</definedName>
    <definedName name="Int_2_7">NA()</definedName>
    <definedName name="Int_20" localSheetId="1">#REF!</definedName>
    <definedName name="Int_20" localSheetId="24">#REF!</definedName>
    <definedName name="Int_20" localSheetId="0">#REF!</definedName>
    <definedName name="Int_20">#REF!</definedName>
    <definedName name="Int_21" localSheetId="1">#REF!</definedName>
    <definedName name="Int_21" localSheetId="24">#REF!</definedName>
    <definedName name="Int_21">#REF!</definedName>
    <definedName name="Int_22" localSheetId="1">#REF!</definedName>
    <definedName name="Int_22" localSheetId="24">#REF!</definedName>
    <definedName name="Int_22">#REF!</definedName>
    <definedName name="Int_23" localSheetId="1">#REF!</definedName>
    <definedName name="Int_23" localSheetId="24">#REF!</definedName>
    <definedName name="Int_23">#REF!</definedName>
    <definedName name="Int_24" localSheetId="1">#REF!</definedName>
    <definedName name="Int_24" localSheetId="24">#REF!</definedName>
    <definedName name="Int_24">#REF!</definedName>
    <definedName name="Int_27" localSheetId="1">#REF!</definedName>
    <definedName name="Int_27" localSheetId="24">#REF!</definedName>
    <definedName name="Int_27">#REF!</definedName>
    <definedName name="Int_29" localSheetId="1">#REF!</definedName>
    <definedName name="Int_29" localSheetId="24">#REF!</definedName>
    <definedName name="Int_29">#REF!</definedName>
    <definedName name="Int_3" localSheetId="1">#REF!</definedName>
    <definedName name="Int_3" localSheetId="24">#REF!</definedName>
    <definedName name="Int_3">#REF!</definedName>
    <definedName name="Int_3_11" localSheetId="1">#REF!</definedName>
    <definedName name="Int_3_11" localSheetId="24">#REF!</definedName>
    <definedName name="Int_3_11">#REF!</definedName>
    <definedName name="Int_3_13" localSheetId="1">#REF!</definedName>
    <definedName name="Int_3_13" localSheetId="24">#REF!</definedName>
    <definedName name="Int_3_13">#REF!</definedName>
    <definedName name="Int_3_19">NA()</definedName>
    <definedName name="Int_3_2">NA()</definedName>
    <definedName name="Int_3_20">NA()</definedName>
    <definedName name="Int_3_21">NA()</definedName>
    <definedName name="Int_3_23">NA()</definedName>
    <definedName name="Int_3_7">NA()</definedName>
    <definedName name="Int_30" localSheetId="1">#REF!</definedName>
    <definedName name="Int_30" localSheetId="24">#REF!</definedName>
    <definedName name="Int_30" localSheetId="0">#REF!</definedName>
    <definedName name="Int_30">#REF!</definedName>
    <definedName name="Int_31" localSheetId="1">#REF!</definedName>
    <definedName name="Int_31" localSheetId="24">#REF!</definedName>
    <definedName name="Int_31">#REF!</definedName>
    <definedName name="Int_38" localSheetId="1">#REF!</definedName>
    <definedName name="Int_38" localSheetId="24">#REF!</definedName>
    <definedName name="Int_38">#REF!</definedName>
    <definedName name="Int_39" localSheetId="1">#REF!</definedName>
    <definedName name="Int_39" localSheetId="24">#REF!</definedName>
    <definedName name="Int_39">#REF!</definedName>
    <definedName name="Int_4" localSheetId="1">#REF!</definedName>
    <definedName name="Int_4" localSheetId="24">#REF!</definedName>
    <definedName name="Int_4">#REF!</definedName>
    <definedName name="Int_4_11" localSheetId="1">#REF!</definedName>
    <definedName name="Int_4_11" localSheetId="24">#REF!</definedName>
    <definedName name="Int_4_11">#REF!</definedName>
    <definedName name="Int_4_13" localSheetId="1">#REF!</definedName>
    <definedName name="Int_4_13" localSheetId="24">#REF!</definedName>
    <definedName name="Int_4_13">#REF!</definedName>
    <definedName name="Int_4_19">NA()</definedName>
    <definedName name="Int_4_2">NA()</definedName>
    <definedName name="Int_4_20">NA()</definedName>
    <definedName name="Int_4_21">NA()</definedName>
    <definedName name="Int_4_23">NA()</definedName>
    <definedName name="Int_4_7">NA()</definedName>
    <definedName name="Int_43" localSheetId="1">#REF!</definedName>
    <definedName name="Int_43" localSheetId="24">#REF!</definedName>
    <definedName name="Int_43" localSheetId="0">#REF!</definedName>
    <definedName name="Int_43">#REF!</definedName>
    <definedName name="Int_44" localSheetId="1">#REF!</definedName>
    <definedName name="Int_44" localSheetId="24">#REF!</definedName>
    <definedName name="Int_44">#REF!</definedName>
    <definedName name="Int_5">NA()</definedName>
    <definedName name="Int_5_1" localSheetId="1">#REF!</definedName>
    <definedName name="Int_5_1" localSheetId="24">#REF!</definedName>
    <definedName name="Int_5_1" localSheetId="0">#REF!</definedName>
    <definedName name="Int_5_1">#REF!</definedName>
    <definedName name="Int_5_11" localSheetId="1">#REF!</definedName>
    <definedName name="Int_5_11" localSheetId="24">#REF!</definedName>
    <definedName name="Int_5_11">#REF!</definedName>
    <definedName name="Int_5_13" localSheetId="1">#REF!</definedName>
    <definedName name="Int_5_13" localSheetId="24">#REF!</definedName>
    <definedName name="Int_5_13">#REF!</definedName>
    <definedName name="Int_5_2">NA()</definedName>
    <definedName name="Int_5_21">NA()</definedName>
    <definedName name="Int_5_7">NA()</definedName>
    <definedName name="Int_6" localSheetId="1">#REF!</definedName>
    <definedName name="Int_6" localSheetId="24">#REF!</definedName>
    <definedName name="Int_6" localSheetId="0">#REF!</definedName>
    <definedName name="Int_6">#REF!</definedName>
    <definedName name="Int_7" localSheetId="1">#REF!</definedName>
    <definedName name="Int_7" localSheetId="24">#REF!</definedName>
    <definedName name="Int_7">#REF!</definedName>
    <definedName name="Interest_Rate" localSheetId="1">#REF!</definedName>
    <definedName name="Interest_Rate" localSheetId="24">#REF!</definedName>
    <definedName name="Interest_Rate">#REF!</definedName>
    <definedName name="Interest_Rate_1" localSheetId="1">#REF!</definedName>
    <definedName name="Interest_Rate_1" localSheetId="24">#REF!</definedName>
    <definedName name="Interest_Rate_1">#REF!</definedName>
    <definedName name="Interest_Rate_1_1" localSheetId="1">#REF!</definedName>
    <definedName name="Interest_Rate_1_1" localSheetId="24">#REF!</definedName>
    <definedName name="Interest_Rate_1_1">#REF!</definedName>
    <definedName name="Interest_Rate_1_11" localSheetId="1">#REF!</definedName>
    <definedName name="Interest_Rate_1_11" localSheetId="24">#REF!</definedName>
    <definedName name="Interest_Rate_1_11">#REF!</definedName>
    <definedName name="Interest_Rate_1_13" localSheetId="1">#REF!</definedName>
    <definedName name="Interest_Rate_1_13" localSheetId="24">#REF!</definedName>
    <definedName name="Interest_Rate_1_13">#REF!</definedName>
    <definedName name="Interest_Rate_1_19">NA()</definedName>
    <definedName name="Interest_Rate_1_2">NA()</definedName>
    <definedName name="Interest_Rate_1_20">NA()</definedName>
    <definedName name="Interest_Rate_1_21">NA()</definedName>
    <definedName name="Interest_Rate_1_23">NA()</definedName>
    <definedName name="Interest_Rate_1_7">NA()</definedName>
    <definedName name="Interest_Rate_11" localSheetId="1">#REF!</definedName>
    <definedName name="Interest_Rate_11" localSheetId="24">#REF!</definedName>
    <definedName name="Interest_Rate_11" localSheetId="0">#REF!</definedName>
    <definedName name="Interest_Rate_11">#REF!</definedName>
    <definedName name="Interest_Rate_13" localSheetId="1">#REF!</definedName>
    <definedName name="Interest_Rate_13" localSheetId="24">#REF!</definedName>
    <definedName name="Interest_Rate_13">#REF!</definedName>
    <definedName name="Interest_Rate_15" localSheetId="1">#REF!</definedName>
    <definedName name="Interest_Rate_15" localSheetId="24">#REF!</definedName>
    <definedName name="Interest_Rate_15">#REF!</definedName>
    <definedName name="Interest_Rate_16" localSheetId="1">#REF!</definedName>
    <definedName name="Interest_Rate_16" localSheetId="24">#REF!</definedName>
    <definedName name="Interest_Rate_16">#REF!</definedName>
    <definedName name="Interest_Rate_17" localSheetId="1">#REF!</definedName>
    <definedName name="Interest_Rate_17" localSheetId="24">#REF!</definedName>
    <definedName name="Interest_Rate_17">#REF!</definedName>
    <definedName name="Interest_Rate_18" localSheetId="1">#REF!</definedName>
    <definedName name="Interest_Rate_18" localSheetId="24">#REF!</definedName>
    <definedName name="Interest_Rate_18">#REF!</definedName>
    <definedName name="Interest_Rate_19" localSheetId="1">#REF!</definedName>
    <definedName name="Interest_Rate_19" localSheetId="24">#REF!</definedName>
    <definedName name="Interest_Rate_19">#REF!</definedName>
    <definedName name="Interest_Rate_2" localSheetId="1">#REF!</definedName>
    <definedName name="Interest_Rate_2" localSheetId="24">#REF!</definedName>
    <definedName name="Interest_Rate_2">#REF!</definedName>
    <definedName name="Interest_Rate_2_11" localSheetId="1">#REF!</definedName>
    <definedName name="Interest_Rate_2_11" localSheetId="24">#REF!</definedName>
    <definedName name="Interest_Rate_2_11">#REF!</definedName>
    <definedName name="Interest_Rate_2_13" localSheetId="1">#REF!</definedName>
    <definedName name="Interest_Rate_2_13" localSheetId="24">#REF!</definedName>
    <definedName name="Interest_Rate_2_13">#REF!</definedName>
    <definedName name="Interest_Rate_2_19">NA()</definedName>
    <definedName name="Interest_Rate_2_2">NA()</definedName>
    <definedName name="Interest_Rate_2_20">NA()</definedName>
    <definedName name="Interest_Rate_2_21">NA()</definedName>
    <definedName name="Interest_Rate_2_23">NA()</definedName>
    <definedName name="Interest_Rate_2_7">NA()</definedName>
    <definedName name="Interest_Rate_20" localSheetId="1">#REF!</definedName>
    <definedName name="Interest_Rate_20" localSheetId="24">#REF!</definedName>
    <definedName name="Interest_Rate_20" localSheetId="0">#REF!</definedName>
    <definedName name="Interest_Rate_20">#REF!</definedName>
    <definedName name="Interest_Rate_21" localSheetId="1">#REF!</definedName>
    <definedName name="Interest_Rate_21" localSheetId="24">#REF!</definedName>
    <definedName name="Interest_Rate_21">#REF!</definedName>
    <definedName name="Interest_Rate_22" localSheetId="1">#REF!</definedName>
    <definedName name="Interest_Rate_22" localSheetId="24">#REF!</definedName>
    <definedName name="Interest_Rate_22">#REF!</definedName>
    <definedName name="Interest_Rate_23" localSheetId="1">#REF!</definedName>
    <definedName name="Interest_Rate_23" localSheetId="24">#REF!</definedName>
    <definedName name="Interest_Rate_23">#REF!</definedName>
    <definedName name="Interest_Rate_24" localSheetId="1">#REF!</definedName>
    <definedName name="Interest_Rate_24" localSheetId="24">#REF!</definedName>
    <definedName name="Interest_Rate_24">#REF!</definedName>
    <definedName name="Interest_Rate_27" localSheetId="1">#REF!</definedName>
    <definedName name="Interest_Rate_27" localSheetId="24">#REF!</definedName>
    <definedName name="Interest_Rate_27">#REF!</definedName>
    <definedName name="Interest_Rate_29" localSheetId="1">#REF!</definedName>
    <definedName name="Interest_Rate_29" localSheetId="24">#REF!</definedName>
    <definedName name="Interest_Rate_29">#REF!</definedName>
    <definedName name="Interest_Rate_3" localSheetId="1">#REF!</definedName>
    <definedName name="Interest_Rate_3" localSheetId="24">#REF!</definedName>
    <definedName name="Interest_Rate_3">#REF!</definedName>
    <definedName name="Interest_Rate_3_11" localSheetId="1">#REF!</definedName>
    <definedName name="Interest_Rate_3_11" localSheetId="24">#REF!</definedName>
    <definedName name="Interest_Rate_3_11">#REF!</definedName>
    <definedName name="Interest_Rate_3_13" localSheetId="1">#REF!</definedName>
    <definedName name="Interest_Rate_3_13" localSheetId="24">#REF!</definedName>
    <definedName name="Interest_Rate_3_13">#REF!</definedName>
    <definedName name="Interest_Rate_3_19">NA()</definedName>
    <definedName name="Interest_Rate_3_2">NA()</definedName>
    <definedName name="Interest_Rate_3_20">NA()</definedName>
    <definedName name="Interest_Rate_3_21">NA()</definedName>
    <definedName name="Interest_Rate_3_23">NA()</definedName>
    <definedName name="Interest_Rate_3_7">NA()</definedName>
    <definedName name="Interest_Rate_30" localSheetId="1">#REF!</definedName>
    <definedName name="Interest_Rate_30" localSheetId="24">#REF!</definedName>
    <definedName name="Interest_Rate_30" localSheetId="0">#REF!</definedName>
    <definedName name="Interest_Rate_30">#REF!</definedName>
    <definedName name="Interest_Rate_31" localSheetId="1">#REF!</definedName>
    <definedName name="Interest_Rate_31" localSheetId="24">#REF!</definedName>
    <definedName name="Interest_Rate_31">#REF!</definedName>
    <definedName name="Interest_Rate_38" localSheetId="1">#REF!</definedName>
    <definedName name="Interest_Rate_38" localSheetId="24">#REF!</definedName>
    <definedName name="Interest_Rate_38">#REF!</definedName>
    <definedName name="Interest_Rate_39" localSheetId="1">#REF!</definedName>
    <definedName name="Interest_Rate_39" localSheetId="24">#REF!</definedName>
    <definedName name="Interest_Rate_39">#REF!</definedName>
    <definedName name="Interest_Rate_4" localSheetId="1">#REF!</definedName>
    <definedName name="Interest_Rate_4" localSheetId="24">#REF!</definedName>
    <definedName name="Interest_Rate_4">#REF!</definedName>
    <definedName name="Interest_Rate_4_11" localSheetId="1">#REF!</definedName>
    <definedName name="Interest_Rate_4_11" localSheetId="24">#REF!</definedName>
    <definedName name="Interest_Rate_4_11">#REF!</definedName>
    <definedName name="Interest_Rate_4_13" localSheetId="1">#REF!</definedName>
    <definedName name="Interest_Rate_4_13" localSheetId="24">#REF!</definedName>
    <definedName name="Interest_Rate_4_13">#REF!</definedName>
    <definedName name="Interest_Rate_4_19">NA()</definedName>
    <definedName name="Interest_Rate_4_2">NA()</definedName>
    <definedName name="Interest_Rate_4_20">NA()</definedName>
    <definedName name="Interest_Rate_4_21">NA()</definedName>
    <definedName name="Interest_Rate_4_23">NA()</definedName>
    <definedName name="Interest_Rate_4_7">NA()</definedName>
    <definedName name="Interest_Rate_43" localSheetId="1">#REF!</definedName>
    <definedName name="Interest_Rate_43" localSheetId="24">#REF!</definedName>
    <definedName name="Interest_Rate_43" localSheetId="0">#REF!</definedName>
    <definedName name="Interest_Rate_43">#REF!</definedName>
    <definedName name="Interest_Rate_44" localSheetId="1">#REF!</definedName>
    <definedName name="Interest_Rate_44" localSheetId="24">#REF!</definedName>
    <definedName name="Interest_Rate_44">#REF!</definedName>
    <definedName name="Interest_Rate_5">NA()</definedName>
    <definedName name="Interest_Rate_5_1" localSheetId="1">#REF!</definedName>
    <definedName name="Interest_Rate_5_1" localSheetId="24">#REF!</definedName>
    <definedName name="Interest_Rate_5_1" localSheetId="0">#REF!</definedName>
    <definedName name="Interest_Rate_5_1">#REF!</definedName>
    <definedName name="Interest_Rate_5_11" localSheetId="1">#REF!</definedName>
    <definedName name="Interest_Rate_5_11" localSheetId="24">#REF!</definedName>
    <definedName name="Interest_Rate_5_11">#REF!</definedName>
    <definedName name="Interest_Rate_5_13" localSheetId="1">#REF!</definedName>
    <definedName name="Interest_Rate_5_13" localSheetId="24">#REF!</definedName>
    <definedName name="Interest_Rate_5_13">#REF!</definedName>
    <definedName name="Interest_Rate_5_2">NA()</definedName>
    <definedName name="Interest_Rate_5_21">NA()</definedName>
    <definedName name="Interest_Rate_5_7">NA()</definedName>
    <definedName name="Interest_Rate_6" localSheetId="1">#REF!</definedName>
    <definedName name="Interest_Rate_6" localSheetId="24">#REF!</definedName>
    <definedName name="Interest_Rate_6" localSheetId="0">#REF!</definedName>
    <definedName name="Interest_Rate_6">#REF!</definedName>
    <definedName name="Interest_Rate_7" localSheetId="1">#REF!</definedName>
    <definedName name="Interest_Rate_7" localSheetId="24">#REF!</definedName>
    <definedName name="Interest_Rate_7">#REF!</definedName>
    <definedName name="Interest_Rate_8" localSheetId="1">#REF!</definedName>
    <definedName name="Interest_Rate_8" localSheetId="24">#REF!</definedName>
    <definedName name="Interest_Rate_8">#REF!</definedName>
    <definedName name="InvAfterRate" localSheetId="1">#REF!</definedName>
    <definedName name="InvAfterRate" localSheetId="24">#REF!</definedName>
    <definedName name="InvAfterRate">#REF!</definedName>
    <definedName name="INVLERate" localSheetId="1">#REF!</definedName>
    <definedName name="INVLERate" localSheetId="24">#REF!</definedName>
    <definedName name="INVLERate">#REF!</definedName>
    <definedName name="InvRate1" localSheetId="1">#REF!</definedName>
    <definedName name="InvRate1" localSheetId="24">#REF!</definedName>
    <definedName name="InvRate1">#REF!</definedName>
    <definedName name="InvRate2" localSheetId="1">#REF!</definedName>
    <definedName name="InvRate2" localSheetId="24">#REF!</definedName>
    <definedName name="InvRate2">#REF!</definedName>
    <definedName name="InvRate3" localSheetId="1">#REF!</definedName>
    <definedName name="InvRate3" localSheetId="24">#REF!</definedName>
    <definedName name="InvRate3">#REF!</definedName>
    <definedName name="InvRate4" localSheetId="1">#REF!</definedName>
    <definedName name="InvRate4" localSheetId="24">#REF!</definedName>
    <definedName name="InvRate4">#REF!</definedName>
    <definedName name="InvRateBefore" localSheetId="1">#REF!</definedName>
    <definedName name="InvRateBefore" localSheetId="24">#REF!</definedName>
    <definedName name="InvRateBefore">#REF!</definedName>
    <definedName name="IPO" localSheetId="1">#REF!</definedName>
    <definedName name="IPO" localSheetId="24">#REF!</definedName>
    <definedName name="IPO">#REF!</definedName>
    <definedName name="itog_sv" localSheetId="1">[25]!itog_sv</definedName>
    <definedName name="itog_sv" localSheetId="24">[25]!itog_sv</definedName>
    <definedName name="itog_sv">[25]!itog_sv</definedName>
    <definedName name="j">'[26]Расчет темпер.графика -Федецкий'!$G$6</definedName>
    <definedName name="jjjj" localSheetId="1">'[27]Гр5(о)'!#REF!</definedName>
    <definedName name="jjjj" localSheetId="24">'[27]Гр5(о)'!#REF!</definedName>
    <definedName name="jjjj">'[27]Гр5(о)'!#REF!</definedName>
    <definedName name="jjjjjj" localSheetId="1">#N/A</definedName>
    <definedName name="jjjjjj">[9]!jjjjjj</definedName>
    <definedName name="jjjjjj_8">#N/A</definedName>
    <definedName name="jny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k" localSheetId="1">#N/A</definedName>
    <definedName name="k">[9]!k</definedName>
    <definedName name="k_8">#N/A</definedName>
    <definedName name="kar" localSheetId="1">{0.1;0;0.382758620689655;0;0;0;0.258620689655172;0;0.258620689655172}</definedName>
    <definedName name="kar" localSheetId="0">{0.1;0;0.382758620689655;0;0;0;0.258620689655172;0;0.258620689655172}</definedName>
    <definedName name="kar">{0.1;0;0.382758620689655;0;0;0;0.258620689655172;0;0.258620689655172}</definedName>
    <definedName name="KBC" localSheetId="1">#REF!</definedName>
    <definedName name="KBC" localSheetId="24">#REF!</definedName>
    <definedName name="KBC" localSheetId="0">#REF!</definedName>
    <definedName name="KBC">#REF!</definedName>
    <definedName name="kc" localSheetId="1">#N/A</definedName>
    <definedName name="kc">[9]!kc</definedName>
    <definedName name="kc_8">#N/A</definedName>
    <definedName name="KEGMHR01" localSheetId="1">#REF!</definedName>
    <definedName name="KEGMHR01" localSheetId="24">#REF!</definedName>
    <definedName name="KEGMHR01" localSheetId="0">#REF!</definedName>
    <definedName name="KEGMHR01">#REF!</definedName>
    <definedName name="KEGMHRLE" localSheetId="1">#REF!</definedName>
    <definedName name="KEGMHRLE" localSheetId="24">#REF!</definedName>
    <definedName name="KEGMHRLE">#REF!</definedName>
    <definedName name="KEGVOL01" localSheetId="1">#REF!</definedName>
    <definedName name="KEGVOL01" localSheetId="24">#REF!</definedName>
    <definedName name="KEGVOL01">#REF!</definedName>
    <definedName name="KEGVOLLE" localSheetId="1">#REF!</definedName>
    <definedName name="KEGVOLLE" localSheetId="24">#REF!</definedName>
    <definedName name="KEGVOLLE">#REF!</definedName>
    <definedName name="kjhghg" localSheetId="1" hidden="1">{"ГРЭС надз",#N/A,FALSE,"Исх"}</definedName>
    <definedName name="kjhghg" localSheetId="0" hidden="1">{"ГРЭС надз",#N/A,FALSE,"Исх"}</definedName>
    <definedName name="kjhghg" hidden="1">{"ГРЭС надз",#N/A,FALSE,"Исх"}</definedName>
    <definedName name="kk" localSheetId="1">#N/A</definedName>
    <definedName name="kk">[9]!kk</definedName>
    <definedName name="kk_8">#N/A</definedName>
    <definedName name="kurs" localSheetId="1">#REF!</definedName>
    <definedName name="kurs" localSheetId="24">#REF!</definedName>
    <definedName name="kurs" localSheetId="0">#REF!</definedName>
    <definedName name="kurs">#REF!</definedName>
    <definedName name="kvar">[28]Заполнить!$C$6</definedName>
    <definedName name="l" localSheetId="1">#REF!</definedName>
    <definedName name="l" localSheetId="24">#REF!</definedName>
    <definedName name="l" localSheetId="0">#REF!</definedName>
    <definedName name="l">#REF!</definedName>
    <definedName name="L_SUM" localSheetId="1">#REF!</definedName>
    <definedName name="L_SUM" localSheetId="24">#REF!</definedName>
    <definedName name="L_SUM">#REF!</definedName>
    <definedName name="lang">[29]lang!$A$6</definedName>
    <definedName name="Language">[30]Main!$B$21</definedName>
    <definedName name="Last_Row" localSheetId="1">IF('Производственные показатели'!Values_Entered,'Производственные показатели'!Header_Row+'Производственные показатели'!Number_of_Payments,'Производственные показатели'!Header_Row)</definedName>
    <definedName name="Last_Row" localSheetId="24">IF('Свод затрат'!Values_Entered,'Свод затрат'!Header_Row+[0]!Number_of_Payments,'Свод затрат'!Header_Row)</definedName>
    <definedName name="Last_Row" localSheetId="0">IF('форма №2 '!Values_Entered,Header_Row+'форма №2 '!Number_of_Payments,Header_Row)</definedName>
    <definedName name="Last_Row">IF(Values_Entered,Header_Row+Number_of_Payments,Header_Row)</definedName>
    <definedName name="Last_Row_1">#N/A</definedName>
    <definedName name="Last_Row_1_1">NA()</definedName>
    <definedName name="Last_Row_1_16">#N/A</definedName>
    <definedName name="Last_Row_1_17" localSheetId="1">IF('Производственные показатели'!Values_Entered_1_17,'Производственные показатели'!Header_Row_1+'Производственные показатели'!Number_of_Payments_1_17,'Производственные показатели'!Header_Row_1)</definedName>
    <definedName name="Last_Row_1_17" localSheetId="24">IF('Свод затрат'!Values_Entered_1_17,'Свод затрат'!Header_Row_1+'Свод затрат'!Number_of_Payments_1_17,'Свод затрат'!Header_Row_1)</definedName>
    <definedName name="Last_Row_1_17" localSheetId="0">IF('форма №2 '!Values_Entered_1_17,Header_Row_1+'форма №2 '!Number_of_Payments_1_17,Header_Row_1)</definedName>
    <definedName name="Last_Row_1_17">IF(Values_Entered_1_17,Header_Row_1+Number_of_Payments_1_17,Header_Row_1)</definedName>
    <definedName name="Last_Row_1_18">#N/A</definedName>
    <definedName name="Last_Row_10">#N/A</definedName>
    <definedName name="Last_Row_11" localSheetId="1">IF('Производственные показатели'!Values_Entered_11,'Производственные показатели'!Header_Row_11+'Производственные показатели'!Number_of_Payments_11,'Производственные показатели'!Header_Row_11)</definedName>
    <definedName name="Last_Row_11" localSheetId="24">IF('Свод затрат'!Values_Entered_11,'Свод затрат'!Header_Row_11+'Свод затрат'!Number_of_Payments_11,'Свод затрат'!Header_Row_11)</definedName>
    <definedName name="Last_Row_11" localSheetId="0">IF('форма №2 '!Values_Entered_11,Header_Row_11+'форма №2 '!Number_of_Payments_11,Header_Row_11)</definedName>
    <definedName name="Last_Row_11">IF(Values_Entered_11,Header_Row_11+Number_of_Payments_11,Header_Row_11)</definedName>
    <definedName name="Last_Row_13" localSheetId="1">IF('Производственные показатели'!Values_Entered_13,'Производственные показатели'!Header_Row_13+'Производственные показатели'!Number_of_Payments_13,'Производственные показатели'!Header_Row_13)</definedName>
    <definedName name="Last_Row_13" localSheetId="24">IF('Свод затрат'!Values_Entered_13,'Свод затрат'!Header_Row_13+'Свод затрат'!Number_of_Payments_13,'Свод затрат'!Header_Row_13)</definedName>
    <definedName name="Last_Row_13" localSheetId="0">IF('форма №2 '!Values_Entered_13,Header_Row_13+'форма №2 '!Number_of_Payments_13,Header_Row_13)</definedName>
    <definedName name="Last_Row_13">IF(Values_Entered_13,Header_Row_13+Number_of_Payments_13,Header_Row_13)</definedName>
    <definedName name="Last_Row_15" localSheetId="1">IF('Производственные показатели'!Values_Entered_15,'Производственные показатели'!Header_Row_15+'Производственные показатели'!Number_of_Payments_15,'Производственные показатели'!Header_Row_15)</definedName>
    <definedName name="Last_Row_15" localSheetId="24">IF('Свод затрат'!Values_Entered_15,'Свод затрат'!Header_Row_15+'Свод затрат'!Number_of_Payments_15,'Свод затрат'!Header_Row_15)</definedName>
    <definedName name="Last_Row_15" localSheetId="0">IF('форма №2 '!Values_Entered_15,Header_Row_15+'форма №2 '!Number_of_Payments_15,Header_Row_15)</definedName>
    <definedName name="Last_Row_15">IF(Values_Entered_15,Header_Row_15+Number_of_Payments_15,Header_Row_15)</definedName>
    <definedName name="Last_Row_16">#N/A</definedName>
    <definedName name="Last_Row_16_1">NA()</definedName>
    <definedName name="Last_Row_16_16">NA()</definedName>
    <definedName name="Last_Row_16_17">NA()</definedName>
    <definedName name="Last_Row_16_18">NA()</definedName>
    <definedName name="Last_Row_17" localSheetId="1">IF('Производственные показатели'!Values_Entered_17,'Производственные показатели'!Header_Row_17+'Производственные показатели'!Number_of_Payments_17,'Производственные показатели'!Header_Row_17)</definedName>
    <definedName name="Last_Row_17" localSheetId="24">IF('Свод затрат'!Values_Entered_17,'Свод затрат'!Header_Row_17+'Свод затрат'!Number_of_Payments_17,'Свод затрат'!Header_Row_17)</definedName>
    <definedName name="Last_Row_17" localSheetId="0">IF('форма №2 '!Values_Entered_17,Header_Row_17+'форма №2 '!Number_of_Payments_17,Header_Row_17)</definedName>
    <definedName name="Last_Row_17">IF(Values_Entered_17,Header_Row_17+Number_of_Payments_17,Header_Row_17)</definedName>
    <definedName name="Last_Row_18">#N/A</definedName>
    <definedName name="Last_Row_18_1">NA()</definedName>
    <definedName name="Last_Row_18_16">NA()</definedName>
    <definedName name="Last_Row_18_17">NA()</definedName>
    <definedName name="Last_Row_18_18">NA()</definedName>
    <definedName name="Last_Row_19" localSheetId="1">IF('Производственные показатели'!Values_Entered_19,'Производственные показатели'!Header_Row_19+'Производственные показатели'!Number_of_Payments_19,'Производственные показатели'!Header_Row_19)</definedName>
    <definedName name="Last_Row_19" localSheetId="24">IF('Свод затрат'!Values_Entered_19,'Свод затрат'!Header_Row_19+'Свод затрат'!Number_of_Payments_19,'Свод затрат'!Header_Row_19)</definedName>
    <definedName name="Last_Row_19" localSheetId="0">IF('форма №2 '!Values_Entered_19,Header_Row_19+'форма №2 '!Number_of_Payments_19,Header_Row_19)</definedName>
    <definedName name="Last_Row_19">IF(Values_Entered_19,Header_Row_19+Number_of_Payments_19,Header_Row_19)</definedName>
    <definedName name="Last_Row_2">#N/A</definedName>
    <definedName name="Last_Row_2_1">NA()</definedName>
    <definedName name="Last_Row_2_16">#N/A</definedName>
    <definedName name="Last_Row_2_17" localSheetId="1">IF('Производственные показатели'!Values_Entered_2_17,'Производственные показатели'!Header_Row_2+'Производственные показатели'!Number_of_Payments_2_17,'Производственные показатели'!Header_Row_2)</definedName>
    <definedName name="Last_Row_2_17" localSheetId="24">IF('Свод затрат'!Values_Entered_2_17,'Свод затрат'!Header_Row_2+'Свод затрат'!Number_of_Payments_2_17,'Свод затрат'!Header_Row_2)</definedName>
    <definedName name="Last_Row_2_17" localSheetId="0">IF('форма №2 '!Values_Entered_2_17,Header_Row_2+'форма №2 '!Number_of_Payments_2_17,Header_Row_2)</definedName>
    <definedName name="Last_Row_2_17">IF(Values_Entered_2_17,Header_Row_2+Number_of_Payments_2_17,Header_Row_2)</definedName>
    <definedName name="Last_Row_2_18">#N/A</definedName>
    <definedName name="Last_Row_20" localSheetId="1">IF('Производственные показатели'!Values_Entered_20,'Производственные показатели'!Header_Row_20+'Производственные показатели'!Number_of_Payments_20,'Производственные показатели'!Header_Row_20)</definedName>
    <definedName name="Last_Row_20" localSheetId="24">IF('Свод затрат'!Values_Entered_20,'Свод затрат'!Header_Row_20+'Свод затрат'!Number_of_Payments_20,'Свод затрат'!Header_Row_20)</definedName>
    <definedName name="Last_Row_20" localSheetId="0">IF('форма №2 '!Values_Entered_20,Header_Row_20+'форма №2 '!Number_of_Payments_20,Header_Row_20)</definedName>
    <definedName name="Last_Row_20">IF(Values_Entered_20,Header_Row_20+Number_of_Payments_20,Header_Row_20)</definedName>
    <definedName name="Last_Row_21">#N/A</definedName>
    <definedName name="Last_Row_22" localSheetId="1">IF('Производственные показатели'!Values_Entered_22,'Производственные показатели'!Header_Row_22+'Производственные показатели'!Number_of_Payments_22,'Производственные показатели'!Header_Row_22)</definedName>
    <definedName name="Last_Row_22" localSheetId="24">IF('Свод затрат'!Values_Entered_22,'Свод затрат'!Header_Row_22+'Свод затрат'!Number_of_Payments_22,'Свод затрат'!Header_Row_22)</definedName>
    <definedName name="Last_Row_22" localSheetId="0">IF('форма №2 '!Values_Entered_22,Header_Row_22+'форма №2 '!Number_of_Payments_22,Header_Row_22)</definedName>
    <definedName name="Last_Row_22">IF(Values_Entered_22,Header_Row_22+Number_of_Payments_22,Header_Row_22)</definedName>
    <definedName name="Last_Row_23" localSheetId="1">IF('Производственные показатели'!Values_Entered_23,'Производственные показатели'!Header_Row_23+'Производственные показатели'!Number_of_Payments_23,'Производственные показатели'!Header_Row_23)</definedName>
    <definedName name="Last_Row_23" localSheetId="24">IF('Свод затрат'!Values_Entered_23,'Свод затрат'!Header_Row_23+'Свод затрат'!Number_of_Payments_23,'Свод затрат'!Header_Row_23)</definedName>
    <definedName name="Last_Row_23" localSheetId="0">IF('форма №2 '!Values_Entered_23,Header_Row_23+'форма №2 '!Number_of_Payments_23,Header_Row_23)</definedName>
    <definedName name="Last_Row_23">IF(Values_Entered_23,Header_Row_23+Number_of_Payments_23,Header_Row_23)</definedName>
    <definedName name="Last_Row_24" localSheetId="1">IF('Производственные показатели'!Values_Entered_24,'Производственные показатели'!Header_Row_24+'Производственные показатели'!Number_of_Payments_24,'Производственные показатели'!Header_Row_24)</definedName>
    <definedName name="Last_Row_24" localSheetId="24">IF('Свод затрат'!Values_Entered_24,'Свод затрат'!Header_Row_24+'Свод затрат'!Number_of_Payments_24,'Свод затрат'!Header_Row_24)</definedName>
    <definedName name="Last_Row_24" localSheetId="0">IF('форма №2 '!Values_Entered_24,Header_Row_24+'форма №2 '!Number_of_Payments_24,Header_Row_24)</definedName>
    <definedName name="Last_Row_24">IF(Values_Entered_24,Header_Row_24+Number_of_Payments_24,Header_Row_24)</definedName>
    <definedName name="Last_Row_26">#N/A</definedName>
    <definedName name="Last_Row_27" localSheetId="1">IF('Производственные показатели'!Values_Entered_27,'Производственные показатели'!Header_Row_27+'Производственные показатели'!Number_of_Payments_27,'Производственные показатели'!Header_Row_27)</definedName>
    <definedName name="Last_Row_27" localSheetId="24">IF('Свод затрат'!Values_Entered_27,'Свод затрат'!Header_Row_27+'Свод затрат'!Number_of_Payments_27,'Свод затрат'!Header_Row_27)</definedName>
    <definedName name="Last_Row_27" localSheetId="0">IF('форма №2 '!Values_Entered_27,Header_Row_27+'форма №2 '!Number_of_Payments_27,Header_Row_27)</definedName>
    <definedName name="Last_Row_27">IF(Values_Entered_27,Header_Row_27+Number_of_Payments_27,Header_Row_27)</definedName>
    <definedName name="Last_Row_29" localSheetId="1">IF('Производственные показатели'!Values_Entered_29,'Производственные показатели'!Header_Row_29+'Производственные показатели'!Number_of_Payments_29,'Производственные показатели'!Header_Row_29)</definedName>
    <definedName name="Last_Row_29" localSheetId="24">IF('Свод затрат'!Values_Entered_29,'Свод затрат'!Header_Row_29+'Свод затрат'!Number_of_Payments_29,'Свод затрат'!Header_Row_29)</definedName>
    <definedName name="Last_Row_29" localSheetId="0">IF('форма №2 '!Values_Entered_29,Header_Row_29+'форма №2 '!Number_of_Payments_29,Header_Row_29)</definedName>
    <definedName name="Last_Row_29">IF(Values_Entered_29,Header_Row_29+Number_of_Payments_29,Header_Row_29)</definedName>
    <definedName name="Last_Row_3" localSheetId="1">IF('Производственные показатели'!Values_Entered_3,'Производственные показатели'!Header_Row_3+'Производственные показатели'!Number_of_Payments_3,'Производственные показатели'!Header_Row_3)</definedName>
    <definedName name="Last_Row_3" localSheetId="24">IF('Свод затрат'!Values_Entered_3,'Свод затрат'!Header_Row_3+'Свод затрат'!Number_of_Payments_3,'Свод затрат'!Header_Row_3)</definedName>
    <definedName name="Last_Row_3" localSheetId="0">IF('форма №2 '!Values_Entered_3,Header_Row_3+'форма №2 '!Number_of_Payments_3,Header_Row_3)</definedName>
    <definedName name="Last_Row_3">IF(Values_Entered_3,Header_Row_3+Number_of_Payments_3,Header_Row_3)</definedName>
    <definedName name="Last_Row_3_1" localSheetId="1">IF('Производственные показатели'!Values_Entered_3_1,'Производственные показатели'!Header_Row_3+'Производственные показатели'!Number_of_Payments_3_1,'Производственные показатели'!Header_Row_3)</definedName>
    <definedName name="Last_Row_3_1" localSheetId="24">IF('Свод затрат'!Values_Entered_3_1,'Свод затрат'!Header_Row_3+'Свод затрат'!Number_of_Payments_3_1,'Свод затрат'!Header_Row_3)</definedName>
    <definedName name="Last_Row_3_1" localSheetId="0">IF('форма №2 '!Values_Entered_3_1,Header_Row_3+'форма №2 '!Number_of_Payments_3_1,Header_Row_3)</definedName>
    <definedName name="Last_Row_3_1">IF(Values_Entered_3_1,Header_Row_3+Number_of_Payments_3_1,Header_Row_3)</definedName>
    <definedName name="Last_Row_3_11" localSheetId="1">IF('Производственные показатели'!Values_Entered_3_11,'Производственные показатели'!Header_Row_3_11+'Производственные показатели'!Number_of_Payments_3_11,'Производственные показатели'!Header_Row_3_11)</definedName>
    <definedName name="Last_Row_3_11" localSheetId="24">IF('Свод затрат'!Values_Entered_3_11,'Свод затрат'!Header_Row_3_11+'Свод затрат'!Number_of_Payments_3_11,'Свод затрат'!Header_Row_3_11)</definedName>
    <definedName name="Last_Row_3_11" localSheetId="0">IF('форма №2 '!Values_Entered_3_11,Header_Row_3_11+'форма №2 '!Number_of_Payments_3_11,Header_Row_3_11)</definedName>
    <definedName name="Last_Row_3_11">IF(Values_Entered_3_11,Header_Row_3_11+Number_of_Payments_3_11,Header_Row_3_11)</definedName>
    <definedName name="Last_Row_3_13" localSheetId="1">IF('Производственные показатели'!Values_Entered_3_13,'Производственные показатели'!Header_Row_3_13+'Производственные показатели'!Number_of_Payments_3_13,'Производственные показатели'!Header_Row_3_13)</definedName>
    <definedName name="Last_Row_3_13" localSheetId="24">IF('Свод затрат'!Values_Entered_3_13,'Свод затрат'!Header_Row_3_13+'Свод затрат'!Number_of_Payments_3_13,'Свод затрат'!Header_Row_3_13)</definedName>
    <definedName name="Last_Row_3_13" localSheetId="0">IF('форма №2 '!Values_Entered_3_13,Header_Row_3_13+'форма №2 '!Number_of_Payments_3_13,Header_Row_3_13)</definedName>
    <definedName name="Last_Row_3_13">IF(Values_Entered_3_13,Header_Row_3_13+Number_of_Payments_3_13,Header_Row_3_13)</definedName>
    <definedName name="Last_Row_3_18">#N/A</definedName>
    <definedName name="Last_Row_3_19" localSheetId="1">IF('Производственные показатели'!Values_Entered_3_19,[0]!Header_Row_3_19+'Производственные показатели'!Number_of_Payments_3_19,[0]!Header_Row_3_19)</definedName>
    <definedName name="Last_Row_3_19" localSheetId="0">IF('форма №2 '!Values_Entered_3_19,Header_Row_3_19+'форма №2 '!Number_of_Payments_3_19,Header_Row_3_19)</definedName>
    <definedName name="Last_Row_3_19">IF(Values_Entered_3_19,Header_Row_3_19+Number_of_Payments_3_19,Header_Row_3_19)</definedName>
    <definedName name="Last_Row_3_2" localSheetId="1">IF('Производственные показатели'!Values_Entered_3_2,[0]!Header_Row_3_2+'Производственные показатели'!Number_of_Payments_3_2,[0]!Header_Row_3_2)</definedName>
    <definedName name="Last_Row_3_2" localSheetId="0">IF('форма №2 '!Values_Entered_3_2,Header_Row_3_2+'форма №2 '!Number_of_Payments_3_2,Header_Row_3_2)</definedName>
    <definedName name="Last_Row_3_2">IF(Values_Entered_3_2,Header_Row_3_2+Number_of_Payments_3_2,Header_Row_3_2)</definedName>
    <definedName name="Last_Row_3_20" localSheetId="1">IF('Производственные показатели'!Values_Entered_3_20,[0]!Header_Row_3_20+'Производственные показатели'!Number_of_Payments_3_20,[0]!Header_Row_3_20)</definedName>
    <definedName name="Last_Row_3_20" localSheetId="0">IF('форма №2 '!Values_Entered_3_20,Header_Row_3_20+'форма №2 '!Number_of_Payments_3_20,Header_Row_3_20)</definedName>
    <definedName name="Last_Row_3_20">IF(Values_Entered_3_20,Header_Row_3_20+Number_of_Payments_3_20,Header_Row_3_20)</definedName>
    <definedName name="Last_Row_3_21" localSheetId="1">IF('Производственные показатели'!Values_Entered_3_21,[0]!Header_Row_3_21+'Производственные показатели'!Number_of_Payments_3_21,[0]!Header_Row_3_21)</definedName>
    <definedName name="Last_Row_3_21" localSheetId="0">IF('форма №2 '!Values_Entered_3_21,Header_Row_3_21+'форма №2 '!Number_of_Payments_3_21,Header_Row_3_21)</definedName>
    <definedName name="Last_Row_3_21">IF(Values_Entered_3_21,Header_Row_3_21+Number_of_Payments_3_21,Header_Row_3_21)</definedName>
    <definedName name="Last_Row_3_23" localSheetId="1">IF('Производственные показатели'!Values_Entered_3_23,[0]!Header_Row_3_23+'Производственные показатели'!Number_of_Payments_3_23,[0]!Header_Row_3_23)</definedName>
    <definedName name="Last_Row_3_23" localSheetId="0">IF('форма №2 '!Values_Entered_3_23,Header_Row_3_23+'форма №2 '!Number_of_Payments_3_23,Header_Row_3_23)</definedName>
    <definedName name="Last_Row_3_23">IF(Values_Entered_3_23,Header_Row_3_23+Number_of_Payments_3_23,Header_Row_3_23)</definedName>
    <definedName name="Last_Row_3_6" localSheetId="1">IF('Производственные показатели'!Values_Entered_3_6,'Производственные показатели'!Header_Row_3+'Производственные показатели'!Number_of_Payments_3_6,'Производственные показатели'!Header_Row_3)</definedName>
    <definedName name="Last_Row_3_6" localSheetId="24">IF('Свод затрат'!Values_Entered_3_6,'Свод затрат'!Header_Row_3+'Свод затрат'!Number_of_Payments_3_6,'Свод затрат'!Header_Row_3)</definedName>
    <definedName name="Last_Row_3_6" localSheetId="0">IF('форма №2 '!Values_Entered_3_6,Header_Row_3+'форма №2 '!Number_of_Payments_3_6,Header_Row_3)</definedName>
    <definedName name="Last_Row_3_6">IF(Values_Entered_3_6,Header_Row_3+Number_of_Payments_3_6,Header_Row_3)</definedName>
    <definedName name="Last_Row_3_7" localSheetId="1">IF('Производственные показатели'!Values_Entered_3_7,[0]!Header_Row_3_7+'Производственные показатели'!Number_of_Payments_3_7,[0]!Header_Row_3_7)</definedName>
    <definedName name="Last_Row_3_7" localSheetId="0">IF('форма №2 '!Values_Entered_3_7,Header_Row_3_7+'форма №2 '!Number_of_Payments_3_7,Header_Row_3_7)</definedName>
    <definedName name="Last_Row_3_7">IF(Values_Entered_3_7,Header_Row_3_7+Number_of_Payments_3_7,Header_Row_3_7)</definedName>
    <definedName name="Last_Row_30" localSheetId="1">IF('Производственные показатели'!Values_Entered_30,'Производственные показатели'!Header_Row_30+'Производственные показатели'!Number_of_Payments_30,'Производственные показатели'!Header_Row_30)</definedName>
    <definedName name="Last_Row_30" localSheetId="24">IF('Свод затрат'!Values_Entered_30,'Свод затрат'!Header_Row_30+'Свод затрат'!Number_of_Payments_30,'Свод затрат'!Header_Row_30)</definedName>
    <definedName name="Last_Row_30" localSheetId="0">IF('форма №2 '!Values_Entered_30,Header_Row_30+'форма №2 '!Number_of_Payments_30,Header_Row_30)</definedName>
    <definedName name="Last_Row_30">IF(Values_Entered_30,Header_Row_30+Number_of_Payments_30,Header_Row_30)</definedName>
    <definedName name="Last_Row_31" localSheetId="1">IF('Производственные показатели'!Values_Entered_31,'Производственные показатели'!Header_Row_31+'Производственные показатели'!Number_of_Payments_31,'Производственные показатели'!Header_Row_31)</definedName>
    <definedName name="Last_Row_31" localSheetId="24">IF('Свод затрат'!Values_Entered_31,'Свод затрат'!Header_Row_31+'Свод затрат'!Number_of_Payments_31,'Свод затрат'!Header_Row_31)</definedName>
    <definedName name="Last_Row_31" localSheetId="0">IF('форма №2 '!Values_Entered_31,Header_Row_31+'форма №2 '!Number_of_Payments_31,Header_Row_31)</definedName>
    <definedName name="Last_Row_31">IF(Values_Entered_31,Header_Row_31+Number_of_Payments_31,Header_Row_31)</definedName>
    <definedName name="Last_Row_35">#N/A</definedName>
    <definedName name="Last_Row_38" localSheetId="1">IF('Производственные показатели'!Values_Entered_38,'Производственные показатели'!Header_Row_38+'Производственные показатели'!Number_of_Payments_38,'Производственные показатели'!Header_Row_38)</definedName>
    <definedName name="Last_Row_38" localSheetId="24">IF('Свод затрат'!Values_Entered_38,'Свод затрат'!Header_Row_38+'Свод затрат'!Number_of_Payments_38,'Свод затрат'!Header_Row_38)</definedName>
    <definedName name="Last_Row_38" localSheetId="0">IF('форма №2 '!Values_Entered_38,Header_Row_38+'форма №2 '!Number_of_Payments_38,Header_Row_38)</definedName>
    <definedName name="Last_Row_38">IF(Values_Entered_38,Header_Row_38+Number_of_Payments_38,Header_Row_38)</definedName>
    <definedName name="Last_Row_39" localSheetId="1">IF('Производственные показатели'!Values_Entered_39,'Производственные показатели'!Header_Row_39+'Производственные показатели'!Number_of_Payments_39,'Производственные показатели'!Header_Row_39)</definedName>
    <definedName name="Last_Row_39" localSheetId="24">IF('Свод затрат'!Values_Entered_39,'Свод затрат'!Header_Row_39+'Свод затрат'!Number_of_Payments_39,'Свод затрат'!Header_Row_39)</definedName>
    <definedName name="Last_Row_39" localSheetId="0">IF('форма №2 '!Values_Entered_39,Header_Row_39+'форма №2 '!Number_of_Payments_39,Header_Row_39)</definedName>
    <definedName name="Last_Row_39">IF(Values_Entered_39,Header_Row_39+Number_of_Payments_39,Header_Row_39)</definedName>
    <definedName name="Last_Row_4" localSheetId="1">IF('Производственные показатели'!Values_Entered_4,'Производственные показатели'!Header_Row_4+'Производственные показатели'!Number_of_Payments_4,'Производственные показатели'!Header_Row_4)</definedName>
    <definedName name="Last_Row_4" localSheetId="24">IF('Свод затрат'!Values_Entered_4,'Свод затрат'!Header_Row_4+'Свод затрат'!Number_of_Payments_4,'Свод затрат'!Header_Row_4)</definedName>
    <definedName name="Last_Row_4" localSheetId="0">IF('форма №2 '!Values_Entered_4,Header_Row_4+'форма №2 '!Number_of_Payments_4,Header_Row_4)</definedName>
    <definedName name="Last_Row_4">IF(Values_Entered_4,Header_Row_4+Number_of_Payments_4,Header_Row_4)</definedName>
    <definedName name="Last_Row_4_1" localSheetId="1">IF('Производственные показатели'!Values_Entered_4_1,'Производственные показатели'!Header_Row_4+'Производственные показатели'!Number_of_Payments_4_1,'Производственные показатели'!Header_Row_4)</definedName>
    <definedName name="Last_Row_4_1" localSheetId="24">IF('Свод затрат'!Values_Entered_4_1,'Свод затрат'!Header_Row_4+'Свод затрат'!Number_of_Payments_4_1,'Свод затрат'!Header_Row_4)</definedName>
    <definedName name="Last_Row_4_1" localSheetId="0">IF('форма №2 '!Values_Entered_4_1,Header_Row_4+'форма №2 '!Number_of_Payments_4_1,Header_Row_4)</definedName>
    <definedName name="Last_Row_4_1">IF(Values_Entered_4_1,Header_Row_4+Number_of_Payments_4_1,Header_Row_4)</definedName>
    <definedName name="Last_Row_4_11" localSheetId="1">IF('Производственные показатели'!Values_Entered_4_11,'Производственные показатели'!Header_Row_4_11+'Производственные показатели'!Number_of_Payments_4_11,'Производственные показатели'!Header_Row_4_11)</definedName>
    <definedName name="Last_Row_4_11" localSheetId="24">IF('Свод затрат'!Values_Entered_4_11,'Свод затрат'!Header_Row_4_11+'Свод затрат'!Number_of_Payments_4_11,'Свод затрат'!Header_Row_4_11)</definedName>
    <definedName name="Last_Row_4_11" localSheetId="0">IF('форма №2 '!Values_Entered_4_11,Header_Row_4_11+'форма №2 '!Number_of_Payments_4_11,Header_Row_4_11)</definedName>
    <definedName name="Last_Row_4_11">IF(Values_Entered_4_11,Header_Row_4_11+Number_of_Payments_4_11,Header_Row_4_11)</definedName>
    <definedName name="Last_Row_4_13" localSheetId="1">IF('Производственные показатели'!Values_Entered_4_13,'Производственные показатели'!Header_Row_4_13+'Производственные показатели'!Number_of_Payments_4_13,'Производственные показатели'!Header_Row_4_13)</definedName>
    <definedName name="Last_Row_4_13" localSheetId="24">IF('Свод затрат'!Values_Entered_4_13,'Свод затрат'!Header_Row_4_13+'Свод затрат'!Number_of_Payments_4_13,'Свод затрат'!Header_Row_4_13)</definedName>
    <definedName name="Last_Row_4_13" localSheetId="0">IF('форма №2 '!Values_Entered_4_13,Header_Row_4_13+'форма №2 '!Number_of_Payments_4_13,Header_Row_4_13)</definedName>
    <definedName name="Last_Row_4_13">IF(Values_Entered_4_13,Header_Row_4_13+Number_of_Payments_4_13,Header_Row_4_13)</definedName>
    <definedName name="Last_Row_4_19" localSheetId="1">IF('Производственные показатели'!Values_Entered_4_19,[0]!Header_Row_4_19+'Производственные показатели'!Number_of_Payments_4_19,[0]!Header_Row_4_19)</definedName>
    <definedName name="Last_Row_4_19" localSheetId="0">IF('форма №2 '!Values_Entered_4_19,Header_Row_4_19+'форма №2 '!Number_of_Payments_4_19,Header_Row_4_19)</definedName>
    <definedName name="Last_Row_4_19">IF(Values_Entered_4_19,Header_Row_4_19+Number_of_Payments_4_19,Header_Row_4_19)</definedName>
    <definedName name="Last_Row_4_2" localSheetId="1">IF('Производственные показатели'!Values_Entered_4_2,[0]!Header_Row_4_2+'Производственные показатели'!Number_of_Payments_4_2,[0]!Header_Row_4_2)</definedName>
    <definedName name="Last_Row_4_2" localSheetId="0">IF('форма №2 '!Values_Entered_4_2,Header_Row_4_2+'форма №2 '!Number_of_Payments_4_2,Header_Row_4_2)</definedName>
    <definedName name="Last_Row_4_2">IF(Values_Entered_4_2,Header_Row_4_2+Number_of_Payments_4_2,Header_Row_4_2)</definedName>
    <definedName name="Last_Row_4_20" localSheetId="1">IF('Производственные показатели'!Values_Entered_4_20,[0]!Header_Row_4_20+'Производственные показатели'!Number_of_Payments_4_20,[0]!Header_Row_4_20)</definedName>
    <definedName name="Last_Row_4_20" localSheetId="0">IF('форма №2 '!Values_Entered_4_20,Header_Row_4_20+'форма №2 '!Number_of_Payments_4_20,Header_Row_4_20)</definedName>
    <definedName name="Last_Row_4_20">IF(Values_Entered_4_20,Header_Row_4_20+Number_of_Payments_4_20,Header_Row_4_20)</definedName>
    <definedName name="Last_Row_4_21" localSheetId="1">IF('Производственные показатели'!Values_Entered_4_21,[0]!Header_Row_4_21+'Производственные показатели'!Number_of_Payments_4_21,[0]!Header_Row_4_21)</definedName>
    <definedName name="Last_Row_4_21" localSheetId="0">IF('форма №2 '!Values_Entered_4_21,Header_Row_4_21+'форма №2 '!Number_of_Payments_4_21,Header_Row_4_21)</definedName>
    <definedName name="Last_Row_4_21">IF(Values_Entered_4_21,Header_Row_4_21+Number_of_Payments_4_21,Header_Row_4_21)</definedName>
    <definedName name="Last_Row_4_23" localSheetId="1">IF('Производственные показатели'!Values_Entered_4_23,[0]!Header_Row_4_23+'Производственные показатели'!Number_of_Payments_4_23,[0]!Header_Row_4_23)</definedName>
    <definedName name="Last_Row_4_23" localSheetId="0">IF('форма №2 '!Values_Entered_4_23,Header_Row_4_23+'форма №2 '!Number_of_Payments_4_23,Header_Row_4_23)</definedName>
    <definedName name="Last_Row_4_23">IF(Values_Entered_4_23,Header_Row_4_23+Number_of_Payments_4_23,Header_Row_4_23)</definedName>
    <definedName name="Last_Row_4_6" localSheetId="1">IF('Производственные показатели'!Values_Entered_4_6,'Производственные показатели'!Header_Row_4+'Производственные показатели'!Number_of_Payments_4_6,'Производственные показатели'!Header_Row_4)</definedName>
    <definedName name="Last_Row_4_6" localSheetId="24">IF('Свод затрат'!Values_Entered_4_6,'Свод затрат'!Header_Row_4+'Свод затрат'!Number_of_Payments_4_6,'Свод затрат'!Header_Row_4)</definedName>
    <definedName name="Last_Row_4_6" localSheetId="0">IF('форма №2 '!Values_Entered_4_6,Header_Row_4+'форма №2 '!Number_of_Payments_4_6,Header_Row_4)</definedName>
    <definedName name="Last_Row_4_6">IF(Values_Entered_4_6,Header_Row_4+Number_of_Payments_4_6,Header_Row_4)</definedName>
    <definedName name="Last_Row_4_7" localSheetId="1">IF('Производственные показатели'!Values_Entered_4_7,[0]!Header_Row_4_7+'Производственные показатели'!Number_of_Payments_4_7,[0]!Header_Row_4_7)</definedName>
    <definedName name="Last_Row_4_7" localSheetId="0">IF('форма №2 '!Values_Entered_4_7,Header_Row_4_7+'форма №2 '!Number_of_Payments_4_7,Header_Row_4_7)</definedName>
    <definedName name="Last_Row_4_7">IF(Values_Entered_4_7,Header_Row_4_7+Number_of_Payments_4_7,Header_Row_4_7)</definedName>
    <definedName name="Last_Row_43">NA()</definedName>
    <definedName name="Last_Row_44">NA()</definedName>
    <definedName name="Last_Row_5" localSheetId="1">IF('Производственные показатели'!Values_Entered_5,[0]!Header_Row_5+'Производственные показатели'!Number_of_Payments_5,[0]!Header_Row_5)</definedName>
    <definedName name="Last_Row_5" localSheetId="0">IF('форма №2 '!Values_Entered_5,Header_Row_5+'форма №2 '!Number_of_Payments_5,Header_Row_5)</definedName>
    <definedName name="Last_Row_5">IF(Values_Entered_5,Header_Row_5+Number_of_Payments_5,Header_Row_5)</definedName>
    <definedName name="Last_Row_5_1" localSheetId="1">IF('Производственные показатели'!Values_Entered_5_1,'Производственные показатели'!Header_Row_5_1+'Производственные показатели'!Number_of_Payments_5_1,'Производственные показатели'!Header_Row_5_1)</definedName>
    <definedName name="Last_Row_5_1" localSheetId="24">IF('Свод затрат'!Values_Entered_5_1,'Свод затрат'!Header_Row_5_1+'Свод затрат'!Number_of_Payments_5_1,'Свод затрат'!Header_Row_5_1)</definedName>
    <definedName name="Last_Row_5_1" localSheetId="0">IF('форма №2 '!Values_Entered_5_1,Header_Row_5_1+'форма №2 '!Number_of_Payments_5_1,Header_Row_5_1)</definedName>
    <definedName name="Last_Row_5_1">IF(Values_Entered_5_1,Header_Row_5_1+Number_of_Payments_5_1,Header_Row_5_1)</definedName>
    <definedName name="Last_Row_5_11" localSheetId="1">IF('Производственные показатели'!Values_Entered_5_11,'Производственные показатели'!Header_Row_5_11+'Производственные показатели'!Number_of_Payments_5_11,'Производственные показатели'!Header_Row_5_11)</definedName>
    <definedName name="Last_Row_5_11" localSheetId="24">IF('Свод затрат'!Values_Entered_5_11,'Свод затрат'!Header_Row_5_11+'Свод затрат'!Number_of_Payments_5_11,'Свод затрат'!Header_Row_5_11)</definedName>
    <definedName name="Last_Row_5_11" localSheetId="0">IF('форма №2 '!Values_Entered_5_11,Header_Row_5_11+'форма №2 '!Number_of_Payments_5_11,Header_Row_5_11)</definedName>
    <definedName name="Last_Row_5_11">IF(Values_Entered_5_11,Header_Row_5_11+Number_of_Payments_5_11,Header_Row_5_11)</definedName>
    <definedName name="Last_Row_5_13" localSheetId="1">IF('Производственные показатели'!Values_Entered_5_13,'Производственные показатели'!Header_Row_5_13+'Производственные показатели'!Number_of_Payments_5_13,'Производственные показатели'!Header_Row_5_13)</definedName>
    <definedName name="Last_Row_5_13" localSheetId="24">IF('Свод затрат'!Values_Entered_5_13,'Свод затрат'!Header_Row_5_13+'Свод затрат'!Number_of_Payments_5_13,'Свод затрат'!Header_Row_5_13)</definedName>
    <definedName name="Last_Row_5_13" localSheetId="0">IF('форма №2 '!Values_Entered_5_13,Header_Row_5_13+'форма №2 '!Number_of_Payments_5_13,Header_Row_5_13)</definedName>
    <definedName name="Last_Row_5_13">IF(Values_Entered_5_13,Header_Row_5_13+Number_of_Payments_5_13,Header_Row_5_13)</definedName>
    <definedName name="Last_Row_5_18">#N/A</definedName>
    <definedName name="Last_Row_5_2" localSheetId="1">IF('Производственные показатели'!Values_Entered_5_2,[0]!Header_Row_5_2+'Производственные показатели'!Number_of_Payments_5_2,[0]!Header_Row_5_2)</definedName>
    <definedName name="Last_Row_5_2" localSheetId="0">IF('форма №2 '!Values_Entered_5_2,Header_Row_5_2+'форма №2 '!Number_of_Payments_5_2,Header_Row_5_2)</definedName>
    <definedName name="Last_Row_5_2">IF(Values_Entered_5_2,Header_Row_5_2+Number_of_Payments_5_2,Header_Row_5_2)</definedName>
    <definedName name="Last_Row_5_21" localSheetId="1">IF('Производственные показатели'!Values_Entered_5_21,[0]!Header_Row_5_21+'Производственные показатели'!Number_of_Payments_5_21,[0]!Header_Row_5_21)</definedName>
    <definedName name="Last_Row_5_21" localSheetId="0">IF('форма №2 '!Values_Entered_5_21,Header_Row_5_21+'форма №2 '!Number_of_Payments_5_21,Header_Row_5_21)</definedName>
    <definedName name="Last_Row_5_21">IF(Values_Entered_5_21,Header_Row_5_21+Number_of_Payments_5_21,Header_Row_5_21)</definedName>
    <definedName name="Last_Row_5_6" localSheetId="1">IF('Производственные показатели'!Values_Entered_5_6,'Производственные показатели'!Header_Row_5_1+'Производственные показатели'!Number_of_Payments_5_6,'Производственные показатели'!Header_Row_5_1)</definedName>
    <definedName name="Last_Row_5_6" localSheetId="24">IF('Свод затрат'!Values_Entered_5_6,'Свод затрат'!Header_Row_5_1+'Свод затрат'!Number_of_Payments_5_6,'Свод затрат'!Header_Row_5_1)</definedName>
    <definedName name="Last_Row_5_6" localSheetId="0">IF('форма №2 '!Values_Entered_5_6,Header_Row_5_1+'форма №2 '!Number_of_Payments_5_6,Header_Row_5_1)</definedName>
    <definedName name="Last_Row_5_6">IF(Values_Entered_5_6,Header_Row_5_1+Number_of_Payments_5_6,Header_Row_5_1)</definedName>
    <definedName name="Last_Row_5_7" localSheetId="1">IF('Производственные показатели'!Values_Entered_5_7,[0]!Header_Row_5_7+'Производственные показатели'!Number_of_Payments_5_7,[0]!Header_Row_5_7)</definedName>
    <definedName name="Last_Row_5_7" localSheetId="0">IF('форма №2 '!Values_Entered_5_7,Header_Row_5_7+'форма №2 '!Number_of_Payments_5_7,Header_Row_5_7)</definedName>
    <definedName name="Last_Row_5_7">IF(Values_Entered_5_7,Header_Row_5_7+Number_of_Payments_5_7,Header_Row_5_7)</definedName>
    <definedName name="Last_Row_6" localSheetId="1">IF('Производственные показатели'!Values_Entered_6,'Производственные показатели'!Header_Row_6+'Производственные показатели'!Number_of_Payments_6,'Производственные показатели'!Header_Row_6)</definedName>
    <definedName name="Last_Row_6" localSheetId="24">IF('Свод затрат'!Values_Entered_6,'Свод затрат'!Header_Row_6+'Свод затрат'!Number_of_Payments_6,'Свод затрат'!Header_Row_6)</definedName>
    <definedName name="Last_Row_6" localSheetId="0">IF('форма №2 '!Values_Entered_6,Header_Row_6+'форма №2 '!Number_of_Payments_6,Header_Row_6)</definedName>
    <definedName name="Last_Row_6">IF(Values_Entered_6,Header_Row_6+Number_of_Payments_6,Header_Row_6)</definedName>
    <definedName name="Last_Row_7" localSheetId="1">IF('Производственные показатели'!Values_Entered_7,'Производственные показатели'!Header_Row_7+'Производственные показатели'!Number_of_Payments_7,'Производственные показатели'!Header_Row_7)</definedName>
    <definedName name="Last_Row_7" localSheetId="24">IF('Свод затрат'!Values_Entered_7,'Свод затрат'!Header_Row_7+'Свод затрат'!Number_of_Payments_7,'Свод затрат'!Header_Row_7)</definedName>
    <definedName name="Last_Row_7" localSheetId="0">IF('форма №2 '!Values_Entered_7,Header_Row_7+'форма №2 '!Number_of_Payments_7,Header_Row_7)</definedName>
    <definedName name="Last_Row_7">IF(Values_Entered_7,Header_Row_7+Number_of_Payments_7,Header_Row_7)</definedName>
    <definedName name="Last_Row_8" localSheetId="1">IF('Производственные показатели'!Values_Entered_8,'Производственные показатели'!Header_Row_8+'Производственные показатели'!Number_of_Payments_8,'Производственные показатели'!Header_Row_8)</definedName>
    <definedName name="Last_Row_8" localSheetId="24">IF('Свод затрат'!Values_Entered_8,'Свод затрат'!Header_Row_8+[0]!Number_of_Payments_8,'Свод затрат'!Header_Row_8)</definedName>
    <definedName name="Last_Row_8" localSheetId="0">IF('форма №2 '!Values_Entered_8,Header_Row_8+'форма №2 '!Number_of_Payments_8,Header_Row_8)</definedName>
    <definedName name="Last_Row_8">IF(Values_Entered_8,Header_Row_8+Number_of_Payments_8,Header_Row_8)</definedName>
    <definedName name="Last_Row_9">#N/A</definedName>
    <definedName name="LBO" localSheetId="1">#REF!</definedName>
    <definedName name="LBO" localSheetId="24">#REF!</definedName>
    <definedName name="LBO" localSheetId="0">#REF!</definedName>
    <definedName name="LBO">#REF!</definedName>
    <definedName name="LBOMinCash" localSheetId="1">#REF!</definedName>
    <definedName name="LBOMinCash" localSheetId="24">#REF!</definedName>
    <definedName name="LBOMinCash">#REF!</definedName>
    <definedName name="libir6m" localSheetId="1">#REF!</definedName>
    <definedName name="libir6m" localSheetId="24">#REF!</definedName>
    <definedName name="libir6m">#REF!</definedName>
    <definedName name="limcount" hidden="1">1</definedName>
    <definedName name="lkl" localSheetId="1">'Производственные показатели'!lkl</definedName>
    <definedName name="lkl" localSheetId="0">'форма №2 '!lkl</definedName>
    <definedName name="lkl">[0]!lkl</definedName>
    <definedName name="LME" localSheetId="1">#REF!</definedName>
    <definedName name="LME" localSheetId="24">#REF!</definedName>
    <definedName name="LME" localSheetId="0">#REF!</definedName>
    <definedName name="LME">#REF!</definedName>
    <definedName name="LME_alloys" localSheetId="1">#REF!</definedName>
    <definedName name="LME_alloys" localSheetId="24">#REF!</definedName>
    <definedName name="LME_alloys">#REF!</definedName>
    <definedName name="Loan_Amount" localSheetId="1">#REF!</definedName>
    <definedName name="Loan_Amount">[17]Лист1!$D$6</definedName>
    <definedName name="Loan_Amount_1" localSheetId="1">#REF!</definedName>
    <definedName name="Loan_Amount_1" localSheetId="24">#REF!</definedName>
    <definedName name="Loan_Amount_1" localSheetId="0">#REF!</definedName>
    <definedName name="Loan_Amount_1">#REF!</definedName>
    <definedName name="Loan_Amount_1_1" localSheetId="1">#REF!</definedName>
    <definedName name="Loan_Amount_1_1" localSheetId="24">#REF!</definedName>
    <definedName name="Loan_Amount_1_1">#REF!</definedName>
    <definedName name="Loan_Amount_1_11" localSheetId="1">#REF!</definedName>
    <definedName name="Loan_Amount_1_11" localSheetId="24">#REF!</definedName>
    <definedName name="Loan_Amount_1_11">#REF!</definedName>
    <definedName name="Loan_Amount_1_13" localSheetId="1">#REF!</definedName>
    <definedName name="Loan_Amount_1_13" localSheetId="24">#REF!</definedName>
    <definedName name="Loan_Amount_1_13">#REF!</definedName>
    <definedName name="Loan_Amount_1_19">NA()</definedName>
    <definedName name="Loan_Amount_1_2">NA()</definedName>
    <definedName name="Loan_Amount_1_20">NA()</definedName>
    <definedName name="Loan_Amount_1_21">NA()</definedName>
    <definedName name="Loan_Amount_1_23">NA()</definedName>
    <definedName name="Loan_Amount_1_7">NA()</definedName>
    <definedName name="Loan_Amount_11" localSheetId="1">#REF!</definedName>
    <definedName name="Loan_Amount_11" localSheetId="24">#REF!</definedName>
    <definedName name="Loan_Amount_11" localSheetId="0">#REF!</definedName>
    <definedName name="Loan_Amount_11">#REF!</definedName>
    <definedName name="Loan_Amount_13" localSheetId="1">#REF!</definedName>
    <definedName name="Loan_Amount_13" localSheetId="24">#REF!</definedName>
    <definedName name="Loan_Amount_13">#REF!</definedName>
    <definedName name="Loan_Amount_15" localSheetId="1">#REF!</definedName>
    <definedName name="Loan_Amount_15" localSheetId="24">#REF!</definedName>
    <definedName name="Loan_Amount_15">#REF!</definedName>
    <definedName name="Loan_Amount_16" localSheetId="1">#REF!</definedName>
    <definedName name="Loan_Amount_16" localSheetId="24">#REF!</definedName>
    <definedName name="Loan_Amount_16">#REF!</definedName>
    <definedName name="Loan_Amount_17" localSheetId="1">#REF!</definedName>
    <definedName name="Loan_Amount_17" localSheetId="24">#REF!</definedName>
    <definedName name="Loan_Amount_17">#REF!</definedName>
    <definedName name="Loan_Amount_18" localSheetId="1">#REF!</definedName>
    <definedName name="Loan_Amount_18" localSheetId="24">#REF!</definedName>
    <definedName name="Loan_Amount_18">#REF!</definedName>
    <definedName name="Loan_Amount_19" localSheetId="1">#REF!</definedName>
    <definedName name="Loan_Amount_19" localSheetId="24">#REF!</definedName>
    <definedName name="Loan_Amount_19">#REF!</definedName>
    <definedName name="Loan_Amount_2" localSheetId="1">#REF!</definedName>
    <definedName name="Loan_Amount_2" localSheetId="24">#REF!</definedName>
    <definedName name="Loan_Amount_2">#REF!</definedName>
    <definedName name="Loan_Amount_2_11" localSheetId="1">#REF!</definedName>
    <definedName name="Loan_Amount_2_11" localSheetId="24">#REF!</definedName>
    <definedName name="Loan_Amount_2_11">#REF!</definedName>
    <definedName name="Loan_Amount_2_13" localSheetId="1">#REF!</definedName>
    <definedName name="Loan_Amount_2_13" localSheetId="24">#REF!</definedName>
    <definedName name="Loan_Amount_2_13">#REF!</definedName>
    <definedName name="Loan_Amount_2_19">NA()</definedName>
    <definedName name="Loan_Amount_2_2">NA()</definedName>
    <definedName name="Loan_Amount_2_20">NA()</definedName>
    <definedName name="Loan_Amount_2_21">NA()</definedName>
    <definedName name="Loan_Amount_2_23">NA()</definedName>
    <definedName name="Loan_Amount_2_7">NA()</definedName>
    <definedName name="Loan_Amount_20" localSheetId="1">#REF!</definedName>
    <definedName name="Loan_Amount_20" localSheetId="24">#REF!</definedName>
    <definedName name="Loan_Amount_20" localSheetId="0">#REF!</definedName>
    <definedName name="Loan_Amount_20">#REF!</definedName>
    <definedName name="Loan_Amount_21" localSheetId="1">#REF!</definedName>
    <definedName name="Loan_Amount_21" localSheetId="24">#REF!</definedName>
    <definedName name="Loan_Amount_21">#REF!</definedName>
    <definedName name="Loan_Amount_22" localSheetId="1">#REF!</definedName>
    <definedName name="Loan_Amount_22" localSheetId="24">#REF!</definedName>
    <definedName name="Loan_Amount_22">#REF!</definedName>
    <definedName name="Loan_Amount_23" localSheetId="1">#REF!</definedName>
    <definedName name="Loan_Amount_23" localSheetId="24">#REF!</definedName>
    <definedName name="Loan_Amount_23">#REF!</definedName>
    <definedName name="Loan_Amount_24" localSheetId="1">#REF!</definedName>
    <definedName name="Loan_Amount_24" localSheetId="24">#REF!</definedName>
    <definedName name="Loan_Amount_24">#REF!</definedName>
    <definedName name="Loan_Amount_27" localSheetId="1">#REF!</definedName>
    <definedName name="Loan_Amount_27" localSheetId="24">#REF!</definedName>
    <definedName name="Loan_Amount_27">#REF!</definedName>
    <definedName name="Loan_Amount_29" localSheetId="1">#REF!</definedName>
    <definedName name="Loan_Amount_29" localSheetId="24">#REF!</definedName>
    <definedName name="Loan_Amount_29">#REF!</definedName>
    <definedName name="Loan_Amount_3" localSheetId="1">#REF!</definedName>
    <definedName name="Loan_Amount_3" localSheetId="24">#REF!</definedName>
    <definedName name="Loan_Amount_3">#REF!</definedName>
    <definedName name="Loan_Amount_3_11" localSheetId="1">#REF!</definedName>
    <definedName name="Loan_Amount_3_11" localSheetId="24">#REF!</definedName>
    <definedName name="Loan_Amount_3_11">#REF!</definedName>
    <definedName name="Loan_Amount_3_13" localSheetId="1">#REF!</definedName>
    <definedName name="Loan_Amount_3_13" localSheetId="24">#REF!</definedName>
    <definedName name="Loan_Amount_3_13">#REF!</definedName>
    <definedName name="Loan_Amount_3_19">NA()</definedName>
    <definedName name="Loan_Amount_3_2">NA()</definedName>
    <definedName name="Loan_Amount_3_20">NA()</definedName>
    <definedName name="Loan_Amount_3_21">NA()</definedName>
    <definedName name="Loan_Amount_3_23">NA()</definedName>
    <definedName name="Loan_Amount_3_7">NA()</definedName>
    <definedName name="Loan_Amount_30" localSheetId="1">#REF!</definedName>
    <definedName name="Loan_Amount_30" localSheetId="24">#REF!</definedName>
    <definedName name="Loan_Amount_30" localSheetId="0">#REF!</definedName>
    <definedName name="Loan_Amount_30">#REF!</definedName>
    <definedName name="Loan_Amount_31" localSheetId="1">#REF!</definedName>
    <definedName name="Loan_Amount_31" localSheetId="24">#REF!</definedName>
    <definedName name="Loan_Amount_31">#REF!</definedName>
    <definedName name="Loan_Amount_38" localSheetId="1">#REF!</definedName>
    <definedName name="Loan_Amount_38" localSheetId="24">#REF!</definedName>
    <definedName name="Loan_Amount_38">#REF!</definedName>
    <definedName name="Loan_Amount_39" localSheetId="1">#REF!</definedName>
    <definedName name="Loan_Amount_39" localSheetId="24">#REF!</definedName>
    <definedName name="Loan_Amount_39">#REF!</definedName>
    <definedName name="Loan_Amount_4" localSheetId="1">#REF!</definedName>
    <definedName name="Loan_Amount_4" localSheetId="24">#REF!</definedName>
    <definedName name="Loan_Amount_4">#REF!</definedName>
    <definedName name="Loan_Amount_4_11" localSheetId="1">#REF!</definedName>
    <definedName name="Loan_Amount_4_11" localSheetId="24">#REF!</definedName>
    <definedName name="Loan_Amount_4_11">#REF!</definedName>
    <definedName name="Loan_Amount_4_13" localSheetId="1">#REF!</definedName>
    <definedName name="Loan_Amount_4_13" localSheetId="24">#REF!</definedName>
    <definedName name="Loan_Amount_4_13">#REF!</definedName>
    <definedName name="Loan_Amount_4_19">NA()</definedName>
    <definedName name="Loan_Amount_4_2">NA()</definedName>
    <definedName name="Loan_Amount_4_20">NA()</definedName>
    <definedName name="Loan_Amount_4_21">NA()</definedName>
    <definedName name="Loan_Amount_4_23">NA()</definedName>
    <definedName name="Loan_Amount_4_7">NA()</definedName>
    <definedName name="Loan_Amount_43" localSheetId="1">#REF!</definedName>
    <definedName name="Loan_Amount_43" localSheetId="24">#REF!</definedName>
    <definedName name="Loan_Amount_43" localSheetId="0">#REF!</definedName>
    <definedName name="Loan_Amount_43">#REF!</definedName>
    <definedName name="Loan_Amount_44" localSheetId="1">#REF!</definedName>
    <definedName name="Loan_Amount_44" localSheetId="24">#REF!</definedName>
    <definedName name="Loan_Amount_44">#REF!</definedName>
    <definedName name="Loan_Amount_5">NA()</definedName>
    <definedName name="Loan_Amount_5_1" localSheetId="1">#REF!</definedName>
    <definedName name="Loan_Amount_5_1" localSheetId="24">#REF!</definedName>
    <definedName name="Loan_Amount_5_1" localSheetId="0">#REF!</definedName>
    <definedName name="Loan_Amount_5_1">#REF!</definedName>
    <definedName name="Loan_Amount_5_11" localSheetId="1">#REF!</definedName>
    <definedName name="Loan_Amount_5_11" localSheetId="24">#REF!</definedName>
    <definedName name="Loan_Amount_5_11">#REF!</definedName>
    <definedName name="Loan_Amount_5_13" localSheetId="1">#REF!</definedName>
    <definedName name="Loan_Amount_5_13" localSheetId="24">#REF!</definedName>
    <definedName name="Loan_Amount_5_13">#REF!</definedName>
    <definedName name="Loan_Amount_5_2">NA()</definedName>
    <definedName name="Loan_Amount_5_21">NA()</definedName>
    <definedName name="Loan_Amount_5_7">NA()</definedName>
    <definedName name="Loan_Amount_6" localSheetId="1">#REF!</definedName>
    <definedName name="Loan_Amount_6" localSheetId="24">#REF!</definedName>
    <definedName name="Loan_Amount_6" localSheetId="0">#REF!</definedName>
    <definedName name="Loan_Amount_6">#REF!</definedName>
    <definedName name="Loan_Amount_7" localSheetId="1">#REF!</definedName>
    <definedName name="Loan_Amount_7" localSheetId="24">#REF!</definedName>
    <definedName name="Loan_Amount_7">#REF!</definedName>
    <definedName name="Loan_Start" localSheetId="1">#REF!</definedName>
    <definedName name="Loan_Start" localSheetId="24">#REF!</definedName>
    <definedName name="Loan_Start">#REF!</definedName>
    <definedName name="Loan_Start_1" localSheetId="1">#REF!</definedName>
    <definedName name="Loan_Start_1" localSheetId="24">#REF!</definedName>
    <definedName name="Loan_Start_1">#REF!</definedName>
    <definedName name="Loan_Start_1_1" localSheetId="1">#REF!</definedName>
    <definedName name="Loan_Start_1_1" localSheetId="24">#REF!</definedName>
    <definedName name="Loan_Start_1_1">#REF!</definedName>
    <definedName name="Loan_Start_1_11" localSheetId="1">#REF!</definedName>
    <definedName name="Loan_Start_1_11" localSheetId="24">#REF!</definedName>
    <definedName name="Loan_Start_1_11">#REF!</definedName>
    <definedName name="Loan_Start_1_13" localSheetId="1">#REF!</definedName>
    <definedName name="Loan_Start_1_13" localSheetId="24">#REF!</definedName>
    <definedName name="Loan_Start_1_13">#REF!</definedName>
    <definedName name="Loan_Start_1_19">NA()</definedName>
    <definedName name="Loan_Start_1_2">NA()</definedName>
    <definedName name="Loan_Start_1_20">NA()</definedName>
    <definedName name="Loan_Start_1_21">NA()</definedName>
    <definedName name="Loan_Start_1_23">NA()</definedName>
    <definedName name="Loan_Start_1_7">NA()</definedName>
    <definedName name="Loan_Start_11" localSheetId="1">#REF!</definedName>
    <definedName name="Loan_Start_11" localSheetId="24">#REF!</definedName>
    <definedName name="Loan_Start_11" localSheetId="0">#REF!</definedName>
    <definedName name="Loan_Start_11">#REF!</definedName>
    <definedName name="Loan_Start_13" localSheetId="1">#REF!</definedName>
    <definedName name="Loan_Start_13" localSheetId="24">#REF!</definedName>
    <definedName name="Loan_Start_13">#REF!</definedName>
    <definedName name="Loan_Start_15" localSheetId="1">#REF!</definedName>
    <definedName name="Loan_Start_15" localSheetId="24">#REF!</definedName>
    <definedName name="Loan_Start_15">#REF!</definedName>
    <definedName name="Loan_Start_16" localSheetId="1">#REF!</definedName>
    <definedName name="Loan_Start_16" localSheetId="24">#REF!</definedName>
    <definedName name="Loan_Start_16">#REF!</definedName>
    <definedName name="Loan_Start_17" localSheetId="1">#REF!</definedName>
    <definedName name="Loan_Start_17" localSheetId="24">#REF!</definedName>
    <definedName name="Loan_Start_17">#REF!</definedName>
    <definedName name="Loan_Start_18" localSheetId="1">#REF!</definedName>
    <definedName name="Loan_Start_18" localSheetId="24">#REF!</definedName>
    <definedName name="Loan_Start_18">#REF!</definedName>
    <definedName name="Loan_Start_19" localSheetId="1">#REF!</definedName>
    <definedName name="Loan_Start_19" localSheetId="24">#REF!</definedName>
    <definedName name="Loan_Start_19">#REF!</definedName>
    <definedName name="Loan_Start_2" localSheetId="1">#REF!</definedName>
    <definedName name="Loan_Start_2" localSheetId="24">#REF!</definedName>
    <definedName name="Loan_Start_2">#REF!</definedName>
    <definedName name="Loan_Start_2_11" localSheetId="1">#REF!</definedName>
    <definedName name="Loan_Start_2_11" localSheetId="24">#REF!</definedName>
    <definedName name="Loan_Start_2_11">#REF!</definedName>
    <definedName name="Loan_Start_2_13" localSheetId="1">#REF!</definedName>
    <definedName name="Loan_Start_2_13" localSheetId="24">#REF!</definedName>
    <definedName name="Loan_Start_2_13">#REF!</definedName>
    <definedName name="Loan_Start_2_19">NA()</definedName>
    <definedName name="Loan_Start_2_2">NA()</definedName>
    <definedName name="Loan_Start_2_20">NA()</definedName>
    <definedName name="Loan_Start_2_21">NA()</definedName>
    <definedName name="Loan_Start_2_23">NA()</definedName>
    <definedName name="Loan_Start_2_7">NA()</definedName>
    <definedName name="Loan_Start_20" localSheetId="1">#REF!</definedName>
    <definedName name="Loan_Start_20" localSheetId="24">#REF!</definedName>
    <definedName name="Loan_Start_20" localSheetId="0">#REF!</definedName>
    <definedName name="Loan_Start_20">#REF!</definedName>
    <definedName name="Loan_Start_21" localSheetId="1">#REF!</definedName>
    <definedName name="Loan_Start_21" localSheetId="24">#REF!</definedName>
    <definedName name="Loan_Start_21">#REF!</definedName>
    <definedName name="Loan_Start_22" localSheetId="1">#REF!</definedName>
    <definedName name="Loan_Start_22" localSheetId="24">#REF!</definedName>
    <definedName name="Loan_Start_22">#REF!</definedName>
    <definedName name="Loan_Start_23" localSheetId="1">#REF!</definedName>
    <definedName name="Loan_Start_23" localSheetId="24">#REF!</definedName>
    <definedName name="Loan_Start_23">#REF!</definedName>
    <definedName name="Loan_Start_24" localSheetId="1">#REF!</definedName>
    <definedName name="Loan_Start_24" localSheetId="24">#REF!</definedName>
    <definedName name="Loan_Start_24">#REF!</definedName>
    <definedName name="Loan_Start_27" localSheetId="1">#REF!</definedName>
    <definedName name="Loan_Start_27" localSheetId="24">#REF!</definedName>
    <definedName name="Loan_Start_27">#REF!</definedName>
    <definedName name="Loan_Start_29" localSheetId="1">#REF!</definedName>
    <definedName name="Loan_Start_29" localSheetId="24">#REF!</definedName>
    <definedName name="Loan_Start_29">#REF!</definedName>
    <definedName name="Loan_Start_3" localSheetId="1">#REF!</definedName>
    <definedName name="Loan_Start_3" localSheetId="24">#REF!</definedName>
    <definedName name="Loan_Start_3">#REF!</definedName>
    <definedName name="Loan_Start_3_11" localSheetId="1">#REF!</definedName>
    <definedName name="Loan_Start_3_11" localSheetId="24">#REF!</definedName>
    <definedName name="Loan_Start_3_11">#REF!</definedName>
    <definedName name="Loan_Start_3_13" localSheetId="1">#REF!</definedName>
    <definedName name="Loan_Start_3_13" localSheetId="24">#REF!</definedName>
    <definedName name="Loan_Start_3_13">#REF!</definedName>
    <definedName name="Loan_Start_3_19">NA()</definedName>
    <definedName name="Loan_Start_3_2">NA()</definedName>
    <definedName name="Loan_Start_3_20">NA()</definedName>
    <definedName name="Loan_Start_3_21">NA()</definedName>
    <definedName name="Loan_Start_3_23">NA()</definedName>
    <definedName name="Loan_Start_3_7">NA()</definedName>
    <definedName name="Loan_Start_30" localSheetId="1">#REF!</definedName>
    <definedName name="Loan_Start_30" localSheetId="24">#REF!</definedName>
    <definedName name="Loan_Start_30" localSheetId="0">#REF!</definedName>
    <definedName name="Loan_Start_30">#REF!</definedName>
    <definedName name="Loan_Start_31" localSheetId="1">#REF!</definedName>
    <definedName name="Loan_Start_31" localSheetId="24">#REF!</definedName>
    <definedName name="Loan_Start_31">#REF!</definedName>
    <definedName name="Loan_Start_38" localSheetId="1">#REF!</definedName>
    <definedName name="Loan_Start_38" localSheetId="24">#REF!</definedName>
    <definedName name="Loan_Start_38">#REF!</definedName>
    <definedName name="Loan_Start_39" localSheetId="1">#REF!</definedName>
    <definedName name="Loan_Start_39" localSheetId="24">#REF!</definedName>
    <definedName name="Loan_Start_39">#REF!</definedName>
    <definedName name="Loan_Start_4" localSheetId="1">#REF!</definedName>
    <definedName name="Loan_Start_4" localSheetId="24">#REF!</definedName>
    <definedName name="Loan_Start_4">#REF!</definedName>
    <definedName name="Loan_Start_4_11" localSheetId="1">#REF!</definedName>
    <definedName name="Loan_Start_4_11" localSheetId="24">#REF!</definedName>
    <definedName name="Loan_Start_4_11">#REF!</definedName>
    <definedName name="Loan_Start_4_13" localSheetId="1">#REF!</definedName>
    <definedName name="Loan_Start_4_13" localSheetId="24">#REF!</definedName>
    <definedName name="Loan_Start_4_13">#REF!</definedName>
    <definedName name="Loan_Start_4_19">NA()</definedName>
    <definedName name="Loan_Start_4_2">NA()</definedName>
    <definedName name="Loan_Start_4_20">NA()</definedName>
    <definedName name="Loan_Start_4_21">NA()</definedName>
    <definedName name="Loan_Start_4_23">NA()</definedName>
    <definedName name="Loan_Start_4_7">NA()</definedName>
    <definedName name="Loan_Start_43" localSheetId="1">#REF!</definedName>
    <definedName name="Loan_Start_43" localSheetId="24">#REF!</definedName>
    <definedName name="Loan_Start_43" localSheetId="0">#REF!</definedName>
    <definedName name="Loan_Start_43">#REF!</definedName>
    <definedName name="Loan_Start_44" localSheetId="1">#REF!</definedName>
    <definedName name="Loan_Start_44" localSheetId="24">#REF!</definedName>
    <definedName name="Loan_Start_44">#REF!</definedName>
    <definedName name="Loan_Start_5">NA()</definedName>
    <definedName name="Loan_Start_5_1" localSheetId="1">#REF!</definedName>
    <definedName name="Loan_Start_5_1" localSheetId="24">#REF!</definedName>
    <definedName name="Loan_Start_5_1" localSheetId="0">#REF!</definedName>
    <definedName name="Loan_Start_5_1">#REF!</definedName>
    <definedName name="Loan_Start_5_11" localSheetId="1">#REF!</definedName>
    <definedName name="Loan_Start_5_11" localSheetId="24">#REF!</definedName>
    <definedName name="Loan_Start_5_11">#REF!</definedName>
    <definedName name="Loan_Start_5_13" localSheetId="1">#REF!</definedName>
    <definedName name="Loan_Start_5_13" localSheetId="24">#REF!</definedName>
    <definedName name="Loan_Start_5_13">#REF!</definedName>
    <definedName name="Loan_Start_5_2">NA()</definedName>
    <definedName name="Loan_Start_5_21">NA()</definedName>
    <definedName name="Loan_Start_5_7">NA()</definedName>
    <definedName name="Loan_Start_6" localSheetId="1">#REF!</definedName>
    <definedName name="Loan_Start_6" localSheetId="24">#REF!</definedName>
    <definedName name="Loan_Start_6" localSheetId="0">#REF!</definedName>
    <definedName name="Loan_Start_6">#REF!</definedName>
    <definedName name="Loan_Start_7" localSheetId="1">#REF!</definedName>
    <definedName name="Loan_Start_7" localSheetId="24">#REF!</definedName>
    <definedName name="Loan_Start_7">#REF!</definedName>
    <definedName name="Loan_Start_8" localSheetId="1">#REF!</definedName>
    <definedName name="Loan_Start_8" localSheetId="24">#REF!</definedName>
    <definedName name="Loan_Start_8">#REF!</definedName>
    <definedName name="Loan_Years" localSheetId="1">#REF!</definedName>
    <definedName name="Loan_Years">[17]Лист1!$D$8</definedName>
    <definedName name="Loan_Years_1" localSheetId="1">#REF!</definedName>
    <definedName name="Loan_Years_1" localSheetId="24">#REF!</definedName>
    <definedName name="Loan_Years_1" localSheetId="0">#REF!</definedName>
    <definedName name="Loan_Years_1">#REF!</definedName>
    <definedName name="Loan_Years_1_1" localSheetId="1">#REF!</definedName>
    <definedName name="Loan_Years_1_1" localSheetId="24">#REF!</definedName>
    <definedName name="Loan_Years_1_1">#REF!</definedName>
    <definedName name="Loan_Years_1_11" localSheetId="1">#REF!</definedName>
    <definedName name="Loan_Years_1_11" localSheetId="24">#REF!</definedName>
    <definedName name="Loan_Years_1_11">#REF!</definedName>
    <definedName name="Loan_Years_1_13" localSheetId="1">#REF!</definedName>
    <definedName name="Loan_Years_1_13" localSheetId="24">#REF!</definedName>
    <definedName name="Loan_Years_1_13">#REF!</definedName>
    <definedName name="Loan_Years_1_19">NA()</definedName>
    <definedName name="Loan_Years_1_2">NA()</definedName>
    <definedName name="Loan_Years_1_20">NA()</definedName>
    <definedName name="Loan_Years_1_21">NA()</definedName>
    <definedName name="Loan_Years_1_23">NA()</definedName>
    <definedName name="Loan_Years_1_7">NA()</definedName>
    <definedName name="Loan_Years_11" localSheetId="1">#REF!</definedName>
    <definedName name="Loan_Years_11" localSheetId="24">#REF!</definedName>
    <definedName name="Loan_Years_11" localSheetId="0">#REF!</definedName>
    <definedName name="Loan_Years_11">#REF!</definedName>
    <definedName name="Loan_Years_13" localSheetId="1">#REF!</definedName>
    <definedName name="Loan_Years_13" localSheetId="24">#REF!</definedName>
    <definedName name="Loan_Years_13">#REF!</definedName>
    <definedName name="Loan_Years_15" localSheetId="1">#REF!</definedName>
    <definedName name="Loan_Years_15" localSheetId="24">#REF!</definedName>
    <definedName name="Loan_Years_15">#REF!</definedName>
    <definedName name="Loan_Years_16" localSheetId="1">#REF!</definedName>
    <definedName name="Loan_Years_16" localSheetId="24">#REF!</definedName>
    <definedName name="Loan_Years_16">#REF!</definedName>
    <definedName name="Loan_Years_17" localSheetId="1">#REF!</definedName>
    <definedName name="Loan_Years_17" localSheetId="24">#REF!</definedName>
    <definedName name="Loan_Years_17">#REF!</definedName>
    <definedName name="Loan_Years_18" localSheetId="1">#REF!</definedName>
    <definedName name="Loan_Years_18" localSheetId="24">#REF!</definedName>
    <definedName name="Loan_Years_18">#REF!</definedName>
    <definedName name="Loan_Years_19" localSheetId="1">#REF!</definedName>
    <definedName name="Loan_Years_19" localSheetId="24">#REF!</definedName>
    <definedName name="Loan_Years_19">#REF!</definedName>
    <definedName name="Loan_Years_2" localSheetId="1">#REF!</definedName>
    <definedName name="Loan_Years_2" localSheetId="24">#REF!</definedName>
    <definedName name="Loan_Years_2">#REF!</definedName>
    <definedName name="Loan_Years_2_11" localSheetId="1">#REF!</definedName>
    <definedName name="Loan_Years_2_11" localSheetId="24">#REF!</definedName>
    <definedName name="Loan_Years_2_11">#REF!</definedName>
    <definedName name="Loan_Years_2_13" localSheetId="1">#REF!</definedName>
    <definedName name="Loan_Years_2_13" localSheetId="24">#REF!</definedName>
    <definedName name="Loan_Years_2_13">#REF!</definedName>
    <definedName name="Loan_Years_2_19">NA()</definedName>
    <definedName name="Loan_Years_2_2">NA()</definedName>
    <definedName name="Loan_Years_2_20">NA()</definedName>
    <definedName name="Loan_Years_2_21">NA()</definedName>
    <definedName name="Loan_Years_2_23">NA()</definedName>
    <definedName name="Loan_Years_2_7">NA()</definedName>
    <definedName name="Loan_Years_20" localSheetId="1">#REF!</definedName>
    <definedName name="Loan_Years_20" localSheetId="24">#REF!</definedName>
    <definedName name="Loan_Years_20" localSheetId="0">#REF!</definedName>
    <definedName name="Loan_Years_20">#REF!</definedName>
    <definedName name="Loan_Years_21" localSheetId="1">#REF!</definedName>
    <definedName name="Loan_Years_21" localSheetId="24">#REF!</definedName>
    <definedName name="Loan_Years_21">#REF!</definedName>
    <definedName name="Loan_Years_22" localSheetId="1">#REF!</definedName>
    <definedName name="Loan_Years_22" localSheetId="24">#REF!</definedName>
    <definedName name="Loan_Years_22">#REF!</definedName>
    <definedName name="Loan_Years_23" localSheetId="1">#REF!</definedName>
    <definedName name="Loan_Years_23" localSheetId="24">#REF!</definedName>
    <definedName name="Loan_Years_23">#REF!</definedName>
    <definedName name="Loan_Years_24" localSheetId="1">#REF!</definedName>
    <definedName name="Loan_Years_24" localSheetId="24">#REF!</definedName>
    <definedName name="Loan_Years_24">#REF!</definedName>
    <definedName name="Loan_Years_27" localSheetId="1">#REF!</definedName>
    <definedName name="Loan_Years_27" localSheetId="24">#REF!</definedName>
    <definedName name="Loan_Years_27">#REF!</definedName>
    <definedName name="Loan_Years_29" localSheetId="1">#REF!</definedName>
    <definedName name="Loan_Years_29" localSheetId="24">#REF!</definedName>
    <definedName name="Loan_Years_29">#REF!</definedName>
    <definedName name="Loan_Years_3" localSheetId="1">#REF!</definedName>
    <definedName name="Loan_Years_3" localSheetId="24">#REF!</definedName>
    <definedName name="Loan_Years_3">#REF!</definedName>
    <definedName name="Loan_Years_3_11" localSheetId="1">#REF!</definedName>
    <definedName name="Loan_Years_3_11" localSheetId="24">#REF!</definedName>
    <definedName name="Loan_Years_3_11">#REF!</definedName>
    <definedName name="Loan_Years_3_13" localSheetId="1">#REF!</definedName>
    <definedName name="Loan_Years_3_13" localSheetId="24">#REF!</definedName>
    <definedName name="Loan_Years_3_13">#REF!</definedName>
    <definedName name="Loan_Years_3_19">NA()</definedName>
    <definedName name="Loan_Years_3_2">NA()</definedName>
    <definedName name="Loan_Years_3_20">NA()</definedName>
    <definedName name="Loan_Years_3_21">NA()</definedName>
    <definedName name="Loan_Years_3_23">NA()</definedName>
    <definedName name="Loan_Years_3_7">NA()</definedName>
    <definedName name="Loan_Years_30" localSheetId="1">#REF!</definedName>
    <definedName name="Loan_Years_30" localSheetId="24">#REF!</definedName>
    <definedName name="Loan_Years_30" localSheetId="0">#REF!</definedName>
    <definedName name="Loan_Years_30">#REF!</definedName>
    <definedName name="Loan_Years_31" localSheetId="1">#REF!</definedName>
    <definedName name="Loan_Years_31" localSheetId="24">#REF!</definedName>
    <definedName name="Loan_Years_31">#REF!</definedName>
    <definedName name="Loan_Years_38" localSheetId="1">#REF!</definedName>
    <definedName name="Loan_Years_38" localSheetId="24">#REF!</definedName>
    <definedName name="Loan_Years_38">#REF!</definedName>
    <definedName name="Loan_Years_39" localSheetId="1">#REF!</definedName>
    <definedName name="Loan_Years_39" localSheetId="24">#REF!</definedName>
    <definedName name="Loan_Years_39">#REF!</definedName>
    <definedName name="Loan_Years_4" localSheetId="1">#REF!</definedName>
    <definedName name="Loan_Years_4" localSheetId="24">#REF!</definedName>
    <definedName name="Loan_Years_4">#REF!</definedName>
    <definedName name="Loan_Years_4_11" localSheetId="1">#REF!</definedName>
    <definedName name="Loan_Years_4_11" localSheetId="24">#REF!</definedName>
    <definedName name="Loan_Years_4_11">#REF!</definedName>
    <definedName name="Loan_Years_4_13" localSheetId="1">#REF!</definedName>
    <definedName name="Loan_Years_4_13" localSheetId="24">#REF!</definedName>
    <definedName name="Loan_Years_4_13">#REF!</definedName>
    <definedName name="Loan_Years_4_19">NA()</definedName>
    <definedName name="Loan_Years_4_2">NA()</definedName>
    <definedName name="Loan_Years_4_20">NA()</definedName>
    <definedName name="Loan_Years_4_21">NA()</definedName>
    <definedName name="Loan_Years_4_23">NA()</definedName>
    <definedName name="Loan_Years_4_7">NA()</definedName>
    <definedName name="Loan_Years_43" localSheetId="1">#REF!</definedName>
    <definedName name="Loan_Years_43" localSheetId="24">#REF!</definedName>
    <definedName name="Loan_Years_43" localSheetId="0">#REF!</definedName>
    <definedName name="Loan_Years_43">#REF!</definedName>
    <definedName name="Loan_Years_44" localSheetId="1">#REF!</definedName>
    <definedName name="Loan_Years_44" localSheetId="24">#REF!</definedName>
    <definedName name="Loan_Years_44">#REF!</definedName>
    <definedName name="Loan_Years_5">NA()</definedName>
    <definedName name="Loan_Years_5_1" localSheetId="1">#REF!</definedName>
    <definedName name="Loan_Years_5_1" localSheetId="24">#REF!</definedName>
    <definedName name="Loan_Years_5_1" localSheetId="0">#REF!</definedName>
    <definedName name="Loan_Years_5_1">#REF!</definedName>
    <definedName name="Loan_Years_5_11" localSheetId="1">#REF!</definedName>
    <definedName name="Loan_Years_5_11" localSheetId="24">#REF!</definedName>
    <definedName name="Loan_Years_5_11">#REF!</definedName>
    <definedName name="Loan_Years_5_13" localSheetId="1">#REF!</definedName>
    <definedName name="Loan_Years_5_13" localSheetId="24">#REF!</definedName>
    <definedName name="Loan_Years_5_13">#REF!</definedName>
    <definedName name="Loan_Years_5_2">NA()</definedName>
    <definedName name="Loan_Years_5_21">NA()</definedName>
    <definedName name="Loan_Years_5_7">NA()</definedName>
    <definedName name="Loan_Years_6" localSheetId="1">#REF!</definedName>
    <definedName name="Loan_Years_6" localSheetId="24">#REF!</definedName>
    <definedName name="Loan_Years_6" localSheetId="0">#REF!</definedName>
    <definedName name="Loan_Years_6">#REF!</definedName>
    <definedName name="Loan_Years_7" localSheetId="1">#REF!</definedName>
    <definedName name="Loan_Years_7" localSheetId="24">#REF!</definedName>
    <definedName name="Loan_Years_7">#REF!</definedName>
    <definedName name="LOG" localSheetId="1">#REF!</definedName>
    <definedName name="LOG" localSheetId="24">#REF!</definedName>
    <definedName name="LOG">#REF!</definedName>
    <definedName name="logic">[31]TEHSHEET!$C$2:$C$3</definedName>
    <definedName name="LookUpRange" localSheetId="1">#REF!</definedName>
    <definedName name="LookUpRange" localSheetId="24">#REF!</definedName>
    <definedName name="LookUpRange" localSheetId="0">#REF!</definedName>
    <definedName name="LookUpRange">#REF!</definedName>
    <definedName name="m">#N/A</definedName>
    <definedName name="mamamia" localSheetId="1">#REF!</definedName>
    <definedName name="mamamia" localSheetId="24">#REF!</definedName>
    <definedName name="mamamia" localSheetId="0">#REF!</definedName>
    <definedName name="mamamia">#REF!</definedName>
    <definedName name="material" localSheetId="1">#REF!</definedName>
    <definedName name="material" localSheetId="24">#REF!</definedName>
    <definedName name="material">#REF!</definedName>
    <definedName name="metod_list">[31]TEHSHEET!$AC$2:$AC$5</definedName>
    <definedName name="Minimum_Cash" localSheetId="1">#REF!</definedName>
    <definedName name="Minimum_Cash" localSheetId="24">#REF!</definedName>
    <definedName name="Minimum_Cash" localSheetId="0">#REF!</definedName>
    <definedName name="Minimum_Cash">#REF!</definedName>
    <definedName name="mm" localSheetId="1">#N/A</definedName>
    <definedName name="mm">[9]!mm</definedName>
    <definedName name="mm_8">#N/A</definedName>
    <definedName name="mmm" localSheetId="1" hidden="1">{#N/A,#N/A,FALSE,"Себестоимсть-97"}</definedName>
    <definedName name="mmm" localSheetId="0" hidden="1">{#N/A,#N/A,FALSE,"Себестоимсть-97"}</definedName>
    <definedName name="mmm" hidden="1">{#N/A,#N/A,FALSE,"Себестоимсть-97"}</definedName>
    <definedName name="mo" localSheetId="1">#REF!</definedName>
    <definedName name="mo">[32]Титульный!$B$8</definedName>
    <definedName name="mo_1">NA()</definedName>
    <definedName name="mo_16" localSheetId="1">#REF!</definedName>
    <definedName name="mo_16" localSheetId="24">#REF!</definedName>
    <definedName name="mo_16" localSheetId="0">#REF!</definedName>
    <definedName name="mo_16">#REF!</definedName>
    <definedName name="mo_17" localSheetId="1">#REF!</definedName>
    <definedName name="mo_17" localSheetId="24">#REF!</definedName>
    <definedName name="mo_17">#REF!</definedName>
    <definedName name="mo_18" localSheetId="1">#REF!</definedName>
    <definedName name="mo_18" localSheetId="24">#REF!</definedName>
    <definedName name="mo_18">#REF!</definedName>
    <definedName name="MO_LIST_19">[32]REESTR_MO!$B$96:$B$114</definedName>
    <definedName name="MO_LIST_ORG" localSheetId="1">[33]REESTR!#REF!</definedName>
    <definedName name="MO_LIST_ORG" localSheetId="24">[33]REESTR!#REF!</definedName>
    <definedName name="MO_LIST_ORG" localSheetId="0">[33]REESTR!#REF!</definedName>
    <definedName name="MO_LIST_ORG">[33]REESTR!#REF!</definedName>
    <definedName name="MO_LIST1">[10]REESTR!$X$2:$X$85</definedName>
    <definedName name="Moeuvre" localSheetId="1">[34]Personnel!#REF!</definedName>
    <definedName name="Moeuvre" localSheetId="24">[35]Personnel!#REF!</definedName>
    <definedName name="Moeuvre" localSheetId="0">[35]Personnel!#REF!</definedName>
    <definedName name="Moeuvre">[35]Personnel!#REF!</definedName>
    <definedName name="money_IncomeConsumption">[36]TEHSHEET!$E$6:$E$8</definedName>
    <definedName name="mr" localSheetId="0">#REF!</definedName>
    <definedName name="mr">[32]Титульный!$B$7</definedName>
    <definedName name="MR_LIST" localSheetId="0">#REF!</definedName>
    <definedName name="MR_LIST">[32]REESTR_MO!$D$2:$D$21</definedName>
    <definedName name="n" localSheetId="1">#N/A</definedName>
    <definedName name="n">[9]!USD/1.701</definedName>
    <definedName name="n_8">#N/A</definedName>
    <definedName name="naa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kDay" localSheetId="1">#REF!</definedName>
    <definedName name="nakDay" localSheetId="24">#REF!</definedName>
    <definedName name="nakDay" localSheetId="0">#REF!</definedName>
    <definedName name="nakDay">#REF!</definedName>
    <definedName name="nakFrom" localSheetId="1">#REF!</definedName>
    <definedName name="nakFrom" localSheetId="24">#REF!</definedName>
    <definedName name="nakFrom">#REF!</definedName>
    <definedName name="nakl" localSheetId="1">#REF!</definedName>
    <definedName name="nakl" localSheetId="24">#REF!</definedName>
    <definedName name="nakl">#REF!</definedName>
    <definedName name="nakl_r" localSheetId="1">#REF!</definedName>
    <definedName name="nakl_r" localSheetId="24">#REF!</definedName>
    <definedName name="nakl_r">#REF!</definedName>
    <definedName name="nakl_r1" localSheetId="1">#REF!</definedName>
    <definedName name="nakl_r1" localSheetId="24">#REF!</definedName>
    <definedName name="nakl_r1">#REF!</definedName>
    <definedName name="nakMonth" localSheetId="1">#REF!</definedName>
    <definedName name="nakMonth" localSheetId="24">#REF!</definedName>
    <definedName name="nakMonth">#REF!</definedName>
    <definedName name="nakName" localSheetId="1">#REF!</definedName>
    <definedName name="nakName" localSheetId="24">#REF!</definedName>
    <definedName name="nakName">#REF!</definedName>
    <definedName name="nakNo" localSheetId="1">#REF!</definedName>
    <definedName name="nakNo" localSheetId="24">#REF!</definedName>
    <definedName name="nakNo">#REF!</definedName>
    <definedName name="nakNumber" localSheetId="1">#REF!</definedName>
    <definedName name="nakNumber" localSheetId="24">#REF!</definedName>
    <definedName name="nakNumber">#REF!</definedName>
    <definedName name="nakPriceC" localSheetId="1">#REF!</definedName>
    <definedName name="nakPriceC" localSheetId="24">#REF!</definedName>
    <definedName name="nakPriceC">#REF!</definedName>
    <definedName name="nakPriceR" localSheetId="1">#REF!</definedName>
    <definedName name="nakPriceR" localSheetId="24">#REF!</definedName>
    <definedName name="nakPriceR">#REF!</definedName>
    <definedName name="nakQnt" localSheetId="1">#REF!</definedName>
    <definedName name="nakQnt" localSheetId="24">#REF!</definedName>
    <definedName name="nakQnt">#REF!</definedName>
    <definedName name="nakSumC" localSheetId="1">#REF!</definedName>
    <definedName name="nakSumC" localSheetId="24">#REF!</definedName>
    <definedName name="nakSumC">#REF!</definedName>
    <definedName name="nakSumR" localSheetId="1">#REF!</definedName>
    <definedName name="nakSumR" localSheetId="24">#REF!</definedName>
    <definedName name="nakSumR">#REF!</definedName>
    <definedName name="nakTo" localSheetId="1">#REF!</definedName>
    <definedName name="nakTo" localSheetId="24">#REF!</definedName>
    <definedName name="nakTo">#REF!</definedName>
    <definedName name="nakYear" localSheetId="1">#REF!</definedName>
    <definedName name="nakYear" localSheetId="24">#REF!</definedName>
    <definedName name="nakYear">#REF!</definedName>
    <definedName name="NetDebt" localSheetId="1">#REF!</definedName>
    <definedName name="NetDebt" localSheetId="24">#REF!</definedName>
    <definedName name="NetDebt">#REF!</definedName>
    <definedName name="new" localSheetId="1">{0.1;0;0.45;0;0;0;0;0;0.45}</definedName>
    <definedName name="new" localSheetId="0">{0.1;0;0.45;0;0;0;0;0;0.45}</definedName>
    <definedName name="new">{0.1;0;0.45;0;0;0;0;0;0.45}</definedName>
    <definedName name="nn" localSheetId="1">'Производственные показатели'!kk/1.81</definedName>
    <definedName name="nn" localSheetId="0">kk/1.81</definedName>
    <definedName name="nn">kk/1.81</definedName>
    <definedName name="nn_8" localSheetId="1">[0]!kk_8/1.81</definedName>
    <definedName name="nn_8" localSheetId="0">kk_8/1.81</definedName>
    <definedName name="nn_8">kk_8/1.81</definedName>
    <definedName name="nnn" localSheetId="1">#N/A</definedName>
    <definedName name="nnn">[9]!USD/1.701</definedName>
    <definedName name="nnn_8">#N/A</definedName>
    <definedName name="nnnn" localSheetId="1">'Производственные показатели'!kk/1.81</definedName>
    <definedName name="nnnn" localSheetId="0">kk/1.81</definedName>
    <definedName name="nnnn">kk/1.81</definedName>
    <definedName name="nnnn_8" localSheetId="1">[0]!kk_8/1.81</definedName>
    <definedName name="nnnn_8" localSheetId="0">kk_8/1.81</definedName>
    <definedName name="nnnn_8">kk_8/1.81</definedName>
    <definedName name="Not" localSheetId="1">#REF!</definedName>
    <definedName name="Not" localSheetId="24">#REF!</definedName>
    <definedName name="Not" localSheetId="0">#REF!</definedName>
    <definedName name="Not">#REF!</definedName>
    <definedName name="Note_a" localSheetId="1">#REF!</definedName>
    <definedName name="Note_a" localSheetId="24">#REF!</definedName>
    <definedName name="Note_a">#REF!</definedName>
    <definedName name="Num_Pmt_Per_Year" localSheetId="1">#REF!</definedName>
    <definedName name="Num_Pmt_Per_Year">[17]Лист1!$D$9</definedName>
    <definedName name="Num_Pmt_Per_Year_1" localSheetId="1">#REF!</definedName>
    <definedName name="Num_Pmt_Per_Year_1" localSheetId="24">#REF!</definedName>
    <definedName name="Num_Pmt_Per_Year_1" localSheetId="0">#REF!</definedName>
    <definedName name="Num_Pmt_Per_Year_1">#REF!</definedName>
    <definedName name="Num_Pmt_Per_Year_1_1" localSheetId="1">#REF!</definedName>
    <definedName name="Num_Pmt_Per_Year_1_1" localSheetId="24">#REF!</definedName>
    <definedName name="Num_Pmt_Per_Year_1_1">#REF!</definedName>
    <definedName name="Num_Pmt_Per_Year_1_11" localSheetId="1">#REF!</definedName>
    <definedName name="Num_Pmt_Per_Year_1_11" localSheetId="24">#REF!</definedName>
    <definedName name="Num_Pmt_Per_Year_1_11">#REF!</definedName>
    <definedName name="Num_Pmt_Per_Year_1_13" localSheetId="1">#REF!</definedName>
    <definedName name="Num_Pmt_Per_Year_1_13" localSheetId="24">#REF!</definedName>
    <definedName name="Num_Pmt_Per_Year_1_13">#REF!</definedName>
    <definedName name="Num_Pmt_Per_Year_1_19">NA()</definedName>
    <definedName name="Num_Pmt_Per_Year_1_2">NA()</definedName>
    <definedName name="Num_Pmt_Per_Year_1_20">NA()</definedName>
    <definedName name="Num_Pmt_Per_Year_1_21">NA()</definedName>
    <definedName name="Num_Pmt_Per_Year_1_23">NA()</definedName>
    <definedName name="Num_Pmt_Per_Year_1_7">NA()</definedName>
    <definedName name="Num_Pmt_Per_Year_11" localSheetId="1">#REF!</definedName>
    <definedName name="Num_Pmt_Per_Year_11" localSheetId="24">#REF!</definedName>
    <definedName name="Num_Pmt_Per_Year_11" localSheetId="0">#REF!</definedName>
    <definedName name="Num_Pmt_Per_Year_11">#REF!</definedName>
    <definedName name="Num_Pmt_Per_Year_13" localSheetId="1">#REF!</definedName>
    <definedName name="Num_Pmt_Per_Year_13" localSheetId="24">#REF!</definedName>
    <definedName name="Num_Pmt_Per_Year_13">#REF!</definedName>
    <definedName name="Num_Pmt_Per_Year_15" localSheetId="1">#REF!</definedName>
    <definedName name="Num_Pmt_Per_Year_15" localSheetId="24">#REF!</definedName>
    <definedName name="Num_Pmt_Per_Year_15">#REF!</definedName>
    <definedName name="Num_Pmt_Per_Year_16" localSheetId="1">#REF!</definedName>
    <definedName name="Num_Pmt_Per_Year_16" localSheetId="24">#REF!</definedName>
    <definedName name="Num_Pmt_Per_Year_16">#REF!</definedName>
    <definedName name="Num_Pmt_Per_Year_17" localSheetId="1">#REF!</definedName>
    <definedName name="Num_Pmt_Per_Year_17" localSheetId="24">#REF!</definedName>
    <definedName name="Num_Pmt_Per_Year_17">#REF!</definedName>
    <definedName name="Num_Pmt_Per_Year_18" localSheetId="1">#REF!</definedName>
    <definedName name="Num_Pmt_Per_Year_18" localSheetId="24">#REF!</definedName>
    <definedName name="Num_Pmt_Per_Year_18">#REF!</definedName>
    <definedName name="Num_Pmt_Per_Year_19" localSheetId="1">#REF!</definedName>
    <definedName name="Num_Pmt_Per_Year_19" localSheetId="24">#REF!</definedName>
    <definedName name="Num_Pmt_Per_Year_19">#REF!</definedName>
    <definedName name="Num_Pmt_Per_Year_2" localSheetId="1">#REF!</definedName>
    <definedName name="Num_Pmt_Per_Year_2" localSheetId="24">#REF!</definedName>
    <definedName name="Num_Pmt_Per_Year_2">#REF!</definedName>
    <definedName name="Num_Pmt_Per_Year_2_11" localSheetId="1">#REF!</definedName>
    <definedName name="Num_Pmt_Per_Year_2_11" localSheetId="24">#REF!</definedName>
    <definedName name="Num_Pmt_Per_Year_2_11">#REF!</definedName>
    <definedName name="Num_Pmt_Per_Year_2_13" localSheetId="1">#REF!</definedName>
    <definedName name="Num_Pmt_Per_Year_2_13" localSheetId="24">#REF!</definedName>
    <definedName name="Num_Pmt_Per_Year_2_13">#REF!</definedName>
    <definedName name="Num_Pmt_Per_Year_2_19">NA()</definedName>
    <definedName name="Num_Pmt_Per_Year_2_2">NA()</definedName>
    <definedName name="Num_Pmt_Per_Year_2_20">NA()</definedName>
    <definedName name="Num_Pmt_Per_Year_2_21">NA()</definedName>
    <definedName name="Num_Pmt_Per_Year_2_23">NA()</definedName>
    <definedName name="Num_Pmt_Per_Year_2_7">NA()</definedName>
    <definedName name="Num_Pmt_Per_Year_20" localSheetId="1">#REF!</definedName>
    <definedName name="Num_Pmt_Per_Year_20" localSheetId="24">#REF!</definedName>
    <definedName name="Num_Pmt_Per_Year_20" localSheetId="0">#REF!</definedName>
    <definedName name="Num_Pmt_Per_Year_20">#REF!</definedName>
    <definedName name="Num_Pmt_Per_Year_21" localSheetId="1">#REF!</definedName>
    <definedName name="Num_Pmt_Per_Year_21" localSheetId="24">#REF!</definedName>
    <definedName name="Num_Pmt_Per_Year_21">#REF!</definedName>
    <definedName name="Num_Pmt_Per_Year_22" localSheetId="1">#REF!</definedName>
    <definedName name="Num_Pmt_Per_Year_22" localSheetId="24">#REF!</definedName>
    <definedName name="Num_Pmt_Per_Year_22">#REF!</definedName>
    <definedName name="Num_Pmt_Per_Year_23" localSheetId="1">#REF!</definedName>
    <definedName name="Num_Pmt_Per_Year_23" localSheetId="24">#REF!</definedName>
    <definedName name="Num_Pmt_Per_Year_23">#REF!</definedName>
    <definedName name="Num_Pmt_Per_Year_24" localSheetId="1">#REF!</definedName>
    <definedName name="Num_Pmt_Per_Year_24" localSheetId="24">#REF!</definedName>
    <definedName name="Num_Pmt_Per_Year_24">#REF!</definedName>
    <definedName name="Num_Pmt_Per_Year_27" localSheetId="1">#REF!</definedName>
    <definedName name="Num_Pmt_Per_Year_27" localSheetId="24">#REF!</definedName>
    <definedName name="Num_Pmt_Per_Year_27">#REF!</definedName>
    <definedName name="Num_Pmt_Per_Year_29" localSheetId="1">#REF!</definedName>
    <definedName name="Num_Pmt_Per_Year_29" localSheetId="24">#REF!</definedName>
    <definedName name="Num_Pmt_Per_Year_29">#REF!</definedName>
    <definedName name="Num_Pmt_Per_Year_3" localSheetId="1">#REF!</definedName>
    <definedName name="Num_Pmt_Per_Year_3" localSheetId="24">#REF!</definedName>
    <definedName name="Num_Pmt_Per_Year_3">#REF!</definedName>
    <definedName name="Num_Pmt_Per_Year_3_11" localSheetId="1">#REF!</definedName>
    <definedName name="Num_Pmt_Per_Year_3_11" localSheetId="24">#REF!</definedName>
    <definedName name="Num_Pmt_Per_Year_3_11">#REF!</definedName>
    <definedName name="Num_Pmt_Per_Year_3_13" localSheetId="1">#REF!</definedName>
    <definedName name="Num_Pmt_Per_Year_3_13" localSheetId="24">#REF!</definedName>
    <definedName name="Num_Pmt_Per_Year_3_13">#REF!</definedName>
    <definedName name="Num_Pmt_Per_Year_3_19">NA()</definedName>
    <definedName name="Num_Pmt_Per_Year_3_2">NA()</definedName>
    <definedName name="Num_Pmt_Per_Year_3_20">NA()</definedName>
    <definedName name="Num_Pmt_Per_Year_3_21">NA()</definedName>
    <definedName name="Num_Pmt_Per_Year_3_23">NA()</definedName>
    <definedName name="Num_Pmt_Per_Year_3_7">NA()</definedName>
    <definedName name="Num_Pmt_Per_Year_30" localSheetId="1">#REF!</definedName>
    <definedName name="Num_Pmt_Per_Year_30" localSheetId="24">#REF!</definedName>
    <definedName name="Num_Pmt_Per_Year_30" localSheetId="0">#REF!</definedName>
    <definedName name="Num_Pmt_Per_Year_30">#REF!</definedName>
    <definedName name="Num_Pmt_Per_Year_31" localSheetId="1">#REF!</definedName>
    <definedName name="Num_Pmt_Per_Year_31" localSheetId="24">#REF!</definedName>
    <definedName name="Num_Pmt_Per_Year_31">#REF!</definedName>
    <definedName name="Num_Pmt_Per_Year_38" localSheetId="1">#REF!</definedName>
    <definedName name="Num_Pmt_Per_Year_38" localSheetId="24">#REF!</definedName>
    <definedName name="Num_Pmt_Per_Year_38">#REF!</definedName>
    <definedName name="Num_Pmt_Per_Year_39" localSheetId="1">#REF!</definedName>
    <definedName name="Num_Pmt_Per_Year_39" localSheetId="24">#REF!</definedName>
    <definedName name="Num_Pmt_Per_Year_39">#REF!</definedName>
    <definedName name="Num_Pmt_Per_Year_4" localSheetId="1">#REF!</definedName>
    <definedName name="Num_Pmt_Per_Year_4" localSheetId="24">#REF!</definedName>
    <definedName name="Num_Pmt_Per_Year_4">#REF!</definedName>
    <definedName name="Num_Pmt_Per_Year_4_11" localSheetId="1">#REF!</definedName>
    <definedName name="Num_Pmt_Per_Year_4_11" localSheetId="24">#REF!</definedName>
    <definedName name="Num_Pmt_Per_Year_4_11">#REF!</definedName>
    <definedName name="Num_Pmt_Per_Year_4_13" localSheetId="1">#REF!</definedName>
    <definedName name="Num_Pmt_Per_Year_4_13" localSheetId="24">#REF!</definedName>
    <definedName name="Num_Pmt_Per_Year_4_13">#REF!</definedName>
    <definedName name="Num_Pmt_Per_Year_4_19">NA()</definedName>
    <definedName name="Num_Pmt_Per_Year_4_2">NA()</definedName>
    <definedName name="Num_Pmt_Per_Year_4_20">NA()</definedName>
    <definedName name="Num_Pmt_Per_Year_4_21">NA()</definedName>
    <definedName name="Num_Pmt_Per_Year_4_23">NA()</definedName>
    <definedName name="Num_Pmt_Per_Year_4_7">NA()</definedName>
    <definedName name="Num_Pmt_Per_Year_43" localSheetId="1">#REF!</definedName>
    <definedName name="Num_Pmt_Per_Year_43" localSheetId="24">#REF!</definedName>
    <definedName name="Num_Pmt_Per_Year_43" localSheetId="0">#REF!</definedName>
    <definedName name="Num_Pmt_Per_Year_43">#REF!</definedName>
    <definedName name="Num_Pmt_Per_Year_44" localSheetId="1">#REF!</definedName>
    <definedName name="Num_Pmt_Per_Year_44" localSheetId="24">#REF!</definedName>
    <definedName name="Num_Pmt_Per_Year_44">#REF!</definedName>
    <definedName name="Num_Pmt_Per_Year_5">NA()</definedName>
    <definedName name="Num_Pmt_Per_Year_5_1" localSheetId="1">#REF!</definedName>
    <definedName name="Num_Pmt_Per_Year_5_1" localSheetId="24">#REF!</definedName>
    <definedName name="Num_Pmt_Per_Year_5_1" localSheetId="0">#REF!</definedName>
    <definedName name="Num_Pmt_Per_Year_5_1">#REF!</definedName>
    <definedName name="Num_Pmt_Per_Year_5_11" localSheetId="1">#REF!</definedName>
    <definedName name="Num_Pmt_Per_Year_5_11" localSheetId="24">#REF!</definedName>
    <definedName name="Num_Pmt_Per_Year_5_11">#REF!</definedName>
    <definedName name="Num_Pmt_Per_Year_5_13" localSheetId="1">#REF!</definedName>
    <definedName name="Num_Pmt_Per_Year_5_13" localSheetId="24">#REF!</definedName>
    <definedName name="Num_Pmt_Per_Year_5_13">#REF!</definedName>
    <definedName name="Num_Pmt_Per_Year_5_2">NA()</definedName>
    <definedName name="Num_Pmt_Per_Year_5_21">NA()</definedName>
    <definedName name="Num_Pmt_Per_Year_5_7">NA()</definedName>
    <definedName name="Num_Pmt_Per_Year_6" localSheetId="1">#REF!</definedName>
    <definedName name="Num_Pmt_Per_Year_6" localSheetId="24">#REF!</definedName>
    <definedName name="Num_Pmt_Per_Year_6" localSheetId="0">#REF!</definedName>
    <definedName name="Num_Pmt_Per_Year_6">#REF!</definedName>
    <definedName name="Num_Pmt_Per_Year_7" localSheetId="1">#REF!</definedName>
    <definedName name="Num_Pmt_Per_Year_7" localSheetId="24">#REF!</definedName>
    <definedName name="Num_Pmt_Per_Year_7">#REF!</definedName>
    <definedName name="Number_of_Payments" localSheetId="1">MATCH(0.01,'Производственные показатели'!End_Bal,-1)+1</definedName>
    <definedName name="Number_of_Payments" localSheetId="0">MATCH(0.01,End_Bal,-1)+1</definedName>
    <definedName name="Number_of_Payments">MATCH(0.01,End_Bal,-1)+1</definedName>
    <definedName name="Number_of_Payments_1">#N/A</definedName>
    <definedName name="Number_of_Payments_1_1">NA()</definedName>
    <definedName name="Number_of_Payments_1_16">#N/A</definedName>
    <definedName name="Number_of_Payments_1_17" localSheetId="1">MATCH(0.01,'Производственные показатели'!End_Bal_1,-1)+1</definedName>
    <definedName name="Number_of_Payments_1_17" localSheetId="24">MATCH(0.01,'Свод затрат'!End_Bal_1,-1)+1</definedName>
    <definedName name="Number_of_Payments_1_17" localSheetId="0">MATCH(0.01,'форма №2 '!End_Bal_1,-1)+1</definedName>
    <definedName name="Number_of_Payments_1_17">MATCH(0.01,End_Bal_1,-1)+1</definedName>
    <definedName name="Number_of_Payments_1_18">#N/A</definedName>
    <definedName name="Number_of_Payments_10">#N/A</definedName>
    <definedName name="Number_of_Payments_11" localSheetId="1">MATCH(0.01,'Производственные показатели'!End_Bal_11,-1)+1</definedName>
    <definedName name="Number_of_Payments_11" localSheetId="24">MATCH(0.01,'Свод затрат'!End_Bal_11,-1)+1</definedName>
    <definedName name="Number_of_Payments_11" localSheetId="0">MATCH(0.01,'форма №2 '!End_Bal_11,-1)+1</definedName>
    <definedName name="Number_of_Payments_11">MATCH(0.01,End_Bal_11,-1)+1</definedName>
    <definedName name="Number_of_Payments_13" localSheetId="1">MATCH(0.01,'Производственные показатели'!End_Bal_13,-1)+1</definedName>
    <definedName name="Number_of_Payments_13" localSheetId="24">MATCH(0.01,'Свод затрат'!End_Bal_13,-1)+1</definedName>
    <definedName name="Number_of_Payments_13" localSheetId="0">MATCH(0.01,End_Bal_13,-1)+1</definedName>
    <definedName name="Number_of_Payments_13">MATCH(0.01,End_Bal_13,-1)+1</definedName>
    <definedName name="Number_of_Payments_15" localSheetId="1">MATCH(0.01,'Производственные показатели'!End_Bal_15,-1)+1</definedName>
    <definedName name="Number_of_Payments_15" localSheetId="24">MATCH(0.01,'Свод затрат'!End_Bal_15,-1)+1</definedName>
    <definedName name="Number_of_Payments_15" localSheetId="0">MATCH(0.01,End_Bal_15,-1)+1</definedName>
    <definedName name="Number_of_Payments_15">MATCH(0.01,End_Bal_15,-1)+1</definedName>
    <definedName name="Number_of_Payments_16">#N/A</definedName>
    <definedName name="Number_of_Payments_16_1">NA()</definedName>
    <definedName name="Number_of_Payments_16_16">NA()</definedName>
    <definedName name="Number_of_Payments_16_17">NA()</definedName>
    <definedName name="Number_of_Payments_16_18">NA()</definedName>
    <definedName name="Number_of_Payments_17" localSheetId="1">MATCH(0.01,'Производственные показатели'!End_Bal_17,-1)+1</definedName>
    <definedName name="Number_of_Payments_17" localSheetId="24">MATCH(0.01,'Свод затрат'!End_Bal_17,-1)+1</definedName>
    <definedName name="Number_of_Payments_17" localSheetId="0">MATCH(0.01,End_Bal_17,-1)+1</definedName>
    <definedName name="Number_of_Payments_17">MATCH(0.01,End_Bal_17,-1)+1</definedName>
    <definedName name="Number_of_Payments_18">#N/A</definedName>
    <definedName name="Number_of_Payments_18_1">NA()</definedName>
    <definedName name="Number_of_Payments_18_16">NA()</definedName>
    <definedName name="Number_of_Payments_18_17">NA()</definedName>
    <definedName name="Number_of_Payments_18_18">NA()</definedName>
    <definedName name="Number_of_Payments_19" localSheetId="1">MATCH(0.01,'Производственные показатели'!End_Bal_19,-1)+1</definedName>
    <definedName name="Number_of_Payments_19" localSheetId="24">MATCH(0.01,'Свод затрат'!End_Bal_19,-1)+1</definedName>
    <definedName name="Number_of_Payments_19" localSheetId="0">MATCH(0.01,End_Bal_19,-1)+1</definedName>
    <definedName name="Number_of_Payments_19">MATCH(0.01,End_Bal_19,-1)+1</definedName>
    <definedName name="Number_of_Payments_2">#N/A</definedName>
    <definedName name="Number_of_Payments_2_1">NA()</definedName>
    <definedName name="Number_of_Payments_2_16">#N/A</definedName>
    <definedName name="Number_of_Payments_2_17" localSheetId="1">MATCH(0.01,'Производственные показатели'!End_Bal_2,-1)+1</definedName>
    <definedName name="Number_of_Payments_2_17" localSheetId="24">MATCH(0.01,'Свод затрат'!End_Bal_2,-1)+1</definedName>
    <definedName name="Number_of_Payments_2_17" localSheetId="0">MATCH(0.01,End_Bal_2,-1)+1</definedName>
    <definedName name="Number_of_Payments_2_17">MATCH(0.01,End_Bal_2,-1)+1</definedName>
    <definedName name="Number_of_Payments_2_18">#N/A</definedName>
    <definedName name="Number_of_Payments_20" localSheetId="1">MATCH(0.01,'Производственные показатели'!End_Bal_20,-1)+1</definedName>
    <definedName name="Number_of_Payments_20" localSheetId="24">MATCH(0.01,'Свод затрат'!End_Bal_20,-1)+1</definedName>
    <definedName name="Number_of_Payments_20" localSheetId="0">MATCH(0.01,'форма №2 '!End_Bal_20,-1)+1</definedName>
    <definedName name="Number_of_Payments_20">MATCH(0.01,End_Bal_20,-1)+1</definedName>
    <definedName name="Number_of_Payments_21">#N/A</definedName>
    <definedName name="Number_of_Payments_22" localSheetId="1">MATCH(0.01,'Производственные показатели'!End_Bal_22,-1)+1</definedName>
    <definedName name="Number_of_Payments_22" localSheetId="24">MATCH(0.01,'Свод затрат'!End_Bal_22,-1)+1</definedName>
    <definedName name="Number_of_Payments_22" localSheetId="0">MATCH(0.01,End_Bal_22,-1)+1</definedName>
    <definedName name="Number_of_Payments_22">MATCH(0.01,End_Bal_22,-1)+1</definedName>
    <definedName name="Number_of_Payments_23" localSheetId="1">MATCH(0.01,'Производственные показатели'!End_Bal_23,-1)+1</definedName>
    <definedName name="Number_of_Payments_23" localSheetId="24">MATCH(0.01,'Свод затрат'!End_Bal_23,-1)+1</definedName>
    <definedName name="Number_of_Payments_23" localSheetId="0">MATCH(0.01,End_Bal_23,-1)+1</definedName>
    <definedName name="Number_of_Payments_23">MATCH(0.01,End_Bal_23,-1)+1</definedName>
    <definedName name="Number_of_Payments_24" localSheetId="1">MATCH(0.01,'Производственные показатели'!End_Bal_24,-1)+1</definedName>
    <definedName name="Number_of_Payments_24" localSheetId="24">MATCH(0.01,'Свод затрат'!End_Bal_24,-1)+1</definedName>
    <definedName name="Number_of_Payments_24" localSheetId="0">MATCH(0.01,End_Bal_24,-1)+1</definedName>
    <definedName name="Number_of_Payments_24">MATCH(0.01,End_Bal_24,-1)+1</definedName>
    <definedName name="Number_of_Payments_26">#N/A</definedName>
    <definedName name="Number_of_Payments_27" localSheetId="1">MATCH(0.01,'Производственные показатели'!End_Bal_27,-1)+1</definedName>
    <definedName name="Number_of_Payments_27" localSheetId="24">MATCH(0.01,'Свод затрат'!End_Bal_27,-1)+1</definedName>
    <definedName name="Number_of_Payments_27" localSheetId="0">MATCH(0.01,End_Bal_27,-1)+1</definedName>
    <definedName name="Number_of_Payments_27">MATCH(0.01,End_Bal_27,-1)+1</definedName>
    <definedName name="Number_of_Payments_29" localSheetId="1">MATCH(0.01,'Производственные показатели'!End_Bal_29,-1)+1</definedName>
    <definedName name="Number_of_Payments_29" localSheetId="24">MATCH(0.01,'Свод затрат'!End_Bal_29,-1)+1</definedName>
    <definedName name="Number_of_Payments_29" localSheetId="0">MATCH(0.01,End_Bal_29,-1)+1</definedName>
    <definedName name="Number_of_Payments_29">MATCH(0.01,End_Bal_29,-1)+1</definedName>
    <definedName name="Number_of_Payments_3" localSheetId="1">MATCH(0.01,'Производственные показатели'!End_Bal_3,-1)+1</definedName>
    <definedName name="Number_of_Payments_3" localSheetId="24">MATCH(0.01,'Свод затрат'!End_Bal_3,-1)+1</definedName>
    <definedName name="Number_of_Payments_3" localSheetId="0">MATCH(0.01,End_Bal_3,-1)+1</definedName>
    <definedName name="Number_of_Payments_3">MATCH(0.01,End_Bal_3,-1)+1</definedName>
    <definedName name="Number_of_Payments_3_1" localSheetId="1">MATCH(0.01,'Производственные показатели'!End_Bal_3,-1)+1</definedName>
    <definedName name="Number_of_Payments_3_1" localSheetId="24">MATCH(0.01,'Свод затрат'!End_Bal_3,-1)+1</definedName>
    <definedName name="Number_of_Payments_3_1" localSheetId="0">MATCH(0.01,End_Bal_3,-1)+1</definedName>
    <definedName name="Number_of_Payments_3_1">MATCH(0.01,End_Bal_3,-1)+1</definedName>
    <definedName name="Number_of_Payments_3_11" localSheetId="1">MATCH(0.01,'Производственные показатели'!End_Bal_3_11,-1)+1</definedName>
    <definedName name="Number_of_Payments_3_11" localSheetId="24">MATCH(0.01,'Свод затрат'!End_Bal_3_11,-1)+1</definedName>
    <definedName name="Number_of_Payments_3_11" localSheetId="0">MATCH(0.01,End_Bal_3_11,-1)+1</definedName>
    <definedName name="Number_of_Payments_3_11">MATCH(0.01,End_Bal_3_11,-1)+1</definedName>
    <definedName name="Number_of_Payments_3_13" localSheetId="1">MATCH(0.01,'Производственные показатели'!End_Bal_3_13,-1)+1</definedName>
    <definedName name="Number_of_Payments_3_13" localSheetId="24">MATCH(0.01,'Свод затрат'!End_Bal_3_13,-1)+1</definedName>
    <definedName name="Number_of_Payments_3_13" localSheetId="0">MATCH(0.01,End_Bal_3_13,-1)+1</definedName>
    <definedName name="Number_of_Payments_3_13">MATCH(0.01,End_Bal_3_13,-1)+1</definedName>
    <definedName name="Number_of_Payments_3_18">#N/A</definedName>
    <definedName name="Number_of_Payments_3_19" localSheetId="1">MATCH(0.01,[0]!End_Bal_3_19,-1)+1</definedName>
    <definedName name="Number_of_Payments_3_19" localSheetId="0">MATCH(0.01,End_Bal_3_19,-1)+1</definedName>
    <definedName name="Number_of_Payments_3_19">MATCH(0.01,End_Bal_3_19,-1)+1</definedName>
    <definedName name="Number_of_Payments_3_2" localSheetId="1">MATCH(0.01,[0]!End_Bal_3_2,-1)+1</definedName>
    <definedName name="Number_of_Payments_3_2" localSheetId="0">MATCH(0.01,End_Bal_3_2,-1)+1</definedName>
    <definedName name="Number_of_Payments_3_2">MATCH(0.01,End_Bal_3_2,-1)+1</definedName>
    <definedName name="Number_of_Payments_3_20" localSheetId="1">MATCH(0.01,[0]!End_Bal_3_20,-1)+1</definedName>
    <definedName name="Number_of_Payments_3_20" localSheetId="0">MATCH(0.01,End_Bal_3_20,-1)+1</definedName>
    <definedName name="Number_of_Payments_3_20">MATCH(0.01,End_Bal_3_20,-1)+1</definedName>
    <definedName name="Number_of_Payments_3_21" localSheetId="1">MATCH(0.01,[0]!End_Bal_3_21,-1)+1</definedName>
    <definedName name="Number_of_Payments_3_21" localSheetId="0">MATCH(0.01,End_Bal_3_21,-1)+1</definedName>
    <definedName name="Number_of_Payments_3_21">MATCH(0.01,End_Bal_3_21,-1)+1</definedName>
    <definedName name="Number_of_Payments_3_23" localSheetId="1">MATCH(0.01,[0]!End_Bal_3_23,-1)+1</definedName>
    <definedName name="Number_of_Payments_3_23" localSheetId="0">MATCH(0.01,End_Bal_3_23,-1)+1</definedName>
    <definedName name="Number_of_Payments_3_23">MATCH(0.01,End_Bal_3_23,-1)+1</definedName>
    <definedName name="Number_of_Payments_3_6" localSheetId="1">MATCH(0.01,'Производственные показатели'!End_Bal_3,-1)+1</definedName>
    <definedName name="Number_of_Payments_3_6" localSheetId="24">MATCH(0.01,'Свод затрат'!End_Bal_3,-1)+1</definedName>
    <definedName name="Number_of_Payments_3_6" localSheetId="0">MATCH(0.01,End_Bal_3,-1)+1</definedName>
    <definedName name="Number_of_Payments_3_6">MATCH(0.01,End_Bal_3,-1)+1</definedName>
    <definedName name="Number_of_Payments_3_7" localSheetId="1">MATCH(0.01,[0]!End_Bal_3_7,-1)+1</definedName>
    <definedName name="Number_of_Payments_3_7" localSheetId="0">MATCH(0.01,End_Bal_3_7,-1)+1</definedName>
    <definedName name="Number_of_Payments_3_7">MATCH(0.01,End_Bal_3_7,-1)+1</definedName>
    <definedName name="Number_of_Payments_30" localSheetId="1">MATCH(0.01,'Производственные показатели'!End_Bal_30,-1)+1</definedName>
    <definedName name="Number_of_Payments_30" localSheetId="24">MATCH(0.01,'Свод затрат'!End_Bal_30,-1)+1</definedName>
    <definedName name="Number_of_Payments_30" localSheetId="0">MATCH(0.01,'форма №2 '!End_Bal_30,-1)+1</definedName>
    <definedName name="Number_of_Payments_30">MATCH(0.01,End_Bal_30,-1)+1</definedName>
    <definedName name="Number_of_Payments_31" localSheetId="1">MATCH(0.01,'Производственные показатели'!End_Bal_31,-1)+1</definedName>
    <definedName name="Number_of_Payments_31" localSheetId="24">MATCH(0.01,'Свод затрат'!End_Bal_31,-1)+1</definedName>
    <definedName name="Number_of_Payments_31" localSheetId="0">MATCH(0.01,End_Bal_31,-1)+1</definedName>
    <definedName name="Number_of_Payments_31">MATCH(0.01,End_Bal_31,-1)+1</definedName>
    <definedName name="Number_of_Payments_35">#N/A</definedName>
    <definedName name="Number_of_Payments_38" localSheetId="1">MATCH(0.01,'Производственные показатели'!End_Bal_38,-1)+1</definedName>
    <definedName name="Number_of_Payments_38" localSheetId="24">MATCH(0.01,'Свод затрат'!End_Bal_38,-1)+1</definedName>
    <definedName name="Number_of_Payments_38" localSheetId="0">MATCH(0.01,End_Bal_38,-1)+1</definedName>
    <definedName name="Number_of_Payments_38">MATCH(0.01,End_Bal_38,-1)+1</definedName>
    <definedName name="Number_of_Payments_39" localSheetId="1">MATCH(0.01,'Производственные показатели'!End_Bal_39,-1)+1</definedName>
    <definedName name="Number_of_Payments_39" localSheetId="24">MATCH(0.01,'Свод затрат'!End_Bal_39,-1)+1</definedName>
    <definedName name="Number_of_Payments_39" localSheetId="0">MATCH(0.01,End_Bal_39,-1)+1</definedName>
    <definedName name="Number_of_Payments_39">MATCH(0.01,End_Bal_39,-1)+1</definedName>
    <definedName name="Number_of_Payments_4" localSheetId="1">MATCH(0.01,'Производственные показатели'!End_Bal_4,-1)+1</definedName>
    <definedName name="Number_of_Payments_4" localSheetId="24">MATCH(0.01,'Свод затрат'!End_Bal_4,-1)+1</definedName>
    <definedName name="Number_of_Payments_4" localSheetId="0">MATCH(0.01,End_Bal_4,-1)+1</definedName>
    <definedName name="Number_of_Payments_4">MATCH(0.01,End_Bal_4,-1)+1</definedName>
    <definedName name="Number_of_Payments_4_1" localSheetId="1">MATCH(0.01,'Производственные показатели'!End_Bal_4,-1)+1</definedName>
    <definedName name="Number_of_Payments_4_1" localSheetId="24">MATCH(0.01,'Свод затрат'!End_Bal_4,-1)+1</definedName>
    <definedName name="Number_of_Payments_4_1" localSheetId="0">MATCH(0.01,End_Bal_4,-1)+1</definedName>
    <definedName name="Number_of_Payments_4_1">MATCH(0.01,End_Bal_4,-1)+1</definedName>
    <definedName name="Number_of_Payments_4_11" localSheetId="1">MATCH(0.01,'Производственные показатели'!End_Bal_4_11,-1)+1</definedName>
    <definedName name="Number_of_Payments_4_11" localSheetId="24">MATCH(0.01,'Свод затрат'!End_Bal_4_11,-1)+1</definedName>
    <definedName name="Number_of_Payments_4_11" localSheetId="0">MATCH(0.01,End_Bal_4_11,-1)+1</definedName>
    <definedName name="Number_of_Payments_4_11">MATCH(0.01,End_Bal_4_11,-1)+1</definedName>
    <definedName name="Number_of_Payments_4_13" localSheetId="1">MATCH(0.01,'Производственные показатели'!End_Bal_4_13,-1)+1</definedName>
    <definedName name="Number_of_Payments_4_13" localSheetId="24">MATCH(0.01,'Свод затрат'!End_Bal_4_13,-1)+1</definedName>
    <definedName name="Number_of_Payments_4_13" localSheetId="0">MATCH(0.01,End_Bal_4_13,-1)+1</definedName>
    <definedName name="Number_of_Payments_4_13">MATCH(0.01,End_Bal_4_13,-1)+1</definedName>
    <definedName name="Number_of_Payments_4_19" localSheetId="1">MATCH(0.01,[0]!End_Bal_4_19,-1)+1</definedName>
    <definedName name="Number_of_Payments_4_19" localSheetId="0">MATCH(0.01,End_Bal_4_19,-1)+1</definedName>
    <definedName name="Number_of_Payments_4_19">MATCH(0.01,End_Bal_4_19,-1)+1</definedName>
    <definedName name="Number_of_Payments_4_2" localSheetId="1">MATCH(0.01,[0]!End_Bal_4_2,-1)+1</definedName>
    <definedName name="Number_of_Payments_4_2" localSheetId="0">MATCH(0.01,End_Bal_4_2,-1)+1</definedName>
    <definedName name="Number_of_Payments_4_2">MATCH(0.01,End_Bal_4_2,-1)+1</definedName>
    <definedName name="Number_of_Payments_4_20" localSheetId="1">MATCH(0.01,[0]!End_Bal_4_20,-1)+1</definedName>
    <definedName name="Number_of_Payments_4_20" localSheetId="0">MATCH(0.01,End_Bal_4_20,-1)+1</definedName>
    <definedName name="Number_of_Payments_4_20">MATCH(0.01,End_Bal_4_20,-1)+1</definedName>
    <definedName name="Number_of_Payments_4_21" localSheetId="1">MATCH(0.01,[0]!End_Bal_4_21,-1)+1</definedName>
    <definedName name="Number_of_Payments_4_21" localSheetId="0">MATCH(0.01,End_Bal_4_21,-1)+1</definedName>
    <definedName name="Number_of_Payments_4_21">MATCH(0.01,End_Bal_4_21,-1)+1</definedName>
    <definedName name="Number_of_Payments_4_23" localSheetId="1">MATCH(0.01,[0]!End_Bal_4_23,-1)+1</definedName>
    <definedName name="Number_of_Payments_4_23" localSheetId="0">MATCH(0.01,End_Bal_4_23,-1)+1</definedName>
    <definedName name="Number_of_Payments_4_23">MATCH(0.01,End_Bal_4_23,-1)+1</definedName>
    <definedName name="Number_of_Payments_4_6" localSheetId="1">MATCH(0.01,'Производственные показатели'!End_Bal_4,-1)+1</definedName>
    <definedName name="Number_of_Payments_4_6" localSheetId="24">MATCH(0.01,'Свод затрат'!End_Bal_4,-1)+1</definedName>
    <definedName name="Number_of_Payments_4_6" localSheetId="0">MATCH(0.01,End_Bal_4,-1)+1</definedName>
    <definedName name="Number_of_Payments_4_6">MATCH(0.01,End_Bal_4,-1)+1</definedName>
    <definedName name="Number_of_Payments_4_7" localSheetId="1">MATCH(0.01,[0]!End_Bal_4_7,-1)+1</definedName>
    <definedName name="Number_of_Payments_4_7" localSheetId="0">MATCH(0.01,End_Bal_4_7,-1)+1</definedName>
    <definedName name="Number_of_Payments_4_7">MATCH(0.01,End_Bal_4_7,-1)+1</definedName>
    <definedName name="Number_of_Payments_43" localSheetId="1">MATCH(0.01,'Производственные показатели'!End_Bal_43,-1)+1</definedName>
    <definedName name="Number_of_Payments_43" localSheetId="24">MATCH(0.01,'Свод затрат'!End_Bal_43,-1)+1</definedName>
    <definedName name="Number_of_Payments_43" localSheetId="0">MATCH(0.01,'форма №2 '!End_Bal_43,-1)+1</definedName>
    <definedName name="Number_of_Payments_43">MATCH(0.01,End_Bal_43,-1)+1</definedName>
    <definedName name="Number_of_Payments_44" localSheetId="1">MATCH(0.01,'Производственные показатели'!End_Bal_44,-1)+1</definedName>
    <definedName name="Number_of_Payments_44" localSheetId="24">MATCH(0.01,'Свод затрат'!End_Bal_44,-1)+1</definedName>
    <definedName name="Number_of_Payments_44" localSheetId="0">MATCH(0.01,End_Bal_44,-1)+1</definedName>
    <definedName name="Number_of_Payments_44">MATCH(0.01,End_Bal_44,-1)+1</definedName>
    <definedName name="Number_of_Payments_5" localSheetId="1">MATCH(0.01,[0]!End_Bal_5,-1)+1</definedName>
    <definedName name="Number_of_Payments_5" localSheetId="0">MATCH(0.01,End_Bal_5,-1)+1</definedName>
    <definedName name="Number_of_Payments_5">MATCH(0.01,End_Bal_5,-1)+1</definedName>
    <definedName name="Number_of_Payments_5_1" localSheetId="1">MATCH(0.01,'Производственные показатели'!End_Bal_5_1,-1)+1</definedName>
    <definedName name="Number_of_Payments_5_1" localSheetId="24">MATCH(0.01,'Свод затрат'!End_Bal_5_1,-1)+1</definedName>
    <definedName name="Number_of_Payments_5_1" localSheetId="0">MATCH(0.01,'форма №2 '!End_Bal_5_1,-1)+1</definedName>
    <definedName name="Number_of_Payments_5_1">MATCH(0.01,End_Bal_5_1,-1)+1</definedName>
    <definedName name="Number_of_Payments_5_11" localSheetId="1">MATCH(0.01,'Производственные показатели'!End_Bal_5_11,-1)+1</definedName>
    <definedName name="Number_of_Payments_5_11" localSheetId="24">MATCH(0.01,'Свод затрат'!End_Bal_5_11,-1)+1</definedName>
    <definedName name="Number_of_Payments_5_11" localSheetId="0">MATCH(0.01,End_Bal_5_11,-1)+1</definedName>
    <definedName name="Number_of_Payments_5_11">MATCH(0.01,End_Bal_5_11,-1)+1</definedName>
    <definedName name="Number_of_Payments_5_13" localSheetId="1">MATCH(0.01,'Производственные показатели'!End_Bal_5_13,-1)+1</definedName>
    <definedName name="Number_of_Payments_5_13" localSheetId="24">MATCH(0.01,'Свод затрат'!End_Bal_5_13,-1)+1</definedName>
    <definedName name="Number_of_Payments_5_13" localSheetId="0">MATCH(0.01,End_Bal_5_13,-1)+1</definedName>
    <definedName name="Number_of_Payments_5_13">MATCH(0.01,End_Bal_5_13,-1)+1</definedName>
    <definedName name="Number_of_Payments_5_18">#N/A</definedName>
    <definedName name="Number_of_Payments_5_2" localSheetId="1">MATCH(0.01,[0]!End_Bal_5_2,-1)+1</definedName>
    <definedName name="Number_of_Payments_5_2" localSheetId="0">MATCH(0.01,End_Bal_5_2,-1)+1</definedName>
    <definedName name="Number_of_Payments_5_2">MATCH(0.01,End_Bal_5_2,-1)+1</definedName>
    <definedName name="Number_of_Payments_5_21" localSheetId="1">MATCH(0.01,[0]!End_Bal_5_21,-1)+1</definedName>
    <definedName name="Number_of_Payments_5_21" localSheetId="0">MATCH(0.01,End_Bal_5_21,-1)+1</definedName>
    <definedName name="Number_of_Payments_5_21">MATCH(0.01,End_Bal_5_21,-1)+1</definedName>
    <definedName name="Number_of_Payments_5_6" localSheetId="1">MATCH(0.01,'Производственные показатели'!End_Bal_5_1,-1)+1</definedName>
    <definedName name="Number_of_Payments_5_6" localSheetId="24">MATCH(0.01,'Свод затрат'!End_Bal_5_1,-1)+1</definedName>
    <definedName name="Number_of_Payments_5_6" localSheetId="0">MATCH(0.01,'форма №2 '!End_Bal_5_1,-1)+1</definedName>
    <definedName name="Number_of_Payments_5_6">MATCH(0.01,End_Bal_5_1,-1)+1</definedName>
    <definedName name="Number_of_Payments_5_7" localSheetId="1">MATCH(0.01,[0]!End_Bal_5_7,-1)+1</definedName>
    <definedName name="Number_of_Payments_5_7" localSheetId="0">MATCH(0.01,End_Bal_5_7,-1)+1</definedName>
    <definedName name="Number_of_Payments_5_7">MATCH(0.01,End_Bal_5_7,-1)+1</definedName>
    <definedName name="Number_of_Payments_6" localSheetId="1">MATCH(0.01,'Производственные показатели'!End_Bal_6,-1)+1</definedName>
    <definedName name="Number_of_Payments_6" localSheetId="24">MATCH(0.01,'Свод затрат'!End_Bal_6,-1)+1</definedName>
    <definedName name="Number_of_Payments_6" localSheetId="0">MATCH(0.01,'форма №2 '!End_Bal_6,-1)+1</definedName>
    <definedName name="Number_of_Payments_6">MATCH(0.01,End_Bal_6,-1)+1</definedName>
    <definedName name="Number_of_Payments_7" localSheetId="1">MATCH(0.01,'Производственные показатели'!End_Bal_7,-1)+1</definedName>
    <definedName name="Number_of_Payments_7" localSheetId="24">MATCH(0.01,'Свод затрат'!End_Bal_7,-1)+1</definedName>
    <definedName name="Number_of_Payments_7" localSheetId="0">MATCH(0.01,End_Bal_7,-1)+1</definedName>
    <definedName name="Number_of_Payments_7">MATCH(0.01,End_Bal_7,-1)+1</definedName>
    <definedName name="Number_of_Payments_8" localSheetId="1">MATCH(0.01,[0]!End_Bal,-1)+1</definedName>
    <definedName name="Number_of_Payments_8" localSheetId="0">MATCH(0.01,End_Bal,-1)+1</definedName>
    <definedName name="Number_of_Payments_8">MATCH(0.01,End_Bal,-1)+1</definedName>
    <definedName name="Number_of_Payments_9">#N/A</definedName>
    <definedName name="Nв" localSheetId="1">#REF!</definedName>
    <definedName name="Nв" localSheetId="24">#REF!</definedName>
    <definedName name="Nв" localSheetId="0">#REF!</definedName>
    <definedName name="Nв">#REF!</definedName>
    <definedName name="Nгвс" localSheetId="1">#REF!</definedName>
    <definedName name="Nгвс" localSheetId="24">#REF!</definedName>
    <definedName name="Nгвс">#REF!</definedName>
    <definedName name="Nгвс_1" localSheetId="1">#REF!</definedName>
    <definedName name="Nгвс_1" localSheetId="24">#REF!</definedName>
    <definedName name="Nгвс_1">#REF!</definedName>
    <definedName name="Nгвс_1_1">NA()</definedName>
    <definedName name="Nгвс_1_16" localSheetId="1">#REF!</definedName>
    <definedName name="Nгвс_1_16" localSheetId="24">#REF!</definedName>
    <definedName name="Nгвс_1_16" localSheetId="0">#REF!</definedName>
    <definedName name="Nгвс_1_16">#REF!</definedName>
    <definedName name="Nгвс_1_17" localSheetId="1">#REF!</definedName>
    <definedName name="Nгвс_1_17" localSheetId="24">#REF!</definedName>
    <definedName name="Nгвс_1_17">#REF!</definedName>
    <definedName name="Nгвс_1_18" localSheetId="1">#REF!</definedName>
    <definedName name="Nгвс_1_18" localSheetId="24">#REF!</definedName>
    <definedName name="Nгвс_1_18">#REF!</definedName>
    <definedName name="Nгвс_10" localSheetId="1">#REF!</definedName>
    <definedName name="Nгвс_10" localSheetId="24">#REF!</definedName>
    <definedName name="Nгвс_10">#REF!</definedName>
    <definedName name="Nгвс_10_1">NA()</definedName>
    <definedName name="Nгвс_10_16" localSheetId="1">#REF!</definedName>
    <definedName name="Nгвс_10_16" localSheetId="24">#REF!</definedName>
    <definedName name="Nгвс_10_16" localSheetId="0">#REF!</definedName>
    <definedName name="Nгвс_10_16">#REF!</definedName>
    <definedName name="Nгвс_10_17" localSheetId="1">#REF!</definedName>
    <definedName name="Nгвс_10_17" localSheetId="24">#REF!</definedName>
    <definedName name="Nгвс_10_17">#REF!</definedName>
    <definedName name="Nгвс_10_18" localSheetId="1">#REF!</definedName>
    <definedName name="Nгвс_10_18" localSheetId="24">#REF!</definedName>
    <definedName name="Nгвс_10_18">#REF!</definedName>
    <definedName name="Nгвс_16" localSheetId="1">#REF!</definedName>
    <definedName name="Nгвс_16" localSheetId="24">#REF!</definedName>
    <definedName name="Nгвс_16">#REF!</definedName>
    <definedName name="Nгвс_16_1">NA()</definedName>
    <definedName name="Nгвс_16_16" localSheetId="1">#REF!</definedName>
    <definedName name="Nгвс_16_16" localSheetId="24">#REF!</definedName>
    <definedName name="Nгвс_16_16" localSheetId="0">#REF!</definedName>
    <definedName name="Nгвс_16_16">#REF!</definedName>
    <definedName name="Nгвс_16_17" localSheetId="1">#REF!</definedName>
    <definedName name="Nгвс_16_17" localSheetId="24">#REF!</definedName>
    <definedName name="Nгвс_16_17">#REF!</definedName>
    <definedName name="Nгвс_16_18" localSheetId="1">#REF!</definedName>
    <definedName name="Nгвс_16_18" localSheetId="24">#REF!</definedName>
    <definedName name="Nгвс_16_18">#REF!</definedName>
    <definedName name="Nгвс_17" localSheetId="1">#REF!</definedName>
    <definedName name="Nгвс_17" localSheetId="24">#REF!</definedName>
    <definedName name="Nгвс_17">#REF!</definedName>
    <definedName name="Nгвс_17_1">NA()</definedName>
    <definedName name="Nгвс_17_16" localSheetId="1">#REF!</definedName>
    <definedName name="Nгвс_17_16" localSheetId="24">#REF!</definedName>
    <definedName name="Nгвс_17_16" localSheetId="0">#REF!</definedName>
    <definedName name="Nгвс_17_16">#REF!</definedName>
    <definedName name="Nгвс_17_17" localSheetId="1">#REF!</definedName>
    <definedName name="Nгвс_17_17" localSheetId="24">#REF!</definedName>
    <definedName name="Nгвс_17_17">#REF!</definedName>
    <definedName name="Nгвс_17_18" localSheetId="1">#REF!</definedName>
    <definedName name="Nгвс_17_18" localSheetId="24">#REF!</definedName>
    <definedName name="Nгвс_17_18">#REF!</definedName>
    <definedName name="Nгвс_19" localSheetId="1">#REF!</definedName>
    <definedName name="Nгвс_19" localSheetId="24">#REF!</definedName>
    <definedName name="Nгвс_19">#REF!</definedName>
    <definedName name="Nгвс_19_1">NA()</definedName>
    <definedName name="Nгвс_19_16" localSheetId="1">#REF!</definedName>
    <definedName name="Nгвс_19_16" localSheetId="24">#REF!</definedName>
    <definedName name="Nгвс_19_16" localSheetId="0">#REF!</definedName>
    <definedName name="Nгвс_19_16">#REF!</definedName>
    <definedName name="Nгвс_19_17" localSheetId="1">#REF!</definedName>
    <definedName name="Nгвс_19_17" localSheetId="24">#REF!</definedName>
    <definedName name="Nгвс_19_17">#REF!</definedName>
    <definedName name="Nгвс_19_18" localSheetId="1">#REF!</definedName>
    <definedName name="Nгвс_19_18" localSheetId="24">#REF!</definedName>
    <definedName name="Nгвс_19_18">#REF!</definedName>
    <definedName name="Nгвс_2" localSheetId="1">#REF!</definedName>
    <definedName name="Nгвс_2" localSheetId="24">#REF!</definedName>
    <definedName name="Nгвс_2">#REF!</definedName>
    <definedName name="Nгвс_2_1">NA()</definedName>
    <definedName name="Nгвс_2_16" localSheetId="1">#REF!</definedName>
    <definedName name="Nгвс_2_16" localSheetId="24">#REF!</definedName>
    <definedName name="Nгвс_2_16" localSheetId="0">#REF!</definedName>
    <definedName name="Nгвс_2_16">#REF!</definedName>
    <definedName name="Nгвс_2_17" localSheetId="1">#REF!</definedName>
    <definedName name="Nгвс_2_17" localSheetId="24">#REF!</definedName>
    <definedName name="Nгвс_2_17">#REF!</definedName>
    <definedName name="Nгвс_2_18" localSheetId="1">#REF!</definedName>
    <definedName name="Nгвс_2_18" localSheetId="24">#REF!</definedName>
    <definedName name="Nгвс_2_18">#REF!</definedName>
    <definedName name="Nгвс_20" localSheetId="1">#REF!</definedName>
    <definedName name="Nгвс_20" localSheetId="24">#REF!</definedName>
    <definedName name="Nгвс_20">#REF!</definedName>
    <definedName name="Nгвс_22" localSheetId="1">#REF!</definedName>
    <definedName name="Nгвс_22" localSheetId="24">#REF!</definedName>
    <definedName name="Nгвс_22">#REF!</definedName>
    <definedName name="Nгвс_3" localSheetId="1">#REF!</definedName>
    <definedName name="Nгвс_3" localSheetId="24">#REF!</definedName>
    <definedName name="Nгвс_3">#REF!</definedName>
    <definedName name="Nгвс_8" localSheetId="1">#REF!</definedName>
    <definedName name="Nгвс_8" localSheetId="24">#REF!</definedName>
    <definedName name="Nгвс_8">#REF!</definedName>
    <definedName name="Nот" localSheetId="1">#REF!</definedName>
    <definedName name="Nот" localSheetId="24">#REF!</definedName>
    <definedName name="Nот">#REF!</definedName>
    <definedName name="Nот_1" localSheetId="1">#REF!</definedName>
    <definedName name="Nот_1" localSheetId="24">#REF!</definedName>
    <definedName name="Nот_1">#REF!</definedName>
    <definedName name="Nот_1_1">NA()</definedName>
    <definedName name="Nот_1_16" localSheetId="1">#REF!</definedName>
    <definedName name="Nот_1_16" localSheetId="24">#REF!</definedName>
    <definedName name="Nот_1_16" localSheetId="0">#REF!</definedName>
    <definedName name="Nот_1_16">#REF!</definedName>
    <definedName name="Nот_1_17" localSheetId="1">#REF!</definedName>
    <definedName name="Nот_1_17" localSheetId="24">#REF!</definedName>
    <definedName name="Nот_1_17">#REF!</definedName>
    <definedName name="Nот_1_18" localSheetId="1">#REF!</definedName>
    <definedName name="Nот_1_18" localSheetId="24">#REF!</definedName>
    <definedName name="Nот_1_18">#REF!</definedName>
    <definedName name="Nот_10" localSheetId="1">#REF!</definedName>
    <definedName name="Nот_10" localSheetId="24">#REF!</definedName>
    <definedName name="Nот_10">#REF!</definedName>
    <definedName name="Nот_10_1">NA()</definedName>
    <definedName name="Nот_10_16" localSheetId="1">#REF!</definedName>
    <definedName name="Nот_10_16" localSheetId="24">#REF!</definedName>
    <definedName name="Nот_10_16" localSheetId="0">#REF!</definedName>
    <definedName name="Nот_10_16">#REF!</definedName>
    <definedName name="Nот_10_17" localSheetId="1">#REF!</definedName>
    <definedName name="Nот_10_17" localSheetId="24">#REF!</definedName>
    <definedName name="Nот_10_17">#REF!</definedName>
    <definedName name="Nот_10_18" localSheetId="1">#REF!</definedName>
    <definedName name="Nот_10_18" localSheetId="24">#REF!</definedName>
    <definedName name="Nот_10_18">#REF!</definedName>
    <definedName name="Nот_16" localSheetId="1">#REF!</definedName>
    <definedName name="Nот_16" localSheetId="24">#REF!</definedName>
    <definedName name="Nот_16">#REF!</definedName>
    <definedName name="Nот_16_1">NA()</definedName>
    <definedName name="Nот_16_16" localSheetId="1">#REF!</definedName>
    <definedName name="Nот_16_16" localSheetId="24">#REF!</definedName>
    <definedName name="Nот_16_16" localSheetId="0">#REF!</definedName>
    <definedName name="Nот_16_16">#REF!</definedName>
    <definedName name="Nот_16_17" localSheetId="1">#REF!</definedName>
    <definedName name="Nот_16_17" localSheetId="24">#REF!</definedName>
    <definedName name="Nот_16_17">#REF!</definedName>
    <definedName name="Nот_16_18" localSheetId="1">#REF!</definedName>
    <definedName name="Nот_16_18" localSheetId="24">#REF!</definedName>
    <definedName name="Nот_16_18">#REF!</definedName>
    <definedName name="Nот_17" localSheetId="1">#REF!</definedName>
    <definedName name="Nот_17" localSheetId="24">#REF!</definedName>
    <definedName name="Nот_17">#REF!</definedName>
    <definedName name="Nот_17_1">NA()</definedName>
    <definedName name="Nот_17_16" localSheetId="1">#REF!</definedName>
    <definedName name="Nот_17_16" localSheetId="24">#REF!</definedName>
    <definedName name="Nот_17_16" localSheetId="0">#REF!</definedName>
    <definedName name="Nот_17_16">#REF!</definedName>
    <definedName name="Nот_17_17" localSheetId="1">#REF!</definedName>
    <definedName name="Nот_17_17" localSheetId="24">#REF!</definedName>
    <definedName name="Nот_17_17">#REF!</definedName>
    <definedName name="Nот_17_18" localSheetId="1">#REF!</definedName>
    <definedName name="Nот_17_18" localSheetId="24">#REF!</definedName>
    <definedName name="Nот_17_18">#REF!</definedName>
    <definedName name="Nот_19" localSheetId="1">#REF!</definedName>
    <definedName name="Nот_19" localSheetId="24">#REF!</definedName>
    <definedName name="Nот_19">#REF!</definedName>
    <definedName name="Nот_19_1">NA()</definedName>
    <definedName name="Nот_19_16" localSheetId="1">#REF!</definedName>
    <definedName name="Nот_19_16" localSheetId="24">#REF!</definedName>
    <definedName name="Nот_19_16" localSheetId="0">#REF!</definedName>
    <definedName name="Nот_19_16">#REF!</definedName>
    <definedName name="Nот_19_17" localSheetId="1">#REF!</definedName>
    <definedName name="Nот_19_17" localSheetId="24">#REF!</definedName>
    <definedName name="Nот_19_17">#REF!</definedName>
    <definedName name="Nот_19_18" localSheetId="1">#REF!</definedName>
    <definedName name="Nот_19_18" localSheetId="24">#REF!</definedName>
    <definedName name="Nот_19_18">#REF!</definedName>
    <definedName name="Nот_2" localSheetId="1">#REF!</definedName>
    <definedName name="Nот_2" localSheetId="24">#REF!</definedName>
    <definedName name="Nот_2">#REF!</definedName>
    <definedName name="Nот_2_1">NA()</definedName>
    <definedName name="Nот_2_16" localSheetId="1">#REF!</definedName>
    <definedName name="Nот_2_16" localSheetId="24">#REF!</definedName>
    <definedName name="Nот_2_16" localSheetId="0">#REF!</definedName>
    <definedName name="Nот_2_16">#REF!</definedName>
    <definedName name="Nот_2_17" localSheetId="1">#REF!</definedName>
    <definedName name="Nот_2_17" localSheetId="24">#REF!</definedName>
    <definedName name="Nот_2_17">#REF!</definedName>
    <definedName name="Nот_2_18" localSheetId="1">#REF!</definedName>
    <definedName name="Nот_2_18" localSheetId="24">#REF!</definedName>
    <definedName name="Nот_2_18">#REF!</definedName>
    <definedName name="Nот_20" localSheetId="1">#REF!</definedName>
    <definedName name="Nот_20" localSheetId="24">#REF!</definedName>
    <definedName name="Nот_20">#REF!</definedName>
    <definedName name="Nот_22" localSheetId="1">#REF!</definedName>
    <definedName name="Nот_22" localSheetId="24">#REF!</definedName>
    <definedName name="Nот_22">#REF!</definedName>
    <definedName name="Nот_3" localSheetId="1">#REF!</definedName>
    <definedName name="Nот_3" localSheetId="24">#REF!</definedName>
    <definedName name="Nот_3">#REF!</definedName>
    <definedName name="Nот_8" localSheetId="1">#REF!</definedName>
    <definedName name="Nот_8" localSheetId="24">#REF!</definedName>
    <definedName name="Nот_8">#REF!</definedName>
    <definedName name="o" localSheetId="1">#REF!</definedName>
    <definedName name="o" localSheetId="24">#REF!</definedName>
    <definedName name="o">#REF!</definedName>
    <definedName name="Ob" localSheetId="1">#REF!</definedName>
    <definedName name="Ob" localSheetId="24">#REF!</definedName>
    <definedName name="Ob">#REF!</definedName>
    <definedName name="obs" localSheetId="1">#REF!</definedName>
    <definedName name="obs" localSheetId="24">#REF!</definedName>
    <definedName name="obs">#REF!</definedName>
    <definedName name="ok" localSheetId="1">[37]Контроль!$E$1</definedName>
    <definedName name="ok">[38]Контроль!$E$1</definedName>
    <definedName name="oktmo" localSheetId="1">#REF!</definedName>
    <definedName name="oktmo" localSheetId="24">#REF!</definedName>
    <definedName name="oktmo" localSheetId="0">#REF!</definedName>
    <definedName name="oktmo">#REF!</definedName>
    <definedName name="oktmo_1">NA()</definedName>
    <definedName name="oktmo_16" localSheetId="1">#REF!</definedName>
    <definedName name="oktmo_16" localSheetId="24">#REF!</definedName>
    <definedName name="oktmo_16" localSheetId="0">#REF!</definedName>
    <definedName name="oktmo_16">#REF!</definedName>
    <definedName name="oktmo_17" localSheetId="1">#REF!</definedName>
    <definedName name="oktmo_17" localSheetId="24">#REF!</definedName>
    <definedName name="oktmo_17">#REF!</definedName>
    <definedName name="oktmo_18" localSheetId="1">#REF!</definedName>
    <definedName name="oktmo_18" localSheetId="24">#REF!</definedName>
    <definedName name="oktmo_18">#REF!</definedName>
    <definedName name="OKTMO_LIST1">[10]REESTR!$R$2</definedName>
    <definedName name="old" localSheetId="1">{0.1;0;0.382758620689655;0;0;0;0.258620689655172;0;0.258620689655172}</definedName>
    <definedName name="old" localSheetId="0">{0.1;0;0.382758620689655;0;0;0;0.258620689655172;0;0.258620689655172}</definedName>
    <definedName name="old">{0.1;0;0.382758620689655;0;0;0;0.258620689655172;0;0.258620689655172}</definedName>
    <definedName name="oo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plata" localSheetId="1">#REF!</definedName>
    <definedName name="Oplata" localSheetId="24">#REF!</definedName>
    <definedName name="Oplata" localSheetId="0">#REF!</definedName>
    <definedName name="Oplata">#REF!</definedName>
    <definedName name="Option_Proceeds" localSheetId="1">#REF!</definedName>
    <definedName name="Option_Proceeds" localSheetId="24">#REF!</definedName>
    <definedName name="Option_Proceeds">#REF!</definedName>
    <definedName name="OptionHide" localSheetId="1">#REF!</definedName>
    <definedName name="OptionHide" localSheetId="24">#REF!</definedName>
    <definedName name="OptionHide">#REF!</definedName>
    <definedName name="Options_and_Warrants_1_1" localSheetId="1">#REF!</definedName>
    <definedName name="Options_and_Warrants_1_1" localSheetId="24">#REF!</definedName>
    <definedName name="Options_and_Warrants_1_1">#REF!</definedName>
    <definedName name="Options_and_Warrants_1_2" localSheetId="1">#REF!</definedName>
    <definedName name="Options_and_Warrants_1_2" localSheetId="24">#REF!</definedName>
    <definedName name="Options_and_Warrants_1_2">#REF!</definedName>
    <definedName name="Options_and_Warrants_1_3" localSheetId="1">#REF!</definedName>
    <definedName name="Options_and_Warrants_1_3" localSheetId="24">#REF!</definedName>
    <definedName name="Options_and_Warrants_1_3">#REF!</definedName>
    <definedName name="Options_and_Warrants_1_4" localSheetId="1">#REF!</definedName>
    <definedName name="Options_and_Warrants_1_4" localSheetId="24">#REF!</definedName>
    <definedName name="Options_and_Warrants_1_4">#REF!</definedName>
    <definedName name="Options_and_Warrants_2_1" localSheetId="1">#REF!</definedName>
    <definedName name="Options_and_Warrants_2_1" localSheetId="24">#REF!</definedName>
    <definedName name="Options_and_Warrants_2_1">#REF!</definedName>
    <definedName name="Options_and_Warrants_2_2" localSheetId="1">#REF!</definedName>
    <definedName name="Options_and_Warrants_2_2" localSheetId="24">#REF!</definedName>
    <definedName name="Options_and_Warrants_2_2">#REF!</definedName>
    <definedName name="Options_and_Warrants_2_3" localSheetId="1">#REF!</definedName>
    <definedName name="Options_and_Warrants_2_3" localSheetId="24">#REF!</definedName>
    <definedName name="Options_and_Warrants_2_3">#REF!</definedName>
    <definedName name="Options_and_Warrants_2_4" localSheetId="1">#REF!</definedName>
    <definedName name="Options_and_Warrants_2_4" localSheetId="24">#REF!</definedName>
    <definedName name="Options_and_Warrants_2_4">#REF!</definedName>
    <definedName name="Options_and_Warrants_3_1" localSheetId="1">#REF!</definedName>
    <definedName name="Options_and_Warrants_3_1" localSheetId="24">#REF!</definedName>
    <definedName name="Options_and_Warrants_3_1">#REF!</definedName>
    <definedName name="Options_and_Warrants_3_2" localSheetId="1">#REF!</definedName>
    <definedName name="Options_and_Warrants_3_2" localSheetId="24">#REF!</definedName>
    <definedName name="Options_and_Warrants_3_2">#REF!</definedName>
    <definedName name="Options_and_Warrants_3_3" localSheetId="1">#REF!</definedName>
    <definedName name="Options_and_Warrants_3_3" localSheetId="24">#REF!</definedName>
    <definedName name="Options_and_Warrants_3_3">#REF!</definedName>
    <definedName name="Options_and_Warrants_3_4" localSheetId="1">#REF!</definedName>
    <definedName name="Options_and_Warrants_3_4" localSheetId="24">#REF!</definedName>
    <definedName name="Options_and_Warrants_3_4">#REF!</definedName>
    <definedName name="Options_and_Warrants_4_1" localSheetId="1">#REF!</definedName>
    <definedName name="Options_and_Warrants_4_1" localSheetId="24">#REF!</definedName>
    <definedName name="Options_and_Warrants_4_1">#REF!</definedName>
    <definedName name="Options_and_Warrants_4_2" localSheetId="1">#REF!</definedName>
    <definedName name="Options_and_Warrants_4_2" localSheetId="24">#REF!</definedName>
    <definedName name="Options_and_Warrants_4_2">#REF!</definedName>
    <definedName name="Options_and_Warrants_4_3" localSheetId="1">#REF!</definedName>
    <definedName name="Options_and_Warrants_4_3" localSheetId="24">#REF!</definedName>
    <definedName name="Options_and_Warrants_4_3">#REF!</definedName>
    <definedName name="Options_and_Warrants_4_4" localSheetId="1">#REF!</definedName>
    <definedName name="Options_and_Warrants_4_4" localSheetId="24">#REF!</definedName>
    <definedName name="Options_and_Warrants_4_4">#REF!</definedName>
    <definedName name="Options_and_Warrants_5_1" localSheetId="1">#REF!</definedName>
    <definedName name="Options_and_Warrants_5_1" localSheetId="24">#REF!</definedName>
    <definedName name="Options_and_Warrants_5_1">#REF!</definedName>
    <definedName name="Options_and_Warrants_5_2" localSheetId="1">#REF!</definedName>
    <definedName name="Options_and_Warrants_5_2" localSheetId="24">#REF!</definedName>
    <definedName name="Options_and_Warrants_5_2">#REF!</definedName>
    <definedName name="Options_and_Warrants_5_3" localSheetId="1">#REF!</definedName>
    <definedName name="Options_and_Warrants_5_3" localSheetId="24">#REF!</definedName>
    <definedName name="Options_and_Warrants_5_3">#REF!</definedName>
    <definedName name="Options_and_Warrants_5_4" localSheetId="1">#REF!</definedName>
    <definedName name="Options_and_Warrants_5_4" localSheetId="24">#REF!</definedName>
    <definedName name="Options_and_Warrants_5_4">#REF!</definedName>
    <definedName name="Options_and_Warrants_6_1" localSheetId="1">#REF!</definedName>
    <definedName name="Options_and_Warrants_6_1" localSheetId="24">#REF!</definedName>
    <definedName name="Options_and_Warrants_6_1">#REF!</definedName>
    <definedName name="Options_and_Warrants_6_2" localSheetId="1">#REF!</definedName>
    <definedName name="Options_and_Warrants_6_2" localSheetId="24">#REF!</definedName>
    <definedName name="Options_and_Warrants_6_2">#REF!</definedName>
    <definedName name="Options_and_Warrants_6_3" localSheetId="1">#REF!</definedName>
    <definedName name="Options_and_Warrants_6_3" localSheetId="24">#REF!</definedName>
    <definedName name="Options_and_Warrants_6_3">#REF!</definedName>
    <definedName name="Options_and_Warrants_6_4" localSheetId="1">#REF!</definedName>
    <definedName name="Options_and_Warrants_6_4" localSheetId="24">#REF!</definedName>
    <definedName name="Options_and_Warrants_6_4">#REF!</definedName>
    <definedName name="Options_and_Warrants_7_1" localSheetId="1">#REF!</definedName>
    <definedName name="Options_and_Warrants_7_1" localSheetId="24">#REF!</definedName>
    <definedName name="Options_and_Warrants_7_1">#REF!</definedName>
    <definedName name="Options_and_Warrants_7_2" localSheetId="1">#REF!</definedName>
    <definedName name="Options_and_Warrants_7_2" localSheetId="24">#REF!</definedName>
    <definedName name="Options_and_Warrants_7_2">#REF!</definedName>
    <definedName name="Options_and_Warrants_7_3" localSheetId="1">#REF!</definedName>
    <definedName name="Options_and_Warrants_7_3" localSheetId="24">#REF!</definedName>
    <definedName name="Options_and_Warrants_7_3">#REF!</definedName>
    <definedName name="Options_and_Warrants_7_4" localSheetId="1">#REF!</definedName>
    <definedName name="Options_and_Warrants_7_4" localSheetId="24">#REF!</definedName>
    <definedName name="Options_and_Warrants_7_4">#REF!</definedName>
    <definedName name="org">'[39]Анкета Т, В, С'!$A$5</definedName>
    <definedName name="org_1" localSheetId="1">#REF!</definedName>
    <definedName name="org_1" localSheetId="24">#REF!</definedName>
    <definedName name="org_1" localSheetId="0">#REF!</definedName>
    <definedName name="org_1">#REF!</definedName>
    <definedName name="org_1_1" localSheetId="1">#REF!</definedName>
    <definedName name="org_1_1" localSheetId="24">#REF!</definedName>
    <definedName name="org_1_1">#REF!</definedName>
    <definedName name="org_1_1_11" localSheetId="1">#REF!</definedName>
    <definedName name="org_1_1_11" localSheetId="24">#REF!</definedName>
    <definedName name="org_1_1_11">#REF!</definedName>
    <definedName name="org_1_1_13" localSheetId="1">#REF!</definedName>
    <definedName name="org_1_1_13" localSheetId="24">#REF!</definedName>
    <definedName name="org_1_1_13">#REF!</definedName>
    <definedName name="org_1_1_19">NA()</definedName>
    <definedName name="org_1_1_2">NA()</definedName>
    <definedName name="org_1_1_20">NA()</definedName>
    <definedName name="org_1_1_21">NA()</definedName>
    <definedName name="org_1_1_23">NA()</definedName>
    <definedName name="org_1_1_7">NA()</definedName>
    <definedName name="org_10" localSheetId="1">#REF!</definedName>
    <definedName name="org_10" localSheetId="24">#REF!</definedName>
    <definedName name="org_10" localSheetId="0">#REF!</definedName>
    <definedName name="org_10">#REF!</definedName>
    <definedName name="org_10_1">NA()</definedName>
    <definedName name="org_10_16" localSheetId="1">#REF!</definedName>
    <definedName name="org_10_16" localSheetId="24">#REF!</definedName>
    <definedName name="org_10_16" localSheetId="0">#REF!</definedName>
    <definedName name="org_10_16">#REF!</definedName>
    <definedName name="org_10_17" localSheetId="1">#REF!</definedName>
    <definedName name="org_10_17" localSheetId="24">#REF!</definedName>
    <definedName name="org_10_17">#REF!</definedName>
    <definedName name="org_10_18" localSheetId="1">#REF!</definedName>
    <definedName name="org_10_18" localSheetId="24">#REF!</definedName>
    <definedName name="org_10_18">#REF!</definedName>
    <definedName name="org_16" localSheetId="1">#REF!</definedName>
    <definedName name="org_16" localSheetId="24">#REF!</definedName>
    <definedName name="org_16">#REF!</definedName>
    <definedName name="org_16_1">NA()</definedName>
    <definedName name="org_16_16" localSheetId="1">#REF!</definedName>
    <definedName name="org_16_16" localSheetId="24">#REF!</definedName>
    <definedName name="org_16_16" localSheetId="0">#REF!</definedName>
    <definedName name="org_16_16">#REF!</definedName>
    <definedName name="org_16_17" localSheetId="1">#REF!</definedName>
    <definedName name="org_16_17" localSheetId="24">#REF!</definedName>
    <definedName name="org_16_17">#REF!</definedName>
    <definedName name="org_16_18" localSheetId="1">#REF!</definedName>
    <definedName name="org_16_18" localSheetId="24">#REF!</definedName>
    <definedName name="org_16_18">#REF!</definedName>
    <definedName name="org_17" localSheetId="1">#REF!</definedName>
    <definedName name="org_17" localSheetId="24">#REF!</definedName>
    <definedName name="org_17">#REF!</definedName>
    <definedName name="org_17_1">NA()</definedName>
    <definedName name="org_17_16" localSheetId="1">#REF!</definedName>
    <definedName name="org_17_16" localSheetId="24">#REF!</definedName>
    <definedName name="org_17_16" localSheetId="0">#REF!</definedName>
    <definedName name="org_17_16">#REF!</definedName>
    <definedName name="org_17_17" localSheetId="1">#REF!</definedName>
    <definedName name="org_17_17" localSheetId="24">#REF!</definedName>
    <definedName name="org_17_17">#REF!</definedName>
    <definedName name="org_17_18" localSheetId="1">#REF!</definedName>
    <definedName name="org_17_18" localSheetId="24">#REF!</definedName>
    <definedName name="org_17_18">#REF!</definedName>
    <definedName name="org_19" localSheetId="1">#REF!</definedName>
    <definedName name="org_19" localSheetId="24">#REF!</definedName>
    <definedName name="org_19">#REF!</definedName>
    <definedName name="org_19_1">NA()</definedName>
    <definedName name="org_19_16" localSheetId="1">#REF!</definedName>
    <definedName name="org_19_16" localSheetId="24">#REF!</definedName>
    <definedName name="org_19_16" localSheetId="0">#REF!</definedName>
    <definedName name="org_19_16">#REF!</definedName>
    <definedName name="org_19_17" localSheetId="1">#REF!</definedName>
    <definedName name="org_19_17" localSheetId="24">#REF!</definedName>
    <definedName name="org_19_17">#REF!</definedName>
    <definedName name="org_19_18" localSheetId="1">#REF!</definedName>
    <definedName name="org_19_18" localSheetId="24">#REF!</definedName>
    <definedName name="org_19_18">#REF!</definedName>
    <definedName name="org_2" localSheetId="1">#REF!</definedName>
    <definedName name="org_2" localSheetId="24">#REF!</definedName>
    <definedName name="org_2">#REF!</definedName>
    <definedName name="org_2_1" localSheetId="1">#REF!</definedName>
    <definedName name="org_2_1" localSheetId="24">#REF!</definedName>
    <definedName name="org_2_1">#REF!</definedName>
    <definedName name="org_2_1_11" localSheetId="1">#REF!</definedName>
    <definedName name="org_2_1_11" localSheetId="24">#REF!</definedName>
    <definedName name="org_2_1_11">#REF!</definedName>
    <definedName name="org_2_1_13" localSheetId="1">#REF!</definedName>
    <definedName name="org_2_1_13" localSheetId="24">#REF!</definedName>
    <definedName name="org_2_1_13">#REF!</definedName>
    <definedName name="org_2_1_19">NA()</definedName>
    <definedName name="org_2_1_2">NA()</definedName>
    <definedName name="org_2_1_20">NA()</definedName>
    <definedName name="org_2_1_21">NA()</definedName>
    <definedName name="org_2_1_23">NA()</definedName>
    <definedName name="org_2_1_7">NA()</definedName>
    <definedName name="org_3_1_19">NA()</definedName>
    <definedName name="org_3_1_2">NA()</definedName>
    <definedName name="org_3_1_20">NA()</definedName>
    <definedName name="org_3_1_21">NA()</definedName>
    <definedName name="org_3_1_23">NA()</definedName>
    <definedName name="org_3_1_7">NA()</definedName>
    <definedName name="org_4" localSheetId="1">#REF!</definedName>
    <definedName name="org_4" localSheetId="24">#REF!</definedName>
    <definedName name="org_4" localSheetId="0">#REF!</definedName>
    <definedName name="org_4">#REF!</definedName>
    <definedName name="org_4_1" localSheetId="1">#REF!</definedName>
    <definedName name="org_4_1" localSheetId="24">#REF!</definedName>
    <definedName name="org_4_1">#REF!</definedName>
    <definedName name="org_4_1_11" localSheetId="1">#REF!</definedName>
    <definedName name="org_4_1_11" localSheetId="24">#REF!</definedName>
    <definedName name="org_4_1_11">#REF!</definedName>
    <definedName name="org_4_1_13" localSheetId="1">#REF!</definedName>
    <definedName name="org_4_1_13" localSheetId="24">#REF!</definedName>
    <definedName name="org_4_1_13">#REF!</definedName>
    <definedName name="org_4_1_19">NA()</definedName>
    <definedName name="org_4_1_2">NA()</definedName>
    <definedName name="org_4_1_20">NA()</definedName>
    <definedName name="org_4_1_21">NA()</definedName>
    <definedName name="org_4_1_23">NA()</definedName>
    <definedName name="org_4_1_7">NA()</definedName>
    <definedName name="org_5" localSheetId="1">#REF!</definedName>
    <definedName name="org_5" localSheetId="24">#REF!</definedName>
    <definedName name="org_5" localSheetId="0">#REF!</definedName>
    <definedName name="org_5">#REF!</definedName>
    <definedName name="org_5_1">NA()</definedName>
    <definedName name="org_5_1_11" localSheetId="1">#REF!</definedName>
    <definedName name="org_5_1_11" localSheetId="24">#REF!</definedName>
    <definedName name="org_5_1_11" localSheetId="0">#REF!</definedName>
    <definedName name="org_5_1_11">#REF!</definedName>
    <definedName name="org_5_1_13" localSheetId="1">#REF!</definedName>
    <definedName name="org_5_1_13" localSheetId="24">#REF!</definedName>
    <definedName name="org_5_1_13">#REF!</definedName>
    <definedName name="org_5_1_2">NA()</definedName>
    <definedName name="org_5_1_21">NA()</definedName>
    <definedName name="org_5_1_7">NA()</definedName>
    <definedName name="org_5_16" localSheetId="1">#REF!</definedName>
    <definedName name="org_5_16" localSheetId="24">#REF!</definedName>
    <definedName name="org_5_16" localSheetId="0">#REF!</definedName>
    <definedName name="org_5_16">#REF!</definedName>
    <definedName name="org_5_17" localSheetId="1">#REF!</definedName>
    <definedName name="org_5_17" localSheetId="24">#REF!</definedName>
    <definedName name="org_5_17">#REF!</definedName>
    <definedName name="org_6" localSheetId="1">#REF!</definedName>
    <definedName name="org_6" localSheetId="24">#REF!</definedName>
    <definedName name="org_6">#REF!</definedName>
    <definedName name="org_6_1">NA()</definedName>
    <definedName name="org_6_16" localSheetId="1">#REF!</definedName>
    <definedName name="org_6_16" localSheetId="24">#REF!</definedName>
    <definedName name="org_6_16" localSheetId="0">#REF!</definedName>
    <definedName name="org_6_16">#REF!</definedName>
    <definedName name="org_6_17" localSheetId="1">#REF!</definedName>
    <definedName name="org_6_17" localSheetId="24">#REF!</definedName>
    <definedName name="org_6_17">#REF!</definedName>
    <definedName name="org_6_18" localSheetId="1">#REF!</definedName>
    <definedName name="org_6_18" localSheetId="24">#REF!</definedName>
    <definedName name="org_6_18">#REF!</definedName>
    <definedName name="org_7" localSheetId="1">#REF!</definedName>
    <definedName name="org_7" localSheetId="24">#REF!</definedName>
    <definedName name="org_7">#REF!</definedName>
    <definedName name="org_7_1">NA()</definedName>
    <definedName name="org_7_16" localSheetId="1">#REF!</definedName>
    <definedName name="org_7_16" localSheetId="24">#REF!</definedName>
    <definedName name="org_7_16" localSheetId="0">#REF!</definedName>
    <definedName name="org_7_16">#REF!</definedName>
    <definedName name="org_7_17" localSheetId="1">#REF!</definedName>
    <definedName name="org_7_17" localSheetId="24">#REF!</definedName>
    <definedName name="org_7_17">#REF!</definedName>
    <definedName name="org_7_18" localSheetId="1">#REF!</definedName>
    <definedName name="org_7_18" localSheetId="24">#REF!</definedName>
    <definedName name="org_7_18">#REF!</definedName>
    <definedName name="org_8" localSheetId="1">#REF!</definedName>
    <definedName name="org_8" localSheetId="24">#REF!</definedName>
    <definedName name="org_8">#REF!</definedName>
    <definedName name="Other_inc" localSheetId="1">#REF!</definedName>
    <definedName name="Other_inc" localSheetId="24">#REF!</definedName>
    <definedName name="Other_inc">#REF!</definedName>
    <definedName name="OTHERCountry" localSheetId="1">#REF!</definedName>
    <definedName name="OTHERCountry" localSheetId="24">#REF!</definedName>
    <definedName name="OTHERCountry">#REF!</definedName>
    <definedName name="OTHERExercise" localSheetId="1">#REF!</definedName>
    <definedName name="OTHERExercise" localSheetId="24">#REF!</definedName>
    <definedName name="OTHERExercise">#REF!</definedName>
    <definedName name="OTHERPlant" localSheetId="1">#REF!</definedName>
    <definedName name="OTHERPlant" localSheetId="24">#REF!</definedName>
    <definedName name="OTHERPlant">#REF!</definedName>
    <definedName name="OTHERPlantNo" localSheetId="1">#REF!</definedName>
    <definedName name="OTHERPlantNo" localSheetId="24">#REF!</definedName>
    <definedName name="OTHERPlantNo">#REF!</definedName>
    <definedName name="output_year" localSheetId="1">#REF!</definedName>
    <definedName name="output_year" localSheetId="24">#REF!</definedName>
    <definedName name="output_year">#REF!</definedName>
    <definedName name="overheads" localSheetId="1">#REF!</definedName>
    <definedName name="overheads" localSheetId="24">#REF!</definedName>
    <definedName name="overheads">#REF!</definedName>
    <definedName name="p_Amort" localSheetId="1">#REF!</definedName>
    <definedName name="p_Amort" localSheetId="24">#REF!</definedName>
    <definedName name="p_Amort">#REF!</definedName>
    <definedName name="p_Assump" localSheetId="1">#REF!</definedName>
    <definedName name="p_Assump" localSheetId="24">#REF!</definedName>
    <definedName name="p_Assump">#REF!</definedName>
    <definedName name="p_BS" localSheetId="1">#REF!</definedName>
    <definedName name="p_BS" localSheetId="24">#REF!</definedName>
    <definedName name="p_BS">#REF!</definedName>
    <definedName name="p_CFS" localSheetId="1">#REF!</definedName>
    <definedName name="p_CFS" localSheetId="24">#REF!</definedName>
    <definedName name="p_CFS">#REF!</definedName>
    <definedName name="p_ConvDebt" localSheetId="1">#REF!</definedName>
    <definedName name="p_ConvDebt" localSheetId="24">#REF!</definedName>
    <definedName name="p_ConvDebt">#REF!</definedName>
    <definedName name="p_ConvPref" localSheetId="1">#REF!</definedName>
    <definedName name="p_ConvPref" localSheetId="24">#REF!</definedName>
    <definedName name="p_ConvPref">#REF!</definedName>
    <definedName name="p_DCF" localSheetId="1">#REF!</definedName>
    <definedName name="p_DCF" localSheetId="24">#REF!</definedName>
    <definedName name="p_DCF">#REF!</definedName>
    <definedName name="p_DCF5" localSheetId="1">#REF!</definedName>
    <definedName name="p_DCF5" localSheetId="24">#REF!</definedName>
    <definedName name="p_DCF5">#REF!</definedName>
    <definedName name="p_DebtBreakdownA" localSheetId="1">#REF!</definedName>
    <definedName name="p_DebtBreakdownA" localSheetId="24">#REF!</definedName>
    <definedName name="p_DebtBreakdownA">#REF!</definedName>
    <definedName name="p_DebtBreakdownB" localSheetId="1">#REF!</definedName>
    <definedName name="p_DebtBreakdownB" localSheetId="24">#REF!</definedName>
    <definedName name="p_DebtBreakdownB">#REF!</definedName>
    <definedName name="p_DebtBreakdownC" localSheetId="1">#REF!</definedName>
    <definedName name="p_DebtBreakdownC" localSheetId="24">#REF!</definedName>
    <definedName name="p_DebtBreakdownC">#REF!</definedName>
    <definedName name="p_DebtBreakdownD" localSheetId="1">#REF!</definedName>
    <definedName name="p_DebtBreakdownD" localSheetId="24">#REF!</definedName>
    <definedName name="p_DebtBreakdownD">#REF!</definedName>
    <definedName name="p_DebtSummary" localSheetId="1">#REF!</definedName>
    <definedName name="p_DebtSummary" localSheetId="24">#REF!</definedName>
    <definedName name="p_DebtSummary">#REF!</definedName>
    <definedName name="p_Depr1" localSheetId="1">#REF!</definedName>
    <definedName name="p_Depr1" localSheetId="24">#REF!</definedName>
    <definedName name="p_Depr1">#REF!</definedName>
    <definedName name="p_Depr2" localSheetId="1">#REF!</definedName>
    <definedName name="p_Depr2" localSheetId="24">#REF!</definedName>
    <definedName name="p_Depr2">#REF!</definedName>
    <definedName name="p_Depr3" localSheetId="1">#REF!</definedName>
    <definedName name="p_Depr3" localSheetId="24">#REF!</definedName>
    <definedName name="p_Depr3">#REF!</definedName>
    <definedName name="p_Depr4" localSheetId="1">#REF!</definedName>
    <definedName name="p_Depr4" localSheetId="24">#REF!</definedName>
    <definedName name="p_Depr4">#REF!</definedName>
    <definedName name="p_Depr5" localSheetId="1">#REF!</definedName>
    <definedName name="p_Depr5" localSheetId="24">#REF!</definedName>
    <definedName name="p_Depr5">#REF!</definedName>
    <definedName name="p_DiscretionaryDebt" localSheetId="1">#REF!</definedName>
    <definedName name="p_DiscretionaryDebt" localSheetId="24">#REF!</definedName>
    <definedName name="p_DiscretionaryDebt">#REF!</definedName>
    <definedName name="p_EVA" localSheetId="1">#REF!</definedName>
    <definedName name="p_EVA" localSheetId="24">#REF!</definedName>
    <definedName name="p_EVA">#REF!</definedName>
    <definedName name="p_FirmValue" localSheetId="1">#REF!</definedName>
    <definedName name="p_FirmValue" localSheetId="24">#REF!</definedName>
    <definedName name="p_FirmValue">#REF!</definedName>
    <definedName name="p_football" localSheetId="1">#REF!</definedName>
    <definedName name="p_football" localSheetId="24">#REF!</definedName>
    <definedName name="p_football">#REF!</definedName>
    <definedName name="p_IncomeStatement" localSheetId="1">#REF!</definedName>
    <definedName name="p_IncomeStatement" localSheetId="24">#REF!</definedName>
    <definedName name="p_IncomeStatement">#REF!</definedName>
    <definedName name="p_Index" localSheetId="1">#REF!</definedName>
    <definedName name="p_Index" localSheetId="24">#REF!</definedName>
    <definedName name="p_Index">#REF!</definedName>
    <definedName name="p_InterestExp" localSheetId="1">#REF!</definedName>
    <definedName name="p_InterestExp" localSheetId="24">#REF!</definedName>
    <definedName name="p_InterestExp">#REF!</definedName>
    <definedName name="p_LBO_Amort" localSheetId="1">#REF!</definedName>
    <definedName name="p_LBO_Amort" localSheetId="24">#REF!</definedName>
    <definedName name="p_LBO_Amort">#REF!</definedName>
    <definedName name="p_LBO_BS" localSheetId="1">#REF!</definedName>
    <definedName name="p_LBO_BS" localSheetId="24">#REF!</definedName>
    <definedName name="p_LBO_BS">#REF!</definedName>
    <definedName name="p_LBO_BS_Adj" localSheetId="1">#REF!</definedName>
    <definedName name="p_LBO_BS_Adj" localSheetId="24">#REF!</definedName>
    <definedName name="p_LBO_BS_Adj">#REF!</definedName>
    <definedName name="p_LBO_CF" localSheetId="1">#REF!</definedName>
    <definedName name="p_LBO_CF" localSheetId="24">#REF!</definedName>
    <definedName name="p_LBO_CF">#REF!</definedName>
    <definedName name="p_LBO_Credit_Stats" localSheetId="1">#REF!</definedName>
    <definedName name="p_LBO_Credit_Stats" localSheetId="24">#REF!</definedName>
    <definedName name="p_LBO_Credit_Stats">#REF!</definedName>
    <definedName name="p_LBO_Debt" localSheetId="1">#REF!</definedName>
    <definedName name="p_LBO_Debt" localSheetId="24">#REF!</definedName>
    <definedName name="p_LBO_Debt">#REF!</definedName>
    <definedName name="p_LBO_DebtA" localSheetId="1">#REF!</definedName>
    <definedName name="p_LBO_DebtA" localSheetId="24">#REF!</definedName>
    <definedName name="p_LBO_DebtA">#REF!</definedName>
    <definedName name="p_LBO_DebtB" localSheetId="1">#REF!</definedName>
    <definedName name="p_LBO_DebtB" localSheetId="24">#REF!</definedName>
    <definedName name="p_LBO_DebtB">#REF!</definedName>
    <definedName name="p_LBO_IS" localSheetId="1">#REF!</definedName>
    <definedName name="p_LBO_IS" localSheetId="24">#REF!</definedName>
    <definedName name="p_LBO_IS">#REF!</definedName>
    <definedName name="p_LBO_Operating" localSheetId="1">#REF!</definedName>
    <definedName name="p_LBO_Operating" localSheetId="24">#REF!</definedName>
    <definedName name="p_LBO_Operating">#REF!</definedName>
    <definedName name="p_LBO_Returns" localSheetId="1">#REF!</definedName>
    <definedName name="p_LBO_Returns" localSheetId="24">#REF!</definedName>
    <definedName name="p_LBO_Returns">#REF!</definedName>
    <definedName name="p_LBO_SO" localSheetId="1">#REF!</definedName>
    <definedName name="p_LBO_SO" localSheetId="24">#REF!</definedName>
    <definedName name="p_LBO_SO">#REF!</definedName>
    <definedName name="p_LBO_Summary" localSheetId="1">#REF!</definedName>
    <definedName name="p_LBO_Summary" localSheetId="24">#REF!</definedName>
    <definedName name="p_LBO_Summary">#REF!</definedName>
    <definedName name="p_LBO_Tax" localSheetId="1">#REF!</definedName>
    <definedName name="p_LBO_Tax" localSheetId="24">#REF!</definedName>
    <definedName name="p_LBO_Tax">#REF!</definedName>
    <definedName name="p_LTM_BS" localSheetId="1">#REF!</definedName>
    <definedName name="p_LTM_BS" localSheetId="24">#REF!</definedName>
    <definedName name="p_LTM_BS">#REF!</definedName>
    <definedName name="p_LTM_IS" localSheetId="1">#REF!</definedName>
    <definedName name="p_LTM_IS" localSheetId="24">#REF!</definedName>
    <definedName name="p_LTM_IS">#REF!</definedName>
    <definedName name="p_MandatoryDebt" localSheetId="1">#REF!</definedName>
    <definedName name="p_MandatoryDebt" localSheetId="24">#REF!</definedName>
    <definedName name="p_MandatoryDebt">#REF!</definedName>
    <definedName name="P_OPT_4" localSheetId="1">[19]Приложение!#REF!</definedName>
    <definedName name="P_OPT_4" localSheetId="24">[19]Приложение!#REF!</definedName>
    <definedName name="P_OPT_4">[19]Приложение!#REF!</definedName>
    <definedName name="p_Options" localSheetId="1">#REF!</definedName>
    <definedName name="p_Options" localSheetId="24">#REF!</definedName>
    <definedName name="p_Options" localSheetId="0">#REF!</definedName>
    <definedName name="p_Options">#REF!</definedName>
    <definedName name="p_Preferred" localSheetId="1">#REF!</definedName>
    <definedName name="p_Preferred" localSheetId="24">#REF!</definedName>
    <definedName name="p_Preferred">#REF!</definedName>
    <definedName name="p_Premium" localSheetId="1">#REF!</definedName>
    <definedName name="p_Premium" localSheetId="24">#REF!</definedName>
    <definedName name="p_Premium">#REF!</definedName>
    <definedName name="p_SharesOutstanding" localSheetId="1">#REF!</definedName>
    <definedName name="p_SharesOutstanding" localSheetId="24">#REF!</definedName>
    <definedName name="p_SharesOutstanding">#REF!</definedName>
    <definedName name="p_Sum" localSheetId="1">#REF!</definedName>
    <definedName name="p_Sum" localSheetId="24">#REF!</definedName>
    <definedName name="p_Sum">#REF!</definedName>
    <definedName name="p_Tax" localSheetId="1">#REF!</definedName>
    <definedName name="p_Tax" localSheetId="24">#REF!</definedName>
    <definedName name="p_Tax">#REF!</definedName>
    <definedName name="P1_ESO_PROT" localSheetId="1" hidden="1">#REF!,#REF!,#REF!,#REF!,#REF!,#REF!,#REF!,#REF!</definedName>
    <definedName name="P1_ESO_PROT" localSheetId="24" hidden="1">#REF!,#REF!,#REF!,#REF!,#REF!,#REF!,#REF!,#REF!</definedName>
    <definedName name="P1_ESO_PROT" localSheetId="0" hidden="1">#REF!,#REF!,#REF!,#REF!,#REF!,#REF!,#REF!,#REF!</definedName>
    <definedName name="P1_ESO_PROT" hidden="1">#REF!,#REF!,#REF!,#REF!,#REF!,#REF!,#REF!,#REF!</definedName>
    <definedName name="P1_SBT_PROT" localSheetId="1" hidden="1">#REF!,#REF!,#REF!,#REF!,#REF!,#REF!,#REF!</definedName>
    <definedName name="P1_SBT_PROT" localSheetId="24" hidden="1">#REF!,#REF!,#REF!,#REF!,#REF!,#REF!,#REF!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1" hidden="1">#REF!,#REF!,#REF!,#REF!,#REF!,#REF!</definedName>
    <definedName name="P1_SC22" localSheetId="24" hidden="1">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hidden="1">'[40]16'!$E$15:$I$16,'[40]16'!$E$18:$I$20,'[40]16'!$E$23:$I$23,'[40]16'!$E$26:$I$26,'[40]16'!$E$29:$I$29,'[40]16'!$E$32:$I$32,'[40]16'!$E$35:$I$35,'[40]16'!$B$34,'[40]16'!$B$37</definedName>
    <definedName name="P1_SCOPE_17_PRT" localSheetId="1" hidden="1">#REF!,#REF!,#REF!,#REF!,#REF!,#REF!,#REF!,#REF!</definedName>
    <definedName name="P1_SCOPE_17_PRT" localSheetId="24" hidden="1">#REF!,#REF!,#REF!,#REF!,#REF!,#REF!,#REF!,#REF!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4_PRT" hidden="1">'[40]4'!$F$23:$I$23,'[40]4'!$F$25:$I$25,'[40]4'!$F$27:$I$31,'[40]4'!$K$14:$N$20,'[40]4'!$K$23:$N$23,'[40]4'!$K$25:$N$25,'[40]4'!$K$27:$N$31,'[40]4'!$P$14:$S$20,'[40]4'!$P$23:$S$23</definedName>
    <definedName name="P1_SCOPE_5_PRT" hidden="1">'[40]5'!$F$23:$I$23,'[40]5'!$F$25:$I$25,'[40]5'!$F$27:$I$31,'[40]5'!$K$14:$N$21,'[40]5'!$K$23:$N$23,'[40]5'!$K$25:$N$25,'[40]5'!$K$27:$N$31,'[40]5'!$P$14:$S$21,'[40]5'!$P$23:$S$23</definedName>
    <definedName name="P1_SCOPE_CORR" localSheetId="1" hidden="1">#REF!,#REF!,#REF!,#REF!,#REF!,#REF!,#REF!</definedName>
    <definedName name="P1_SCOPE_CORR" localSheetId="24" hidden="1">#REF!,#REF!,#REF!,#REF!,#REF!,#REF!,#REF!</definedName>
    <definedName name="P1_SCOPE_CORR" localSheetId="0" hidden="1">#REF!,#REF!,#REF!,#REF!,#REF!,#REF!,#REF!</definedName>
    <definedName name="P1_SCOPE_CORR" hidden="1">#REF!,#REF!,#REF!,#REF!,#REF!,#REF!,#REF!</definedName>
    <definedName name="P1_SCOPE_F1_PRT" hidden="1">'[40]Ф-1 (для АО-энерго)'!$D$74:$E$84,'[40]Ф-1 (для АО-энерго)'!$D$71:$E$72,'[40]Ф-1 (для АО-энерго)'!$D$66:$E$69,'[40]Ф-1 (для АО-энерго)'!$D$61:$E$64</definedName>
    <definedName name="P1_SCOPE_F2_PRT" hidden="1">'[40]Ф-2 (для АО-энерго)'!$G$56,'[40]Ф-2 (для АО-энерго)'!$E$55:$E$56,'[40]Ф-2 (для АО-энерго)'!$F$55:$G$55,'[40]Ф-2 (для АО-энерго)'!$D$55</definedName>
    <definedName name="P1_SCOPE_FLOAD" localSheetId="1" hidden="1">#REF!,#REF!,#REF!,#REF!,#REF!,#REF!</definedName>
    <definedName name="P1_SCOPE_FLOAD" localSheetId="24" hidden="1">#REF!,#REF!,#REF!,#REF!,#REF!,#REF!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localSheetId="24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localSheetId="24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localSheetId="24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localSheetId="24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localSheetId="24" hidden="1">#REF!,#REF!,#REF!,#REF!,#REF!</definedName>
    <definedName name="P1_SCOPE_IND2" localSheetId="0" hidden="1">#REF!,#REF!,#REF!,#REF!,#REF!</definedName>
    <definedName name="P1_SCOPE_IND2" hidden="1">#REF!,#REF!,#REF!,#REF!,#REF!</definedName>
    <definedName name="P1_SCOPE_NOTIND" localSheetId="1" hidden="1">#REF!,#REF!,#REF!,#REF!,#REF!,#REF!</definedName>
    <definedName name="P1_SCOPE_NOTIND" localSheetId="24" hidden="1">#REF!,#REF!,#REF!,#REF!,#REF!,#REF!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localSheetId="24" hidden="1">#REF!,#REF!,#REF!,#REF!,#REF!,#REF!,#REF!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localSheetId="24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localSheetId="24" hidden="1">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hidden="1">[40]перекрестка!$H$15:$H$19,[40]перекрестка!$H$21:$H$25,[40]перекрестка!$J$14:$J$25,[40]перекрестка!$K$15:$K$19,[40]перекрестка!$K$21:$K$25</definedName>
    <definedName name="P1_SCOPE_SAVE2" localSheetId="1" hidden="1">#REF!,#REF!,#REF!,#REF!,#REF!,#REF!,#REF!</definedName>
    <definedName name="P1_SCOPE_SAVE2" localSheetId="24" hidden="1">#REF!,#REF!,#REF!,#REF!,#REF!,#REF!,#REF!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1" hidden="1">#REF!,#REF!,#REF!,#REF!,#REF!,#REF!,#REF!</definedName>
    <definedName name="P1_SCOPE_SV_LD" localSheetId="24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1" hidden="1">[40]свод!$E$70:$M$79,[40]свод!$E$81:$M$81,[40]свод!$E$83:$M$88,[40]свод!$E$90:$M$90,[40]свод!$E$92:$M$96,[40]свод!$E$98:$M$98,[40]свод!$E$101:$M$102</definedName>
    <definedName name="P1_SCOPE_SV_LD1" localSheetId="24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hidden="1">[40]свод!$E$18:$I$19,[40]свод!$E$23:$H$26,[40]свод!$E$28:$I$29,[40]свод!$E$32:$I$36,[40]свод!$E$38:$I$40,[40]свод!$E$42:$I$53,[40]свод!$E$55:$I$56</definedName>
    <definedName name="P1_SET_PROT" localSheetId="1" hidden="1">#REF!,#REF!,#REF!,#REF!,#REF!,#REF!,#REF!</definedName>
    <definedName name="P1_SET_PROT" localSheetId="24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localSheetId="24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1_Protect" localSheetId="1" hidden="1">#REF!,#REF!,#REF!,#REF!,#REF!,#REF!,#REF!,#REF!,#REF!</definedName>
    <definedName name="P1_T1_Protect" localSheetId="24" hidden="1">#REF!,#REF!,#REF!,#REF!,#REF!,#REF!</definedName>
    <definedName name="P1_T1_Protect" localSheetId="0" hidden="1">#REF!,#REF!,#REF!,#REF!,#REF!,#REF!</definedName>
    <definedName name="P1_T1_Protect" hidden="1">#REF!,#REF!,#REF!,#REF!,#REF!,#REF!</definedName>
    <definedName name="P1_T12?Data" localSheetId="1" hidden="1">#REF!,#REF!,#REF!,#REF!,#REF!,#REF!,#REF!,#REF!,#REF!,#REF!,#REF!,#REF!</definedName>
    <definedName name="P1_T12?Data" localSheetId="24" hidden="1">#REF!,#REF!,#REF!,#REF!,#REF!,#REF!,#REF!,#REF!,#REF!,#REF!,#REF!,#REF!</definedName>
    <definedName name="P1_T12?Data" localSheetId="0" hidden="1">#REF!,#REF!,#REF!,#REF!,#REF!,#REF!,#REF!,#REF!,#REF!,#REF!,#REF!,#REF!</definedName>
    <definedName name="P1_T12?Data" hidden="1">#REF!,#REF!,#REF!,#REF!,#REF!,#REF!,#REF!,#REF!,#REF!,#REF!,#REF!,#REF!</definedName>
    <definedName name="P1_T12?L3.1.x" localSheetId="1" hidden="1">#REF!,#REF!,#REF!,#REF!,#REF!,#REF!,#REF!,#REF!</definedName>
    <definedName name="P1_T12?L3.1.x" localSheetId="24" hidden="1">#REF!,#REF!,#REF!,#REF!,#REF!,#REF!,#REF!,#REF!</definedName>
    <definedName name="P1_T12?L3.1.x" localSheetId="0" hidden="1">#REF!,#REF!,#REF!,#REF!,#REF!,#REF!,#REF!,#REF!</definedName>
    <definedName name="P1_T12?L3.1.x" hidden="1">#REF!,#REF!,#REF!,#REF!,#REF!,#REF!,#REF!,#REF!</definedName>
    <definedName name="P1_T12?L3.x" localSheetId="1" hidden="1">#REF!,#REF!,#REF!,#REF!,#REF!,#REF!,#REF!,#REF!</definedName>
    <definedName name="P1_T12?L3.x" localSheetId="24" hidden="1">#REF!,#REF!,#REF!,#REF!,#REF!,#REF!,#REF!,#REF!</definedName>
    <definedName name="P1_T12?L3.x" hidden="1">#REF!,#REF!,#REF!,#REF!,#REF!,#REF!,#REF!,#REF!</definedName>
    <definedName name="P1_T12?unit?ГА" localSheetId="1" hidden="1">#REF!,#REF!,#REF!,#REF!,#REF!,#REF!,#REF!,#REF!</definedName>
    <definedName name="P1_T12?unit?ГА" localSheetId="24" hidden="1">#REF!,#REF!,#REF!,#REF!,#REF!,#REF!,#REF!,#REF!</definedName>
    <definedName name="P1_T12?unit?ГА" hidden="1">#REF!,#REF!,#REF!,#REF!,#REF!,#REF!,#REF!,#REF!</definedName>
    <definedName name="P1_T12?unit?ТРУБ" localSheetId="1" hidden="1">#REF!,#REF!,#REF!,#REF!,#REF!,#REF!,#REF!,#REF!</definedName>
    <definedName name="P1_T12?unit?ТРУБ" localSheetId="24" hidden="1">#REF!,#REF!,#REF!,#REF!,#REF!,#REF!,#REF!,#REF!</definedName>
    <definedName name="P1_T12?unit?ТРУБ" hidden="1">#REF!,#REF!,#REF!,#REF!,#REF!,#REF!,#REF!,#REF!</definedName>
    <definedName name="P1_T13?unit?РУБ.ТМКБ" localSheetId="1" hidden="1">#REF!,#REF!,#REF!,#REF!,#REF!,#REF!,#REF!,#REF!</definedName>
    <definedName name="P1_T13?unit?РУБ.ТМКБ" localSheetId="24" hidden="1">#REF!,#REF!,#REF!,#REF!,#REF!,#REF!,#REF!,#REF!</definedName>
    <definedName name="P1_T13?unit?РУБ.ТМКБ" hidden="1">#REF!,#REF!,#REF!,#REF!,#REF!,#REF!,#REF!,#REF!</definedName>
    <definedName name="P1_T13?unit?ТМКБ" localSheetId="1" hidden="1">#REF!,#REF!,#REF!,#REF!,#REF!,#REF!,#REF!,#REF!</definedName>
    <definedName name="P1_T13?unit?ТМКБ" localSheetId="24" hidden="1">#REF!,#REF!,#REF!,#REF!,#REF!,#REF!,#REF!,#REF!</definedName>
    <definedName name="P1_T13?unit?ТМКБ" hidden="1">#REF!,#REF!,#REF!,#REF!,#REF!,#REF!,#REF!,#REF!</definedName>
    <definedName name="P1_T13?unit?ТРУБ" localSheetId="1" hidden="1">#REF!,#REF!,#REF!,#REF!,#REF!,#REF!,#REF!,#REF!</definedName>
    <definedName name="P1_T13?unit?ТРУБ" localSheetId="24" hidden="1">#REF!,#REF!,#REF!,#REF!,#REF!,#REF!,#REF!,#REF!</definedName>
    <definedName name="P1_T13?unit?ТРУБ" hidden="1">#REF!,#REF!,#REF!,#REF!,#REF!,#REF!,#REF!,#REF!</definedName>
    <definedName name="P1_T16?item_ext?ЧЕЛ" localSheetId="1">#REF!,#REF!,#REF!,#REF!,#REF!,#REF!,#REF!,#REF!</definedName>
    <definedName name="P1_T16?item_ext?ЧЕЛ" localSheetId="24">#REF!,#REF!,#REF!,#REF!,#REF!,#REF!,#REF!,#REF!</definedName>
    <definedName name="P1_T16?item_ext?ЧЕЛ">#REF!,#REF!,#REF!,#REF!,#REF!,#REF!,#REF!,#REF!</definedName>
    <definedName name="P1_T16?unit?ТРУБ" localSheetId="1">#REF!,#REF!,#REF!,#REF!,#REF!,#REF!,#REF!,#REF!</definedName>
    <definedName name="P1_T16?unit?ТРУБ" localSheetId="24">#REF!,#REF!,#REF!,#REF!,#REF!,#REF!,#REF!,#REF!</definedName>
    <definedName name="P1_T16?unit?ТРУБ">#REF!,#REF!,#REF!,#REF!,#REF!,#REF!,#REF!,#REF!</definedName>
    <definedName name="P1_T16?unit?ЧЕЛ" localSheetId="1">#REF!,#REF!,#REF!,#REF!,#REF!,#REF!,#REF!,#REF!</definedName>
    <definedName name="P1_T16?unit?ЧЕЛ" localSheetId="24">#REF!,#REF!,#REF!,#REF!,#REF!,#REF!,#REF!,#REF!</definedName>
    <definedName name="P1_T16?unit?ЧЕЛ">#REF!,#REF!,#REF!,#REF!,#REF!,#REF!,#REF!,#REF!</definedName>
    <definedName name="P1_T16_Protect" localSheetId="1" hidden="1">'[41]16'!$G$10:$K$14,'[41]16'!$G$17:$K$17,'[41]16'!$G$20:$K$20,'[41]16'!$G$23:$K$23,'[41]16'!$G$26:$K$26,'[41]16'!$G$29:$K$29,'[41]16'!$G$33:$K$34,'[41]16'!$G$38:$K$40</definedName>
    <definedName name="P1_T16_Protect" localSheetId="24" hidden="1">#REF!,#REF!,#REF!,#REF!,#REF!,#REF!,#REF!,#REF!</definedName>
    <definedName name="P1_T16_Protect" localSheetId="0" hidden="1">#REF!,#REF!,#REF!,#REF!,#REF!,#REF!,#REF!,#REF!</definedName>
    <definedName name="P1_T16_Protect" hidden="1">#REF!,#REF!,#REF!,#REF!,#REF!,#REF!,#REF!,#REF!</definedName>
    <definedName name="P1_T17.1_Protect" localSheetId="1" hidden="1">#REF!,#REF!,#REF!,#REF!,#REF!,#REF!,#REF!,#REF!</definedName>
    <definedName name="P1_T17.1_Protect" localSheetId="24" hidden="1">#REF!,#REF!,#REF!,#REF!,#REF!,#REF!,#REF!,#REF!</definedName>
    <definedName name="P1_T17.1_Protect" hidden="1">#REF!,#REF!,#REF!,#REF!,#REF!,#REF!,#REF!,#REF!</definedName>
    <definedName name="P1_T17?L4">'[24]29'!$J$18:$J$25,'[24]29'!$G$18:$G$25,'[24]29'!$G$35:$G$42,'[24]29'!$J$35:$J$42,'[24]29'!$G$60,'[24]29'!$J$60,'[24]29'!$M$60,'[24]29'!$P$60,'[24]29'!$P$18:$P$25,'[24]29'!$G$9:$G$16</definedName>
    <definedName name="P1_T17?unit?РУБ.ГКАЛ">'[24]29'!$F$44:$F$51,'[24]29'!$I$44:$I$51,'[24]29'!$L$44:$L$51,'[24]29'!$F$18:$F$25,'[24]29'!$I$60,'[24]29'!$L$60,'[24]29'!$O$60,'[24]29'!$F$60,'[24]29'!$F$9:$F$16,'[24]29'!$I$9:$I$16</definedName>
    <definedName name="P1_T17?unit?ТГКАЛ">'[24]29'!$M$18:$M$25,'[24]29'!$J$18:$J$25,'[24]29'!$G$18:$G$25,'[24]29'!$G$35:$G$42,'[24]29'!$J$35:$J$42,'[24]29'!$G$60,'[24]29'!$J$60,'[24]29'!$M$60,'[24]29'!$P$60,'[24]29'!$G$9:$G$16</definedName>
    <definedName name="P1_T17_Protection">'[24]29'!$O$47:$P$51,'[24]29'!$L$47:$M$51,'[24]29'!$L$53:$M$53,'[24]29'!$L$55:$M$59,'[24]29'!$O$53:$P$53,'[24]29'!$O$55:$P$59,'[24]29'!$F$12:$G$16,'[24]29'!$F$10:$G$10</definedName>
    <definedName name="P1_T18.2_Protect" localSheetId="1" hidden="1">'[41]18.2'!$F$12:$J$19,'[41]18.2'!$F$22:$J$25,'[41]18.2'!$B$28:$J$30,'[41]18.2'!$F$32:$J$32,'[41]18.2'!$B$34:$J$36,'[41]18.2'!$F$40:$J$45,'[41]18.2'!$F$52:$J$52</definedName>
    <definedName name="P1_T18.2_Protect" localSheetId="24" hidden="1">#REF!,#REF!,#REF!,#REF!,#REF!,#REF!,#REF!</definedName>
    <definedName name="P1_T18.2_Protect" localSheetId="0" hidden="1">#REF!,#REF!,#REF!,#REF!,#REF!,#REF!,#REF!</definedName>
    <definedName name="P1_T18.2_Protect" hidden="1">#REF!,#REF!,#REF!,#REF!,#REF!,#REF!,#REF!</definedName>
    <definedName name="P1_T2.1?Data" localSheetId="1">#REF!,#REF!,#REF!,#REF!,#REF!,#REF!,#REF!</definedName>
    <definedName name="P1_T2.1?Data" localSheetId="24">#REF!,#REF!,#REF!,#REF!,#REF!,#REF!,#REF!</definedName>
    <definedName name="P1_T2.1?Data">#REF!,#REF!,#REF!,#REF!,#REF!,#REF!,#REF!</definedName>
    <definedName name="P1_T2.1?unit?РУБ.ТНТ" localSheetId="1">#REF!,#REF!,#REF!,#REF!,#REF!,#REF!,#REF!</definedName>
    <definedName name="P1_T2.1?unit?РУБ.ТНТ" localSheetId="24">#REF!,#REF!,#REF!,#REF!,#REF!,#REF!,#REF!</definedName>
    <definedName name="P1_T2.1?unit?РУБ.ТНТ">#REF!,#REF!,#REF!,#REF!,#REF!,#REF!,#REF!</definedName>
    <definedName name="P1_T2.1_Protect" localSheetId="1" hidden="1">#REF!,#REF!,#REF!,#REF!,#REF!,#REF!,#REF!,#REF!</definedName>
    <definedName name="P1_T2.1_Protect" localSheetId="24" hidden="1">#REF!,#REF!,#REF!,#REF!,#REF!,#REF!,#REF!,#REF!</definedName>
    <definedName name="P1_T2.1_Protect" localSheetId="0" hidden="1">#REF!,#REF!,#REF!,#REF!,#REF!,#REF!,#REF!,#REF!</definedName>
    <definedName name="P1_T2.1_Protect" hidden="1">#REF!,#REF!,#REF!,#REF!,#REF!,#REF!,#REF!,#REF!</definedName>
    <definedName name="P1_T2.2?Data" localSheetId="1">#REF!,#REF!,#REF!,#REF!,#REF!,#REF!,#REF!,#REF!</definedName>
    <definedName name="P1_T2.2?Data" localSheetId="24">#REF!,#REF!,#REF!,#REF!,#REF!,#REF!,#REF!,#REF!</definedName>
    <definedName name="P1_T2.2?Data">#REF!,#REF!,#REF!,#REF!,#REF!,#REF!,#REF!,#REF!</definedName>
    <definedName name="P1_T2.2?unit?РУБ.ТНТ" localSheetId="1">#REF!,#REF!,#REF!,#REF!,#REF!,#REF!,#REF!</definedName>
    <definedName name="P1_T2.2?unit?РУБ.ТНТ" localSheetId="24">#REF!,#REF!,#REF!,#REF!,#REF!,#REF!,#REF!</definedName>
    <definedName name="P1_T2.2?unit?РУБ.ТНТ" localSheetId="0">#REF!,#REF!,#REF!,#REF!,#REF!,#REF!,#REF!</definedName>
    <definedName name="P1_T2.2?unit?РУБ.ТНТ">#REF!,#REF!,#REF!,#REF!,#REF!,#REF!,#REF!</definedName>
    <definedName name="P1_T2.2_Protect" localSheetId="1" hidden="1">#REF!,#REF!,#REF!,#REF!,#REF!,#REF!,#REF!,#REF!</definedName>
    <definedName name="P1_T2.2_Protect" localSheetId="24" hidden="1">#REF!,#REF!,#REF!,#REF!,#REF!,#REF!,#REF!,#REF!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_1_Protect" localSheetId="1" hidden="1">#REF!,#REF!,#REF!,#REF!,#REF!,#REF!,#REF!,#REF!</definedName>
    <definedName name="P1_T2_1_Protect" localSheetId="24" hidden="1">#REF!,#REF!,#REF!,#REF!,#REF!,#REF!,#REF!,#REF!</definedName>
    <definedName name="P1_T2_1_Protect" hidden="1">#REF!,#REF!,#REF!,#REF!,#REF!,#REF!,#REF!,#REF!</definedName>
    <definedName name="P1_T2_2_Protect" localSheetId="1" hidden="1">#REF!,#REF!,#REF!,#REF!,#REF!,#REF!,#REF!,#REF!</definedName>
    <definedName name="P1_T2_2_Protect" localSheetId="24" hidden="1">#REF!,#REF!,#REF!,#REF!,#REF!,#REF!,#REF!,#REF!</definedName>
    <definedName name="P1_T2_2_Protect" hidden="1">#REF!,#REF!,#REF!,#REF!,#REF!,#REF!,#REF!,#REF!</definedName>
    <definedName name="P1_T20_Protection" hidden="1">'[24]20'!$E$4:$H$4,'[24]20'!$E$13:$H$13,'[24]20'!$E$16:$H$17,'[24]20'!$E$19:$H$19,'[24]20'!$J$4:$M$4,'[24]20'!$J$8:$M$11,'[24]20'!$J$13:$M$13,'[24]20'!$J$16:$M$17,'[24]20'!$J$19:$M$19</definedName>
    <definedName name="P1_T21_Protection">'[24]21'!$O$31:$S$33,'[24]21'!$E$11,'[24]21'!$G$11:$K$11,'[24]21'!$M$11,'[24]21'!$O$11:$S$11,'[24]21'!$E$14:$E$16,'[24]21'!$G$14:$K$16,'[24]21'!$M$14:$M$16,'[24]21'!$O$14:$S$16</definedName>
    <definedName name="P1_T22?Data" localSheetId="1">#REF!,#REF!,#REF!,#REF!,#REF!,#REF!,#REF!,#REF!</definedName>
    <definedName name="P1_T22?Data" localSheetId="24">#REF!,#REF!,#REF!,#REF!,#REF!,#REF!,#REF!,#REF!</definedName>
    <definedName name="P1_T22?Data" localSheetId="0">#REF!,#REF!,#REF!,#REF!,#REF!,#REF!,#REF!,#REF!</definedName>
    <definedName name="P1_T22?Data">#REF!,#REF!,#REF!,#REF!,#REF!,#REF!,#REF!,#REF!</definedName>
    <definedName name="P1_T23_Protection">'[24]23'!$F$9:$J$25,'[24]23'!$O$9:$P$25,'[24]23'!$A$32:$A$34,'[24]23'!$F$32:$J$34,'[24]23'!$O$32:$P$34,'[24]23'!$A$37:$A$53,'[24]23'!$F$37:$J$53,'[24]23'!$O$37:$P$53</definedName>
    <definedName name="P1_T25_protection">'[24]25'!$G$8:$J$21,'[24]25'!$G$24:$J$28,'[24]25'!$G$30:$J$33,'[24]25'!$G$35:$J$37,'[24]25'!$G$41:$J$42,'[24]25'!$L$8:$O$21,'[24]25'!$L$24:$O$28,'[24]25'!$L$30:$O$33</definedName>
    <definedName name="P1_T26_Protection">'[24]26'!$B$34:$B$36,'[24]26'!$F$8:$I$8,'[24]26'!$F$10:$I$11,'[24]26'!$F$13:$I$15,'[24]26'!$F$18:$I$19,'[24]26'!$F$22:$I$24,'[24]26'!$F$26:$I$26,'[24]26'!$F$29:$I$32</definedName>
    <definedName name="P1_T27_Protection">'[24]27'!$B$34:$B$36,'[24]27'!$F$8:$I$8,'[24]27'!$F$10:$I$11,'[24]27'!$F$13:$I$15,'[24]27'!$F$18:$I$19,'[24]27'!$F$22:$I$24,'[24]27'!$F$26:$I$26,'[24]27'!$F$29:$I$32</definedName>
    <definedName name="P1_T28?axis?R?ПЭ">'[24]28'!$D$16:$I$18,'[24]28'!$D$22:$I$24,'[24]28'!$D$28:$I$30,'[24]28'!$D$37:$I$39,'[24]28'!$D$42:$I$44,'[24]28'!$D$48:$I$50,'[24]28'!$D$54:$I$56,'[24]28'!$D$63:$I$65</definedName>
    <definedName name="P1_T28?axis?R?ПЭ?">'[24]28'!$B$16:$B$18,'[24]28'!$B$22:$B$24,'[24]28'!$B$28:$B$30,'[24]28'!$B$37:$B$39,'[24]28'!$B$42:$B$44,'[24]28'!$B$48:$B$50,'[24]28'!$B$54:$B$56,'[24]28'!$B$63:$B$65</definedName>
    <definedName name="P1_T28?Data">'[24]28'!$G$242:$H$265,'[24]28'!$D$242:$E$265,'[24]28'!$G$216:$H$239,'[24]28'!$D$268:$E$292,'[24]28'!$G$268:$H$292,'[24]28'!$D$216:$E$239,'[24]28'!$G$190:$H$213</definedName>
    <definedName name="P1_T28_Protection">'[24]28'!$B$74:$B$76,'[24]28'!$B$80:$B$82,'[24]28'!$B$89:$B$91,'[24]28'!$B$94:$B$96,'[24]28'!$B$100:$B$102,'[24]28'!$B$106:$B$108,'[24]28'!$B$115:$B$117,'[24]28'!$B$120:$B$122</definedName>
    <definedName name="P1_T4_Protect" localSheetId="1" hidden="1">#REF!,#REF!,#REF!,#REF!,#REF!,#REF!,#REF!,#REF!,#REF!</definedName>
    <definedName name="P1_T4_Protect" localSheetId="24" hidden="1">#REF!,#REF!,#REF!,#REF!,#REF!,#REF!,#REF!,#REF!,#REF!</definedName>
    <definedName name="P1_T4_Protect" localSheetId="0" hidden="1">#REF!,#REF!,#REF!,#REF!,#REF!,#REF!,#REF!,#REF!,#REF!</definedName>
    <definedName name="P1_T4_Protect" hidden="1">#REF!,#REF!,#REF!,#REF!,#REF!,#REF!,#REF!,#REF!,#REF!</definedName>
    <definedName name="P1_T5_Protect" localSheetId="1" hidden="1">#REF!,#REF!,#REF!,#REF!,#REF!,#REF!,#REF!,#REF!,#REF!</definedName>
    <definedName name="P1_T5_Protect" localSheetId="24" hidden="1">#REF!,#REF!,#REF!,#REF!,#REF!,#REF!,#REF!,#REF!,#REF!</definedName>
    <definedName name="P1_T5_Protect" hidden="1">#REF!,#REF!,#REF!,#REF!,#REF!,#REF!,#REF!,#REF!,#REF!</definedName>
    <definedName name="P1_T6_Protect" localSheetId="1" hidden="1">#REF!,#REF!,#REF!,#REF!,#REF!,#REF!,#REF!,#REF!,#REF!</definedName>
    <definedName name="P1_T6_Protect" localSheetId="24">#REF!,#REF!,#REF!,#REF!,#REF!,#REF!,#REF!,#REF!,#REF!</definedName>
    <definedName name="P1_T6_Protect">#REF!,#REF!,#REF!,#REF!,#REF!,#REF!,#REF!,#REF!,#REF!</definedName>
    <definedName name="P10_SCOPE_FULL_LOAD" localSheetId="1" hidden="1">#REF!,#REF!,#REF!,#REF!,#REF!,#REF!</definedName>
    <definedName name="P10_SCOPE_FULL_LOAD" localSheetId="24" hidden="1">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[41]перекрестка!$F$42:$H$46,[41]перекрестка!$F$49:$G$49,[41]перекрестка!$F$50:$H$54,[41]перекрестка!$F$55:$G$55,[41]перекрестка!$F$56:$H$60</definedName>
    <definedName name="P10_T12?L3.1.x" localSheetId="1" hidden="1">#REF!,#REF!,#REF!,#REF!,#REF!,#REF!,#REF!,'Производственные показатели'!P1_T12?L3.1.x</definedName>
    <definedName name="P10_T12?L3.1.x" localSheetId="24" hidden="1">#REF!,#REF!,#REF!,#REF!,#REF!,#REF!,#REF!,'Свод затрат'!P1_T12?L3.1.x</definedName>
    <definedName name="P10_T12?L3.1.x" localSheetId="0" hidden="1">#REF!,#REF!,#REF!,#REF!,#REF!,#REF!,#REF!,'форма №2 '!P1_T12?L3.1.x</definedName>
    <definedName name="P10_T12?L3.1.x" hidden="1">#REF!,#REF!,#REF!,#REF!,#REF!,#REF!,#REF!,[0]!P1_T12?L3.1.x</definedName>
    <definedName name="P10_T12?L3.x" localSheetId="1" hidden="1">#REF!,#REF!,#REF!,#REF!,#REF!,#REF!,#REF!,'Производственные показатели'!P1_T12?L3.x</definedName>
    <definedName name="P10_T12?L3.x" localSheetId="24" hidden="1">#REF!,#REF!,#REF!,#REF!,#REF!,#REF!,#REF!,'Свод затрат'!P1_T12?L3.x</definedName>
    <definedName name="P10_T12?L3.x" localSheetId="0" hidden="1">#REF!,#REF!,#REF!,#REF!,#REF!,#REF!,#REF!,[0]!P1_T12?L3.x</definedName>
    <definedName name="P10_T12?L3.x" hidden="1">#REF!,#REF!,#REF!,#REF!,#REF!,#REF!,#REF!,[0]!P1_T12?L3.x</definedName>
    <definedName name="P10_T12?unit?ГА" localSheetId="1" hidden="1">#REF!,#REF!,#REF!,#REF!,#REF!,#REF!,#REF!,#REF!</definedName>
    <definedName name="P10_T12?unit?ГА" localSheetId="24" hidden="1">#REF!,#REF!,#REF!,#REF!,#REF!,#REF!,#REF!,#REF!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1" hidden="1">#REF!,#REF!,#REF!,#REF!,#REF!,#REF!,#REF!,#REF!</definedName>
    <definedName name="P10_T12?unit?ТРУБ" localSheetId="24" hidden="1">#REF!,#REF!,#REF!,#REF!,#REF!,#REF!,#REF!,#REF!</definedName>
    <definedName name="P10_T12?unit?ТРУБ" hidden="1">#REF!,#REF!,#REF!,#REF!,#REF!,#REF!,#REF!,#REF!</definedName>
    <definedName name="P10_T16?item_ext?ЧЕЛ" localSheetId="1" hidden="1">#REF!,#REF!,#REF!,#REF!,#REF!,#REF!,#REF!,#REF!</definedName>
    <definedName name="P10_T16?item_ext?ЧЕЛ" localSheetId="24" hidden="1">#REF!,#REF!,#REF!,#REF!,#REF!,#REF!,#REF!,#REF!</definedName>
    <definedName name="P10_T16?item_ext?ЧЕЛ" hidden="1">#REF!,#REF!,#REF!,#REF!,#REF!,#REF!,#REF!,#REF!</definedName>
    <definedName name="P10_T16?unit?ТРУБ" localSheetId="1" hidden="1">#REF!,#REF!,#REF!,#REF!,#REF!,#REF!,#REF!,#REF!</definedName>
    <definedName name="P10_T16?unit?ТРУБ" localSheetId="24" hidden="1">#REF!,#REF!,#REF!,#REF!,#REF!,#REF!,#REF!,#REF!</definedName>
    <definedName name="P10_T16?unit?ТРУБ" hidden="1">#REF!,#REF!,#REF!,#REF!,#REF!,#REF!,#REF!,#REF!</definedName>
    <definedName name="P10_T16?unit?ЧЕЛ" localSheetId="1" hidden="1">#REF!,#REF!,#REF!,#REF!,#REF!,#REF!,#REF!,#REF!</definedName>
    <definedName name="P10_T16?unit?ЧЕЛ" localSheetId="24" hidden="1">#REF!,#REF!,#REF!,#REF!,#REF!,#REF!,#REF!,#REF!</definedName>
    <definedName name="P10_T16?unit?ЧЕЛ" hidden="1">#REF!,#REF!,#REF!,#REF!,#REF!,#REF!,#REF!,#REF!</definedName>
    <definedName name="P10_T28_Protection">'[24]28'!$G$167:$H$169,'[24]28'!$D$172:$E$174,'[24]28'!$G$172:$H$174,'[24]28'!$D$178:$E$180,'[24]28'!$G$178:$H$181,'[24]28'!$D$184:$E$186,'[24]28'!$G$184:$H$186</definedName>
    <definedName name="P11_SCOPE_FULL_LOAD" localSheetId="1" hidden="1">#REF!,#REF!,#REF!,#REF!,#REF!</definedName>
    <definedName name="P11_SCOPE_FULL_LOAD" localSheetId="24" hidden="1">#REF!,#REF!,#REF!,#REF!,#REF!</definedName>
    <definedName name="P11_SCOPE_FULL_LOAD" localSheetId="0" hidden="1">#REF!,#REF!,#REF!,#REF!,#REF!</definedName>
    <definedName name="P11_SCOPE_FULL_LOAD" hidden="1">#REF!,#REF!,#REF!,#REF!,#REF!</definedName>
    <definedName name="P11_T1_Protect">[41]перекрестка!$F$62:$H$66,[41]перекрестка!$F$68:$H$72,[41]перекрестка!$F$74:$H$78,[41]перекрестка!$F$80:$H$84,[41]перекрестка!$F$89:$G$89</definedName>
    <definedName name="P11_T12?unit?ГА" localSheetId="1" hidden="1">#REF!,'Производственные показатели'!P1_T12?unit?ГА,'Производственные показатели'!P2_T12?unit?ГА,'Производственные показатели'!P3_T12?unit?ГА,'Производственные показатели'!P4_T12?unit?ГА,'Производственные показатели'!P5_T12?unit?ГА,'Производственные показатели'!P6_T12?unit?ГА,'Производственные показатели'!P7_T12?unit?ГА,'Производственные показатели'!P8_T12?unit?ГА</definedName>
    <definedName name="P11_T12?unit?ГА" localSheetId="24" hidden="1">#REF!,'Свод затрат'!P1_T12?unit?ГА,'Свод затрат'!P2_T12?unit?ГА,'Свод затрат'!P3_T12?unit?ГА,'Свод затрат'!P4_T12?unit?ГА,'Свод затрат'!P5_T12?unit?ГА,'Свод затрат'!P6_T12?unit?ГА,'Свод затрат'!P7_T12?unit?ГА,'Свод затрат'!P8_T12?unit?ГА</definedName>
    <definedName name="P11_T12?unit?ГА" localSheetId="0" hidden="1">#REF!,[0]!P1_T12?unit?ГА,P2_T12?unit?ГА,P3_T12?unit?ГА,P4_T12?unit?ГА,P5_T12?unit?ГА,P6_T12?unit?ГА,P7_T12?unit?ГА,P8_T12?unit?ГА</definedName>
    <definedName name="P11_T12?unit?ГА" hidden="1">#REF!,[0]!P1_T12?unit?ГА,P2_T12?unit?ГА,P3_T12?unit?ГА,P4_T12?unit?ГА,P5_T12?unit?ГА,P6_T12?unit?ГА,P7_T12?unit?ГА,P8_T12?unit?ГА</definedName>
    <definedName name="P11_T12?unit?ТРУБ" localSheetId="1" hidden="1">#REF!,#REF!,'Производственные показатели'!P1_T12?unit?ТРУБ,'Производственные показатели'!P2_T12?unit?ТРУБ,'Производственные показатели'!P3_T12?unit?ТРУБ,'Производственные показатели'!P4_T12?unit?ТРУБ,'Производственные показатели'!P5_T12?unit?ТРУБ,'Производственные показатели'!P6_T12?unit?ТРУБ</definedName>
    <definedName name="P11_T12?unit?ТРУБ" localSheetId="24" hidden="1">#REF!,#REF!,'Свод затрат'!P1_T12?unit?ТРУБ,'Свод затрат'!P2_T12?unit?ТРУБ,'Свод затрат'!P3_T12?unit?ТРУБ,'Свод затрат'!P4_T12?unit?ТРУБ,'Свод затрат'!P5_T12?unit?ТРУБ,'Свод затрат'!P6_T12?unit?ТРУБ</definedName>
    <definedName name="P11_T12?unit?ТРУБ" localSheetId="0" hidden="1">#REF!,#REF!,[0]!P1_T12?unit?ТРУБ,P2_T12?unit?ТРУБ,P3_T12?unit?ТРУБ,P4_T12?unit?ТРУБ,P5_T12?unit?ТРУБ,P6_T12?unit?ТРУБ</definedName>
    <definedName name="P11_T12?unit?ТРУБ" hidden="1">#REF!,#REF!,[0]!P1_T12?unit?ТРУБ,P2_T12?unit?ТРУБ,P3_T12?unit?ТРУБ,P4_T12?unit?ТРУБ,P5_T12?unit?ТРУБ,P6_T12?unit?ТРУБ</definedName>
    <definedName name="P11_T16?item_ext?ЧЕЛ" localSheetId="1" hidden="1">#REF!,#REF!,#REF!,#REF!,#REF!,#REF!,#REF!,#REF!</definedName>
    <definedName name="P11_T16?item_ext?ЧЕЛ" localSheetId="24" hidden="1">#REF!,#REF!,#REF!,#REF!,#REF!,#REF!,#REF!,#REF!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1" hidden="1">#REF!,#REF!,#REF!,#REF!,#REF!,#REF!,#REF!,#REF!</definedName>
    <definedName name="P11_T16?unit?ТРУБ" localSheetId="24" hidden="1">#REF!,#REF!,#REF!,#REF!,#REF!,#REF!,#REF!,#REF!</definedName>
    <definedName name="P11_T16?unit?ТРУБ" hidden="1">#REF!,#REF!,#REF!,#REF!,#REF!,#REF!,#REF!,#REF!</definedName>
    <definedName name="P11_T16?unit?ЧЕЛ" localSheetId="1" hidden="1">#REF!,#REF!,#REF!,#REF!,#REF!,#REF!,#REF!,#REF!</definedName>
    <definedName name="P11_T16?unit?ЧЕЛ" localSheetId="24" hidden="1">#REF!,#REF!,#REF!,#REF!,#REF!,#REF!,#REF!,#REF!</definedName>
    <definedName name="P11_T16?unit?ЧЕЛ" hidden="1">#REF!,#REF!,#REF!,#REF!,#REF!,#REF!,#REF!,#REF!</definedName>
    <definedName name="P11_T28_Protection">'[24]28'!$D$193:$E$195,'[24]28'!$G$193:$H$195,'[24]28'!$D$198:$E$200,'[24]28'!$G$198:$H$200,'[24]28'!$D$204:$E$206,'[24]28'!$G$204:$H$206,'[24]28'!$D$210:$E$212,'[24]28'!$B$68:$B$70</definedName>
    <definedName name="P12_SCOPE_FULL_LOAD" localSheetId="1" hidden="1">#REF!,#REF!,#REF!,#REF!,#REF!,#REF!</definedName>
    <definedName name="P12_SCOPE_FULL_LOAD" localSheetId="24" hidden="1">#REF!,#REF!,#REF!,#REF!,#REF!,#REF!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[41]перекрестка!$F$90:$H$94,[41]перекрестка!$F$95:$G$95,[41]перекрестка!$F$96:$H$100,[41]перекрестка!$F$102:$H$106,[41]перекрестка!$F$108:$H$112</definedName>
    <definedName name="P12_T16?item_ext?ЧЕЛ" localSheetId="1" hidden="1">#REF!,#REF!,#REF!,#REF!,#REF!,#REF!,#REF!</definedName>
    <definedName name="P12_T16?item_ext?ЧЕЛ" localSheetId="24" hidden="1">#REF!,#REF!,#REF!,#REF!,#REF!,#REF!,#REF!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1" hidden="1">#REF!,#REF!,#REF!,#REF!,#REF!,#REF!,#REF!,#REF!</definedName>
    <definedName name="P12_T16?unit?ТРУБ" localSheetId="24" hidden="1">#REF!,#REF!,#REF!,#REF!,#REF!,#REF!,#REF!,#REF!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1" hidden="1">#REF!,#REF!,#REF!,#REF!,#REF!,#REF!,#REF!,#REF!</definedName>
    <definedName name="P12_T16?unit?ЧЕЛ" localSheetId="24" hidden="1">#REF!,#REF!,#REF!,#REF!,#REF!,#REF!,#REF!,#REF!</definedName>
    <definedName name="P12_T16?unit?ЧЕЛ" hidden="1">#REF!,#REF!,#REF!,#REF!,#REF!,#REF!,#REF!,#REF!</definedName>
    <definedName name="P12_T28_Protection" localSheetId="1">[0]!P1_T28_Protection,[0]!P2_T28_Protection,[0]!P3_T28_Protection,[0]!P4_T28_Protection,[0]!P5_T28_Protection,[0]!P6_T28_Protection,[0]!P7_T28_Protection,[0]!P8_T28_Protection</definedName>
    <definedName name="P12_T28_Protection" localSheetId="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localSheetId="24" hidden="1">#REF!,#REF!,#REF!,#REF!,#REF!,#REF!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[41]перекрестка!$F$114:$H$118,[41]перекрестка!$F$120:$H$124,[41]перекрестка!$F$127:$G$127,[41]перекрестка!$F$128:$H$132,[41]перекрестка!$F$133:$G$133</definedName>
    <definedName name="P13_T16?item_ext?ЧЕЛ" localSheetId="1" hidden="1">#REF!,#REF!,#REF!,#REF!,#REF!,#REF!,#REF!,#REF!</definedName>
    <definedName name="P13_T16?item_ext?ЧЕЛ" localSheetId="24" hidden="1">#REF!,#REF!,#REF!,#REF!,#REF!,#REF!,#REF!,#REF!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1" hidden="1">#REF!,#REF!,#REF!,#REF!,#REF!,#REF!,#REF!,#REF!</definedName>
    <definedName name="P13_T16?unit?ТРУБ" localSheetId="24" hidden="1">#REF!,#REF!,#REF!,#REF!,#REF!,#REF!,#REF!,#REF!</definedName>
    <definedName name="P13_T16?unit?ТРУБ" hidden="1">#REF!,#REF!,#REF!,#REF!,#REF!,#REF!,#REF!,#REF!</definedName>
    <definedName name="P13_T16?unit?ЧЕЛ" localSheetId="1" hidden="1">#REF!,#REF!,#REF!,#REF!,#REF!,#REF!,#REF!,#REF!</definedName>
    <definedName name="P13_T16?unit?ЧЕЛ" localSheetId="24" hidden="1">#REF!,#REF!,#REF!,#REF!,#REF!,#REF!,#REF!,#REF!</definedName>
    <definedName name="P13_T16?unit?ЧЕЛ" hidden="1">#REF!,#REF!,#REF!,#REF!,#REF!,#REF!,#REF!,#REF!</definedName>
    <definedName name="P14_SCOPE_FULL_LOAD" localSheetId="1" hidden="1">#REF!,#REF!,#REF!,#REF!,#REF!,#REF!</definedName>
    <definedName name="P14_SCOPE_FULL_LOAD" localSheetId="24" hidden="1">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[41]перекрестка!$F$134:$H$138,[41]перекрестка!$F$140:$H$144,[41]перекрестка!$F$146:$H$150,[41]перекрестка!$F$152:$H$156,[41]перекрестка!$F$158:$H$162</definedName>
    <definedName name="P14_T16?item_ext?ЧЕЛ" localSheetId="1" hidden="1">#REF!,#REF!,#REF!,#REF!,#REF!,#REF!,#REF!,#REF!</definedName>
    <definedName name="P14_T16?item_ext?ЧЕЛ" localSheetId="24" hidden="1">#REF!,#REF!,#REF!,#REF!,#REF!,#REF!,#REF!,#REF!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1" hidden="1">#REF!,#REF!,#REF!,#REF!,#REF!,#REF!,#REF!,#REF!</definedName>
    <definedName name="P14_T16?unit?ТРУБ" localSheetId="24" hidden="1">#REF!,#REF!,#REF!,#REF!,#REF!,#REF!,#REF!,#REF!</definedName>
    <definedName name="P14_T16?unit?ТРУБ" hidden="1">#REF!,#REF!,#REF!,#REF!,#REF!,#REF!,#REF!,#REF!</definedName>
    <definedName name="P14_T16?unit?ЧЕЛ" localSheetId="1" hidden="1">#REF!,#REF!,#REF!,#REF!,#REF!,#REF!,#REF!,#REF!</definedName>
    <definedName name="P14_T16?unit?ЧЕЛ" localSheetId="24" hidden="1">#REF!,#REF!,#REF!,#REF!,#REF!,#REF!,#REF!,#REF!</definedName>
    <definedName name="P14_T16?unit?ЧЕЛ" hidden="1">#REF!,#REF!,#REF!,#REF!,#REF!,#REF!,#REF!,#REF!</definedName>
    <definedName name="P15_SCOPE_FULL_LOAD" localSheetId="1" hidden="1">#REF!,#REF!,#REF!,#REF!,#REF!,'Производственные показатели'!P1_SCOPE_FULL_LOAD</definedName>
    <definedName name="P15_SCOPE_FULL_LOAD" localSheetId="24" hidden="1">#REF!,#REF!,#REF!,#REF!,#REF!,'Свод затрат'!P1_SCOPE_FULL_LOAD</definedName>
    <definedName name="P15_SCOPE_FULL_LOAD" localSheetId="0" hidden="1">#REF!,#REF!,#REF!,#REF!,#REF!,'форма №2 '!P1_SCOPE_FULL_LOAD</definedName>
    <definedName name="P15_SCOPE_FULL_LOAD" hidden="1">#REF!,#REF!,#REF!,#REF!,#REF!,P1_SCOPE_FULL_LOAD</definedName>
    <definedName name="P15_T1_Protect" localSheetId="1" hidden="1">[41]перекрестка!$J$158:$K$162,[41]перекрестка!$J$152:$K$156,[41]перекрестка!$J$146:$K$150,[41]перекрестка!$J$140:$K$144,[41]перекрестка!$J$11</definedName>
    <definedName name="P15_T1_Protect" localSheetId="24" hidden="1">#REF!,#REF!,#REF!,#REF!,#REF!</definedName>
    <definedName name="P15_T1_Protect" localSheetId="0" hidden="1">#REF!,#REF!,#REF!,#REF!,#REF!</definedName>
    <definedName name="P15_T1_Protect" hidden="1">#REF!,#REF!,#REF!,#REF!,#REF!</definedName>
    <definedName name="P15_T16?item_ext?ЧЕЛ" localSheetId="1" hidden="1">#REF!,#REF!,#REF!,#REF!,#REF!,#REF!,#REF!,#REF!</definedName>
    <definedName name="P15_T16?item_ext?ЧЕЛ" localSheetId="24" hidden="1">#REF!,#REF!,#REF!,#REF!,#REF!,#REF!,#REF!,#REF!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1" hidden="1">#REF!,#REF!,#REF!,#REF!,#REF!,#REF!,#REF!,#REF!</definedName>
    <definedName name="P15_T16?unit?ТРУБ" localSheetId="24" hidden="1">#REF!,#REF!,#REF!,#REF!,#REF!,#REF!,#REF!,#REF!</definedName>
    <definedName name="P15_T16?unit?ТРУБ" hidden="1">#REF!,#REF!,#REF!,#REF!,#REF!,#REF!,#REF!,#REF!</definedName>
    <definedName name="P15_T16?unit?ЧЕЛ" localSheetId="1" hidden="1">#REF!,#REF!,#REF!,#REF!,#REF!,#REF!,#REF!,#REF!</definedName>
    <definedName name="P15_T16?unit?ЧЕЛ" localSheetId="24" hidden="1">#REF!,#REF!,#REF!,#REF!,#REF!,#REF!,#REF!,#REF!</definedName>
    <definedName name="P15_T16?unit?ЧЕЛ" hidden="1">#REF!,#REF!,#REF!,#REF!,#REF!,#REF!,#REF!,#REF!</definedName>
    <definedName name="P16_SCOPE_FULL_LOAD" localSheetId="1" hidden="1">'Производственные показатели'!P2_SCOPE_FULL_LOAD,'Производственные показатели'!P3_SCOPE_FULL_LOAD,'Производственные показатели'!P4_SCOPE_FULL_LOAD,'Производственные показатели'!P5_SCOPE_FULL_LOAD,'Производственные показатели'!P6_SCOPE_FULL_LOAD,'Производственные показатели'!P7_SCOPE_FULL_LOAD,'Производственные показатели'!P8_SCOPE_FULL_LOAD</definedName>
    <definedName name="P16_SCOPE_FULL_LOAD" localSheetId="24" hidden="1">'Свод затрат'!P2_SCOPE_FULL_LOAD,'Свод затрат'!P3_SCOPE_FULL_LOAD,'Свод затрат'!P4_SCOPE_FULL_LOAD,'Свод затрат'!P5_SCOPE_FULL_LOAD,'Свод затрат'!P6_SCOPE_FULL_LOAD,'Свод затрат'!P7_SCOPE_FULL_LOAD,'Свод затрат'!P8_SCOPE_FULL_LOAD</definedName>
    <definedName name="P16_SCOPE_FULL_LOAD" localSheetId="0" hidden="1">'форма №2 '!P2_SCOPE_FULL_LOAD,'форма №2 '!P3_SCOPE_FULL_LOAD,'форма №2 '!P4_SCOPE_FULL_LOAD,'форма №2 '!P5_SCOPE_FULL_LOAD,'форма №2 '!P6_SCOPE_FULL_LOAD,'форма №2 '!P7_SCOPE_FULL_LOAD,'форма №2 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localSheetId="1" hidden="1">[41]перекрестка!$J$12:$K$16,[41]перекрестка!$J$17,[41]перекрестка!$J$18:$K$22,[41]перекрестка!$J$24:$K$28,[41]перекрестка!$J$30:$K$34,[41]перекрестка!$F$23:$G$23</definedName>
    <definedName name="P16_T1_Protect" localSheetId="24" hidden="1">#REF!,#REF!,#REF!,#REF!,#REF!,#REF!</definedName>
    <definedName name="P16_T1_Protect" localSheetId="0" hidden="1">#REF!,#REF!,#REF!,#REF!,#REF!,#REF!</definedName>
    <definedName name="P16_T1_Protect" hidden="1">#REF!,#REF!,#REF!,#REF!,#REF!,#REF!</definedName>
    <definedName name="P16_T16?item_ext?ЧЕЛ" localSheetId="1" hidden="1">#REF!,#REF!,#REF!,#REF!,#REF!,#REF!,#REF!,#REF!</definedName>
    <definedName name="P16_T16?item_ext?ЧЕЛ" localSheetId="24" hidden="1">#REF!,#REF!,#REF!,#REF!,#REF!,#REF!,#REF!,#REF!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1" hidden="1">#REF!,#REF!,#REF!,#REF!,#REF!,#REF!,#REF!,#REF!</definedName>
    <definedName name="P16_T16?unit?ТРУБ" localSheetId="24" hidden="1">#REF!,#REF!,#REF!,#REF!,#REF!,#REF!,#REF!,#REF!</definedName>
    <definedName name="P16_T16?unit?ТРУБ" hidden="1">#REF!,#REF!,#REF!,#REF!,#REF!,#REF!,#REF!,#REF!</definedName>
    <definedName name="P16_T16?unit?ЧЕЛ" localSheetId="1" hidden="1">#REF!,#REF!,#REF!,#REF!,#REF!,#REF!,#REF!,#REF!</definedName>
    <definedName name="P16_T16?unit?ЧЕЛ" localSheetId="24" hidden="1">#REF!,#REF!,#REF!,#REF!,#REF!,#REF!,#REF!,#REF!</definedName>
    <definedName name="P16_T16?unit?ЧЕЛ" hidden="1">#REF!,#REF!,#REF!,#REF!,#REF!,#REF!,#REF!,#REF!</definedName>
    <definedName name="P17_SCOPE_FULL_LOAD" localSheetId="1" hidden="1">'Производственные показатели'!P9_SCOPE_FULL_LOAD,'Производственные показатели'!P10_SCOPE_FULL_LOAD,'Производственные показатели'!P11_SCOPE_FULL_LOAD,'Производственные показатели'!P12_SCOPE_FULL_LOAD,'Производственные показатели'!P13_SCOPE_FULL_LOAD,'Производственные показатели'!P14_SCOPE_FULL_LOAD,'Производственные показатели'!P15_SCOPE_FULL_LOAD</definedName>
    <definedName name="P17_SCOPE_FULL_LOAD" localSheetId="24" hidden="1">'Свод затрат'!P9_SCOPE_FULL_LOAD,'Свод затрат'!P10_SCOPE_FULL_LOAD,'Свод затрат'!P11_SCOPE_FULL_LOAD,'Свод затрат'!P12_SCOPE_FULL_LOAD,'Свод затрат'!P13_SCOPE_FULL_LOAD,'Свод затрат'!P14_SCOPE_FULL_LOAD,'Свод затрат'!P15_SCOPE_FULL_LOAD</definedName>
    <definedName name="P17_SCOPE_FULL_LOAD" localSheetId="0" hidden="1">'форма №2 '!P9_SCOPE_FULL_LOAD,'форма №2 '!P10_SCOPE_FULL_LOAD,'форма №2 '!P11_SCOPE_FULL_LOAD,'форма №2 '!P12_SCOPE_FULL_LOAD,'форма №2 '!P13_SCOPE_FULL_LOAD,'форма №2 '!P14_SCOPE_FULL_LOAD,'форма №2 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localSheetId="1" hidden="1">[41]перекрестка!$F$29:$G$29,[41]перекрестка!$F$61:$G$61,[41]перекрестка!$F$67:$G$67,[41]перекрестка!$F$101:$G$101,[41]перекрестка!$F$107:$G$107</definedName>
    <definedName name="P17_T1_Protect" localSheetId="24" hidden="1">#REF!,#REF!,#REF!,#REF!,#REF!</definedName>
    <definedName name="P17_T1_Protect" localSheetId="0" hidden="1">#REF!,#REF!,#REF!,#REF!,#REF!</definedName>
    <definedName name="P17_T1_Protect" hidden="1">#REF!,#REF!,#REF!,#REF!,#REF!</definedName>
    <definedName name="P17_T16?item_ext?ЧЕЛ" localSheetId="1" hidden="1">#REF!,#REF!,#REF!,#REF!,#REF!,#REF!,#REF!,#REF!</definedName>
    <definedName name="P17_T16?item_ext?ЧЕЛ" localSheetId="24" hidden="1">#REF!,#REF!,#REF!,#REF!,#REF!,#REF!,#REF!,#REF!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1" hidden="1">#REF!,#REF!,#REF!,#REF!,#REF!,#REF!,#REF!,#REF!</definedName>
    <definedName name="P17_T16?unit?ТРУБ" localSheetId="24" hidden="1">#REF!,#REF!,#REF!,#REF!,#REF!,#REF!,#REF!,#REF!</definedName>
    <definedName name="P17_T16?unit?ТРУБ" hidden="1">#REF!,#REF!,#REF!,#REF!,#REF!,#REF!,#REF!,#REF!</definedName>
    <definedName name="P17_T16?unit?ЧЕЛ" localSheetId="1" hidden="1">#REF!,#REF!,#REF!,#REF!,#REF!,#REF!,#REF!,#REF!</definedName>
    <definedName name="P17_T16?unit?ЧЕЛ" localSheetId="24" hidden="1">#REF!,#REF!,#REF!,#REF!,#REF!,#REF!,#REF!,#REF!</definedName>
    <definedName name="P17_T16?unit?ЧЕЛ" hidden="1">#REF!,#REF!,#REF!,#REF!,#REF!,#REF!,#REF!,#REF!</definedName>
    <definedName name="P18_T1_Protect" localSheetId="1" hidden="1">#N/A</definedName>
    <definedName name="P18_T1_Protect" localSheetId="24" hidden="1">#REF!,#REF!,#REF!,'Свод затрат'!P1_T1_Protect,'Свод затрат'!P2_T1_Protect,'Свод затрат'!P3_T1_Protect,'Свод затрат'!P4_T1_Protect</definedName>
    <definedName name="P18_T1_Protect" localSheetId="0" hidden="1">#REF!,#REF!,#REF!,'форма №2 '!P1_T1_Protect,'форма №2 '!P2_T1_Protect,'форма №2 '!P3_T1_Protect,'форма №2 '!P4_T1_Protect</definedName>
    <definedName name="P18_T1_Protect" hidden="1">#REF!,#REF!,#REF!,P1_T1_Protect,P2_T1_Protect,P3_T1_Protect,P4_T1_Protect</definedName>
    <definedName name="P18_T16?item_ext?ЧЕЛ" localSheetId="1" hidden="1">#REF!,#REF!,#REF!,#REF!,#REF!,#REF!,#REF!,#REF!</definedName>
    <definedName name="P18_T16?item_ext?ЧЕЛ" localSheetId="24" hidden="1">#REF!,#REF!,#REF!,#REF!,#REF!,#REF!,#REF!,#REF!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1" hidden="1">#REF!,#REF!,#REF!,#REF!,#REF!,#REF!,#REF!,#REF!</definedName>
    <definedName name="P18_T16?unit?ТРУБ" localSheetId="24" hidden="1">#REF!,#REF!,#REF!,#REF!,#REF!,#REF!,#REF!,#REF!</definedName>
    <definedName name="P18_T16?unit?ТРУБ" hidden="1">#REF!,#REF!,#REF!,#REF!,#REF!,#REF!,#REF!,#REF!</definedName>
    <definedName name="P18_T16?unit?ЧЕЛ" localSheetId="1" hidden="1">#REF!,#REF!,#REF!,#REF!,#REF!,#REF!,#REF!,#REF!</definedName>
    <definedName name="P18_T16?unit?ЧЕЛ" localSheetId="24" hidden="1">#REF!,#REF!,#REF!,#REF!,#REF!,#REF!,#REF!,#REF!</definedName>
    <definedName name="P18_T16?unit?ЧЕЛ" hidden="1">#REF!,#REF!,#REF!,#REF!,#REF!,#REF!,#REF!,#REF!</definedName>
    <definedName name="P19_T1_Protect" localSheetId="1" hidden="1">[0]!P5_T1_Protect,[0]!P6_T1_Protect,[0]!P7_T1_Protect,[0]!P8_T1_Protect,[0]!P9_T1_Protect,[0]!P10_T1_Protect,[0]!P11_T1_Protect,[0]!P12_T1_Protect,[0]!P13_T1_Protect,[0]!P14_T1_Protect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1" hidden="1">#REF!,#REF!,#REF!,#REF!,#REF!,#REF!,#REF!,#REF!</definedName>
    <definedName name="P19_T16?item_ext?ЧЕЛ" localSheetId="24" hidden="1">#REF!,#REF!,#REF!,#REF!,#REF!,#REF!,#REF!,#REF!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1" hidden="1">#REF!,#REF!,#REF!,#REF!,#REF!,#REF!,#REF!,#REF!</definedName>
    <definedName name="P19_T16?unit?ТРУБ" localSheetId="24" hidden="1">#REF!,#REF!,#REF!,#REF!,#REF!,#REF!,#REF!,#REF!</definedName>
    <definedName name="P19_T16?unit?ТРУБ" hidden="1">#REF!,#REF!,#REF!,#REF!,#REF!,#REF!,#REF!,#REF!</definedName>
    <definedName name="P19_T16?unit?ЧЕЛ" localSheetId="1" hidden="1">#REF!,#REF!,#REF!,#REF!,#REF!,#REF!,#REF!</definedName>
    <definedName name="P19_T16?unit?ЧЕЛ" localSheetId="24" hidden="1">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SC22" localSheetId="1" hidden="1">#REF!,#REF!,#REF!,#REF!,#REF!,#REF!,#REF!</definedName>
    <definedName name="P2_SC22" localSheetId="24" hidden="1">#REF!,#REF!,#REF!,#REF!,#REF!,#REF!,#REF!</definedName>
    <definedName name="P2_SC22" localSheetId="0" hidden="1">#REF!,#REF!,#REF!,#REF!,#REF!,#REF!,#REF!</definedName>
    <definedName name="P2_SC22" hidden="1">#REF!,#REF!,#REF!,#REF!,#REF!,#REF!,#REF!</definedName>
    <definedName name="P2_SCOPE_16_PRT" hidden="1">'[40]16'!$E$38:$I$38,'[40]16'!$E$41:$I$41,'[40]16'!$E$45:$I$47,'[40]16'!$E$49:$I$49,'[40]16'!$E$53:$I$54,'[40]16'!$E$56:$I$57,'[40]16'!$E$59:$I$59,'[40]16'!$E$9:$I$13</definedName>
    <definedName name="P2_SCOPE_4_PRT" hidden="1">'[40]4'!$P$25:$S$25,'[40]4'!$P$27:$S$31,'[40]4'!$U$14:$X$20,'[40]4'!$U$23:$X$23,'[40]4'!$U$25:$X$25,'[40]4'!$U$27:$X$31,'[40]4'!$Z$14:$AC$20,'[40]4'!$Z$23:$AC$23,'[40]4'!$Z$25:$AC$25</definedName>
    <definedName name="P2_SCOPE_5_PRT" hidden="1">'[40]5'!$P$25:$S$25,'[40]5'!$P$27:$S$31,'[40]5'!$U$14:$X$21,'[40]5'!$U$23:$X$23,'[40]5'!$U$25:$X$25,'[40]5'!$U$27:$X$31,'[40]5'!$Z$14:$AC$21,'[40]5'!$Z$23:$AC$23,'[40]5'!$Z$25:$AC$25</definedName>
    <definedName name="P2_SCOPE_CORR" localSheetId="1" hidden="1">#REF!,#REF!,#REF!,#REF!,#REF!,#REF!,#REF!,#REF!</definedName>
    <definedName name="P2_SCOPE_CORR" localSheetId="24" hidden="1">#REF!,#REF!,#REF!,#REF!,#REF!,#REF!,#REF!,#REF!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hidden="1">'[40]Ф-1 (для АО-энерго)'!$D$56:$E$59,'[40]Ф-1 (для АО-энерго)'!$D$34:$E$50,'[40]Ф-1 (для АО-энерго)'!$D$32:$E$32,'[40]Ф-1 (для АО-энерго)'!$D$23:$E$30</definedName>
    <definedName name="P2_SCOPE_F2_PRT" hidden="1">'[40]Ф-2 (для АО-энерго)'!$D$52:$G$54,'[40]Ф-2 (для АО-энерго)'!$C$21:$E$42,'[40]Ф-2 (для АО-энерго)'!$A$12:$E$12,'[40]Ф-2 (для АО-энерго)'!$C$8:$E$11</definedName>
    <definedName name="P2_SCOPE_FULL_LOAD" localSheetId="1" hidden="1">#REF!,#REF!,#REF!,#REF!,#REF!,#REF!</definedName>
    <definedName name="P2_SCOPE_FULL_LOAD" localSheetId="24" hidden="1">#REF!,#REF!,#REF!,#REF!,#REF!,#REF!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localSheetId="24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localSheetId="24" hidden="1">#REF!,#REF!,#REF!,#REF!,#REF!</definedName>
    <definedName name="P2_SCOPE_IND2" localSheetId="0" hidden="1">#REF!,#REF!,#REF!,#REF!,#REF!</definedName>
    <definedName name="P2_SCOPE_IND2" hidden="1">#REF!,#REF!,#REF!,#REF!,#REF!</definedName>
    <definedName name="P2_SCOPE_NOTIND" localSheetId="1" hidden="1">#REF!,#REF!,#REF!,#REF!,#REF!,#REF!,#REF!</definedName>
    <definedName name="P2_SCOPE_NOTIND" localSheetId="24" hidden="1">#REF!,#REF!,#REF!,#REF!,#REF!,#REF!,#REF!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localSheetId="24" hidden="1">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localSheetId="24" hidden="1">#REF!,#REF!,#REF!,#REF!,#REF!,#REF!,#REF!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localSheetId="24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hidden="1">[40]перекрестка!$N$14:$N$25,[40]перекрестка!$N$27:$N$31,[40]перекрестка!$J$27:$K$31,[40]перекрестка!$F$27:$H$31,[40]перекрестка!$F$33:$H$37</definedName>
    <definedName name="P2_SCOPE_SAVE2" localSheetId="1" hidden="1">#REF!,#REF!,#REF!,#REF!,#REF!,#REF!</definedName>
    <definedName name="P2_SCOPE_SAVE2" localSheetId="24" hidden="1">#REF!,#REF!,#REF!,#REF!,#REF!,#REF!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hidden="1">[40]свод!$E$58:$I$63,[40]свод!$E$72:$I$79,[40]свод!$E$81:$I$81,[40]свод!$E$85:$H$88,[40]свод!$E$90:$I$90,[40]свод!$E$107:$I$112,[40]свод!$E$114:$I$117</definedName>
    <definedName name="P2_T1_Protect" localSheetId="1" hidden="1">#REF!,#REF!,#REF!,#REF!,#REF!,#REF!,#REF!,#REF!,#REF!</definedName>
    <definedName name="P2_T1_Protect" localSheetId="24" hidden="1">#REF!,#REF!,#REF!,#REF!,#REF!,#REF!</definedName>
    <definedName name="P2_T1_Protect" localSheetId="0" hidden="1">#REF!,#REF!,#REF!,#REF!,#REF!,#REF!</definedName>
    <definedName name="P2_T1_Protect" hidden="1">#REF!,#REF!,#REF!,#REF!,#REF!,#REF!</definedName>
    <definedName name="P2_T12?Data" localSheetId="1" hidden="1">#REF!,#REF!,#REF!,#REF!,#REF!,#REF!,#REF!,#REF!,#REF!,#REF!,#REF!,#REF!</definedName>
    <definedName name="P2_T12?Data" localSheetId="24" hidden="1">#REF!,#REF!,#REF!,#REF!,#REF!,#REF!,#REF!,#REF!,#REF!,#REF!,#REF!,#REF!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localSheetId="1" hidden="1">#REF!,#REF!,#REF!,#REF!,#REF!,#REF!,#REF!,#REF!</definedName>
    <definedName name="P2_T12?L3.1.x" localSheetId="24" hidden="1">#REF!,#REF!,#REF!,#REF!,#REF!,#REF!,#REF!,#REF!</definedName>
    <definedName name="P2_T12?L3.1.x" localSheetId="0" hidden="1">#REF!,#REF!,#REF!,#REF!,#REF!,#REF!,#REF!,#REF!</definedName>
    <definedName name="P2_T12?L3.1.x" hidden="1">#REF!,#REF!,#REF!,#REF!,#REF!,#REF!,#REF!,#REF!</definedName>
    <definedName name="P2_T12?L3.x" localSheetId="1" hidden="1">#REF!,#REF!,#REF!,#REF!,#REF!,#REF!,#REF!,#REF!</definedName>
    <definedName name="P2_T12?L3.x" localSheetId="24" hidden="1">#REF!,#REF!,#REF!,#REF!,#REF!,#REF!,#REF!,#REF!</definedName>
    <definedName name="P2_T12?L3.x" hidden="1">#REF!,#REF!,#REF!,#REF!,#REF!,#REF!,#REF!,#REF!</definedName>
    <definedName name="P2_T12?unit?ГА" localSheetId="1" hidden="1">#REF!,#REF!,#REF!,#REF!,#REF!,#REF!,#REF!,#REF!</definedName>
    <definedName name="P2_T12?unit?ГА" localSheetId="24" hidden="1">#REF!,#REF!,#REF!,#REF!,#REF!,#REF!,#REF!,#REF!</definedName>
    <definedName name="P2_T12?unit?ГА" hidden="1">#REF!,#REF!,#REF!,#REF!,#REF!,#REF!,#REF!,#REF!</definedName>
    <definedName name="P2_T12?unit?ТРУБ" localSheetId="1" hidden="1">#REF!,#REF!,#REF!,#REF!,#REF!,#REF!,#REF!,#REF!</definedName>
    <definedName name="P2_T12?unit?ТРУБ" localSheetId="24" hidden="1">#REF!,#REF!,#REF!,#REF!,#REF!,#REF!,#REF!,#REF!</definedName>
    <definedName name="P2_T12?unit?ТРУБ" hidden="1">#REF!,#REF!,#REF!,#REF!,#REF!,#REF!,#REF!,#REF!</definedName>
    <definedName name="P2_T13?unit?ТРУБ" localSheetId="1" hidden="1">#REF!,#REF!,#REF!,#REF!,#REF!,#REF!,#REF!,#REF!</definedName>
    <definedName name="P2_T13?unit?ТРУБ" localSheetId="24" hidden="1">#REF!,#REF!,#REF!,#REF!,#REF!,#REF!,#REF!,#REF!</definedName>
    <definedName name="P2_T13?unit?ТРУБ" hidden="1">#REF!,#REF!,#REF!,#REF!,#REF!,#REF!,#REF!,#REF!</definedName>
    <definedName name="P2_T16?item_ext?ЧЕЛ" localSheetId="1" hidden="1">#REF!,#REF!,#REF!,#REF!,#REF!,#REF!,#REF!,#REF!</definedName>
    <definedName name="P2_T16?item_ext?ЧЕЛ" localSheetId="24" hidden="1">#REF!,#REF!,#REF!,#REF!,#REF!,#REF!,#REF!,#REF!</definedName>
    <definedName name="P2_T16?item_ext?ЧЕЛ" hidden="1">#REF!,#REF!,#REF!,#REF!,#REF!,#REF!,#REF!,#REF!</definedName>
    <definedName name="P2_T16?unit?ТРУБ" localSheetId="1" hidden="1">#REF!,#REF!,#REF!,#REF!,#REF!,#REF!,#REF!,#REF!</definedName>
    <definedName name="P2_T16?unit?ТРУБ" localSheetId="24" hidden="1">#REF!,#REF!,#REF!,#REF!,#REF!,#REF!,#REF!,#REF!</definedName>
    <definedName name="P2_T16?unit?ТРУБ" hidden="1">#REF!,#REF!,#REF!,#REF!,#REF!,#REF!,#REF!,#REF!</definedName>
    <definedName name="P2_T16?unit?ЧЕЛ" localSheetId="1" hidden="1">#REF!,#REF!,#REF!,#REF!,#REF!,#REF!,#REF!</definedName>
    <definedName name="P2_T16?unit?ЧЕЛ" localSheetId="24" hidden="1">#REF!,#REF!,#REF!,#REF!,#REF!,#REF!,#REF!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>'[24]29'!$J$9:$J$16,'[24]29'!$M$9:$M$16,'[24]29'!$P$9:$P$16,'[24]29'!$G$44:$G$51,'[24]29'!$J$44:$J$51,'[24]29'!$M$44:$M$51,'[24]29'!$M$35:$M$42,'[24]29'!$P$35:$P$42,'[24]29'!$P$44:$P$51</definedName>
    <definedName name="P2_T17?unit?РУБ.ГКАЛ">'[24]29'!$I$18:$I$25,'[24]29'!$L$9:$L$16,'[24]29'!$L$18:$L$25,'[24]29'!$O$9:$O$16,'[24]29'!$F$35:$F$42,'[24]29'!$I$35:$I$42,'[24]29'!$L$35:$L$42,'[24]29'!$O$35:$O$51</definedName>
    <definedName name="P2_T17?unit?ТГКАЛ">'[24]29'!$J$9:$J$16,'[24]29'!$M$9:$M$16,'[24]29'!$P$9:$P$16,'[24]29'!$M$35:$M$42,'[24]29'!$P$35:$P$42,'[24]29'!$G$44:$G$51,'[24]29'!$J$44:$J$51,'[24]29'!$M$44:$M$51,'[24]29'!$P$44:$P$51</definedName>
    <definedName name="P2_T17_Protection">'[24]29'!$F$19:$G$19,'[24]29'!$F$21:$G$25,'[24]29'!$F$27:$G$27,'[24]29'!$F$29:$G$33,'[24]29'!$F$36:$G$36,'[24]29'!$F$38:$G$42,'[24]29'!$F$45:$G$45,'[24]29'!$F$47:$G$51</definedName>
    <definedName name="P2_T2.1?Data" localSheetId="1">#REF!,#REF!,#REF!,#REF!,#REF!,#REF!,#REF!</definedName>
    <definedName name="P2_T2.1?Data" localSheetId="24">#REF!,#REF!,#REF!,#REF!,#REF!,#REF!,#REF!</definedName>
    <definedName name="P2_T2.1?Data" localSheetId="0">#REF!,#REF!,#REF!,#REF!,#REF!,#REF!,#REF!</definedName>
    <definedName name="P2_T2.1?Data">#REF!,#REF!,#REF!,#REF!,#REF!,#REF!,#REF!</definedName>
    <definedName name="P2_T2.1_Protect" localSheetId="1" hidden="1">#REF!,#REF!,#REF!,#REF!,#REF!,#REF!,#REF!</definedName>
    <definedName name="P2_T2.1_Protect" localSheetId="24" hidden="1">#REF!,#REF!,#REF!,#REF!,#REF!,#REF!,#REF!</definedName>
    <definedName name="P2_T2.1_Protect" hidden="1">#REF!,#REF!,#REF!,#REF!,#REF!,#REF!,#REF!</definedName>
    <definedName name="P2_T2.2?Data" localSheetId="1">#REF!,#REF!,#REF!,#REF!,#REF!,#REF!,#REF!</definedName>
    <definedName name="P2_T2.2?Data" localSheetId="24">#REF!,#REF!,#REF!,#REF!,#REF!,#REF!,#REF!</definedName>
    <definedName name="P2_T2.2?Data">#REF!,#REF!,#REF!,#REF!,#REF!,#REF!,#REF!</definedName>
    <definedName name="P2_T2.2_Protect" localSheetId="1" hidden="1">#REF!,#REF!,#REF!,#REF!,#REF!,#REF!,#REF!,#REF!</definedName>
    <definedName name="P2_T2.2_Protect" localSheetId="24" hidden="1">#REF!,#REF!,#REF!,#REF!,#REF!,#REF!,#REF!,#REF!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_1_Protect" localSheetId="1" hidden="1">#REF!,#REF!,#REF!,#REF!,#REF!,#REF!,#REF!,#REF!</definedName>
    <definedName name="P2_T2_1_Protect" localSheetId="24" hidden="1">#REF!,#REF!,#REF!,#REF!,#REF!,#REF!,#REF!,#REF!</definedName>
    <definedName name="P2_T2_1_Protect" hidden="1">#REF!,#REF!,#REF!,#REF!,#REF!,#REF!,#REF!,#REF!</definedName>
    <definedName name="P2_T2_2_Protect" localSheetId="1" hidden="1">#REF!,#REF!,#REF!,#REF!,#REF!,#REF!,#REF!,#REF!</definedName>
    <definedName name="P2_T2_2_Protect" localSheetId="24" hidden="1">#REF!,#REF!,#REF!,#REF!,#REF!,#REF!,#REF!,#REF!</definedName>
    <definedName name="P2_T2_2_Protect" hidden="1">#REF!,#REF!,#REF!,#REF!,#REF!,#REF!,#REF!,#REF!</definedName>
    <definedName name="P2_T21_Protection">'[24]21'!$E$20:$E$22,'[24]21'!$G$20:$K$22,'[24]21'!$M$20:$M$22,'[24]21'!$O$20:$S$22,'[24]21'!$E$26:$E$28,'[24]21'!$G$26:$K$28,'[24]21'!$M$26:$M$28,'[24]21'!$O$26:$S$28</definedName>
    <definedName name="P2_T25_protection">'[24]25'!$L$35:$O$37,'[24]25'!$L$41:$O$42,'[24]25'!$Q$8:$T$21,'[24]25'!$Q$24:$T$28,'[24]25'!$Q$30:$T$33,'[24]25'!$Q$35:$T$37,'[24]25'!$Q$41:$T$42,'[24]25'!$B$35:$B$37</definedName>
    <definedName name="P2_T26_Protection">'[24]26'!$F$34:$I$36,'[24]26'!$K$8:$N$8,'[24]26'!$K$10:$N$11,'[24]26'!$K$13:$N$15,'[24]26'!$K$18:$N$19,'[24]26'!$K$22:$N$24,'[24]26'!$K$26:$N$26,'[24]26'!$K$29:$N$32</definedName>
    <definedName name="P2_T27_Protection">'[24]27'!$F$34:$I$36,'[24]27'!$K$8:$N$8,'[24]27'!$K$10:$N$11,'[24]27'!$K$13:$N$15,'[24]27'!$K$18:$N$19,'[24]27'!$K$22:$N$24,'[24]27'!$K$26:$N$26,'[24]27'!$K$29:$N$32</definedName>
    <definedName name="P2_T28?axis?R?ПЭ">'[24]28'!$D$68:$I$70,'[24]28'!$D$74:$I$76,'[24]28'!$D$80:$I$82,'[24]28'!$D$89:$I$91,'[24]28'!$D$94:$I$96,'[24]28'!$D$100:$I$102,'[24]28'!$D$106:$I$108,'[24]28'!$D$115:$I$117</definedName>
    <definedName name="P2_T28?axis?R?ПЭ?">'[24]28'!$B$68:$B$70,'[24]28'!$B$74:$B$76,'[24]28'!$B$80:$B$82,'[24]28'!$B$89:$B$91,'[24]28'!$B$94:$B$96,'[24]28'!$B$100:$B$102,'[24]28'!$B$106:$B$108,'[24]28'!$B$115:$B$117</definedName>
    <definedName name="P2_T28_Protection">'[24]28'!$B$126:$B$128,'[24]28'!$B$132:$B$134,'[24]28'!$B$141:$B$143,'[24]28'!$B$146:$B$148,'[24]28'!$B$152:$B$154,'[24]28'!$B$158:$B$160,'[24]28'!$B$167:$B$169</definedName>
    <definedName name="P2_T4_Protect" hidden="1">'[41]4'!$Q$22:$T$22,'[41]4'!$Q$24:$T$28,'[41]4'!$V$24:$Y$28,'[41]4'!$V$22:$Y$22,'[41]4'!$V$20:$Y$20,'[41]4'!$V$11:$Y$17,'[41]4'!$AA$11:$AD$17,'[41]4'!$AA$20:$AD$20,'[41]4'!$AA$22:$AD$22</definedName>
    <definedName name="P2_T6_Protect" localSheetId="1" hidden="1">#REF!,#REF!,#REF!,#REF!,#REF!,#REF!,#REF!,#REF!,#REF!,#REF!</definedName>
    <definedName name="P2_T6_Protect" localSheetId="24">#REF!,#REF!,#REF!,#REF!,#REF!,#REF!,#REF!,#REF!,#REF!,#REF!</definedName>
    <definedName name="P2_T6_Protect" localSheetId="0">#REF!,#REF!,#REF!,#REF!,#REF!,#REF!,#REF!,#REF!,#REF!,#REF!</definedName>
    <definedName name="P2_T6_Protect">#REF!,#REF!,#REF!,#REF!,#REF!,#REF!,#REF!,#REF!,#REF!,#REF!</definedName>
    <definedName name="P20_T16?item_ext?ЧЕЛ" localSheetId="1" hidden="1">#REF!,#REF!,#REF!,#REF!,#REF!,#REF!,#REF!,#REF!</definedName>
    <definedName name="P20_T16?item_ext?ЧЕЛ" localSheetId="24" hidden="1">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1" hidden="1">#REF!,#REF!,#REF!,#REF!,#REF!,#REF!,#REF!,#REF!</definedName>
    <definedName name="P20_T16?unit?ТРУБ" localSheetId="24" hidden="1">#REF!,#REF!,#REF!,#REF!,#REF!,#REF!,#REF!,#REF!</definedName>
    <definedName name="P20_T16?unit?ТРУБ" hidden="1">#REF!,#REF!,#REF!,#REF!,#REF!,#REF!,#REF!,#REF!</definedName>
    <definedName name="P20_T16?unit?ЧЕЛ" localSheetId="1" hidden="1">#REF!,#REF!,#REF!,#REF!,#REF!,#REF!,#REF!,#REF!</definedName>
    <definedName name="P20_T16?unit?ЧЕЛ" localSheetId="24" hidden="1">#REF!,#REF!,#REF!,#REF!,#REF!,#REF!,#REF!,#REF!</definedName>
    <definedName name="P20_T16?unit?ЧЕЛ" hidden="1">#REF!,#REF!,#REF!,#REF!,#REF!,#REF!,#REF!,#REF!</definedName>
    <definedName name="P21_T16?item_ext?ЧЕЛ" localSheetId="1" hidden="1">#REF!,#REF!,'Производственные показатели'!P1_T16?item_ext?ЧЕЛ,'Производственные показатели'!P2_T16?item_ext?ЧЕЛ,'Производственные показатели'!P3_T16?item_ext?ЧЕЛ,'Производственные показатели'!P4_T16?item_ext?ЧЕЛ,'Производственные показатели'!P5_T16?item_ext?ЧЕЛ</definedName>
    <definedName name="P21_T16?item_ext?ЧЕЛ" localSheetId="24" hidden="1">#REF!,#REF!,'Свод затрат'!P1_T16?item_ext?ЧЕЛ,'Свод затрат'!P2_T16?item_ext?ЧЕЛ,'Свод затрат'!P3_T16?item_ext?ЧЕЛ,'Свод затрат'!P4_T16?item_ext?ЧЕЛ,'Свод затрат'!P5_T16?item_ext?ЧЕЛ</definedName>
    <definedName name="P21_T16?item_ext?ЧЕЛ" localSheetId="0" hidden="1">#REF!,#REF!,[0]!P1_T16?item_ext?ЧЕЛ,P2_T16?item_ext?ЧЕЛ,P3_T16?item_ext?ЧЕЛ,'форма №2 '!P4_T16?item_ext?ЧЕЛ,P5_T16?item_ext?ЧЕЛ</definedName>
    <definedName name="P21_T16?item_ext?ЧЕЛ" hidden="1">#REF!,#REF!,[0]!P1_T16?item_ext?ЧЕЛ,P2_T16?item_ext?ЧЕЛ,P3_T16?item_ext?ЧЕЛ,P4_T16?item_ext?ЧЕЛ,P5_T16?item_ext?ЧЕЛ</definedName>
    <definedName name="P21_T16?unit?ТРУБ" localSheetId="1" hidden="1">#REF!,#REF!,#REF!,#REF!,#REF!,#REF!,#REF!</definedName>
    <definedName name="P21_T16?unit?ТРУБ" localSheetId="24" hidden="1">#REF!,#REF!,#REF!,#REF!,#REF!,#REF!,#REF!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localSheetId="1" hidden="1">#REF!,'Производственные показатели'!P1_T16?unit?ЧЕЛ,'Производственные показатели'!P2_T16?unit?ЧЕЛ,'Производственные показатели'!P3_T16?unit?ЧЕЛ,'Производственные показатели'!P4_T16?unit?ЧЕЛ,'Производственные показатели'!P5_T16?unit?ЧЕЛ,'Производственные показатели'!P6_T16?unit?ЧЕЛ,'Производственные показатели'!P7_T16?unit?ЧЕЛ,'Производственные показатели'!P8_T16?unit?ЧЕЛ</definedName>
    <definedName name="P21_T16?unit?ЧЕЛ" localSheetId="24" hidden="1">#REF!,'Свод затрат'!P1_T16?unit?ЧЕЛ,'Свод затрат'!P2_T16?unit?ЧЕЛ,'Свод затрат'!P3_T16?unit?ЧЕЛ,'Свод затрат'!P4_T16?unit?ЧЕЛ,'Свод затрат'!P5_T16?unit?ЧЕЛ,'Свод затрат'!P6_T16?unit?ЧЕЛ,'Свод затрат'!P7_T16?unit?ЧЕЛ,'Свод затрат'!P8_T16?unit?ЧЕЛ</definedName>
    <definedName name="P21_T16?unit?ЧЕЛ" localSheetId="0" hidden="1">#REF!,[0]!P1_T16?unit?ЧЕЛ,'форма №2 '!P2_T16?unit?ЧЕЛ,'форма №2 '!P3_T16?unit?ЧЕЛ,P4_T16?unit?ЧЕЛ,'форма №2 '!P5_T16?unit?ЧЕЛ,P6_T16?unit?ЧЕЛ,P7_T16?unit?ЧЕЛ,P8_T16?unit?ЧЕЛ</definedName>
    <definedName name="P21_T16?unit?ЧЕЛ" hidden="1">#REF!,[0]!P1_T16?unit?ЧЕЛ,P2_T16?unit?ЧЕЛ,P3_T16?unit?ЧЕЛ,P4_T16?unit?ЧЕЛ,P5_T16?unit?ЧЕЛ,P6_T16?unit?ЧЕЛ,P7_T16?unit?ЧЕЛ,P8_T16?unit?ЧЕЛ</definedName>
    <definedName name="P22_T16?item_ext?ЧЕЛ" localSheetId="1" hidden="1">'Производственные показатели'!P6_T16?item_ext?ЧЕЛ,'Производственные показатели'!P7_T16?item_ext?ЧЕЛ,'Производственные показатели'!P8_T16?item_ext?ЧЕЛ,'Производственные показатели'!P9_T16?item_ext?ЧЕЛ,'Производственные показатели'!P10_T16?item_ext?ЧЕЛ,'Производственные показатели'!P11_T16?item_ext?ЧЕЛ,'Производственные показатели'!P12_T16?item_ext?ЧЕЛ</definedName>
    <definedName name="P22_T16?item_ext?ЧЕЛ" localSheetId="24" hidden="1">'Свод затрат'!P6_T16?item_ext?ЧЕЛ,'Свод затрат'!P7_T16?item_ext?ЧЕЛ,'Свод затрат'!P8_T16?item_ext?ЧЕЛ,'Свод затрат'!P9_T16?item_ext?ЧЕЛ,'Свод затрат'!P10_T16?item_ext?ЧЕЛ,'Свод затрат'!P11_T16?item_ext?ЧЕЛ,'Свод затрат'!P12_T16?item_ext?ЧЕЛ</definedName>
    <definedName name="P22_T16?item_ext?ЧЕЛ" localSheetId="0" hidden="1">'форма №2 '!P6_T16?item_ext?ЧЕЛ,'форма №2 '!P7_T16?item_ext?ЧЕЛ,P8_T16?item_ext?ЧЕЛ,P9_T16?item_ext?ЧЕЛ,P10_T16?item_ext?ЧЕЛ,'форма №2 '!P11_T16?item_ext?ЧЕЛ,'форма №2 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1" hidden="1">#REF!,#REF!,#REF!,#REF!,#REF!,#REF!,#REF!,#REF!</definedName>
    <definedName name="P22_T16?unit?ТРУБ" localSheetId="24" hidden="1">#REF!,#REF!,#REF!,#REF!,#REF!,#REF!,#REF!,#REF!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1" hidden="1">'Производственные показатели'!P9_T16?unit?ЧЕЛ,'Производственные показатели'!P10_T16?unit?ЧЕЛ,'Производственные показатели'!P11_T16?unit?ЧЕЛ,'Производственные показатели'!P12_T16?unit?ЧЕЛ,'Производственные показатели'!P13_T16?unit?ЧЕЛ,'Производственные показатели'!P14_T16?unit?ЧЕЛ,'Производственные показатели'!P15_T16?unit?ЧЕЛ,'Производственные показатели'!P16_T16?unit?ЧЕЛ</definedName>
    <definedName name="P22_T16?unit?ЧЕЛ" localSheetId="24" hidden="1">'Свод затрат'!P9_T16?unit?ЧЕЛ,'Свод затрат'!P10_T16?unit?ЧЕЛ,'Свод затрат'!P11_T16?unit?ЧЕЛ,'Свод затрат'!P12_T16?unit?ЧЕЛ,'Свод затрат'!P13_T16?unit?ЧЕЛ,'Свод затрат'!P14_T16?unit?ЧЕЛ,'Свод затрат'!P15_T16?unit?ЧЕЛ,'Свод затрат'!P16_T16?unit?ЧЕЛ</definedName>
    <definedName name="P22_T16?unit?ЧЕЛ" localSheetId="0" hidden="1">P9_T16?unit?ЧЕЛ,P10_T16?unit?ЧЕЛ,P11_T16?unit?ЧЕЛ,P12_T16?unit?ЧЕЛ,P13_T16?unit?ЧЕЛ,P14_T16?unit?ЧЕЛ,P15_T16?unit?ЧЕЛ,P16_T16?unit?ЧЕЛ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1" hidden="1">'Производственные показатели'!P13_T16?item_ext?ЧЕЛ,'Производственные показатели'!P14_T16?item_ext?ЧЕЛ,'Производственные показатели'!P15_T16?item_ext?ЧЕЛ,'Производственные показатели'!P16_T16?item_ext?ЧЕЛ,'Производственные показатели'!P17_T16?item_ext?ЧЕЛ,'Производственные показатели'!P18_T16?item_ext?ЧЕЛ,'Производственные показатели'!P19_T16?item_ext?ЧЕЛ</definedName>
    <definedName name="P23_T16?item_ext?ЧЕЛ" localSheetId="24" hidden="1">'Свод затрат'!P13_T16?item_ext?ЧЕЛ,'Свод затрат'!P14_T16?item_ext?ЧЕЛ,'Свод затрат'!P15_T16?item_ext?ЧЕЛ,'Свод затрат'!P16_T16?item_ext?ЧЕЛ,'Свод затрат'!P17_T16?item_ext?ЧЕЛ,'Свод затрат'!P18_T16?item_ext?ЧЕЛ,'Свод затрат'!P19_T16?item_ext?ЧЕЛ</definedName>
    <definedName name="P23_T16?item_ext?ЧЕЛ" localSheetId="0" hidden="1">'форма №2 '!P13_T16?item_ext?ЧЕЛ,'форма №2 '!P14_T16?item_ext?ЧЕЛ,'форма №2 '!P15_T16?item_ext?ЧЕЛ,'форма №2 '!P16_T16?item_ext?ЧЕЛ,'форма №2 '!P17_T16?item_ext?ЧЕЛ,'форма №2 '!P18_T16?item_ext?ЧЕЛ,'форма №2 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1" hidden="1">#REF!,#REF!,#REF!,#REF!,#REF!,#REF!,#REF!</definedName>
    <definedName name="P23_T16?unit?ТРУБ" localSheetId="24" hidden="1">#REF!,#REF!,#REF!,#REF!,#REF!,#REF!,#REF!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1" hidden="1">#REF!,#REF!,#REF!,#REF!,#REF!,#REF!,#REF!,#REF!</definedName>
    <definedName name="P24_T16?unit?ТРУБ" localSheetId="24" hidden="1">#REF!,#REF!,#REF!,#REF!,#REF!,#REF!,#REF!,#REF!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1" hidden="1">#REF!,#REF!,#REF!,#REF!,#REF!,#REF!,#REF!,#REF!</definedName>
    <definedName name="P25_T16?unit?ТРУБ" localSheetId="24" hidden="1">#REF!,#REF!,#REF!,#REF!,#REF!,#REF!,#REF!,#REF!</definedName>
    <definedName name="P25_T16?unit?ТРУБ" hidden="1">#REF!,#REF!,#REF!,#REF!,#REF!,#REF!,#REF!,#REF!</definedName>
    <definedName name="P26_T16?unit?ТРУБ" localSheetId="1" hidden="1">#REF!,#REF!,#REF!,#REF!,#REF!,#REF!,#REF!,#REF!</definedName>
    <definedName name="P26_T16?unit?ТРУБ" localSheetId="24" hidden="1">#REF!,#REF!,#REF!,#REF!,#REF!,#REF!,#REF!,#REF!</definedName>
    <definedName name="P26_T16?unit?ТРУБ" hidden="1">#REF!,#REF!,#REF!,#REF!,#REF!,#REF!,#REF!,#REF!</definedName>
    <definedName name="P27_T16?unit?ТРУБ" localSheetId="1" hidden="1">#REF!,'Производственные показатели'!P1_T16?unit?ТРУБ,'Производственные показатели'!P2_T16?unit?ТРУБ,'Производственные показатели'!P3_T16?unit?ТРУБ,'Производственные показатели'!P4_T16?unit?ТРУБ,'Производственные показатели'!P5_T16?unit?ТРУБ,'Производственные показатели'!P6_T16?unit?ТРУБ,'Производственные показатели'!P7_T16?unit?ТРУБ</definedName>
    <definedName name="P27_T16?unit?ТРУБ" localSheetId="24" hidden="1">#REF!,'Свод затрат'!P1_T16?unit?ТРУБ,'Свод затрат'!P2_T16?unit?ТРУБ,'Свод затрат'!P3_T16?unit?ТРУБ,'Свод затрат'!P4_T16?unit?ТРУБ,'Свод затрат'!P5_T16?unit?ТРУБ,'Свод затрат'!P6_T16?unit?ТРУБ,'Свод затрат'!P7_T16?unit?ТРУБ</definedName>
    <definedName name="P27_T16?unit?ТРУБ" localSheetId="0" hidden="1">#REF!,[0]!P1_T16?unit?ТРУБ,P2_T16?unit?ТРУБ,'форма №2 '!P3_T16?unit?ТРУБ,'форма №2 '!P4_T16?unit?ТРУБ,'форма №2 '!P5_T16?unit?ТРУБ,'форма №2 '!P6_T16?unit?ТРУБ,'форма №2 '!P7_T16?unit?ТРУБ</definedName>
    <definedName name="P27_T16?unit?ТРУБ" hidden="1">#REF!,[0]!P1_T16?unit?ТРУБ,P2_T16?unit?ТРУБ,P3_T16?unit?ТРУБ,P4_T16?unit?ТРУБ,P5_T16?unit?ТРУБ,P6_T16?unit?ТРУБ,P7_T16?unit?ТРУБ</definedName>
    <definedName name="P28_T16?unit?ТРУБ" localSheetId="1" hidden="1">'Производственные показатели'!P8_T16?unit?ТРУБ,'Производственные показатели'!P9_T16?unit?ТРУБ,'Производственные показатели'!P10_T16?unit?ТРУБ,'Производственные показатели'!P11_T16?unit?ТРУБ,'Производственные показатели'!P12_T16?unit?ТРУБ,'Производственные показатели'!P13_T16?unit?ТРУБ,'Производственные показатели'!P14_T16?unit?ТРУБ,'Производственные показатели'!P15_T16?unit?ТРУБ</definedName>
    <definedName name="P28_T16?unit?ТРУБ" localSheetId="24" hidden="1">'Свод затрат'!P8_T16?unit?ТРУБ,'Свод затрат'!P9_T16?unit?ТРУБ,'Свод затрат'!P10_T16?unit?ТРУБ,'Свод затрат'!P11_T16?unit?ТРУБ,'Свод затрат'!P12_T16?unit?ТРУБ,'Свод затрат'!P13_T16?unit?ТРУБ,'Свод затрат'!P14_T16?unit?ТРУБ,'Свод затрат'!P15_T16?unit?ТРУБ</definedName>
    <definedName name="P28_T16?unit?ТРУБ" localSheetId="0" hidden="1">P8_T16?unit?ТРУБ,P9_T16?unit?ТРУБ,P10_T16?unit?ТРУБ,P11_T16?unit?ТРУБ,'форма №2 '!P12_T16?unit?ТРУБ,P13_T16?unit?ТРУБ,P14_T16?unit?ТРУБ,P15_T16?unit?ТРУБ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1" hidden="1">'Производственные показатели'!P16_T16?unit?ТРУБ,'Производственные показатели'!P17_T16?unit?ТРУБ,'Производственные показатели'!P18_T16?unit?ТРУБ,'Производственные показатели'!P19_T16?unit?ТРУБ,'Производственные показатели'!P20_T16?unit?ТРУБ,'Производственные показатели'!P21_T16?unit?ТРУБ,'Производственные показатели'!P22_T16?unit?ТРУБ,'Производственные показатели'!P23_T16?unit?ТРУБ</definedName>
    <definedName name="P29_T16?unit?ТРУБ" localSheetId="24" hidden="1">'Свод затрат'!P16_T16?unit?ТРУБ,'Свод затрат'!P17_T16?unit?ТРУБ,'Свод затрат'!P18_T16?unit?ТРУБ,'Свод затрат'!P19_T16?unit?ТРУБ,'Свод затрат'!P20_T16?unit?ТРУБ,'Свод затрат'!P21_T16?unit?ТРУБ,'Свод затрат'!P22_T16?unit?ТРУБ,'Свод затрат'!P23_T16?unit?ТРУБ</definedName>
    <definedName name="P29_T16?unit?ТРУБ" localSheetId="0" hidden="1">P16_T16?unit?ТРУБ,P17_T16?unit?ТРУБ,P18_T16?unit?ТРУБ,P19_T16?unit?ТРУБ,P20_T16?unit?ТРУБ,'форма №2 '!P21_T16?unit?ТРУБ,'форма №2 '!P22_T16?unit?ТРУБ,'форма №2 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SC22" localSheetId="1" hidden="1">#REF!,#REF!,#REF!,#REF!,#REF!,#REF!</definedName>
    <definedName name="P3_SC22" localSheetId="24" hidden="1">#REF!,#REF!,#REF!,#REF!,#REF!,#REF!</definedName>
    <definedName name="P3_SC22" localSheetId="0" hidden="1">#REF!,#REF!,#REF!,#REF!,#REF!,#REF!</definedName>
    <definedName name="P3_SC22" hidden="1">#REF!,#REF!,#REF!,#REF!,#REF!,#REF!</definedName>
    <definedName name="P3_SCOPE_F1_PRT" hidden="1">'[40]Ф-1 (для АО-энерго)'!$E$16:$E$17,'[40]Ф-1 (для АО-энерго)'!$C$4:$D$4,'[40]Ф-1 (для АО-энерго)'!$C$7:$E$10,'[40]Ф-1 (для АО-энерго)'!$A$11:$E$11</definedName>
    <definedName name="P3_SCOPE_FULL_LOAD" localSheetId="1" hidden="1">#REF!,#REF!,#REF!,#REF!,#REF!,#REF!</definedName>
    <definedName name="P3_SCOPE_FULL_LOAD" localSheetId="24" hidden="1">#REF!,#REF!,#REF!,#REF!,#REF!,#REF!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localSheetId="24" hidden="1">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localSheetId="24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NOTIND" localSheetId="1" hidden="1">#REF!,#REF!,#REF!,#REF!,#REF!,#REF!,#REF!</definedName>
    <definedName name="P3_SCOPE_NOTIND" localSheetId="24" hidden="1">#REF!,#REF!,#REF!,#REF!,#REF!,#REF!,#REF!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localSheetId="24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localSheetId="24" hidden="1">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hidden="1">[40]перекрестка!$J$33:$K$37,[40]перекрестка!$N$33:$N$37,[40]перекрестка!$F$39:$H$43,[40]перекрестка!$J$39:$K$43,[40]перекрестка!$N$39:$N$43</definedName>
    <definedName name="P3_SCOPE_SV_PRT" hidden="1">[40]свод!$E$121:$I$121,[40]свод!$E$124:$H$127,[40]свод!$D$135:$G$135,[40]свод!$I$135:$I$140,[40]свод!$H$137:$H$140,[40]свод!$D$138:$G$140,[40]свод!$E$15:$I$16</definedName>
    <definedName name="P3_T1_Protect" localSheetId="1" hidden="1">[41]перекрестка!$J$96:$K$100,[41]перекрестка!$J$102:$K$106,[41]перекрестка!$J$108:$K$112,[41]перекрестка!$J$114:$K$118,[41]перекрестка!$J$120:$K$124</definedName>
    <definedName name="P3_T1_Protect" localSheetId="24" hidden="1">#REF!,#REF!,#REF!,#REF!,#REF!</definedName>
    <definedName name="P3_T1_Protect" localSheetId="0" hidden="1">#REF!,#REF!,#REF!,#REF!,#REF!</definedName>
    <definedName name="P3_T1_Protect" hidden="1">#REF!,#REF!,#REF!,#REF!,#REF!</definedName>
    <definedName name="P3_T12?Data" localSheetId="1" hidden="1">#REF!,#REF!,#REF!,#REF!,#REF!,#REF!,#REF!,#REF!,#REF!,#REF!,#REF!,#REF!</definedName>
    <definedName name="P3_T12?Data" localSheetId="24" hidden="1">#REF!,#REF!,#REF!,#REF!,#REF!,#REF!,#REF!,#REF!,#REF!,#REF!,#REF!,#REF!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1" hidden="1">#REF!,#REF!,#REF!,#REF!,#REF!,#REF!,#REF!,#REF!</definedName>
    <definedName name="P3_T12?L3.1.x" localSheetId="24" hidden="1">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1" hidden="1">#REF!,#REF!,#REF!,#REF!,#REF!,#REF!,#REF!,#REF!</definedName>
    <definedName name="P3_T12?L3.x" localSheetId="24" hidden="1">#REF!,#REF!,#REF!,#REF!,#REF!,#REF!,#REF!,#REF!</definedName>
    <definedName name="P3_T12?L3.x" hidden="1">#REF!,#REF!,#REF!,#REF!,#REF!,#REF!,#REF!,#REF!</definedName>
    <definedName name="P3_T12?unit?ГА" localSheetId="1" hidden="1">#REF!,#REF!,#REF!,#REF!,#REF!,#REF!,#REF!,#REF!</definedName>
    <definedName name="P3_T12?unit?ГА" localSheetId="24" hidden="1">#REF!,#REF!,#REF!,#REF!,#REF!,#REF!,#REF!,#REF!</definedName>
    <definedName name="P3_T12?unit?ГА" hidden="1">#REF!,#REF!,#REF!,#REF!,#REF!,#REF!,#REF!,#REF!</definedName>
    <definedName name="P3_T12?unit?ТРУБ" localSheetId="1" hidden="1">#REF!,#REF!,#REF!,#REF!,#REF!,#REF!,#REF!,#REF!</definedName>
    <definedName name="P3_T12?unit?ТРУБ" localSheetId="24" hidden="1">#REF!,#REF!,#REF!,#REF!,#REF!,#REF!,#REF!,#REF!</definedName>
    <definedName name="P3_T12?unit?ТРУБ" hidden="1">#REF!,#REF!,#REF!,#REF!,#REF!,#REF!,#REF!,#REF!</definedName>
    <definedName name="P3_T16?item_ext?ЧЕЛ" localSheetId="1" hidden="1">#REF!,#REF!,#REF!,#REF!,#REF!,#REF!,#REF!,#REF!</definedName>
    <definedName name="P3_T16?item_ext?ЧЕЛ" localSheetId="24" hidden="1">#REF!,#REF!,#REF!,#REF!,#REF!,#REF!,#REF!,#REF!</definedName>
    <definedName name="P3_T16?item_ext?ЧЕЛ" hidden="1">#REF!,#REF!,#REF!,#REF!,#REF!,#REF!,#REF!,#REF!</definedName>
    <definedName name="P3_T16?unit?ТРУБ" localSheetId="1" hidden="1">#REF!,#REF!,#REF!,#REF!,#REF!,#REF!,#REF!</definedName>
    <definedName name="P3_T16?unit?ТРУБ" localSheetId="24" hidden="1">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1" hidden="1">#REF!,#REF!,#REF!,#REF!,#REF!,#REF!,#REF!,#REF!</definedName>
    <definedName name="P3_T16?unit?ЧЕЛ" localSheetId="24" hidden="1">#REF!,#REF!,#REF!,#REF!,#REF!,#REF!,#REF!,#REF!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>'[24]29'!$F$53:$G$53,'[24]29'!$F$55:$G$59,'[24]29'!$I$55:$J$59,'[24]29'!$I$53:$J$53,'[24]29'!$I$47:$J$51,'[24]29'!$I$45:$J$45,'[24]29'!$I$38:$J$42,'[24]29'!$I$36:$J$36</definedName>
    <definedName name="P3_T2.1?Data" localSheetId="1">#REF!,#REF!,#REF!,#REF!,#REF!,#REF!,#REF!,#REF!</definedName>
    <definedName name="P3_T2.1?Data" localSheetId="24">#REF!,#REF!,#REF!,#REF!,#REF!,#REF!,#REF!,#REF!</definedName>
    <definedName name="P3_T2.1?Data" localSheetId="0">#REF!,#REF!,#REF!,#REF!,#REF!,#REF!,#REF!,#REF!</definedName>
    <definedName name="P3_T2.1?Data">#REF!,#REF!,#REF!,#REF!,#REF!,#REF!,#REF!,#REF!</definedName>
    <definedName name="P3_T2.1_Protect" localSheetId="1" hidden="1">#REF!,#REF!,#REF!,#REF!,#REF!,#REF!,#REF!</definedName>
    <definedName name="P3_T2.1_Protect" localSheetId="24" hidden="1">#REF!,#REF!,#REF!,#REF!,#REF!,#REF!,#REF!</definedName>
    <definedName name="P3_T2.1_Protect" localSheetId="0" hidden="1">#REF!,#REF!,#REF!,#REF!,#REF!,#REF!,#REF!</definedName>
    <definedName name="P3_T2.1_Protect" hidden="1">#REF!,#REF!,#REF!,#REF!,#REF!,#REF!,#REF!</definedName>
    <definedName name="P3_T2.2?Data" localSheetId="1">#REF!,#REF!,#REF!,#REF!,#REF!,#REF!,#REF!</definedName>
    <definedName name="P3_T2.2?Data" localSheetId="24">#REF!,#REF!,#REF!,#REF!,#REF!,#REF!,#REF!</definedName>
    <definedName name="P3_T2.2?Data">#REF!,#REF!,#REF!,#REF!,#REF!,#REF!,#REF!</definedName>
    <definedName name="P3_T2.2_Protect" localSheetId="1" hidden="1">#REF!,#REF!,#REF!,#REF!,#REF!,#REF!,#REF!</definedName>
    <definedName name="P3_T2.2_Protect" localSheetId="24" hidden="1">#REF!,#REF!,#REF!,#REF!,#REF!,#REF!,#REF!</definedName>
    <definedName name="P3_T2.2_Protect" hidden="1">#REF!,#REF!,#REF!,#REF!,#REF!,#REF!,#REF!</definedName>
    <definedName name="P3_T2_1_Protect" localSheetId="1" hidden="1">#REF!,#REF!,#REF!,#REF!,#REF!,#REF!,#REF!</definedName>
    <definedName name="P3_T2_1_Protect" localSheetId="24" hidden="1">#REF!,#REF!,#REF!,#REF!,#REF!,#REF!,#REF!</definedName>
    <definedName name="P3_T2_1_Protect" hidden="1">#REF!,#REF!,#REF!,#REF!,#REF!,#REF!,#REF!</definedName>
    <definedName name="P3_T2_2_Protect" localSheetId="1" hidden="1">#REF!,#REF!,#REF!,#REF!,#REF!,#REF!,#REF!</definedName>
    <definedName name="P3_T2_2_Protect" localSheetId="24" hidden="1">#REF!,#REF!,#REF!,#REF!,#REF!,#REF!,#REF!</definedName>
    <definedName name="P3_T2_2_Protect" hidden="1">#REF!,#REF!,#REF!,#REF!,#REF!,#REF!,#REF!</definedName>
    <definedName name="P3_T21_Protection" localSheetId="1">'[24]21'!$E$31:$E$33,'[24]21'!$G$31:$K$33,'[24]21'!$B$14:$B$16,'[24]21'!$B$20:$B$22,'[24]21'!$B$26:$B$28,'[24]21'!$B$31:$B$33,'[24]21'!$M$31:$M$33,[0]!P1_T21_Protection</definedName>
    <definedName name="P3_T21_Protection" localSheetId="0">'[24]21'!$E$31:$E$33,'[24]21'!$G$31:$K$33,'[24]21'!$B$14:$B$16,'[24]21'!$B$20:$B$22,'[24]21'!$B$26:$B$28,'[24]21'!$B$31:$B$33,'[24]21'!$M$31:$M$33,P1_T21_Protection</definedName>
    <definedName name="P3_T21_Protection">'[24]21'!$E$31:$E$33,'[24]21'!$G$31:$K$33,'[24]21'!$B$14:$B$16,'[24]21'!$B$20:$B$22,'[24]21'!$B$26:$B$28,'[24]21'!$B$31:$B$33,'[24]21'!$M$31:$M$33,P1_T21_Protection</definedName>
    <definedName name="P3_T27_Protection">'[24]27'!$K$34:$N$36,'[24]27'!$P$8:$S$8,'[24]27'!$P$10:$S$11,'[24]27'!$P$13:$S$15,'[24]27'!$P$18:$S$19,'[24]27'!$P$22:$S$24,'[24]27'!$P$26:$S$26,'[24]27'!$P$29:$S$32</definedName>
    <definedName name="P3_T28?axis?R?ПЭ">'[24]28'!$D$120:$I$122,'[24]28'!$D$126:$I$128,'[24]28'!$D$132:$I$134,'[24]28'!$D$141:$I$143,'[24]28'!$D$146:$I$148,'[24]28'!$D$152:$I$154,'[24]28'!$D$158:$I$160</definedName>
    <definedName name="P3_T28?axis?R?ПЭ?">'[24]28'!$B$120:$B$122,'[24]28'!$B$126:$B$128,'[24]28'!$B$132:$B$134,'[24]28'!$B$141:$B$143,'[24]28'!$B$146:$B$148,'[24]28'!$B$152:$B$154,'[24]28'!$B$158:$B$160</definedName>
    <definedName name="P3_T28_Protection">'[24]28'!$B$172:$B$174,'[24]28'!$B$178:$B$180,'[24]28'!$B$184:$B$186,'[24]28'!$B$193:$B$195,'[24]28'!$B$198:$B$200,'[24]28'!$B$204:$B$206,'[24]28'!$B$210:$B$212</definedName>
    <definedName name="P4_SCOPE_F1_PRT" hidden="1">'[40]Ф-1 (для АО-энерго)'!$C$13:$E$13,'[40]Ф-1 (для АО-энерго)'!$A$14:$E$14,'[40]Ф-1 (для АО-энерго)'!$C$23:$C$50,'[40]Ф-1 (для АО-энерго)'!$C$54:$C$95</definedName>
    <definedName name="P4_SCOPE_FULL_LOAD" localSheetId="1" hidden="1">#REF!,#REF!,#REF!,#REF!,#REF!,#REF!</definedName>
    <definedName name="P4_SCOPE_FULL_LOAD" localSheetId="24" hidden="1">#REF!,#REF!,#REF!,#REF!,#REF!,#REF!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localSheetId="24" hidden="1">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localSheetId="24" hidden="1">#REF!,#REF!,#REF!,#REF!,#REF!,#REF!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localSheetId="24" hidden="1">#REF!,#REF!,#REF!,#REF!,#REF!,#REF!,#REF!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localSheetId="24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hidden="1">[40]перекрестка!$F$45:$H$49,[40]перекрестка!$J$45:$K$49,[40]перекрестка!$N$45:$N$49,[40]перекрестка!$F$53:$G$64,[40]перекрестка!$H$54:$H$58</definedName>
    <definedName name="P4_T1_Protect" localSheetId="1" hidden="1">[41]перекрестка!$J$127,[41]перекрестка!$J$128:$K$132,[41]перекрестка!$J$133,[41]перекрестка!$J$134:$K$138,[41]перекрестка!$N$11:$N$22,[41]перекрестка!$N$24:$N$28</definedName>
    <definedName name="P4_T1_Protect" localSheetId="24" hidden="1">#REF!,#REF!,#REF!,#REF!,#REF!,#REF!</definedName>
    <definedName name="P4_T1_Protect" localSheetId="0" hidden="1">#REF!,#REF!,#REF!,#REF!,#REF!,#REF!</definedName>
    <definedName name="P4_T1_Protect" hidden="1">#REF!,#REF!,#REF!,#REF!,#REF!,#REF!</definedName>
    <definedName name="P4_T12?Data" localSheetId="1" hidden="1">#REF!,#REF!,#REF!,#REF!,#REF!,#REF!,#REF!,#REF!,#REF!,#REF!,#REF!,#REF!,#REF!</definedName>
    <definedName name="P4_T12?Data" localSheetId="24" hidden="1">#REF!,#REF!,#REF!,#REF!,#REF!,#REF!,#REF!,#REF!,#REF!,#REF!,#REF!,#REF!,#REF!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1" hidden="1">#REF!,#REF!,#REF!,#REF!,#REF!,#REF!,#REF!,#REF!</definedName>
    <definedName name="P4_T12?L3.1.x" localSheetId="24" hidden="1">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1" hidden="1">#REF!,#REF!,#REF!,#REF!,#REF!,#REF!,#REF!,#REF!</definedName>
    <definedName name="P4_T12?L3.x" localSheetId="24" hidden="1">#REF!,#REF!,#REF!,#REF!,#REF!,#REF!,#REF!,#REF!</definedName>
    <definedName name="P4_T12?L3.x" hidden="1">#REF!,#REF!,#REF!,#REF!,#REF!,#REF!,#REF!,#REF!</definedName>
    <definedName name="P4_T12?unit?ГА" localSheetId="1" hidden="1">#REF!,#REF!,#REF!,#REF!,#REF!,#REF!,#REF!,#REF!</definedName>
    <definedName name="P4_T12?unit?ГА" localSheetId="24" hidden="1">#REF!,#REF!,#REF!,#REF!,#REF!,#REF!,#REF!,#REF!</definedName>
    <definedName name="P4_T12?unit?ГА" hidden="1">#REF!,#REF!,#REF!,#REF!,#REF!,#REF!,#REF!,#REF!</definedName>
    <definedName name="P4_T12?unit?ТРУБ" localSheetId="1" hidden="1">#REF!,#REF!,#REF!,#REF!,#REF!,#REF!,#REF!,#REF!</definedName>
    <definedName name="P4_T12?unit?ТРУБ" localSheetId="24" hidden="1">#REF!,#REF!,#REF!,#REF!,#REF!,#REF!,#REF!,#REF!</definedName>
    <definedName name="P4_T12?unit?ТРУБ" hidden="1">#REF!,#REF!,#REF!,#REF!,#REF!,#REF!,#REF!,#REF!</definedName>
    <definedName name="P4_T16?item_ext?ЧЕЛ" localSheetId="1" hidden="1">#REF!,#REF!,#REF!,#REF!,#REF!,#REF!,#REF!</definedName>
    <definedName name="P4_T16?item_ext?ЧЕЛ" localSheetId="24" hidden="1">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1" hidden="1">#REF!,#REF!,#REF!,#REF!,#REF!,#REF!,#REF!,#REF!</definedName>
    <definedName name="P4_T16?unit?ТРУБ" localSheetId="24" hidden="1">#REF!,#REF!,#REF!,#REF!,#REF!,#REF!,#REF!,#REF!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1" hidden="1">#REF!,#REF!,#REF!,#REF!,#REF!,#REF!,#REF!,#REF!</definedName>
    <definedName name="P4_T16?unit?ЧЕЛ" localSheetId="24" hidden="1">#REF!,#REF!,#REF!,#REF!,#REF!,#REF!,#REF!,#REF!</definedName>
    <definedName name="P4_T16?unit?ЧЕЛ" hidden="1">#REF!,#REF!,#REF!,#REF!,#REF!,#REF!,#REF!,#REF!</definedName>
    <definedName name="P4_T17_Protection">'[24]29'!$I$29:$J$33,'[24]29'!$I$27:$J$27,'[24]29'!$I$21:$J$25,'[24]29'!$I$19:$J$19,'[24]29'!$I$12:$J$16,'[24]29'!$I$10:$J$10,'[24]29'!$L$10:$M$10,'[24]29'!$L$12:$M$16</definedName>
    <definedName name="P4_T2.1_Protect" localSheetId="1" hidden="1">#REF!,#REF!,#REF!,#REF!,#REF!,#REF!,#REF!,#REF!</definedName>
    <definedName name="P4_T2.1_Protect" localSheetId="24">#REF!,#REF!,#REF!,#REF!,#REF!,#REF!,#REF!,#REF!</definedName>
    <definedName name="P4_T2.1_Protect" localSheetId="0">#REF!,#REF!,#REF!,#REF!,#REF!,#REF!,#REF!,#REF!</definedName>
    <definedName name="P4_T2.1_Protect">#REF!,#REF!,#REF!,#REF!,#REF!,#REF!,#REF!,#REF!</definedName>
    <definedName name="P4_T2.2_Protect" localSheetId="1" hidden="1">#REF!,#REF!,#REF!,#REF!,#REF!,#REF!,#REF!,#REF!</definedName>
    <definedName name="P4_T2.2_Protect" localSheetId="24" hidden="1">#REF!,#REF!,#REF!,#REF!,#REF!,#REF!,#REF!,#REF!</definedName>
    <definedName name="P4_T2.2_Protect" hidden="1">#REF!,#REF!,#REF!,#REF!,#REF!,#REF!,#REF!,#REF!</definedName>
    <definedName name="P4_T2_1_Protect" localSheetId="1" hidden="1">#REF!,#REF!,#REF!,#REF!,#REF!,#REF!,#REF!,#REF!</definedName>
    <definedName name="P4_T2_1_Protect" localSheetId="24">#REF!,#REF!,#REF!,#REF!,#REF!,#REF!,#REF!,#REF!</definedName>
    <definedName name="P4_T2_1_Protect">#REF!,#REF!,#REF!,#REF!,#REF!,#REF!,#REF!,#REF!</definedName>
    <definedName name="P4_T2_2_Protect" localSheetId="1" hidden="1">#REF!,#REF!,#REF!,#REF!,#REF!,#REF!,#REF!,#REF!</definedName>
    <definedName name="P4_T2_2_Protect" localSheetId="24">#REF!,#REF!,#REF!,#REF!,#REF!,#REF!,#REF!,#REF!</definedName>
    <definedName name="P4_T2_2_Protect">#REF!,#REF!,#REF!,#REF!,#REF!,#REF!,#REF!,#REF!</definedName>
    <definedName name="P4_T28?axis?R?ПЭ">'[24]28'!$D$167:$I$169,'[24]28'!$D$172:$I$174,'[24]28'!$D$178:$I$180,'[24]28'!$D$184:$I$186,'[24]28'!$D$193:$I$195,'[24]28'!$D$198:$I$200,'[24]28'!$D$204:$I$206</definedName>
    <definedName name="P4_T28?axis?R?ПЭ?">'[24]28'!$B$167:$B$169,'[24]28'!$B$172:$B$174,'[24]28'!$B$178:$B$180,'[24]28'!$B$184:$B$186,'[24]28'!$B$193:$B$195,'[24]28'!$B$198:$B$200,'[24]28'!$B$204:$B$206</definedName>
    <definedName name="P4_T28_Protection">'[24]28'!$B$219:$B$221,'[24]28'!$B$224:$B$226,'[24]28'!$B$230:$B$232,'[24]28'!$B$236:$B$238,'[24]28'!$B$245:$B$247,'[24]28'!$B$250:$B$252,'[24]28'!$B$256:$B$258</definedName>
    <definedName name="P5_SCOPE_FULL_LOAD" localSheetId="1" hidden="1">#REF!,#REF!,#REF!,#REF!,#REF!,#REF!</definedName>
    <definedName name="P5_SCOPE_FULL_LOAD" localSheetId="24" hidden="1">#REF!,#REF!,#REF!,#REF!,#REF!,#REF!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localSheetId="24" hidden="1">#REF!,#REF!,#REF!,#REF!,#REF!,#REF!,#REF!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localSheetId="24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hidden="1">[40]перекрестка!$H$60:$H$64,[40]перекрестка!$J$53:$J$64,[40]перекрестка!$K$54:$K$58,[40]перекрестка!$K$60:$K$64,[40]перекрестка!$N$53:$N$64</definedName>
    <definedName name="P5_T1_Protect">[41]перекрестка!$N$30:$N$34,[41]перекрестка!$N$36:$N$40,[41]перекрестка!$N$42:$N$46,[41]перекрестка!$N$49:$N$60,[41]перекрестка!$N$62:$N$66</definedName>
    <definedName name="P5_T12?Data" localSheetId="1" hidden="1">#REF!,#REF!,#REF!,#REF!,#REF!,#REF!,#REF!,#REF!,#REF!,#REF!,#REF!,#REF!,#REF!</definedName>
    <definedName name="P5_T12?Data" localSheetId="24" hidden="1">#REF!,#REF!,#REF!,#REF!,#REF!,#REF!,#REF!,#REF!,#REF!,#REF!,#REF!,#REF!,#REF!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1" hidden="1">#REF!,#REF!,#REF!,#REF!,#REF!,#REF!,#REF!,#REF!</definedName>
    <definedName name="P5_T12?L3.1.x" localSheetId="24" hidden="1">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1" hidden="1">#REF!,#REF!,#REF!,#REF!,#REF!,#REF!,#REF!,#REF!</definedName>
    <definedName name="P5_T12?L3.x" localSheetId="24" hidden="1">#REF!,#REF!,#REF!,#REF!,#REF!,#REF!,#REF!,#REF!</definedName>
    <definedName name="P5_T12?L3.x" hidden="1">#REF!,#REF!,#REF!,#REF!,#REF!,#REF!,#REF!,#REF!</definedName>
    <definedName name="P5_T12?unit?ГА" localSheetId="1" hidden="1">#REF!,#REF!,#REF!,#REF!,#REF!,#REF!,#REF!,#REF!</definedName>
    <definedName name="P5_T12?unit?ГА" localSheetId="24" hidden="1">#REF!,#REF!,#REF!,#REF!,#REF!,#REF!,#REF!,#REF!</definedName>
    <definedName name="P5_T12?unit?ГА" hidden="1">#REF!,#REF!,#REF!,#REF!,#REF!,#REF!,#REF!,#REF!</definedName>
    <definedName name="P5_T12?unit?ТРУБ" localSheetId="1" hidden="1">#REF!,#REF!,#REF!,#REF!,#REF!,#REF!,#REF!,#REF!</definedName>
    <definedName name="P5_T12?unit?ТРУБ" localSheetId="24" hidden="1">#REF!,#REF!,#REF!,#REF!,#REF!,#REF!,#REF!,#REF!</definedName>
    <definedName name="P5_T12?unit?ТРУБ" hidden="1">#REF!,#REF!,#REF!,#REF!,#REF!,#REF!,#REF!,#REF!</definedName>
    <definedName name="P5_T16?item_ext?ЧЕЛ" localSheetId="1" hidden="1">#REF!,#REF!,#REF!,#REF!,#REF!,#REF!,#REF!,#REF!</definedName>
    <definedName name="P5_T16?item_ext?ЧЕЛ" localSheetId="24" hidden="1">#REF!,#REF!,#REF!,#REF!,#REF!,#REF!,#REF!,#REF!</definedName>
    <definedName name="P5_T16?item_ext?ЧЕЛ" hidden="1">#REF!,#REF!,#REF!,#REF!,#REF!,#REF!,#REF!,#REF!</definedName>
    <definedName name="P5_T16?unit?ТРУБ" localSheetId="1" hidden="1">#REF!,#REF!,#REF!,#REF!,#REF!,#REF!,#REF!</definedName>
    <definedName name="P5_T16?unit?ТРУБ" localSheetId="24" hidden="1">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1" hidden="1">#REF!,#REF!,#REF!,#REF!,#REF!,#REF!,#REF!,#REF!</definedName>
    <definedName name="P5_T16?unit?ЧЕЛ" localSheetId="24" hidden="1">#REF!,#REF!,#REF!,#REF!,#REF!,#REF!,#REF!,#REF!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>'[24]29'!$L$19:$M$19,'[24]29'!$L$21:$M$27,'[24]29'!$L$29:$M$33,'[24]29'!$L$36:$M$36,'[24]29'!$L$38:$M$42,'[24]29'!$L$45:$M$45,'[24]29'!$O$10:$P$10,'[24]29'!$O$12:$P$16</definedName>
    <definedName name="P5_T2.1_Protect" localSheetId="1" hidden="1">#REF!,#REF!,#REF!,#REF!,#REF!,#REF!,#REF!,#REF!</definedName>
    <definedName name="P5_T2.1_Protect" localSheetId="24">#REF!,#REF!,#REF!,#REF!,#REF!,#REF!,#REF!,#REF!</definedName>
    <definedName name="P5_T2.1_Protect" localSheetId="0">#REF!,#REF!,#REF!,#REF!,#REF!,#REF!,#REF!,#REF!</definedName>
    <definedName name="P5_T2.1_Protect">#REF!,#REF!,#REF!,#REF!,#REF!,#REF!,#REF!,#REF!</definedName>
    <definedName name="P5_T2.2_Protect" localSheetId="1" hidden="1">#REF!,#REF!,#REF!,#REF!,#REF!,#REF!,#REF!</definedName>
    <definedName name="P5_T2.2_Protect" localSheetId="24" hidden="1">#REF!,#REF!,#REF!,#REF!,#REF!,#REF!,#REF!</definedName>
    <definedName name="P5_T2.2_Protect" localSheetId="0" hidden="1">#REF!,#REF!,#REF!,#REF!,#REF!,#REF!,#REF!</definedName>
    <definedName name="P5_T2.2_Protect" hidden="1">#REF!,#REF!,#REF!,#REF!,#REF!,#REF!,#REF!</definedName>
    <definedName name="P5_T2_1_Protect" localSheetId="1" hidden="1">#REF!,#REF!,#REF!,#REF!,#REF!,#REF!,#REF!</definedName>
    <definedName name="P5_T2_1_Protect" localSheetId="24">#REF!,#REF!,#REF!,#REF!,#REF!,#REF!,#REF!</definedName>
    <definedName name="P5_T2_1_Protect">#REF!,#REF!,#REF!,#REF!,#REF!,#REF!,#REF!</definedName>
    <definedName name="P5_T2_2_Protect" localSheetId="1" hidden="1">#REF!,#REF!,#REF!,#REF!,#REF!,#REF!,#REF!</definedName>
    <definedName name="P5_T2_2_Protect" localSheetId="24">#REF!,#REF!,#REF!,#REF!,#REF!,#REF!,#REF!</definedName>
    <definedName name="P5_T2_2_Protect">#REF!,#REF!,#REF!,#REF!,#REF!,#REF!,#REF!</definedName>
    <definedName name="P5_T28?axis?R?ПЭ">'[24]28'!$D$210:$I$212,'[24]28'!$D$219:$I$221,'[24]28'!$D$224:$I$226,'[24]28'!$D$230:$I$232,'[24]28'!$D$236:$I$238,'[24]28'!$D$245:$I$247,'[24]28'!$D$250:$I$252</definedName>
    <definedName name="P5_T28?axis?R?ПЭ?">'[24]28'!$B$210:$B$212,'[24]28'!$B$219:$B$221,'[24]28'!$B$224:$B$226,'[24]28'!$B$230:$B$232,'[24]28'!$B$236:$B$238,'[24]28'!$B$245:$B$247,'[24]28'!$B$250:$B$252</definedName>
    <definedName name="P5_T28_Protection">'[24]28'!$B$262:$B$264,'[24]28'!$B$271:$B$273,'[24]28'!$B$276:$B$278,'[24]28'!$B$282:$B$284,'[24]28'!$B$288:$B$291,'[24]28'!$B$11:$B$13,'[24]28'!$B$16:$B$18,'[24]28'!$B$22:$B$24</definedName>
    <definedName name="P6_SCOPE_FULL_LOAD" localSheetId="1" hidden="1">#REF!,#REF!,#REF!,#REF!,#REF!,#REF!</definedName>
    <definedName name="P6_SCOPE_FULL_LOAD" localSheetId="24" hidden="1">#REF!,#REF!,#REF!,#REF!,#REF!,#REF!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localSheetId="24" hidden="1">#REF!,#REF!,#REF!,#REF!,#REF!,#REF!,#REF!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localSheetId="24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hidden="1">[40]перекрестка!$F$66:$H$70,[40]перекрестка!$J$66:$K$70,[40]перекрестка!$N$66:$N$70,[40]перекрестка!$F$72:$H$76,[40]перекрестка!$J$72:$K$76</definedName>
    <definedName name="P6_T1_Protect">[41]перекрестка!$N$68:$N$72,[41]перекрестка!$N$74:$N$78,[41]перекрестка!$N$80:$N$84,[41]перекрестка!$N$89:$N$100,[41]перекрестка!$N$102:$N$106</definedName>
    <definedName name="P6_T12?Data" localSheetId="1" hidden="1">#REF!,#REF!,#REF!,#REF!,#REF!,#REF!,#REF!,#REF!,#REF!,#REF!,#REF!,#REF!,#REF!</definedName>
    <definedName name="P6_T12?Data" localSheetId="24" hidden="1">#REF!,#REF!,#REF!,#REF!,#REF!,#REF!,#REF!,#REF!,#REF!,#REF!,#REF!,#REF!,#REF!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1" hidden="1">#REF!,#REF!,#REF!,#REF!,#REF!,#REF!,#REF!,#REF!</definedName>
    <definedName name="P6_T12?L3.1.x" localSheetId="24" hidden="1">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1" hidden="1">#REF!,#REF!,#REF!,#REF!,#REF!,#REF!,#REF!,#REF!</definedName>
    <definedName name="P6_T12?L3.x" localSheetId="24" hidden="1">#REF!,#REF!,#REF!,#REF!,#REF!,#REF!,#REF!,#REF!</definedName>
    <definedName name="P6_T12?L3.x" hidden="1">#REF!,#REF!,#REF!,#REF!,#REF!,#REF!,#REF!,#REF!</definedName>
    <definedName name="P6_T12?unit?ГА" localSheetId="1" hidden="1">#REF!,#REF!,#REF!,#REF!,#REF!,#REF!,#REF!,#REF!</definedName>
    <definedName name="P6_T12?unit?ГА" localSheetId="24" hidden="1">#REF!,#REF!,#REF!,#REF!,#REF!,#REF!,#REF!,#REF!</definedName>
    <definedName name="P6_T12?unit?ГА" hidden="1">#REF!,#REF!,#REF!,#REF!,#REF!,#REF!,#REF!,#REF!</definedName>
    <definedName name="P6_T12?unit?ТРУБ" localSheetId="1" hidden="1">#REF!,#REF!,#REF!,#REF!,#REF!,#REF!,#REF!,#REF!</definedName>
    <definedName name="P6_T12?unit?ТРУБ" localSheetId="24" hidden="1">#REF!,#REF!,#REF!,#REF!,#REF!,#REF!,#REF!,#REF!</definedName>
    <definedName name="P6_T12?unit?ТРУБ" hidden="1">#REF!,#REF!,#REF!,#REF!,#REF!,#REF!,#REF!,#REF!</definedName>
    <definedName name="P6_T16?item_ext?ЧЕЛ" localSheetId="1" hidden="1">#REF!,#REF!,#REF!,#REF!,#REF!,#REF!,#REF!</definedName>
    <definedName name="P6_T16?item_ext?ЧЕЛ" localSheetId="24" hidden="1">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1" hidden="1">#REF!,#REF!,#REF!,#REF!,#REF!,#REF!,#REF!,#REF!</definedName>
    <definedName name="P6_T16?unit?ТРУБ" localSheetId="24" hidden="1">#REF!,#REF!,#REF!,#REF!,#REF!,#REF!,#REF!,#REF!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1" hidden="1">#REF!,#REF!,#REF!,#REF!,#REF!,#REF!,#REF!,#REF!</definedName>
    <definedName name="P6_T16?unit?ЧЕЛ" localSheetId="24" hidden="1">#REF!,#REF!,#REF!,#REF!,#REF!,#REF!,#REF!,#REF!</definedName>
    <definedName name="P6_T16?unit?ЧЕЛ" hidden="1">#REF!,#REF!,#REF!,#REF!,#REF!,#REF!,#REF!,#REF!</definedName>
    <definedName name="P6_T17_Protection" localSheetId="1">'[24]29'!$O$19:$P$19,'[24]29'!$O$21:$P$25,'[24]29'!$O$27:$P$27,'[24]29'!$O$29:$P$33,'[24]29'!$O$36:$P$36,'[24]29'!$O$38:$P$42,'[24]29'!$O$45:$P$45,[0]!P1_T17_Protection</definedName>
    <definedName name="P6_T17_Protection" localSheetId="0">'[24]29'!$O$19:$P$19,'[24]29'!$O$21:$P$25,'[24]29'!$O$27:$P$27,'[24]29'!$O$29:$P$33,'[24]29'!$O$36:$P$36,'[24]29'!$O$38:$P$42,'[24]29'!$O$45:$P$45,P1_T17_Protection</definedName>
    <definedName name="P6_T17_Protection">'[24]29'!$O$19:$P$19,'[24]29'!$O$21:$P$25,'[24]29'!$O$27:$P$27,'[24]29'!$O$29:$P$33,'[24]29'!$O$36:$P$36,'[24]29'!$O$38:$P$42,'[24]29'!$O$45:$P$45,P1_T17_Protection</definedName>
    <definedName name="P6_T2.1_Protect" localSheetId="1" hidden="1">#REF!,#REF!,#REF!,#REF!,#REF!,#REF!,#REF!</definedName>
    <definedName name="P6_T2.1_Protect" localSheetId="24">#REF!,#REF!,#REF!,#REF!,#REF!,#REF!,#REF!</definedName>
    <definedName name="P6_T2.1_Protect" localSheetId="0">#REF!,#REF!,#REF!,#REF!,#REF!,#REF!,#REF!</definedName>
    <definedName name="P6_T2.1_Protect">#REF!,#REF!,#REF!,#REF!,#REF!,#REF!,#REF!</definedName>
    <definedName name="P6_T2.2_Protect" localSheetId="1" hidden="1">#REF!,#REF!,#REF!,#REF!,#REF!,#REF!,#REF!</definedName>
    <definedName name="P6_T2.2_Protect" localSheetId="24" hidden="1">#REF!,#REF!,#REF!,#REF!,#REF!,#REF!,#REF!</definedName>
    <definedName name="P6_T2.2_Protect" hidden="1">#REF!,#REF!,#REF!,#REF!,#REF!,#REF!,#REF!</definedName>
    <definedName name="P6_T2_1_Protect" localSheetId="1" hidden="1">#REF!,#REF!,#REF!,#REF!,#REF!,#REF!,#REF!</definedName>
    <definedName name="P6_T2_1_Protect" localSheetId="24">#REF!,#REF!,#REF!,#REF!,#REF!,#REF!,#REF!</definedName>
    <definedName name="P6_T2_1_Protect">#REF!,#REF!,#REF!,#REF!,#REF!,#REF!,#REF!</definedName>
    <definedName name="P6_T2_2_Protect" localSheetId="1" hidden="1">#REF!,#REF!,#REF!,#REF!,#REF!,#REF!,#REF!</definedName>
    <definedName name="P6_T2_2_Protect" localSheetId="24">#REF!,#REF!,#REF!,#REF!,#REF!,#REF!,#REF!</definedName>
    <definedName name="P6_T2_2_Protect">#REF!,#REF!,#REF!,#REF!,#REF!,#REF!,#REF!</definedName>
    <definedName name="P6_T28?axis?R?ПЭ" localSheetId="1">'[24]28'!$D$256:$I$258,'[24]28'!$D$262:$I$264,'[24]28'!$D$271:$I$273,'[24]28'!$D$276:$I$278,'[24]28'!$D$282:$I$284,'[24]28'!$D$288:$I$291,'[24]28'!$D$11:$I$13,[0]!P1_T28?axis?R?ПЭ</definedName>
    <definedName name="P6_T28?axis?R?ПЭ" localSheetId="0">'[24]28'!$D$256:$I$258,'[24]28'!$D$262:$I$264,'[24]28'!$D$271:$I$273,'[24]28'!$D$276:$I$278,'[24]28'!$D$282:$I$284,'[24]28'!$D$288:$I$291,'[24]28'!$D$11:$I$13,P1_T28?axis?R?ПЭ</definedName>
    <definedName name="P6_T28?axis?R?ПЭ">'[24]28'!$D$256:$I$258,'[24]28'!$D$262:$I$264,'[24]28'!$D$271:$I$273,'[24]28'!$D$276:$I$278,'[24]28'!$D$282:$I$284,'[24]28'!$D$288:$I$291,'[24]28'!$D$11:$I$13,P1_T28?axis?R?ПЭ</definedName>
    <definedName name="P6_T28?axis?R?ПЭ?" localSheetId="1">'[24]28'!$B$256:$B$258,'[24]28'!$B$262:$B$264,'[24]28'!$B$271:$B$273,'[24]28'!$B$276:$B$278,'[24]28'!$B$282:$B$284,'[24]28'!$B$288:$B$291,'[24]28'!$B$11:$B$13,[0]!P1_T28?axis?R?ПЭ?</definedName>
    <definedName name="P6_T28?axis?R?ПЭ?" localSheetId="0">'[24]28'!$B$256:$B$258,'[24]28'!$B$262:$B$264,'[24]28'!$B$271:$B$273,'[24]28'!$B$276:$B$278,'[24]28'!$B$282:$B$284,'[24]28'!$B$288:$B$291,'[24]28'!$B$11:$B$13,P1_T28?axis?R?ПЭ?</definedName>
    <definedName name="P6_T28?axis?R?ПЭ?">'[24]28'!$B$256:$B$258,'[24]28'!$B$262:$B$264,'[24]28'!$B$271:$B$273,'[24]28'!$B$276:$B$278,'[24]28'!$B$282:$B$284,'[24]28'!$B$288:$B$291,'[24]28'!$B$11:$B$13,P1_T28?axis?R?ПЭ?</definedName>
    <definedName name="P6_T28_Protection">'[24]28'!$B$28:$B$30,'[24]28'!$B$37:$B$39,'[24]28'!$B$42:$B$44,'[24]28'!$B$48:$B$50,'[24]28'!$B$54:$B$56,'[24]28'!$B$63:$B$65,'[24]28'!$G$210:$H$212,'[24]28'!$D$11:$E$13</definedName>
    <definedName name="P7_SCOPE_FULL_LOAD" localSheetId="1" hidden="1">#REF!,#REF!,#REF!,#REF!,#REF!,#REF!</definedName>
    <definedName name="P7_SCOPE_FULL_LOAD" localSheetId="24" hidden="1">#REF!,#REF!,#REF!,#REF!,#REF!,#REF!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localSheetId="24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1" hidden="1">#REF!,#REF!,#REF!,#REF!,#REF!,'Производственные показатели'!P1_SCOPE_NotInd2,'Производственные показатели'!P2_SCOPE_NotInd2,'Производственные показатели'!P3_SCOPE_NotInd2</definedName>
    <definedName name="P7_SCOPE_NotInd2" localSheetId="24" hidden="1">#REF!,#REF!,#REF!,#REF!,#REF!,'Свод затрат'!P1_SCOPE_NotInd2,'Свод затрат'!P2_SCOPE_NotInd2,'Свод затрат'!P3_SCOPE_NotInd2</definedName>
    <definedName name="P7_SCOPE_NotInd2" localSheetId="0" hidden="1">#REF!,#REF!,#REF!,#REF!,#REF!,'форма №2 '!P1_SCOPE_NotInd2,'форма №2 '!P2_SCOPE_NotInd2,'форма №2 '!P3_SCOPE_NotInd2</definedName>
    <definedName name="P7_SCOPE_NotInd2" hidden="1">#REF!,#REF!,#REF!,#REF!,#REF!,P1_SCOPE_NotInd2,P2_SCOPE_NotInd2,P3_SCOPE_NotInd2</definedName>
    <definedName name="P7_SCOPE_PER_PRT" hidden="1">[40]перекрестка!$N$72:$N$76,[40]перекрестка!$F$78:$H$82,[40]перекрестка!$J$78:$K$82,[40]перекрестка!$N$78:$N$82,[40]перекрестка!$F$84:$H$88</definedName>
    <definedName name="P7_T1_Protect">[41]перекрестка!$N$108:$N$112,[41]перекрестка!$N$114:$N$118,[41]перекрестка!$N$120:$N$124,[41]перекрестка!$N$127:$N$138,[41]перекрестка!$N$140:$N$144</definedName>
    <definedName name="P7_T12?Data" localSheetId="1" hidden="1">#REF!,#REF!,#REF!,#REF!,#REF!,#REF!,#REF!,'Производственные показатели'!P1_T12?Data,'Производственные показатели'!P2_T12?Data,'Производственные показатели'!P3_T12?Data,'Производственные показатели'!P4_T12?Data,'Производственные показатели'!P5_T12?Data</definedName>
    <definedName name="P7_T12?Data" localSheetId="24" hidden="1">#REF!,#REF!,#REF!,#REF!,#REF!,#REF!,#REF!,'Свод затрат'!P1_T12?Data,'Свод затрат'!P2_T12?Data,'Свод затрат'!P3_T12?Data,'Свод затрат'!P4_T12?Data,'Свод затрат'!P5_T12?Data</definedName>
    <definedName name="P7_T12?Data" localSheetId="0" hidden="1">#REF!,#REF!,#REF!,#REF!,#REF!,#REF!,#REF!,'форма №2 '!P1_T12?Data,'форма №2 '!P2_T12?Data,'форма №2 '!P3_T12?Data,'форма №2 '!P4_T12?Data,'форма №2 '!P5_T12?Data</definedName>
    <definedName name="P7_T12?Data" hidden="1">#REF!,#REF!,#REF!,#REF!,#REF!,#REF!,#REF!,[0]!P1_T12?Data,P2_T12?Data,P3_T12?Data,P4_T12?Data,P5_T12?Data</definedName>
    <definedName name="P7_T12?L3.1.x" localSheetId="1" hidden="1">#REF!,#REF!,#REF!,#REF!,#REF!,#REF!,#REF!,#REF!</definedName>
    <definedName name="P7_T12?L3.1.x" localSheetId="24" hidden="1">#REF!,#REF!,#REF!,#REF!,#REF!,#REF!,#REF!,#REF!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1" hidden="1">#REF!,#REF!,#REF!,#REF!,#REF!,#REF!,#REF!,#REF!</definedName>
    <definedName name="P7_T12?L3.x" localSheetId="24" hidden="1">#REF!,#REF!,#REF!,#REF!,#REF!,#REF!,#REF!,#REF!</definedName>
    <definedName name="P7_T12?L3.x" hidden="1">#REF!,#REF!,#REF!,#REF!,#REF!,#REF!,#REF!,#REF!</definedName>
    <definedName name="P7_T12?unit?ГА" localSheetId="1" hidden="1">#REF!,#REF!,#REF!,#REF!,#REF!,#REF!,#REF!,#REF!</definedName>
    <definedName name="P7_T12?unit?ГА" localSheetId="24" hidden="1">#REF!,#REF!,#REF!,#REF!,#REF!,#REF!,#REF!,#REF!</definedName>
    <definedName name="P7_T12?unit?ГА" hidden="1">#REF!,#REF!,#REF!,#REF!,#REF!,#REF!,#REF!,#REF!</definedName>
    <definedName name="P7_T12?unit?ТРУБ" localSheetId="1" hidden="1">#REF!,#REF!,#REF!,#REF!,#REF!,#REF!,#REF!,#REF!</definedName>
    <definedName name="P7_T12?unit?ТРУБ" localSheetId="24" hidden="1">#REF!,#REF!,#REF!,#REF!,#REF!,#REF!,#REF!,#REF!</definedName>
    <definedName name="P7_T12?unit?ТРУБ" hidden="1">#REF!,#REF!,#REF!,#REF!,#REF!,#REF!,#REF!,#REF!</definedName>
    <definedName name="P7_T16?item_ext?ЧЕЛ" localSheetId="1" hidden="1">#REF!,#REF!,#REF!,#REF!,#REF!,#REF!,#REF!</definedName>
    <definedName name="P7_T16?item_ext?ЧЕЛ" localSheetId="24" hidden="1">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1" hidden="1">#REF!,#REF!,#REF!,#REF!,#REF!,#REF!,#REF!,#REF!</definedName>
    <definedName name="P7_T16?unit?ТРУБ" localSheetId="24" hidden="1">#REF!,#REF!,#REF!,#REF!,#REF!,#REF!,#REF!,#REF!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1" hidden="1">#REF!,#REF!,#REF!,#REF!,#REF!,#REF!,#REF!,#REF!</definedName>
    <definedName name="P7_T16?unit?ЧЕЛ" localSheetId="24" hidden="1">#REF!,#REF!,#REF!,#REF!,#REF!,#REF!,#REF!,#REF!</definedName>
    <definedName name="P7_T16?unit?ЧЕЛ" hidden="1">#REF!,#REF!,#REF!,#REF!,#REF!,#REF!,#REF!,#REF!</definedName>
    <definedName name="P7_T2.1_Protect" localSheetId="1" hidden="1">#REF!,#REF!,#REF!,#REF!,#REF!,'Производственные показатели'!P1_T2.1_Protect,'Производственные показатели'!P2_T2.1_Protect,'Производственные показатели'!P3_T2.1_Protect</definedName>
    <definedName name="P7_T2.1_Protect" localSheetId="24">#REF!,#REF!,#REF!,#REF!,#REF!,'Свод затрат'!P1_T2.1_Protect,'Свод затрат'!P2_T2.1_Protect,'Свод затрат'!P3_T2.1_Protect</definedName>
    <definedName name="P7_T2.1_Protect" localSheetId="0">#REF!,#REF!,#REF!,#REF!,#REF!,'форма №2 '!P1_T2.1_Protect,P2_T2.1_Protect,'форма №2 '!P3_T2.1_Protect</definedName>
    <definedName name="P7_T2.1_Protect">#REF!,#REF!,#REF!,#REF!,#REF!,P1_T2.1_Protect,P2_T2.1_Protect,P3_T2.1_Protect</definedName>
    <definedName name="P7_T2_1_Protect" localSheetId="1" hidden="1">#REF!,#REF!,#REF!,#REF!,#REF!,'Производственные показатели'!P1_T2_1_Protect,'Производственные показатели'!P2_T2_1_Protect,'Производственные показатели'!P3_T2_1_Protect</definedName>
    <definedName name="P7_T2_1_Protect" localSheetId="24">#REF!,#REF!,#REF!,#REF!,#REF!,'Свод затрат'!P1_T2_1_Protect,'Свод затрат'!P2_T2_1_Protect,'Свод затрат'!P3_T2_1_Protect</definedName>
    <definedName name="P7_T2_1_Protect" localSheetId="0">#REF!,#REF!,#REF!,#REF!,#REF!,P1_T2_1_Protect,P2_T2_1_Protect,P3_T2_1_Protect</definedName>
    <definedName name="P7_T2_1_Protect">#REF!,#REF!,#REF!,#REF!,#REF!,P1_T2_1_Protect,P2_T2_1_Protect,P3_T2_1_Protect</definedName>
    <definedName name="P7_T2_2_Protect" localSheetId="1" hidden="1">#REF!,#REF!,#REF!,#REF!,#REF!,'Производственные показатели'!P1_T2_2_Protect,'Производственные показатели'!P2_T2_2_Protect,'Производственные показатели'!P3_T2_2_Protect</definedName>
    <definedName name="P7_T2_2_Protect" localSheetId="24">#REF!,#REF!,#REF!,#REF!,#REF!,'Свод затрат'!P1_T2_2_Protect,'Свод затрат'!P2_T2_2_Protect,'Свод затрат'!P3_T2_2_Protect</definedName>
    <definedName name="P7_T2_2_Protect" localSheetId="0">#REF!,#REF!,#REF!,#REF!,#REF!,P1_T2_2_Protect,P2_T2_2_Protect,P3_T2_2_Protect</definedName>
    <definedName name="P7_T2_2_Protect">#REF!,#REF!,#REF!,#REF!,#REF!,P1_T2_2_Protect,P2_T2_2_Protect,P3_T2_2_Protect</definedName>
    <definedName name="P7_T28_Protection">'[24]28'!$G$11:$H$13,'[24]28'!$D$16:$E$18,'[24]28'!$G$16:$H$18,'[24]28'!$D$22:$E$24,'[24]28'!$G$22:$H$24,'[24]28'!$D$28:$E$30,'[24]28'!$G$28:$H$30,'[24]28'!$D$37:$E$39</definedName>
    <definedName name="P8_SCOPE_FULL_LOAD" localSheetId="1" hidden="1">#REF!,#REF!,#REF!,#REF!,#REF!,#REF!</definedName>
    <definedName name="P8_SCOPE_FULL_LOAD" localSheetId="24" hidden="1">#REF!,#REF!,#REF!,#REF!,#REF!,#REF!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localSheetId="24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1" hidden="1">[40]перекрестка!$J$84:$K$88,[40]перекрестка!$N$84:$N$88,[40]перекрестка!$F$14:$G$25,[0]!P1_SCOPE_PER_PRT,[0]!P2_SCOPE_PER_PRT,[0]!P3_SCOPE_PER_PRT,[0]!P4_SCOPE_PER_PRT</definedName>
    <definedName name="P8_SCOPE_PER_PRT" localSheetId="0" hidden="1">[40]перекрестка!$J$84:$K$88,[40]перекрестка!$N$84:$N$88,[40]перекрестка!$F$14:$G$25,P1_SCOPE_PER_PRT,P2_SCOPE_PER_PRT,P3_SCOPE_PER_PRT,P4_SCOPE_PER_PRT</definedName>
    <definedName name="P8_SCOPE_PER_PRT" hidden="1">[40]перекрестка!$J$84:$K$88,[40]перекрестка!$N$84:$N$88,[40]перекрестка!$F$14:$G$25,P1_SCOPE_PER_PRT,P2_SCOPE_PER_PRT,P3_SCOPE_PER_PRT,P4_SCOPE_PER_PRT</definedName>
    <definedName name="P8_T1_Protect">[41]перекрестка!$N$146:$N$150,[41]перекрестка!$N$152:$N$156,[41]перекрестка!$N$158:$N$162,[41]перекрестка!$F$11:$G$11,[41]перекрестка!$F$12:$H$16</definedName>
    <definedName name="P8_T12?L3.1.x" localSheetId="1" hidden="1">#REF!,#REF!,#REF!,#REF!,#REF!,#REF!,#REF!,#REF!</definedName>
    <definedName name="P8_T12?L3.1.x" localSheetId="24" hidden="1">#REF!,#REF!,#REF!,#REF!,#REF!,#REF!,#REF!,#REF!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1" hidden="1">#REF!,#REF!,#REF!,#REF!,#REF!,#REF!,#REF!,#REF!</definedName>
    <definedName name="P8_T12?L3.x" localSheetId="24" hidden="1">#REF!,#REF!,#REF!,#REF!,#REF!,#REF!,#REF!,#REF!</definedName>
    <definedName name="P8_T12?L3.x" hidden="1">#REF!,#REF!,#REF!,#REF!,#REF!,#REF!,#REF!,#REF!</definedName>
    <definedName name="P8_T12?unit?ГА" localSheetId="1" hidden="1">#REF!,#REF!,#REF!,#REF!,#REF!,#REF!,#REF!,#REF!</definedName>
    <definedName name="P8_T12?unit?ГА" localSheetId="24" hidden="1">#REF!,#REF!,#REF!,#REF!,#REF!,#REF!,#REF!,#REF!</definedName>
    <definedName name="P8_T12?unit?ГА" hidden="1">#REF!,#REF!,#REF!,#REF!,#REF!,#REF!,#REF!,#REF!</definedName>
    <definedName name="P8_T12?unit?ТРУБ" localSheetId="1" hidden="1">#REF!,#REF!,#REF!,#REF!,#REF!,#REF!,#REF!,#REF!</definedName>
    <definedName name="P8_T12?unit?ТРУБ" localSheetId="24" hidden="1">#REF!,#REF!,#REF!,#REF!,#REF!,#REF!,#REF!,#REF!</definedName>
    <definedName name="P8_T12?unit?ТРУБ" hidden="1">#REF!,#REF!,#REF!,#REF!,#REF!,#REF!,#REF!,#REF!</definedName>
    <definedName name="P8_T16?item_ext?ЧЕЛ" localSheetId="1" hidden="1">#REF!,#REF!,#REF!,#REF!,#REF!,#REF!,#REF!,#REF!</definedName>
    <definedName name="P8_T16?item_ext?ЧЕЛ" localSheetId="24" hidden="1">#REF!,#REF!,#REF!,#REF!,#REF!,#REF!,#REF!,#REF!</definedName>
    <definedName name="P8_T16?item_ext?ЧЕЛ" hidden="1">#REF!,#REF!,#REF!,#REF!,#REF!,#REF!,#REF!,#REF!</definedName>
    <definedName name="P8_T16?unit?ТРУБ" localSheetId="1" hidden="1">#REF!,#REF!,#REF!,#REF!,#REF!,#REF!,#REF!,#REF!</definedName>
    <definedName name="P8_T16?unit?ТРУБ" localSheetId="24" hidden="1">#REF!,#REF!,#REF!,#REF!,#REF!,#REF!,#REF!,#REF!</definedName>
    <definedName name="P8_T16?unit?ТРУБ" hidden="1">#REF!,#REF!,#REF!,#REF!,#REF!,#REF!,#REF!,#REF!</definedName>
    <definedName name="P8_T16?unit?ЧЕЛ" localSheetId="1" hidden="1">#REF!,#REF!,#REF!,#REF!,#REF!,#REF!,#REF!,#REF!</definedName>
    <definedName name="P8_T16?unit?ЧЕЛ" localSheetId="24" hidden="1">#REF!,#REF!,#REF!,#REF!,#REF!,#REF!,#REF!,#REF!</definedName>
    <definedName name="P8_T16?unit?ЧЕЛ" hidden="1">#REF!,#REF!,#REF!,#REF!,#REF!,#REF!,#REF!,#REF!</definedName>
    <definedName name="P8_T28_Protection">'[24]28'!$G$37:$H$39,'[24]28'!$D$42:$E$44,'[24]28'!$G$42:$H$44,'[24]28'!$D$48:$E$50,'[24]28'!$G$48:$H$50,'[24]28'!$D$54:$E$56,'[24]28'!$G$54:$H$56,'[24]28'!$D$89:$E$91</definedName>
    <definedName name="P9_SCOPE_FULL_LOAD" localSheetId="1" hidden="1">#REF!,#REF!,#REF!,#REF!,#REF!,#REF!</definedName>
    <definedName name="P9_SCOPE_FULL_LOAD" localSheetId="24" hidden="1">#REF!,#REF!,#REF!,#REF!,#REF!,#REF!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1" hidden="1">#REF!,'Производственные показатели'!P1_SCOPE_NOTIND,'Производственные показатели'!P2_SCOPE_NOTIND,'Производственные показатели'!P3_SCOPE_NOTIND,'Производственные показатели'!P4_SCOPE_NOTIND,'Производственные показатели'!P5_SCOPE_NOTIND,'Производственные показатели'!P6_SCOPE_NOTIND,'Производственные показатели'!P7_SCOPE_NOTIND</definedName>
    <definedName name="P9_SCOPE_NotInd" localSheetId="24" hidden="1">#REF!,'Свод затрат'!P1_SCOPE_NOTIND,'Свод затрат'!P2_SCOPE_NOTIND,'Свод затрат'!P3_SCOPE_NOTIND,'Свод затрат'!P4_SCOPE_NOTIND,'Свод затрат'!P5_SCOPE_NOTIND,'Свод затрат'!P6_SCOPE_NOTIND,'Свод затрат'!P7_SCOPE_NOTIND</definedName>
    <definedName name="P9_SCOPE_NotInd" localSheetId="0" hidden="1">#REF!,'форма №2 '!P1_SCOPE_NOTIND,'форма №2 '!P2_SCOPE_NOTIND,'форма №2 '!P3_SCOPE_NOTIND,'форма №2 '!P4_SCOPE_NOTIND,'форма №2 '!P5_SCOPE_NOTIND,'форма №2 '!P6_SCOPE_NOTIND,'форма №2 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>[41]перекрестка!$F$17:$G$17,[41]перекрестка!$F$18:$H$22,[41]перекрестка!$F$24:$H$28,[41]перекрестка!$F$30:$H$34,[41]перекрестка!$F$36:$H$40</definedName>
    <definedName name="P9_T12?L3.1.x" localSheetId="1" hidden="1">#REF!,#REF!,#REF!,#REF!,#REF!,#REF!,#REF!,#REF!</definedName>
    <definedName name="P9_T12?L3.1.x" localSheetId="24" hidden="1">#REF!,#REF!,#REF!,#REF!,#REF!,#REF!,#REF!,#REF!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1" hidden="1">#REF!,#REF!,#REF!,#REF!,#REF!,#REF!,#REF!,#REF!</definedName>
    <definedName name="P9_T12?L3.x" localSheetId="24" hidden="1">#REF!,#REF!,#REF!,#REF!,#REF!,#REF!,#REF!,#REF!</definedName>
    <definedName name="P9_T12?L3.x" hidden="1">#REF!,#REF!,#REF!,#REF!,#REF!,#REF!,#REF!,#REF!</definedName>
    <definedName name="P9_T12?unit?ГА" localSheetId="1" hidden="1">#REF!,#REF!,#REF!,#REF!,#REF!,#REF!,#REF!,#REF!</definedName>
    <definedName name="P9_T12?unit?ГА" localSheetId="24" hidden="1">#REF!,#REF!,#REF!,#REF!,#REF!,#REF!,#REF!,#REF!</definedName>
    <definedName name="P9_T12?unit?ГА" hidden="1">#REF!,#REF!,#REF!,#REF!,#REF!,#REF!,#REF!,#REF!</definedName>
    <definedName name="P9_T12?unit?ТРУБ" localSheetId="1" hidden="1">#REF!,#REF!,#REF!,#REF!,#REF!,#REF!,#REF!,#REF!</definedName>
    <definedName name="P9_T12?unit?ТРУБ" localSheetId="24" hidden="1">#REF!,#REF!,#REF!,#REF!,#REF!,#REF!,#REF!,#REF!</definedName>
    <definedName name="P9_T12?unit?ТРУБ" hidden="1">#REF!,#REF!,#REF!,#REF!,#REF!,#REF!,#REF!,#REF!</definedName>
    <definedName name="P9_T16?item_ext?ЧЕЛ" localSheetId="1" hidden="1">#REF!,#REF!,#REF!,#REF!,#REF!,#REF!,#REF!,#REF!</definedName>
    <definedName name="P9_T16?item_ext?ЧЕЛ" localSheetId="24" hidden="1">#REF!,#REF!,#REF!,#REF!,#REF!,#REF!,#REF!,#REF!</definedName>
    <definedName name="P9_T16?item_ext?ЧЕЛ" hidden="1">#REF!,#REF!,#REF!,#REF!,#REF!,#REF!,#REF!,#REF!</definedName>
    <definedName name="P9_T16?unit?ТРУБ" localSheetId="1" hidden="1">#REF!,#REF!,#REF!,#REF!,#REF!,#REF!,#REF!,#REF!</definedName>
    <definedName name="P9_T16?unit?ТРУБ" localSheetId="24" hidden="1">#REF!,#REF!,#REF!,#REF!,#REF!,#REF!,#REF!,#REF!</definedName>
    <definedName name="P9_T16?unit?ТРУБ" hidden="1">#REF!,#REF!,#REF!,#REF!,#REF!,#REF!,#REF!,#REF!</definedName>
    <definedName name="P9_T16?unit?ЧЕЛ" localSheetId="1" hidden="1">#REF!,#REF!,#REF!,#REF!,#REF!,#REF!,#REF!,#REF!</definedName>
    <definedName name="P9_T16?unit?ЧЕЛ" localSheetId="24" hidden="1">#REF!,#REF!,#REF!,#REF!,#REF!,#REF!,#REF!,#REF!</definedName>
    <definedName name="P9_T16?unit?ЧЕЛ" hidden="1">#REF!,#REF!,#REF!,#REF!,#REF!,#REF!,#REF!,#REF!</definedName>
    <definedName name="P9_T28_Protection">'[24]28'!$G$89:$H$91,'[24]28'!$G$94:$H$96,'[24]28'!$D$94:$E$96,'[24]28'!$D$100:$E$102,'[24]28'!$G$100:$H$102,'[24]28'!$D$106:$E$108,'[24]28'!$G$106:$H$108,'[24]28'!$D$167:$E$169</definedName>
    <definedName name="PACK" localSheetId="1">#REF!</definedName>
    <definedName name="PACK" localSheetId="24">#REF!</definedName>
    <definedName name="PACK" localSheetId="0">#REF!</definedName>
    <definedName name="PACK">#REF!</definedName>
    <definedName name="PAGE1" localSheetId="1">#REF!</definedName>
    <definedName name="PAGE1" localSheetId="24">#REF!</definedName>
    <definedName name="PAGE1">#REF!</definedName>
    <definedName name="PapExpas" localSheetId="1">#REF!</definedName>
    <definedName name="PapExpas" localSheetId="24">#REF!</definedName>
    <definedName name="PapExpas">#REF!</definedName>
    <definedName name="Pay_Date" localSheetId="1">#REF!</definedName>
    <definedName name="Pay_Date">[17]Лист1!$B$18:$B$377</definedName>
    <definedName name="Pay_Date_1" localSheetId="1">#REF!</definedName>
    <definedName name="Pay_Date_1" localSheetId="24">#REF!</definedName>
    <definedName name="Pay_Date_1" localSheetId="0">#REF!</definedName>
    <definedName name="Pay_Date_1">#REF!</definedName>
    <definedName name="Pay_Date_1_1" localSheetId="1">#REF!</definedName>
    <definedName name="Pay_Date_1_1" localSheetId="24">#REF!</definedName>
    <definedName name="Pay_Date_1_1">#REF!</definedName>
    <definedName name="Pay_Date_1_11" localSheetId="1">#REF!</definedName>
    <definedName name="Pay_Date_1_11" localSheetId="24">#REF!</definedName>
    <definedName name="Pay_Date_1_11">#REF!</definedName>
    <definedName name="Pay_Date_1_13" localSheetId="1">#REF!</definedName>
    <definedName name="Pay_Date_1_13" localSheetId="24">#REF!</definedName>
    <definedName name="Pay_Date_1_13">#REF!</definedName>
    <definedName name="Pay_Date_1_19">NA()</definedName>
    <definedName name="Pay_Date_1_2">NA()</definedName>
    <definedName name="Pay_Date_1_20">NA()</definedName>
    <definedName name="Pay_Date_1_21">NA()</definedName>
    <definedName name="Pay_Date_1_23">NA()</definedName>
    <definedName name="Pay_Date_1_7">NA()</definedName>
    <definedName name="Pay_Date_11" localSheetId="1">#REF!</definedName>
    <definedName name="Pay_Date_11" localSheetId="24">#REF!</definedName>
    <definedName name="Pay_Date_11" localSheetId="0">#REF!</definedName>
    <definedName name="Pay_Date_11">#REF!</definedName>
    <definedName name="Pay_Date_13" localSheetId="1">#REF!</definedName>
    <definedName name="Pay_Date_13" localSheetId="24">#REF!</definedName>
    <definedName name="Pay_Date_13">#REF!</definedName>
    <definedName name="Pay_Date_15" localSheetId="1">#REF!</definedName>
    <definedName name="Pay_Date_15" localSheetId="24">#REF!</definedName>
    <definedName name="Pay_Date_15">#REF!</definedName>
    <definedName name="Pay_Date_16" localSheetId="1">#REF!</definedName>
    <definedName name="Pay_Date_16" localSheetId="24">#REF!</definedName>
    <definedName name="Pay_Date_16">#REF!</definedName>
    <definedName name="Pay_Date_17" localSheetId="1">#REF!</definedName>
    <definedName name="Pay_Date_17" localSheetId="24">#REF!</definedName>
    <definedName name="Pay_Date_17">#REF!</definedName>
    <definedName name="Pay_Date_18" localSheetId="1">#REF!</definedName>
    <definedName name="Pay_Date_18" localSheetId="24">#REF!</definedName>
    <definedName name="Pay_Date_18">#REF!</definedName>
    <definedName name="Pay_Date_19" localSheetId="1">#REF!</definedName>
    <definedName name="Pay_Date_19" localSheetId="24">#REF!</definedName>
    <definedName name="Pay_Date_19">#REF!</definedName>
    <definedName name="Pay_Date_2" localSheetId="1">#REF!</definedName>
    <definedName name="Pay_Date_2" localSheetId="24">#REF!</definedName>
    <definedName name="Pay_Date_2">#REF!</definedName>
    <definedName name="Pay_Date_2_11" localSheetId="1">#REF!</definedName>
    <definedName name="Pay_Date_2_11" localSheetId="24">#REF!</definedName>
    <definedName name="Pay_Date_2_11">#REF!</definedName>
    <definedName name="Pay_Date_2_13" localSheetId="1">#REF!</definedName>
    <definedName name="Pay_Date_2_13" localSheetId="24">#REF!</definedName>
    <definedName name="Pay_Date_2_13">#REF!</definedName>
    <definedName name="Pay_Date_2_19">NA()</definedName>
    <definedName name="Pay_Date_2_2">NA()</definedName>
    <definedName name="Pay_Date_2_20">NA()</definedName>
    <definedName name="Pay_Date_2_21">NA()</definedName>
    <definedName name="Pay_Date_2_23">NA()</definedName>
    <definedName name="Pay_Date_2_7">NA()</definedName>
    <definedName name="Pay_Date_20" localSheetId="1">#REF!</definedName>
    <definedName name="Pay_Date_20" localSheetId="24">#REF!</definedName>
    <definedName name="Pay_Date_20" localSheetId="0">#REF!</definedName>
    <definedName name="Pay_Date_20">#REF!</definedName>
    <definedName name="Pay_Date_21" localSheetId="1">#REF!</definedName>
    <definedName name="Pay_Date_21" localSheetId="24">#REF!</definedName>
    <definedName name="Pay_Date_21">#REF!</definedName>
    <definedName name="Pay_Date_22" localSheetId="1">#REF!</definedName>
    <definedName name="Pay_Date_22" localSheetId="24">#REF!</definedName>
    <definedName name="Pay_Date_22">#REF!</definedName>
    <definedName name="Pay_Date_23" localSheetId="1">#REF!</definedName>
    <definedName name="Pay_Date_23" localSheetId="24">#REF!</definedName>
    <definedName name="Pay_Date_23">#REF!</definedName>
    <definedName name="Pay_Date_24" localSheetId="1">#REF!</definedName>
    <definedName name="Pay_Date_24" localSheetId="24">#REF!</definedName>
    <definedName name="Pay_Date_24">#REF!</definedName>
    <definedName name="Pay_Date_27" localSheetId="1">#REF!</definedName>
    <definedName name="Pay_Date_27" localSheetId="24">#REF!</definedName>
    <definedName name="Pay_Date_27">#REF!</definedName>
    <definedName name="Pay_Date_29" localSheetId="1">#REF!</definedName>
    <definedName name="Pay_Date_29" localSheetId="24">#REF!</definedName>
    <definedName name="Pay_Date_29">#REF!</definedName>
    <definedName name="Pay_Date_3" localSheetId="1">#REF!</definedName>
    <definedName name="Pay_Date_3" localSheetId="24">#REF!</definedName>
    <definedName name="Pay_Date_3">#REF!</definedName>
    <definedName name="Pay_Date_3_11" localSheetId="1">#REF!</definedName>
    <definedName name="Pay_Date_3_11" localSheetId="24">#REF!</definedName>
    <definedName name="Pay_Date_3_11">#REF!</definedName>
    <definedName name="Pay_Date_3_13" localSheetId="1">#REF!</definedName>
    <definedName name="Pay_Date_3_13" localSheetId="24">#REF!</definedName>
    <definedName name="Pay_Date_3_13">#REF!</definedName>
    <definedName name="Pay_Date_3_19">NA()</definedName>
    <definedName name="Pay_Date_3_2">NA()</definedName>
    <definedName name="Pay_Date_3_20">NA()</definedName>
    <definedName name="Pay_Date_3_21">NA()</definedName>
    <definedName name="Pay_Date_3_23">NA()</definedName>
    <definedName name="Pay_Date_3_7">NA()</definedName>
    <definedName name="Pay_Date_30" localSheetId="1">#REF!</definedName>
    <definedName name="Pay_Date_30" localSheetId="24">#REF!</definedName>
    <definedName name="Pay_Date_30" localSheetId="0">#REF!</definedName>
    <definedName name="Pay_Date_30">#REF!</definedName>
    <definedName name="Pay_Date_31" localSheetId="1">#REF!</definedName>
    <definedName name="Pay_Date_31" localSheetId="24">#REF!</definedName>
    <definedName name="Pay_Date_31">#REF!</definedName>
    <definedName name="Pay_Date_38" localSheetId="1">#REF!</definedName>
    <definedName name="Pay_Date_38" localSheetId="24">#REF!</definedName>
    <definedName name="Pay_Date_38">#REF!</definedName>
    <definedName name="Pay_Date_39" localSheetId="1">#REF!</definedName>
    <definedName name="Pay_Date_39" localSheetId="24">#REF!</definedName>
    <definedName name="Pay_Date_39">#REF!</definedName>
    <definedName name="Pay_Date_4" localSheetId="1">#REF!</definedName>
    <definedName name="Pay_Date_4" localSheetId="24">#REF!</definedName>
    <definedName name="Pay_Date_4">#REF!</definedName>
    <definedName name="Pay_Date_4_11" localSheetId="1">#REF!</definedName>
    <definedName name="Pay_Date_4_11" localSheetId="24">#REF!</definedName>
    <definedName name="Pay_Date_4_11">#REF!</definedName>
    <definedName name="Pay_Date_4_13" localSheetId="1">#REF!</definedName>
    <definedName name="Pay_Date_4_13" localSheetId="24">#REF!</definedName>
    <definedName name="Pay_Date_4_13">#REF!</definedName>
    <definedName name="Pay_Date_4_19">NA()</definedName>
    <definedName name="Pay_Date_4_2">NA()</definedName>
    <definedName name="Pay_Date_4_20">NA()</definedName>
    <definedName name="Pay_Date_4_21">NA()</definedName>
    <definedName name="Pay_Date_4_23">NA()</definedName>
    <definedName name="Pay_Date_4_7">NA()</definedName>
    <definedName name="Pay_Date_43" localSheetId="1">#REF!</definedName>
    <definedName name="Pay_Date_43" localSheetId="24">#REF!</definedName>
    <definedName name="Pay_Date_43" localSheetId="0">#REF!</definedName>
    <definedName name="Pay_Date_43">#REF!</definedName>
    <definedName name="Pay_Date_44" localSheetId="1">#REF!</definedName>
    <definedName name="Pay_Date_44" localSheetId="24">#REF!</definedName>
    <definedName name="Pay_Date_44">#REF!</definedName>
    <definedName name="Pay_Date_5">NA()</definedName>
    <definedName name="Pay_Date_5_1" localSheetId="1">#REF!</definedName>
    <definedName name="Pay_Date_5_1" localSheetId="24">#REF!</definedName>
    <definedName name="Pay_Date_5_1" localSheetId="0">#REF!</definedName>
    <definedName name="Pay_Date_5_1">#REF!</definedName>
    <definedName name="Pay_Date_5_11" localSheetId="1">#REF!</definedName>
    <definedName name="Pay_Date_5_11" localSheetId="24">#REF!</definedName>
    <definedName name="Pay_Date_5_11">#REF!</definedName>
    <definedName name="Pay_Date_5_13" localSheetId="1">#REF!</definedName>
    <definedName name="Pay_Date_5_13" localSheetId="24">#REF!</definedName>
    <definedName name="Pay_Date_5_13">#REF!</definedName>
    <definedName name="Pay_Date_5_2">NA()</definedName>
    <definedName name="Pay_Date_5_21">NA()</definedName>
    <definedName name="Pay_Date_5_7">NA()</definedName>
    <definedName name="Pay_Date_6" localSheetId="1">#REF!</definedName>
    <definedName name="Pay_Date_6" localSheetId="24">#REF!</definedName>
    <definedName name="Pay_Date_6" localSheetId="0">#REF!</definedName>
    <definedName name="Pay_Date_6">#REF!</definedName>
    <definedName name="Pay_Date_7" localSheetId="1">#REF!</definedName>
    <definedName name="Pay_Date_7" localSheetId="24">#REF!</definedName>
    <definedName name="Pay_Date_7">#REF!</definedName>
    <definedName name="Pay_Num" localSheetId="1">#REF!</definedName>
    <definedName name="Pay_Num" localSheetId="24">#REF!</definedName>
    <definedName name="Pay_Num">#REF!</definedName>
    <definedName name="Pay_Num_1" localSheetId="1">#REF!</definedName>
    <definedName name="Pay_Num_1" localSheetId="24">#REF!</definedName>
    <definedName name="Pay_Num_1">#REF!</definedName>
    <definedName name="Pay_Num_1_1" localSheetId="1">#REF!</definedName>
    <definedName name="Pay_Num_1_1" localSheetId="24">#REF!</definedName>
    <definedName name="Pay_Num_1_1">#REF!</definedName>
    <definedName name="Pay_Num_1_11" localSheetId="1">#REF!</definedName>
    <definedName name="Pay_Num_1_11" localSheetId="24">#REF!</definedName>
    <definedName name="Pay_Num_1_11">#REF!</definedName>
    <definedName name="Pay_Num_1_13" localSheetId="1">#REF!</definedName>
    <definedName name="Pay_Num_1_13" localSheetId="24">#REF!</definedName>
    <definedName name="Pay_Num_1_13">#REF!</definedName>
    <definedName name="Pay_Num_1_19">NA()</definedName>
    <definedName name="Pay_Num_1_2">NA()</definedName>
    <definedName name="Pay_Num_1_20">NA()</definedName>
    <definedName name="Pay_Num_1_21">NA()</definedName>
    <definedName name="Pay_Num_1_23">NA()</definedName>
    <definedName name="Pay_Num_1_7">NA()</definedName>
    <definedName name="Pay_Num_11" localSheetId="1">#REF!</definedName>
    <definedName name="Pay_Num_11" localSheetId="24">#REF!</definedName>
    <definedName name="Pay_Num_11" localSheetId="0">#REF!</definedName>
    <definedName name="Pay_Num_11">#REF!</definedName>
    <definedName name="Pay_Num_13" localSheetId="1">#REF!</definedName>
    <definedName name="Pay_Num_13" localSheetId="24">#REF!</definedName>
    <definedName name="Pay_Num_13">#REF!</definedName>
    <definedName name="Pay_Num_15" localSheetId="1">#REF!</definedName>
    <definedName name="Pay_Num_15" localSheetId="24">#REF!</definedName>
    <definedName name="Pay_Num_15">#REF!</definedName>
    <definedName name="Pay_Num_16" localSheetId="1">#REF!</definedName>
    <definedName name="Pay_Num_16" localSheetId="24">#REF!</definedName>
    <definedName name="Pay_Num_16">#REF!</definedName>
    <definedName name="Pay_Num_17" localSheetId="1">#REF!</definedName>
    <definedName name="Pay_Num_17" localSheetId="24">#REF!</definedName>
    <definedName name="Pay_Num_17">#REF!</definedName>
    <definedName name="Pay_Num_18" localSheetId="1">#REF!</definedName>
    <definedName name="Pay_Num_18" localSheetId="24">#REF!</definedName>
    <definedName name="Pay_Num_18">#REF!</definedName>
    <definedName name="Pay_Num_19" localSheetId="1">#REF!</definedName>
    <definedName name="Pay_Num_19" localSheetId="24">#REF!</definedName>
    <definedName name="Pay_Num_19">#REF!</definedName>
    <definedName name="Pay_Num_2" localSheetId="1">#REF!</definedName>
    <definedName name="Pay_Num_2" localSheetId="24">#REF!</definedName>
    <definedName name="Pay_Num_2">#REF!</definedName>
    <definedName name="Pay_Num_2_11" localSheetId="1">#REF!</definedName>
    <definedName name="Pay_Num_2_11" localSheetId="24">#REF!</definedName>
    <definedName name="Pay_Num_2_11">#REF!</definedName>
    <definedName name="Pay_Num_2_13" localSheetId="1">#REF!</definedName>
    <definedName name="Pay_Num_2_13" localSheetId="24">#REF!</definedName>
    <definedName name="Pay_Num_2_13">#REF!</definedName>
    <definedName name="Pay_Num_2_19">NA()</definedName>
    <definedName name="Pay_Num_2_2">NA()</definedName>
    <definedName name="Pay_Num_2_20">NA()</definedName>
    <definedName name="Pay_Num_2_21">NA()</definedName>
    <definedName name="Pay_Num_2_23">NA()</definedName>
    <definedName name="Pay_Num_2_7">NA()</definedName>
    <definedName name="Pay_Num_20" localSheetId="1">#REF!</definedName>
    <definedName name="Pay_Num_20" localSheetId="24">#REF!</definedName>
    <definedName name="Pay_Num_20" localSheetId="0">#REF!</definedName>
    <definedName name="Pay_Num_20">#REF!</definedName>
    <definedName name="Pay_Num_21" localSheetId="1">#REF!</definedName>
    <definedName name="Pay_Num_21" localSheetId="24">#REF!</definedName>
    <definedName name="Pay_Num_21">#REF!</definedName>
    <definedName name="Pay_Num_22" localSheetId="1">#REF!</definedName>
    <definedName name="Pay_Num_22" localSheetId="24">#REF!</definedName>
    <definedName name="Pay_Num_22">#REF!</definedName>
    <definedName name="Pay_Num_23" localSheetId="1">#REF!</definedName>
    <definedName name="Pay_Num_23" localSheetId="24">#REF!</definedName>
    <definedName name="Pay_Num_23">#REF!</definedName>
    <definedName name="Pay_Num_24" localSheetId="1">#REF!</definedName>
    <definedName name="Pay_Num_24" localSheetId="24">#REF!</definedName>
    <definedName name="Pay_Num_24">#REF!</definedName>
    <definedName name="Pay_Num_27" localSheetId="1">#REF!</definedName>
    <definedName name="Pay_Num_27" localSheetId="24">#REF!</definedName>
    <definedName name="Pay_Num_27">#REF!</definedName>
    <definedName name="Pay_Num_29" localSheetId="1">#REF!</definedName>
    <definedName name="Pay_Num_29" localSheetId="24">#REF!</definedName>
    <definedName name="Pay_Num_29">#REF!</definedName>
    <definedName name="Pay_Num_3" localSheetId="1">#REF!</definedName>
    <definedName name="Pay_Num_3" localSheetId="24">#REF!</definedName>
    <definedName name="Pay_Num_3">#REF!</definedName>
    <definedName name="Pay_Num_3_11" localSheetId="1">#REF!</definedName>
    <definedName name="Pay_Num_3_11" localSheetId="24">#REF!</definedName>
    <definedName name="Pay_Num_3_11">#REF!</definedName>
    <definedName name="Pay_Num_3_13" localSheetId="1">#REF!</definedName>
    <definedName name="Pay_Num_3_13" localSheetId="24">#REF!</definedName>
    <definedName name="Pay_Num_3_13">#REF!</definedName>
    <definedName name="Pay_Num_3_19">NA()</definedName>
    <definedName name="Pay_Num_3_2">NA()</definedName>
    <definedName name="Pay_Num_3_20">NA()</definedName>
    <definedName name="Pay_Num_3_21">NA()</definedName>
    <definedName name="Pay_Num_3_23">NA()</definedName>
    <definedName name="Pay_Num_3_7">NA()</definedName>
    <definedName name="Pay_Num_30" localSheetId="1">#REF!</definedName>
    <definedName name="Pay_Num_30" localSheetId="24">#REF!</definedName>
    <definedName name="Pay_Num_30" localSheetId="0">#REF!</definedName>
    <definedName name="Pay_Num_30">#REF!</definedName>
    <definedName name="Pay_Num_31" localSheetId="1">#REF!</definedName>
    <definedName name="Pay_Num_31" localSheetId="24">#REF!</definedName>
    <definedName name="Pay_Num_31">#REF!</definedName>
    <definedName name="Pay_Num_38" localSheetId="1">#REF!</definedName>
    <definedName name="Pay_Num_38" localSheetId="24">#REF!</definedName>
    <definedName name="Pay_Num_38">#REF!</definedName>
    <definedName name="Pay_Num_39" localSheetId="1">#REF!</definedName>
    <definedName name="Pay_Num_39" localSheetId="24">#REF!</definedName>
    <definedName name="Pay_Num_39">#REF!</definedName>
    <definedName name="Pay_Num_4" localSheetId="1">#REF!</definedName>
    <definedName name="Pay_Num_4" localSheetId="24">#REF!</definedName>
    <definedName name="Pay_Num_4">#REF!</definedName>
    <definedName name="Pay_Num_4_11" localSheetId="1">#REF!</definedName>
    <definedName name="Pay_Num_4_11" localSheetId="24">#REF!</definedName>
    <definedName name="Pay_Num_4_11">#REF!</definedName>
    <definedName name="Pay_Num_4_13" localSheetId="1">#REF!</definedName>
    <definedName name="Pay_Num_4_13" localSheetId="24">#REF!</definedName>
    <definedName name="Pay_Num_4_13">#REF!</definedName>
    <definedName name="Pay_Num_4_19">NA()</definedName>
    <definedName name="Pay_Num_4_2">NA()</definedName>
    <definedName name="Pay_Num_4_20">NA()</definedName>
    <definedName name="Pay_Num_4_21">NA()</definedName>
    <definedName name="Pay_Num_4_23">NA()</definedName>
    <definedName name="Pay_Num_4_7">NA()</definedName>
    <definedName name="Pay_Num_43" localSheetId="1">#REF!</definedName>
    <definedName name="Pay_Num_43" localSheetId="24">#REF!</definedName>
    <definedName name="Pay_Num_43" localSheetId="0">#REF!</definedName>
    <definedName name="Pay_Num_43">#REF!</definedName>
    <definedName name="Pay_Num_44" localSheetId="1">#REF!</definedName>
    <definedName name="Pay_Num_44" localSheetId="24">#REF!</definedName>
    <definedName name="Pay_Num_44">#REF!</definedName>
    <definedName name="Pay_Num_5">NA()</definedName>
    <definedName name="Pay_Num_5_1" localSheetId="1">#REF!</definedName>
    <definedName name="Pay_Num_5_1" localSheetId="24">#REF!</definedName>
    <definedName name="Pay_Num_5_1" localSheetId="0">#REF!</definedName>
    <definedName name="Pay_Num_5_1">#REF!</definedName>
    <definedName name="Pay_Num_5_11" localSheetId="1">#REF!</definedName>
    <definedName name="Pay_Num_5_11" localSheetId="24">#REF!</definedName>
    <definedName name="Pay_Num_5_11">#REF!</definedName>
    <definedName name="Pay_Num_5_13" localSheetId="1">#REF!</definedName>
    <definedName name="Pay_Num_5_13" localSheetId="24">#REF!</definedName>
    <definedName name="Pay_Num_5_13">#REF!</definedName>
    <definedName name="Pay_Num_5_2">NA()</definedName>
    <definedName name="Pay_Num_5_21">NA()</definedName>
    <definedName name="Pay_Num_5_7">NA()</definedName>
    <definedName name="Pay_Num_6" localSheetId="1">#REF!</definedName>
    <definedName name="Pay_Num_6" localSheetId="24">#REF!</definedName>
    <definedName name="Pay_Num_6" localSheetId="0">#REF!</definedName>
    <definedName name="Pay_Num_6">#REF!</definedName>
    <definedName name="Pay_Num_7" localSheetId="1">#REF!</definedName>
    <definedName name="Pay_Num_7" localSheetId="24">#REF!</definedName>
    <definedName name="Pay_Num_7">#REF!</definedName>
    <definedName name="Pay_Num_8" localSheetId="1">#REF!</definedName>
    <definedName name="Pay_Num_8" localSheetId="24">#REF!</definedName>
    <definedName name="Pay_Num_8">#REF!</definedName>
    <definedName name="Payment_Date" localSheetId="1">DATE(YEAR('Производственные показатели'!Loan_Start),MONTH('Производственные показатели'!Loan_Start)+Payment_Number,DAY('Производственные показатели'!Loan_Start))</definedName>
    <definedName name="Payment_Date" localSheetId="24">DATE(YEAR('Свод затрат'!Loan_Start),MONTH('Свод затрат'!Loan_Start)+Payment_Number,DAY('Свод затрат'!Loan_Start))</definedName>
    <definedName name="Payment_Date" localSheetId="0">DATE(YEAR(Loan_Start),MONTH(Loan_Start)+Payment_Number,DAY(Loan_Start))</definedName>
    <definedName name="Payment_Date">DATE(YEAR(Loan_Start),MONTH(Loan_Start)+Payment_Number,DAY(Loan_Start))</definedName>
    <definedName name="Payment_Date_1">#N/A</definedName>
    <definedName name="Payment_Date_1_1">NA()</definedName>
    <definedName name="Payment_Date_1_16">#N/A</definedName>
    <definedName name="Payment_Date_1_17">#N/A</definedName>
    <definedName name="Payment_Date_1_18">#N/A</definedName>
    <definedName name="Payment_Date_10">#N/A</definedName>
    <definedName name="Payment_Date_11" localSheetId="1">DATE(YEAR('Производственные показатели'!Loan_Start_11),MONTH('Производственные показатели'!Loan_Start_11)+#NAME?,DAY('Производственные показатели'!Loan_Start_11))</definedName>
    <definedName name="Payment_Date_11" localSheetId="24">DATE(YEAR('Свод затрат'!Loan_Start_11),MONTH('Свод затрат'!Loan_Start_11)+#NAME?,DAY('Свод затрат'!Loan_Start_11))</definedName>
    <definedName name="Payment_Date_11" localSheetId="0">DATE(YEAR('форма №2 '!Loan_Start_11),MONTH('форма №2 '!Loan_Start_11)+#NAME?,DAY('форма №2 '!Loan_Start_11))</definedName>
    <definedName name="Payment_Date_11">DATE(YEAR(Loan_Start_11),MONTH(Loan_Start_11)+#NAME?,DAY(Loan_Start_11))</definedName>
    <definedName name="Payment_Date_13" localSheetId="1">DATE(YEAR('Производственные показатели'!Loan_Start_13),MONTH('Производственные показатели'!Loan_Start_13)+#NAME?,DAY('Производственные показатели'!Loan_Start_13))</definedName>
    <definedName name="Payment_Date_13" localSheetId="24">DATE(YEAR('Свод затрат'!Loan_Start_13),MONTH('Свод затрат'!Loan_Start_13)+#NAME?,DAY('Свод затрат'!Loan_Start_13))</definedName>
    <definedName name="Payment_Date_13" localSheetId="0">DATE(YEAR(Loan_Start_13),MONTH(Loan_Start_13)+#NAME?,DAY(Loan_Start_13))</definedName>
    <definedName name="Payment_Date_13">DATE(YEAR(Loan_Start_13),MONTH(Loan_Start_13)+#NAME?,DAY(Loan_Start_13))</definedName>
    <definedName name="Payment_Date_15" localSheetId="1">DATE(YEAR('Производственные показатели'!Loan_Start_15),MONTH('Производственные показатели'!Loan_Start_15)+#NAME?,DAY('Производственные показатели'!Loan_Start_15))</definedName>
    <definedName name="Payment_Date_15" localSheetId="24">DATE(YEAR('Свод затрат'!Loan_Start_15),MONTH('Свод затрат'!Loan_Start_15)+#NAME?,DAY('Свод затрат'!Loan_Start_15))</definedName>
    <definedName name="Payment_Date_15" localSheetId="0">DATE(YEAR(Loan_Start_15),MONTH(Loan_Start_15)+#NAME?,DAY(Loan_Start_15))</definedName>
    <definedName name="Payment_Date_15">DATE(YEAR(Loan_Start_15),MONTH(Loan_Start_15)+#NAME?,DAY(Loan_Start_15))</definedName>
    <definedName name="Payment_Date_16">#N/A</definedName>
    <definedName name="Payment_Date_16_1">NA()</definedName>
    <definedName name="Payment_Date_16_16">NA()</definedName>
    <definedName name="Payment_Date_16_17">NA()</definedName>
    <definedName name="Payment_Date_16_18">NA()</definedName>
    <definedName name="Payment_Date_17">#N/A</definedName>
    <definedName name="Payment_Date_18">#N/A</definedName>
    <definedName name="Payment_Date_18_1">NA()</definedName>
    <definedName name="Payment_Date_18_16">NA()</definedName>
    <definedName name="Payment_Date_18_17">NA()</definedName>
    <definedName name="Payment_Date_18_18">NA()</definedName>
    <definedName name="Payment_Date_19" localSheetId="1">DATE(YEAR('Производственные показатели'!Loan_Start_19),MONTH('Производственные показатели'!Loan_Start_19)+#NAME?,DAY('Производственные показатели'!Loan_Start_19))</definedName>
    <definedName name="Payment_Date_19" localSheetId="24">DATE(YEAR('Свод затрат'!Loan_Start_19),MONTH('Свод затрат'!Loan_Start_19)+#NAME?,DAY('Свод затрат'!Loan_Start_19))</definedName>
    <definedName name="Payment_Date_19" localSheetId="0">DATE(YEAR(Loan_Start_19),MONTH(Loan_Start_19)+#NAME?,DAY(Loan_Start_19))</definedName>
    <definedName name="Payment_Date_19">DATE(YEAR(Loan_Start_19),MONTH(Loan_Start_19)+#NAME?,DAY(Loan_Start_19))</definedName>
    <definedName name="Payment_Date_2">#N/A</definedName>
    <definedName name="Payment_Date_2_1">NA()</definedName>
    <definedName name="Payment_Date_2_16">#N/A</definedName>
    <definedName name="Payment_Date_2_17">#N/A</definedName>
    <definedName name="Payment_Date_2_18">#N/A</definedName>
    <definedName name="Payment_Date_20" localSheetId="1">DATE(YEAR('Производственные показатели'!Loan_Start_20),MONTH('Производственные показатели'!Loan_Start_20)+#NAME?,DAY('Производственные показатели'!Loan_Start_20))</definedName>
    <definedName name="Payment_Date_20" localSheetId="24">DATE(YEAR('Свод затрат'!Loan_Start_20),MONTH('Свод затрат'!Loan_Start_20)+#NAME?,DAY('Свод затрат'!Loan_Start_20))</definedName>
    <definedName name="Payment_Date_20" localSheetId="0">DATE(YEAR('форма №2 '!Loan_Start_20),MONTH('форма №2 '!Loan_Start_20)+#NAME?,DAY('форма №2 '!Loan_Start_20))</definedName>
    <definedName name="Payment_Date_20">DATE(YEAR(Loan_Start_20),MONTH(Loan_Start_20)+#NAME?,DAY(Loan_Start_20))</definedName>
    <definedName name="Payment_Date_21">#N/A</definedName>
    <definedName name="Payment_Date_22" localSheetId="1">DATE(YEAR('Производственные показатели'!Loan_Start_22),MONTH('Производственные показатели'!Loan_Start_22)+#NAME?,DAY('Производственные показатели'!Loan_Start_22))</definedName>
    <definedName name="Payment_Date_22" localSheetId="24">DATE(YEAR('Свод затрат'!Loan_Start_22),MONTH('Свод затрат'!Loan_Start_22)+#NAME?,DAY('Свод затрат'!Loan_Start_22))</definedName>
    <definedName name="Payment_Date_22" localSheetId="0">DATE(YEAR(Loan_Start_22),MONTH(Loan_Start_22)+#NAME?,DAY(Loan_Start_22))</definedName>
    <definedName name="Payment_Date_22">DATE(YEAR(Loan_Start_22),MONTH(Loan_Start_22)+#NAME?,DAY(Loan_Start_22))</definedName>
    <definedName name="Payment_Date_23" localSheetId="1">DATE(YEAR('Производственные показатели'!Loan_Start_23),MONTH('Производственные показатели'!Loan_Start_23)+#NAME?,DAY('Производственные показатели'!Loan_Start_23))</definedName>
    <definedName name="Payment_Date_23" localSheetId="24">DATE(YEAR('Свод затрат'!Loan_Start_23),MONTH('Свод затрат'!Loan_Start_23)+#NAME?,DAY('Свод затрат'!Loan_Start_23))</definedName>
    <definedName name="Payment_Date_23" localSheetId="0">DATE(YEAR(Loan_Start_23),MONTH(Loan_Start_23)+#NAME?,DAY(Loan_Start_23))</definedName>
    <definedName name="Payment_Date_23">DATE(YEAR(Loan_Start_23),MONTH(Loan_Start_23)+#NAME?,DAY(Loan_Start_23))</definedName>
    <definedName name="Payment_Date_24" localSheetId="1">DATE(YEAR('Производственные показатели'!Loan_Start_24),MONTH('Производственные показатели'!Loan_Start_24)+#NAME?,DAY('Производственные показатели'!Loan_Start_24))</definedName>
    <definedName name="Payment_Date_24" localSheetId="24">DATE(YEAR('Свод затрат'!Loan_Start_24),MONTH('Свод затрат'!Loan_Start_24)+#NAME?,DAY('Свод затрат'!Loan_Start_24))</definedName>
    <definedName name="Payment_Date_24" localSheetId="0">DATE(YEAR(Loan_Start_24),MONTH(Loan_Start_24)+#NAME?,DAY(Loan_Start_24))</definedName>
    <definedName name="Payment_Date_24">DATE(YEAR(Loan_Start_24),MONTH(Loan_Start_24)+#NAME?,DAY(Loan_Start_24))</definedName>
    <definedName name="Payment_Date_26">#N/A</definedName>
    <definedName name="Payment_Date_27" localSheetId="1">DATE(YEAR('Производственные показатели'!Loan_Start_27),MONTH('Производственные показатели'!Loan_Start_27)+#NAME?,DAY('Производственные показатели'!Loan_Start_27))</definedName>
    <definedName name="Payment_Date_27" localSheetId="24">DATE(YEAR('Свод затрат'!Loan_Start_27),MONTH('Свод затрат'!Loan_Start_27)+#NAME?,DAY('Свод затрат'!Loan_Start_27))</definedName>
    <definedName name="Payment_Date_27" localSheetId="0">DATE(YEAR(Loan_Start_27),MONTH(Loan_Start_27)+#NAME?,DAY(Loan_Start_27))</definedName>
    <definedName name="Payment_Date_27">DATE(YEAR(Loan_Start_27),MONTH(Loan_Start_27)+#NAME?,DAY(Loan_Start_27))</definedName>
    <definedName name="Payment_Date_29" localSheetId="1">DATE(YEAR('Производственные показатели'!Loan_Start_29),MONTH('Производственные показатели'!Loan_Start_29)+#NAME?,DAY('Производственные показатели'!Loan_Start_29))</definedName>
    <definedName name="Payment_Date_29" localSheetId="24">DATE(YEAR('Свод затрат'!Loan_Start_29),MONTH('Свод затрат'!Loan_Start_29)+#NAME?,DAY('Свод затрат'!Loan_Start_29))</definedName>
    <definedName name="Payment_Date_29" localSheetId="0">DATE(YEAR(Loan_Start_29),MONTH(Loan_Start_29)+#NAME?,DAY(Loan_Start_29))</definedName>
    <definedName name="Payment_Date_29">DATE(YEAR(Loan_Start_29),MONTH(Loan_Start_29)+#NAME?,DAY(Loan_Start_29))</definedName>
    <definedName name="Payment_Date_3" localSheetId="1">DATE(YEAR('Производственные показатели'!Loan_Start_3),MONTH('Производственные показатели'!Loan_Start_3)+#NAME?,DAY('Производственные показатели'!Loan_Start_3))</definedName>
    <definedName name="Payment_Date_3" localSheetId="24">DATE(YEAR('Свод затрат'!Loan_Start_3),MONTH('Свод затрат'!Loan_Start_3)+#NAME?,DAY('Свод затрат'!Loan_Start_3))</definedName>
    <definedName name="Payment_Date_3" localSheetId="0">DATE(YEAR(Loan_Start_3),MONTH(Loan_Start_3)+#NAME?,DAY(Loan_Start_3))</definedName>
    <definedName name="Payment_Date_3">DATE(YEAR(Loan_Start_3),MONTH(Loan_Start_3)+#NAME?,DAY(Loan_Start_3))</definedName>
    <definedName name="Payment_Date_3_1">NA()</definedName>
    <definedName name="Payment_Date_3_11">#N/A</definedName>
    <definedName name="Payment_Date_3_13">#N/A</definedName>
    <definedName name="Payment_Date_3_18">#N/A</definedName>
    <definedName name="Payment_Date_3_19">#N/A</definedName>
    <definedName name="Payment_Date_3_2">NA()</definedName>
    <definedName name="Payment_Date_3_20">#N/A</definedName>
    <definedName name="Payment_Date_3_21">#N/A</definedName>
    <definedName name="Payment_Date_3_23">#N/A</definedName>
    <definedName name="Payment_Date_3_6">NA()</definedName>
    <definedName name="Payment_Date_3_7">NA()</definedName>
    <definedName name="Payment_Date_30" localSheetId="1">DATE(YEAR('Производственные показатели'!Loan_Start_30),MONTH('Производственные показатели'!Loan_Start_30)+#NAME?,DAY('Производственные показатели'!Loan_Start_30))</definedName>
    <definedName name="Payment_Date_30" localSheetId="24">DATE(YEAR('Свод затрат'!Loan_Start_30),MONTH('Свод затрат'!Loan_Start_30)+#NAME?,DAY('Свод затрат'!Loan_Start_30))</definedName>
    <definedName name="Payment_Date_30" localSheetId="0">DATE(YEAR('форма №2 '!Loan_Start_30),MONTH('форма №2 '!Loan_Start_30)+#NAME?,DAY('форма №2 '!Loan_Start_30))</definedName>
    <definedName name="Payment_Date_30">DATE(YEAR(Loan_Start_30),MONTH(Loan_Start_30)+#NAME?,DAY(Loan_Start_30))</definedName>
    <definedName name="Payment_Date_31" localSheetId="1">DATE(YEAR('Производственные показатели'!Loan_Start_31),MONTH('Производственные показатели'!Loan_Start_31)+#NAME?,DAY('Производственные показатели'!Loan_Start_31))</definedName>
    <definedName name="Payment_Date_31" localSheetId="24">DATE(YEAR('Свод затрат'!Loan_Start_31),MONTH('Свод затрат'!Loan_Start_31)+#NAME?,DAY('Свод затрат'!Loan_Start_31))</definedName>
    <definedName name="Payment_Date_31" localSheetId="0">DATE(YEAR(Loan_Start_31),MONTH(Loan_Start_31)+#NAME?,DAY(Loan_Start_31))</definedName>
    <definedName name="Payment_Date_31">DATE(YEAR(Loan_Start_31),MONTH(Loan_Start_31)+#NAME?,DAY(Loan_Start_31))</definedName>
    <definedName name="Payment_Date_35">#N/A</definedName>
    <definedName name="Payment_Date_38" localSheetId="1">DATE(YEAR('Производственные показатели'!Loan_Start_38),MONTH('Производственные показатели'!Loan_Start_38)+#NAME?,DAY('Производственные показатели'!Loan_Start_38))</definedName>
    <definedName name="Payment_Date_38" localSheetId="24">DATE(YEAR('Свод затрат'!Loan_Start_38),MONTH('Свод затрат'!Loan_Start_38)+#NAME?,DAY('Свод затрат'!Loan_Start_38))</definedName>
    <definedName name="Payment_Date_38" localSheetId="0">DATE(YEAR(Loan_Start_38),MONTH(Loan_Start_38)+#NAME?,DAY(Loan_Start_38))</definedName>
    <definedName name="Payment_Date_38">DATE(YEAR(Loan_Start_38),MONTH(Loan_Start_38)+#NAME?,DAY(Loan_Start_38))</definedName>
    <definedName name="Payment_Date_39" localSheetId="1">DATE(YEAR('Производственные показатели'!Loan_Start_39),MONTH('Производственные показатели'!Loan_Start_39)+#NAME?,DAY('Производственные показатели'!Loan_Start_39))</definedName>
    <definedName name="Payment_Date_39" localSheetId="24">DATE(YEAR('Свод затрат'!Loan_Start_39),MONTH('Свод затрат'!Loan_Start_39)+#NAME?,DAY('Свод затрат'!Loan_Start_39))</definedName>
    <definedName name="Payment_Date_39" localSheetId="0">DATE(YEAR(Loan_Start_39),MONTH(Loan_Start_39)+#NAME?,DAY(Loan_Start_39))</definedName>
    <definedName name="Payment_Date_39">DATE(YEAR(Loan_Start_39),MONTH(Loan_Start_39)+#NAME?,DAY(Loan_Start_39))</definedName>
    <definedName name="Payment_Date_4" localSheetId="1">DATE(YEAR('Производственные показатели'!Loan_Start_4),MONTH('Производственные показатели'!Loan_Start_4)+#NAME?,DAY('Производственные показатели'!Loan_Start_4))</definedName>
    <definedName name="Payment_Date_4" localSheetId="24">DATE(YEAR('Свод затрат'!Loan_Start_4),MONTH('Свод затрат'!Loan_Start_4)+#NAME?,DAY('Свод затрат'!Loan_Start_4))</definedName>
    <definedName name="Payment_Date_4" localSheetId="0">DATE(YEAR(Loan_Start_4),MONTH(Loan_Start_4)+#NAME?,DAY(Loan_Start_4))</definedName>
    <definedName name="Payment_Date_4">DATE(YEAR(Loan_Start_4),MONTH(Loan_Start_4)+#NAME?,DAY(Loan_Start_4))</definedName>
    <definedName name="Payment_Date_4_1">NA()</definedName>
    <definedName name="Payment_Date_4_11">#N/A</definedName>
    <definedName name="Payment_Date_4_13">#N/A</definedName>
    <definedName name="Payment_Date_4_18">#N/A</definedName>
    <definedName name="Payment_Date_4_19">#N/A</definedName>
    <definedName name="Payment_Date_4_2">NA()</definedName>
    <definedName name="Payment_Date_4_20">#N/A</definedName>
    <definedName name="Payment_Date_4_21">#N/A</definedName>
    <definedName name="Payment_Date_4_23">#N/A</definedName>
    <definedName name="Payment_Date_4_6">NA()</definedName>
    <definedName name="Payment_Date_4_7">NA()</definedName>
    <definedName name="Payment_Date_43" localSheetId="1">DATE(YEAR('Производственные показатели'!Loan_Start_43),MONTH('Производственные показатели'!Loan_Start_43)+#NAME?,DAY('Производственные показатели'!Loan_Start_43))</definedName>
    <definedName name="Payment_Date_43" localSheetId="24">DATE(YEAR('Свод затрат'!Loan_Start_43),MONTH('Свод затрат'!Loan_Start_43)+#NAME?,DAY('Свод затрат'!Loan_Start_43))</definedName>
    <definedName name="Payment_Date_43" localSheetId="0">DATE(YEAR('форма №2 '!Loan_Start_43),MONTH('форма №2 '!Loan_Start_43)+#NAME?,DAY('форма №2 '!Loan_Start_43))</definedName>
    <definedName name="Payment_Date_43">DATE(YEAR(Loan_Start_43),MONTH(Loan_Start_43)+#NAME?,DAY(Loan_Start_43))</definedName>
    <definedName name="Payment_Date_44" localSheetId="1">DATE(YEAR('Производственные показатели'!Loan_Start_44),MONTH('Производственные показатели'!Loan_Start_44)+#NAME?,DAY('Производственные показатели'!Loan_Start_44))</definedName>
    <definedName name="Payment_Date_44" localSheetId="24">DATE(YEAR('Свод затрат'!Loan_Start_44),MONTH('Свод затрат'!Loan_Start_44)+#NAME?,DAY('Свод затрат'!Loan_Start_44))</definedName>
    <definedName name="Payment_Date_44" localSheetId="0">DATE(YEAR(Loan_Start_44),MONTH(Loan_Start_44)+#NAME?,DAY(Loan_Start_44))</definedName>
    <definedName name="Payment_Date_44">DATE(YEAR(Loan_Start_44),MONTH(Loan_Start_44)+#NAME?,DAY(Loan_Start_44))</definedName>
    <definedName name="Payment_Date_5">#N/A</definedName>
    <definedName name="Payment_Date_5_1">#N/A</definedName>
    <definedName name="Payment_Date_5_16">NA()</definedName>
    <definedName name="Payment_Date_5_17">NA()</definedName>
    <definedName name="Payment_Date_5_18">#N/A</definedName>
    <definedName name="Payment_Date_6">#N/A</definedName>
    <definedName name="Payment_Date_6_1">NA()</definedName>
    <definedName name="Payment_Date_6_16">NA()</definedName>
    <definedName name="Payment_Date_6_17">NA()</definedName>
    <definedName name="Payment_Date_6_18">NA()</definedName>
    <definedName name="Payment_Date_7">#N/A</definedName>
    <definedName name="Payment_Date_7_1">NA()</definedName>
    <definedName name="Payment_Date_7_16">NA()</definedName>
    <definedName name="Payment_Date_7_17">NA()</definedName>
    <definedName name="Payment_Date_7_18">NA()</definedName>
    <definedName name="Payment_Date_8">NA()</definedName>
    <definedName name="Payment_Date_9">#N/A</definedName>
    <definedName name="PBC" localSheetId="1">#REF!</definedName>
    <definedName name="PBC" localSheetId="24">#REF!</definedName>
    <definedName name="PBC" localSheetId="0">#REF!</definedName>
    <definedName name="PBC">#REF!</definedName>
    <definedName name="Pbud601" localSheetId="1">#REF!</definedName>
    <definedName name="Pbud601" localSheetId="24">#REF!</definedName>
    <definedName name="Pbud601">#REF!</definedName>
    <definedName name="Pbud601_8" localSheetId="1">#REF!</definedName>
    <definedName name="Pbud601_8" localSheetId="24">#REF!</definedName>
    <definedName name="Pbud601_8">#REF!</definedName>
    <definedName name="Pbud655" localSheetId="1">#REF!</definedName>
    <definedName name="Pbud655" localSheetId="24">#REF!</definedName>
    <definedName name="Pbud655">#REF!</definedName>
    <definedName name="Pbud98" localSheetId="1">#REF!</definedName>
    <definedName name="Pbud98" localSheetId="24">#REF!</definedName>
    <definedName name="Pbud98">#REF!</definedName>
    <definedName name="Pbud98_8" localSheetId="1">#REF!</definedName>
    <definedName name="Pbud98_8" localSheetId="24">#REF!</definedName>
    <definedName name="Pbud98_8">#REF!</definedName>
    <definedName name="Pcharg96" localSheetId="1">#REF!</definedName>
    <definedName name="Pcharg96" localSheetId="24">#REF!</definedName>
    <definedName name="Pcharg96">#REF!</definedName>
    <definedName name="Pcotisations" localSheetId="1">#REF!</definedName>
    <definedName name="Pcotisations" localSheetId="24">#REF!</definedName>
    <definedName name="Pcotisations">#REF!</definedName>
    <definedName name="Pcotisations_8" localSheetId="1">#REF!</definedName>
    <definedName name="Pcotisations_8" localSheetId="24">#REF!</definedName>
    <definedName name="Pcotisations_8">#REF!</definedName>
    <definedName name="Pcoubud" localSheetId="1">[34]Personnel!#REF!</definedName>
    <definedName name="Pcoubud" localSheetId="24">[35]Personnel!#REF!</definedName>
    <definedName name="Pcoubud" localSheetId="0">[35]Personnel!#REF!</definedName>
    <definedName name="Pcoubud">[35]Personnel!#REF!</definedName>
    <definedName name="PdgeccMO" localSheetId="1">#REF!</definedName>
    <definedName name="PdgeccMO" localSheetId="24">#REF!</definedName>
    <definedName name="PdgeccMO" localSheetId="0">#REF!</definedName>
    <definedName name="PdgeccMO">#REF!</definedName>
    <definedName name="PdgeccMO_8" localSheetId="1">#REF!</definedName>
    <definedName name="PdgeccMO_8" localSheetId="24">#REF!</definedName>
    <definedName name="PdgeccMO_8">#REF!</definedName>
    <definedName name="PeffecBud" localSheetId="1">#REF!</definedName>
    <definedName name="PeffecBud" localSheetId="24">#REF!</definedName>
    <definedName name="PeffecBud">#REF!</definedName>
    <definedName name="Peffectif" localSheetId="1">#REF!</definedName>
    <definedName name="Peffectif" localSheetId="24">#REF!</definedName>
    <definedName name="Peffectif">#REF!</definedName>
    <definedName name="Peffectif_8" localSheetId="1">#REF!</definedName>
    <definedName name="Peffectif_8" localSheetId="24">#REF!</definedName>
    <definedName name="Peffectif_8">#REF!</definedName>
    <definedName name="PeffectifA" localSheetId="1">#REF!</definedName>
    <definedName name="PeffectifA" localSheetId="24">#REF!</definedName>
    <definedName name="PeffectifA">#REF!</definedName>
    <definedName name="Period_3" localSheetId="1">#REF!</definedName>
    <definedName name="Period_3" localSheetId="24">#REF!</definedName>
    <definedName name="Period_3">#REF!</definedName>
    <definedName name="Period1">[31]TEHSHEET!$AE$2:$AE$6</definedName>
    <definedName name="Pfamo" localSheetId="1">#REF!</definedName>
    <definedName name="Pfamo" localSheetId="24">#REF!</definedName>
    <definedName name="Pfamo" localSheetId="0">#REF!</definedName>
    <definedName name="Pfamo">#REF!</definedName>
    <definedName name="Pfamo_8" localSheetId="1">#REF!</definedName>
    <definedName name="Pfamo_8" localSheetId="24">#REF!</definedName>
    <definedName name="Pfamo_8">#REF!</definedName>
    <definedName name="PFAMO612642" localSheetId="1">#REF!</definedName>
    <definedName name="PFAMO612642" localSheetId="24">#REF!</definedName>
    <definedName name="PFAMO612642">#REF!</definedName>
    <definedName name="Pgratif956" localSheetId="1">#REF!</definedName>
    <definedName name="Pgratif956" localSheetId="24">#REF!</definedName>
    <definedName name="Pgratif956">#REF!</definedName>
    <definedName name="Pgratif956_8" localSheetId="1">#REF!</definedName>
    <definedName name="Pgratif956_8" localSheetId="24">#REF!</definedName>
    <definedName name="Pgratif956_8">#REF!</definedName>
    <definedName name="Phsup" localSheetId="1">#REF!</definedName>
    <definedName name="Phsup" localSheetId="24">#REF!</definedName>
    <definedName name="Phsup">#REF!</definedName>
    <definedName name="Phsup98" localSheetId="1">#REF!</definedName>
    <definedName name="Phsup98" localSheetId="24">#REF!</definedName>
    <definedName name="Phsup98">#REF!</definedName>
    <definedName name="Phsup98_8" localSheetId="1">#REF!</definedName>
    <definedName name="Phsup98_8" localSheetId="24">#REF!</definedName>
    <definedName name="Phsup98_8">#REF!</definedName>
    <definedName name="Phypoaugmentation" localSheetId="1">#REF!</definedName>
    <definedName name="Phypoaugmentation" localSheetId="24">#REF!</definedName>
    <definedName name="Phypoaugmentation">#REF!</definedName>
    <definedName name="Phypotheses" localSheetId="1">#REF!</definedName>
    <definedName name="Phypotheses" localSheetId="24">#REF!</definedName>
    <definedName name="Phypotheses">#REF!</definedName>
    <definedName name="Phypotheses_8" localSheetId="1">#REF!</definedName>
    <definedName name="Phypotheses_8" localSheetId="24">#REF!</definedName>
    <definedName name="Phypotheses_8">#REF!</definedName>
    <definedName name="PL_Amortization" localSheetId="1">#REF!</definedName>
    <definedName name="PL_Amortization" localSheetId="24">#REF!</definedName>
    <definedName name="PL_Amortization">#REF!</definedName>
    <definedName name="PL_BasicSO" localSheetId="1">#REF!</definedName>
    <definedName name="PL_BasicSO" localSheetId="24">#REF!</definedName>
    <definedName name="PL_BasicSO">#REF!</definedName>
    <definedName name="PL_COGS" localSheetId="1">#REF!</definedName>
    <definedName name="PL_COGS" localSheetId="24">#REF!</definedName>
    <definedName name="PL_COGS">#REF!</definedName>
    <definedName name="PL_Convertible_Interest" localSheetId="1">#REF!</definedName>
    <definedName name="PL_Convertible_Interest" localSheetId="24">#REF!</definedName>
    <definedName name="PL_Convertible_Interest">#REF!</definedName>
    <definedName name="PL_Convertible_PDividend" localSheetId="1">#REF!</definedName>
    <definedName name="PL_Convertible_PDividend" localSheetId="24">#REF!</definedName>
    <definedName name="PL_Convertible_PDividend">#REF!</definedName>
    <definedName name="PL_Depreciation" localSheetId="1">#REF!</definedName>
    <definedName name="PL_Depreciation" localSheetId="24">#REF!</definedName>
    <definedName name="PL_Depreciation">#REF!</definedName>
    <definedName name="PL_Equity_Earnings" localSheetId="1">#REF!</definedName>
    <definedName name="PL_Equity_Earnings" localSheetId="24">#REF!</definedName>
    <definedName name="PL_Equity_Earnings">#REF!</definedName>
    <definedName name="PL_FDEPS" localSheetId="1">#REF!</definedName>
    <definedName name="PL_FDEPS" localSheetId="24">#REF!</definedName>
    <definedName name="PL_FDEPS">#REF!</definedName>
    <definedName name="PL_FDSO" localSheetId="1">#REF!</definedName>
    <definedName name="PL_FDSO" localSheetId="24">#REF!</definedName>
    <definedName name="PL_FDSO">#REF!</definedName>
    <definedName name="PL_Income_Taxes" localSheetId="1">#REF!</definedName>
    <definedName name="PL_Income_Taxes" localSheetId="24">#REF!</definedName>
    <definedName name="PL_Income_Taxes">#REF!</definedName>
    <definedName name="PL_Interest_Income" localSheetId="1">#REF!</definedName>
    <definedName name="PL_Interest_Income" localSheetId="24">#REF!</definedName>
    <definedName name="PL_Interest_Income">#REF!</definedName>
    <definedName name="PL_Loss_Debt" localSheetId="1">#REF!</definedName>
    <definedName name="PL_Loss_Debt" localSheetId="24">#REF!</definedName>
    <definedName name="PL_Loss_Debt">#REF!</definedName>
    <definedName name="PL_Loss_Preferred" localSheetId="1">#REF!</definedName>
    <definedName name="PL_Loss_Preferred" localSheetId="24">#REF!</definedName>
    <definedName name="PL_Loss_Preferred">#REF!</definedName>
    <definedName name="PL_Minority_NI" localSheetId="1">#REF!</definedName>
    <definedName name="PL_Minority_NI" localSheetId="24">#REF!</definedName>
    <definedName name="PL_Minority_NI">#REF!</definedName>
    <definedName name="PL_Non_Operating_Expenses" localSheetId="1">#REF!</definedName>
    <definedName name="PL_Non_Operating_Expenses" localSheetId="24">#REF!</definedName>
    <definedName name="PL_Non_Operating_Expenses">#REF!</definedName>
    <definedName name="PL_Operating_Expenses" localSheetId="1">#REF!</definedName>
    <definedName name="PL_Operating_Expenses" localSheetId="24">#REF!</definedName>
    <definedName name="PL_Operating_Expenses">#REF!</definedName>
    <definedName name="PL_Rent" localSheetId="1">#REF!</definedName>
    <definedName name="PL_Rent" localSheetId="24">#REF!</definedName>
    <definedName name="PL_Rent">#REF!</definedName>
    <definedName name="PL_Revenues" localSheetId="1">#REF!</definedName>
    <definedName name="PL_Revenues" localSheetId="24">#REF!</definedName>
    <definedName name="PL_Revenues">#REF!</definedName>
    <definedName name="PL_SGA" localSheetId="1">#REF!</definedName>
    <definedName name="PL_SGA" localSheetId="24">#REF!</definedName>
    <definedName name="PL_SGA">#REF!</definedName>
    <definedName name="PL_Straight_Interest" localSheetId="1">#REF!</definedName>
    <definedName name="PL_Straight_Interest" localSheetId="24">#REF!</definedName>
    <definedName name="PL_Straight_Interest">#REF!</definedName>
    <definedName name="PL_Straight_PDividend" localSheetId="1">#REF!</definedName>
    <definedName name="PL_Straight_PDividend" localSheetId="24">#REF!</definedName>
    <definedName name="PL_Straight_PDividend">#REF!</definedName>
    <definedName name="PL_XO" localSheetId="1">#REF!</definedName>
    <definedName name="PL_XO" localSheetId="24">#REF!</definedName>
    <definedName name="PL_XO">#REF!</definedName>
    <definedName name="Plant" localSheetId="1">#REF!</definedName>
    <definedName name="Plant" localSheetId="24">#REF!</definedName>
    <definedName name="Plant">#REF!</definedName>
    <definedName name="PlantNo" localSheetId="1">#REF!</definedName>
    <definedName name="PlantNo" localSheetId="24">#REF!</definedName>
    <definedName name="PlantNo">#REF!</definedName>
    <definedName name="Pmainoeuvre" localSheetId="1">#REF!</definedName>
    <definedName name="Pmainoeuvre" localSheetId="24">#REF!</definedName>
    <definedName name="Pmainoeuvre">#REF!</definedName>
    <definedName name="pmnCCode1" localSheetId="1">#REF!</definedName>
    <definedName name="pmnCCode1" localSheetId="24">#REF!</definedName>
    <definedName name="pmnCCode1">#REF!</definedName>
    <definedName name="pmnCCode2" localSheetId="1">#REF!</definedName>
    <definedName name="pmnCCode2" localSheetId="24">#REF!</definedName>
    <definedName name="pmnCCode2">#REF!</definedName>
    <definedName name="pmnDay" localSheetId="1">#REF!</definedName>
    <definedName name="pmnDay" localSheetId="24">#REF!</definedName>
    <definedName name="pmnDay">#REF!</definedName>
    <definedName name="pmnDCode1" localSheetId="1">#REF!</definedName>
    <definedName name="pmnDCode1" localSheetId="24">#REF!</definedName>
    <definedName name="pmnDCode1">#REF!</definedName>
    <definedName name="pmnDCode2" localSheetId="1">#REF!</definedName>
    <definedName name="pmnDCode2" localSheetId="24">#REF!</definedName>
    <definedName name="pmnDCode2">#REF!</definedName>
    <definedName name="pmnDirection" localSheetId="1">#REF!</definedName>
    <definedName name="pmnDirection" localSheetId="24">#REF!</definedName>
    <definedName name="pmnDirection">#REF!</definedName>
    <definedName name="pmnMonth" localSheetId="1">#REF!</definedName>
    <definedName name="pmnMonth" localSheetId="24">#REF!</definedName>
    <definedName name="pmnMonth">#REF!</definedName>
    <definedName name="pmnNumber" localSheetId="1">#REF!</definedName>
    <definedName name="pmnNumber" localSheetId="24">#REF!</definedName>
    <definedName name="pmnNumber">#REF!</definedName>
    <definedName name="pmnOper" localSheetId="1">#REF!</definedName>
    <definedName name="pmnOper" localSheetId="24">#REF!</definedName>
    <definedName name="pmnOper">#REF!</definedName>
    <definedName name="pmnPayer" localSheetId="1">#REF!</definedName>
    <definedName name="pmnPayer" localSheetId="24">#REF!</definedName>
    <definedName name="pmnPayer">#REF!</definedName>
    <definedName name="pmnPayer1" localSheetId="1">#REF!</definedName>
    <definedName name="pmnPayer1" localSheetId="24">#REF!</definedName>
    <definedName name="pmnPayer1">#REF!</definedName>
    <definedName name="pmnPayerBank1" localSheetId="1">#REF!</definedName>
    <definedName name="pmnPayerBank1" localSheetId="24">#REF!</definedName>
    <definedName name="pmnPayerBank1">#REF!</definedName>
    <definedName name="pmnPayerBank2" localSheetId="1">#REF!</definedName>
    <definedName name="pmnPayerBank2" localSheetId="24">#REF!</definedName>
    <definedName name="pmnPayerBank2">#REF!</definedName>
    <definedName name="pmnPayerBank3" localSheetId="1">#REF!</definedName>
    <definedName name="pmnPayerBank3" localSheetId="24">#REF!</definedName>
    <definedName name="pmnPayerBank3">#REF!</definedName>
    <definedName name="pmnPayerCode" localSheetId="1">#REF!</definedName>
    <definedName name="pmnPayerCode" localSheetId="24">#REF!</definedName>
    <definedName name="pmnPayerCode">#REF!</definedName>
    <definedName name="pmnPayerCount1" localSheetId="1">#REF!</definedName>
    <definedName name="pmnPayerCount1" localSheetId="24">#REF!</definedName>
    <definedName name="pmnPayerCount1">#REF!</definedName>
    <definedName name="pmnPayerCount2" localSheetId="1">#REF!</definedName>
    <definedName name="pmnPayerCount2" localSheetId="24">#REF!</definedName>
    <definedName name="pmnPayerCount2">#REF!</definedName>
    <definedName name="pmnPayerCount3" localSheetId="1">#REF!</definedName>
    <definedName name="pmnPayerCount3" localSheetId="24">#REF!</definedName>
    <definedName name="pmnPayerCount3">#REF!</definedName>
    <definedName name="pmnRecBank1" localSheetId="1">#REF!</definedName>
    <definedName name="pmnRecBank1" localSheetId="24">#REF!</definedName>
    <definedName name="pmnRecBank1">#REF!</definedName>
    <definedName name="pmnRecBank2" localSheetId="1">#REF!</definedName>
    <definedName name="pmnRecBank2" localSheetId="24">#REF!</definedName>
    <definedName name="pmnRecBank2">#REF!</definedName>
    <definedName name="pmnRecBank3" localSheetId="1">#REF!</definedName>
    <definedName name="pmnRecBank3" localSheetId="24">#REF!</definedName>
    <definedName name="pmnRecBank3">#REF!</definedName>
    <definedName name="pmnRecCode" localSheetId="1">#REF!</definedName>
    <definedName name="pmnRecCode" localSheetId="24">#REF!</definedName>
    <definedName name="pmnRecCode">#REF!</definedName>
    <definedName name="pmnRecCount1" localSheetId="1">#REF!</definedName>
    <definedName name="pmnRecCount1" localSheetId="24">#REF!</definedName>
    <definedName name="pmnRecCount1">#REF!</definedName>
    <definedName name="pmnRecCount2" localSheetId="1">#REF!</definedName>
    <definedName name="pmnRecCount2" localSheetId="24">#REF!</definedName>
    <definedName name="pmnRecCount2">#REF!</definedName>
    <definedName name="pmnRecCount3" localSheetId="1">#REF!</definedName>
    <definedName name="pmnRecCount3" localSheetId="24">#REF!</definedName>
    <definedName name="pmnRecCount3">#REF!</definedName>
    <definedName name="pmnReceiver" localSheetId="1">#REF!</definedName>
    <definedName name="pmnReceiver" localSheetId="24">#REF!</definedName>
    <definedName name="pmnReceiver">#REF!</definedName>
    <definedName name="pmnReceiver1" localSheetId="1">#REF!</definedName>
    <definedName name="pmnReceiver1" localSheetId="24">#REF!</definedName>
    <definedName name="pmnReceiver1">#REF!</definedName>
    <definedName name="pmnSum1" localSheetId="1">#REF!</definedName>
    <definedName name="pmnSum1" localSheetId="24">#REF!</definedName>
    <definedName name="pmnSum1">#REF!</definedName>
    <definedName name="pmnSum2" localSheetId="1">#REF!</definedName>
    <definedName name="pmnSum2" localSheetId="24">#REF!</definedName>
    <definedName name="pmnSum2">#REF!</definedName>
    <definedName name="pmnWNalog" localSheetId="1">#REF!</definedName>
    <definedName name="pmnWNalog" localSheetId="24">#REF!</definedName>
    <definedName name="pmnWNalog">#REF!</definedName>
    <definedName name="pmnWSum1" localSheetId="1">#REF!</definedName>
    <definedName name="pmnWSum1" localSheetId="24">#REF!</definedName>
    <definedName name="pmnWSum1">#REF!</definedName>
    <definedName name="pmnWSum2" localSheetId="1">#REF!</definedName>
    <definedName name="pmnWSum2" localSheetId="24">#REF!</definedName>
    <definedName name="pmnWSum2">#REF!</definedName>
    <definedName name="pmnWSum3" localSheetId="1">#REF!</definedName>
    <definedName name="pmnWSum3" localSheetId="24">#REF!</definedName>
    <definedName name="pmnWSum3">#REF!</definedName>
    <definedName name="pmnYear" localSheetId="1">#REF!</definedName>
    <definedName name="pmnYear" localSheetId="24">#REF!</definedName>
    <definedName name="pmnYear">#REF!</definedName>
    <definedName name="point" localSheetId="1">#REF!</definedName>
    <definedName name="point" localSheetId="24">#REF!</definedName>
    <definedName name="point">#REF!</definedName>
    <definedName name="polta" localSheetId="1">#REF!</definedName>
    <definedName name="polta" localSheetId="24">'[42]2001'!#REF!</definedName>
    <definedName name="polta">'[42]2001'!#REF!</definedName>
    <definedName name="popamia" localSheetId="1">#REF!</definedName>
    <definedName name="popamia" localSheetId="24">#REF!</definedName>
    <definedName name="popamia" localSheetId="0">#REF!</definedName>
    <definedName name="popamia">#REF!</definedName>
    <definedName name="pp" localSheetId="1">#REF!</definedName>
    <definedName name="pp" localSheetId="24">#REF!</definedName>
    <definedName name="pp">#REF!</definedName>
    <definedName name="pparffff" localSheetId="1">{0;0;0;0;1;#N/A;0.75;0.75;0.58;0.92;2;FALSE;FALSE;FALSE;FALSE;FALSE;#N/A;1;100;#N/A;#N/A;"";"&amp;L&amp;""Arial,Italic""&amp;8&amp;F Page &amp;P of &amp;N &amp;D &amp;T "}</definedName>
    <definedName name="pparffff" localSheetId="0">{0;0;0;0;1;#N/A;0.75;0.75;0.58;0.92;2;FALSE;FALSE;FALSE;FALSE;FALSE;#N/A;1;100;#N/A;#N/A;"";"&amp;L&amp;""Arial,Italic""&amp;8&amp;F Page &amp;P of &amp;N &amp;D &amp;T "}</definedName>
    <definedName name="pparffff">{0;0;0;0;1;#N/A;0.75;0.75;0.58;0.92;2;FALSE;FALSE;FALSE;FALSE;FALSE;#N/A;1;100;#N/A;#N/A;"";"&amp;L&amp;""Arial,Italic""&amp;8&amp;F Page &amp;P of &amp;N &amp;D &amp;T "}</definedName>
    <definedName name="PrecedentAnalysis" localSheetId="1">#REF!</definedName>
    <definedName name="PrecedentAnalysis" localSheetId="24">#REF!</definedName>
    <definedName name="PrecedentAnalysis" localSheetId="0">#REF!</definedName>
    <definedName name="PrecedentAnalysis">#REF!</definedName>
    <definedName name="predost_dan_list">[31]TEHSHEET!$AG$2:$AG$6</definedName>
    <definedName name="PreferredHide" localSheetId="1">#REF!</definedName>
    <definedName name="PreferredHide" localSheetId="24">#REF!</definedName>
    <definedName name="PreferredHide" localSheetId="0">#REF!</definedName>
    <definedName name="PreferredHide">#REF!</definedName>
    <definedName name="priApplication1" localSheetId="1">#REF!</definedName>
    <definedName name="priApplication1" localSheetId="24">#REF!</definedName>
    <definedName name="priApplication1">#REF!</definedName>
    <definedName name="priApplication2" localSheetId="1">#REF!</definedName>
    <definedName name="priApplication2" localSheetId="24">#REF!</definedName>
    <definedName name="priApplication2">#REF!</definedName>
    <definedName name="priDate1" localSheetId="1">#REF!</definedName>
    <definedName name="priDate1" localSheetId="24">#REF!</definedName>
    <definedName name="priDate1">#REF!</definedName>
    <definedName name="priDate2" localSheetId="1">#REF!</definedName>
    <definedName name="priDate2" localSheetId="24">#REF!</definedName>
    <definedName name="priDate2">#REF!</definedName>
    <definedName name="priKDay" localSheetId="1">#REF!</definedName>
    <definedName name="priKDay" localSheetId="24">#REF!</definedName>
    <definedName name="priKDay">#REF!</definedName>
    <definedName name="priKMonth" localSheetId="1">#REF!</definedName>
    <definedName name="priKMonth" localSheetId="24">#REF!</definedName>
    <definedName name="priKMonth">#REF!</definedName>
    <definedName name="priKNumber" localSheetId="1">#REF!</definedName>
    <definedName name="priKNumber" localSheetId="24">#REF!</definedName>
    <definedName name="priKNumber">#REF!</definedName>
    <definedName name="priKOrgn" localSheetId="1">#REF!</definedName>
    <definedName name="priKOrgn" localSheetId="24">#REF!</definedName>
    <definedName name="priKOrgn">#REF!</definedName>
    <definedName name="priKPayer1" localSheetId="1">#REF!</definedName>
    <definedName name="priKPayer1" localSheetId="24">#REF!</definedName>
    <definedName name="priKPayer1">#REF!</definedName>
    <definedName name="priKPayer2" localSheetId="1">#REF!</definedName>
    <definedName name="priKPayer2" localSheetId="24">#REF!</definedName>
    <definedName name="priKPayer2">#REF!</definedName>
    <definedName name="priKPayer3" localSheetId="1">#REF!</definedName>
    <definedName name="priKPayer3" localSheetId="24">#REF!</definedName>
    <definedName name="priKPayer3">#REF!</definedName>
    <definedName name="priKSubject1" localSheetId="1">#REF!</definedName>
    <definedName name="priKSubject1" localSheetId="24">#REF!</definedName>
    <definedName name="priKSubject1">#REF!</definedName>
    <definedName name="priKSubject2" localSheetId="1">#REF!</definedName>
    <definedName name="priKSubject2" localSheetId="24">#REF!</definedName>
    <definedName name="priKSubject2">#REF!</definedName>
    <definedName name="priKSubject3" localSheetId="1">#REF!</definedName>
    <definedName name="priKSubject3" localSheetId="24">#REF!</definedName>
    <definedName name="priKSubject3">#REF!</definedName>
    <definedName name="priKWSum1" localSheetId="1">#REF!</definedName>
    <definedName name="priKWSum1" localSheetId="24">#REF!</definedName>
    <definedName name="priKWSum1">#REF!</definedName>
    <definedName name="priKWSum2" localSheetId="1">#REF!</definedName>
    <definedName name="priKWSum2" localSheetId="24">#REF!</definedName>
    <definedName name="priKWSum2">#REF!</definedName>
    <definedName name="priKWSum3" localSheetId="1">#REF!</definedName>
    <definedName name="priKWSum3" localSheetId="24">#REF!</definedName>
    <definedName name="priKWSum3">#REF!</definedName>
    <definedName name="priKWSum4" localSheetId="1">#REF!</definedName>
    <definedName name="priKWSum4" localSheetId="24">#REF!</definedName>
    <definedName name="priKWSum4">#REF!</definedName>
    <definedName name="priKWSum5" localSheetId="1">#REF!</definedName>
    <definedName name="priKWSum5" localSheetId="24">#REF!</definedName>
    <definedName name="priKWSum5">#REF!</definedName>
    <definedName name="priKWSumC" localSheetId="1">#REF!</definedName>
    <definedName name="priKWSumC" localSheetId="24">#REF!</definedName>
    <definedName name="priKWSumC">#REF!</definedName>
    <definedName name="priKYear" localSheetId="1">#REF!</definedName>
    <definedName name="priKYear" localSheetId="24">#REF!</definedName>
    <definedName name="priKYear">#REF!</definedName>
    <definedName name="Princ" localSheetId="1">#REF!</definedName>
    <definedName name="Princ" localSheetId="24">#REF!</definedName>
    <definedName name="Princ">#REF!</definedName>
    <definedName name="Princ_1" localSheetId="1">#REF!</definedName>
    <definedName name="Princ_1" localSheetId="24">#REF!</definedName>
    <definedName name="Princ_1">#REF!</definedName>
    <definedName name="Princ_1_1" localSheetId="1">#REF!</definedName>
    <definedName name="Princ_1_1" localSheetId="24">#REF!</definedName>
    <definedName name="Princ_1_1">#REF!</definedName>
    <definedName name="Princ_1_11" localSheetId="1">#REF!</definedName>
    <definedName name="Princ_1_11" localSheetId="24">#REF!</definedName>
    <definedName name="Princ_1_11">#REF!</definedName>
    <definedName name="Princ_1_13" localSheetId="1">#REF!</definedName>
    <definedName name="Princ_1_13" localSheetId="24">#REF!</definedName>
    <definedName name="Princ_1_13">#REF!</definedName>
    <definedName name="Princ_1_19">NA()</definedName>
    <definedName name="Princ_1_2">NA()</definedName>
    <definedName name="Princ_1_20">NA()</definedName>
    <definedName name="Princ_1_21">NA()</definedName>
    <definedName name="Princ_1_23">NA()</definedName>
    <definedName name="Princ_1_7">NA()</definedName>
    <definedName name="Princ_11" localSheetId="1">#REF!</definedName>
    <definedName name="Princ_11" localSheetId="24">#REF!</definedName>
    <definedName name="Princ_11" localSheetId="0">#REF!</definedName>
    <definedName name="Princ_11">#REF!</definedName>
    <definedName name="Princ_13" localSheetId="1">#REF!</definedName>
    <definedName name="Princ_13" localSheetId="24">#REF!</definedName>
    <definedName name="Princ_13">#REF!</definedName>
    <definedName name="Princ_15" localSheetId="1">#REF!</definedName>
    <definedName name="Princ_15" localSheetId="24">#REF!</definedName>
    <definedName name="Princ_15">#REF!</definedName>
    <definedName name="Princ_16" localSheetId="1">#REF!</definedName>
    <definedName name="Princ_16" localSheetId="24">#REF!</definedName>
    <definedName name="Princ_16">#REF!</definedName>
    <definedName name="Princ_17" localSheetId="1">#REF!</definedName>
    <definedName name="Princ_17" localSheetId="24">#REF!</definedName>
    <definedName name="Princ_17">#REF!</definedName>
    <definedName name="Princ_18" localSheetId="1">#REF!</definedName>
    <definedName name="Princ_18" localSheetId="24">#REF!</definedName>
    <definedName name="Princ_18">#REF!</definedName>
    <definedName name="Princ_19" localSheetId="1">#REF!</definedName>
    <definedName name="Princ_19" localSheetId="24">#REF!</definedName>
    <definedName name="Princ_19">#REF!</definedName>
    <definedName name="Princ_2" localSheetId="1">#REF!</definedName>
    <definedName name="Princ_2" localSheetId="24">#REF!</definedName>
    <definedName name="Princ_2">#REF!</definedName>
    <definedName name="Princ_2_11" localSheetId="1">#REF!</definedName>
    <definedName name="Princ_2_11" localSheetId="24">#REF!</definedName>
    <definedName name="Princ_2_11">#REF!</definedName>
    <definedName name="Princ_2_13" localSheetId="1">#REF!</definedName>
    <definedName name="Princ_2_13" localSheetId="24">#REF!</definedName>
    <definedName name="Princ_2_13">#REF!</definedName>
    <definedName name="Princ_2_19">NA()</definedName>
    <definedName name="Princ_2_2">NA()</definedName>
    <definedName name="Princ_2_20">NA()</definedName>
    <definedName name="Princ_2_21">NA()</definedName>
    <definedName name="Princ_2_23">NA()</definedName>
    <definedName name="Princ_2_7">NA()</definedName>
    <definedName name="Princ_20" localSheetId="1">#REF!</definedName>
    <definedName name="Princ_20" localSheetId="24">#REF!</definedName>
    <definedName name="Princ_20" localSheetId="0">#REF!</definedName>
    <definedName name="Princ_20">#REF!</definedName>
    <definedName name="Princ_21" localSheetId="1">#REF!</definedName>
    <definedName name="Princ_21" localSheetId="24">#REF!</definedName>
    <definedName name="Princ_21">#REF!</definedName>
    <definedName name="Princ_22" localSheetId="1">#REF!</definedName>
    <definedName name="Princ_22" localSheetId="24">#REF!</definedName>
    <definedName name="Princ_22">#REF!</definedName>
    <definedName name="Princ_23" localSheetId="1">#REF!</definedName>
    <definedName name="Princ_23" localSheetId="24">#REF!</definedName>
    <definedName name="Princ_23">#REF!</definedName>
    <definedName name="Princ_24" localSheetId="1">#REF!</definedName>
    <definedName name="Princ_24" localSheetId="24">#REF!</definedName>
    <definedName name="Princ_24">#REF!</definedName>
    <definedName name="Princ_27" localSheetId="1">#REF!</definedName>
    <definedName name="Princ_27" localSheetId="24">#REF!</definedName>
    <definedName name="Princ_27">#REF!</definedName>
    <definedName name="Princ_29" localSheetId="1">#REF!</definedName>
    <definedName name="Princ_29" localSheetId="24">#REF!</definedName>
    <definedName name="Princ_29">#REF!</definedName>
    <definedName name="Princ_3" localSheetId="1">#REF!</definedName>
    <definedName name="Princ_3" localSheetId="24">#REF!</definedName>
    <definedName name="Princ_3">#REF!</definedName>
    <definedName name="Princ_3_11" localSheetId="1">#REF!</definedName>
    <definedName name="Princ_3_11" localSheetId="24">#REF!</definedName>
    <definedName name="Princ_3_11">#REF!</definedName>
    <definedName name="Princ_3_13" localSheetId="1">#REF!</definedName>
    <definedName name="Princ_3_13" localSheetId="24">#REF!</definedName>
    <definedName name="Princ_3_13">#REF!</definedName>
    <definedName name="Princ_3_19">NA()</definedName>
    <definedName name="Princ_3_2">NA()</definedName>
    <definedName name="Princ_3_20">NA()</definedName>
    <definedName name="Princ_3_21">NA()</definedName>
    <definedName name="Princ_3_23">NA()</definedName>
    <definedName name="Princ_3_7">NA()</definedName>
    <definedName name="Princ_30" localSheetId="1">#REF!</definedName>
    <definedName name="Princ_30" localSheetId="24">#REF!</definedName>
    <definedName name="Princ_30" localSheetId="0">#REF!</definedName>
    <definedName name="Princ_30">#REF!</definedName>
    <definedName name="Princ_31" localSheetId="1">#REF!</definedName>
    <definedName name="Princ_31" localSheetId="24">#REF!</definedName>
    <definedName name="Princ_31">#REF!</definedName>
    <definedName name="Princ_38" localSheetId="1">#REF!</definedName>
    <definedName name="Princ_38" localSheetId="24">#REF!</definedName>
    <definedName name="Princ_38">#REF!</definedName>
    <definedName name="Princ_39" localSheetId="1">#REF!</definedName>
    <definedName name="Princ_39" localSheetId="24">#REF!</definedName>
    <definedName name="Princ_39">#REF!</definedName>
    <definedName name="Princ_4" localSheetId="1">#REF!</definedName>
    <definedName name="Princ_4" localSheetId="24">#REF!</definedName>
    <definedName name="Princ_4">#REF!</definedName>
    <definedName name="Princ_4_11" localSheetId="1">#REF!</definedName>
    <definedName name="Princ_4_11" localSheetId="24">#REF!</definedName>
    <definedName name="Princ_4_11">#REF!</definedName>
    <definedName name="Princ_4_13" localSheetId="1">#REF!</definedName>
    <definedName name="Princ_4_13" localSheetId="24">#REF!</definedName>
    <definedName name="Princ_4_13">#REF!</definedName>
    <definedName name="Princ_4_19">NA()</definedName>
    <definedName name="Princ_4_2">NA()</definedName>
    <definedName name="Princ_4_20">NA()</definedName>
    <definedName name="Princ_4_21">NA()</definedName>
    <definedName name="Princ_4_23">NA()</definedName>
    <definedName name="Princ_4_7">NA()</definedName>
    <definedName name="Princ_43" localSheetId="1">#REF!</definedName>
    <definedName name="Princ_43" localSheetId="24">#REF!</definedName>
    <definedName name="Princ_43" localSheetId="0">#REF!</definedName>
    <definedName name="Princ_43">#REF!</definedName>
    <definedName name="Princ_44" localSheetId="1">#REF!</definedName>
    <definedName name="Princ_44" localSheetId="24">#REF!</definedName>
    <definedName name="Princ_44">#REF!</definedName>
    <definedName name="Princ_5">NA()</definedName>
    <definedName name="Princ_5_1" localSheetId="1">#REF!</definedName>
    <definedName name="Princ_5_1" localSheetId="24">#REF!</definedName>
    <definedName name="Princ_5_1" localSheetId="0">#REF!</definedName>
    <definedName name="Princ_5_1">#REF!</definedName>
    <definedName name="Princ_5_11" localSheetId="1">#REF!</definedName>
    <definedName name="Princ_5_11" localSheetId="24">#REF!</definedName>
    <definedName name="Princ_5_11">#REF!</definedName>
    <definedName name="Princ_5_13" localSheetId="1">#REF!</definedName>
    <definedName name="Princ_5_13" localSheetId="24">#REF!</definedName>
    <definedName name="Princ_5_13">#REF!</definedName>
    <definedName name="Princ_5_2">NA()</definedName>
    <definedName name="Princ_5_21">NA()</definedName>
    <definedName name="Princ_5_7">NA()</definedName>
    <definedName name="Princ_6" localSheetId="1">#REF!</definedName>
    <definedName name="Princ_6" localSheetId="24">#REF!</definedName>
    <definedName name="Princ_6" localSheetId="0">#REF!</definedName>
    <definedName name="Princ_6">#REF!</definedName>
    <definedName name="Princ_7" localSheetId="1">#REF!</definedName>
    <definedName name="Princ_7" localSheetId="24">#REF!</definedName>
    <definedName name="Princ_7">#REF!</definedName>
    <definedName name="Princ_8" localSheetId="1">#REF!</definedName>
    <definedName name="Princ_8" localSheetId="24">#REF!</definedName>
    <definedName name="Princ_8">#REF!</definedName>
    <definedName name="Print_Area_MI" localSheetId="1">#REF!</definedName>
    <definedName name="Print_Area_MI" localSheetId="24">#REF!</definedName>
    <definedName name="Print_Area_MI">#REF!</definedName>
    <definedName name="Print_Area_Reset" localSheetId="1">OFFSET('Производственные показатели'!Full_Print,0,0,'Производственные показатели'!Last_Row)</definedName>
    <definedName name="Print_Area_Reset" localSheetId="24">OFFSET([0]!Full_Print,0,0,'Свод затрат'!Last_Row)</definedName>
    <definedName name="Print_Area_Reset" localSheetId="0">OFFSET(Full_Print,0,0,'форма №2 '!Last_Row)</definedName>
    <definedName name="Print_Area_Reset">OFFSET(Full_Print,0,0,Last_Row)</definedName>
    <definedName name="Print_Area_Reset_1">#N/A</definedName>
    <definedName name="Print_Area_Reset_1_1">NA()</definedName>
    <definedName name="Print_Area_Reset_1_16">#N/A</definedName>
    <definedName name="Print_Area_Reset_1_17" localSheetId="1">OFFSET('Производственные показатели'!Full_Print_1,0,0,'Производственные показатели'!Last_Row_1_17)</definedName>
    <definedName name="Print_Area_Reset_1_17" localSheetId="24">OFFSET('Свод затрат'!Full_Print_1,0,0,'Свод затрат'!Last_Row_1_17)</definedName>
    <definedName name="Print_Area_Reset_1_17" localSheetId="0">OFFSET('форма №2 '!Full_Print_1,0,0,'форма №2 '!Last_Row_1_17)</definedName>
    <definedName name="Print_Area_Reset_1_17">OFFSET(Full_Print_1,0,0,Last_Row_1_17)</definedName>
    <definedName name="Print_Area_Reset_1_18">#N/A</definedName>
    <definedName name="Print_Area_Reset_10">#N/A</definedName>
    <definedName name="Print_Area_Reset_11" localSheetId="1">OFFSET('Производственные показатели'!Full_Print_11,0,0,'Производственные показатели'!Last_Row_11)</definedName>
    <definedName name="Print_Area_Reset_11" localSheetId="24">OFFSET('Свод затрат'!Full_Print_11,0,0,'Свод затрат'!Last_Row_11)</definedName>
    <definedName name="Print_Area_Reset_11" localSheetId="0">OFFSET('форма №2 '!Full_Print_11,0,0,'форма №2 '!Last_Row_11)</definedName>
    <definedName name="Print_Area_Reset_11">OFFSET(Full_Print_11,0,0,Last_Row_11)</definedName>
    <definedName name="Print_Area_Reset_13" localSheetId="1">OFFSET('Производственные показатели'!Full_Print_13,0,0,'Производственные показатели'!Last_Row_13)</definedName>
    <definedName name="Print_Area_Reset_13" localSheetId="24">OFFSET('Свод затрат'!Full_Print_13,0,0,'Свод затрат'!Last_Row_13)</definedName>
    <definedName name="Print_Area_Reset_13" localSheetId="0">OFFSET(Full_Print_13,0,0,'форма №2 '!Last_Row_13)</definedName>
    <definedName name="Print_Area_Reset_13">OFFSET(Full_Print_13,0,0,Last_Row_13)</definedName>
    <definedName name="Print_Area_Reset_15" localSheetId="1">OFFSET('Производственные показатели'!Full_Print_15,0,0,'Производственные показатели'!Last_Row_15)</definedName>
    <definedName name="Print_Area_Reset_15" localSheetId="24">OFFSET('Свод затрат'!Full_Print_15,0,0,'Свод затрат'!Last_Row_15)</definedName>
    <definedName name="Print_Area_Reset_15" localSheetId="0">OFFSET(Full_Print_15,0,0,'форма №2 '!Last_Row_15)</definedName>
    <definedName name="Print_Area_Reset_15">OFFSET(Full_Print_15,0,0,Last_Row_15)</definedName>
    <definedName name="Print_Area_Reset_16">#N/A</definedName>
    <definedName name="Print_Area_Reset_16_1">NA()</definedName>
    <definedName name="Print_Area_Reset_16_16">NA()</definedName>
    <definedName name="Print_Area_Reset_16_17">NA()</definedName>
    <definedName name="Print_Area_Reset_16_18">NA()</definedName>
    <definedName name="Print_Area_Reset_17" localSheetId="1">OFFSET('Производственные показатели'!Full_Print_17,0,0,'Производственные показатели'!Last_Row_17)</definedName>
    <definedName name="Print_Area_Reset_17" localSheetId="24">OFFSET('Свод затрат'!Full_Print_17,0,0,'Свод затрат'!Last_Row_17)</definedName>
    <definedName name="Print_Area_Reset_17" localSheetId="0">OFFSET(Full_Print_17,0,0,'форма №2 '!Last_Row_17)</definedName>
    <definedName name="Print_Area_Reset_17">OFFSET(Full_Print_17,0,0,Last_Row_17)</definedName>
    <definedName name="Print_Area_Reset_18">#N/A</definedName>
    <definedName name="Print_Area_Reset_18_1">NA()</definedName>
    <definedName name="Print_Area_Reset_18_16">NA()</definedName>
    <definedName name="Print_Area_Reset_18_17">NA()</definedName>
    <definedName name="Print_Area_Reset_18_18">NA()</definedName>
    <definedName name="Print_Area_Reset_19" localSheetId="1">OFFSET('Производственные показатели'!Full_Print_19,0,0,'Производственные показатели'!Last_Row_19)</definedName>
    <definedName name="Print_Area_Reset_19" localSheetId="24">OFFSET('Свод затрат'!Full_Print_19,0,0,'Свод затрат'!Last_Row_19)</definedName>
    <definedName name="Print_Area_Reset_19" localSheetId="0">OFFSET(Full_Print_19,0,0,'форма №2 '!Last_Row_19)</definedName>
    <definedName name="Print_Area_Reset_19">OFFSET(Full_Print_19,0,0,Last_Row_19)</definedName>
    <definedName name="Print_Area_Reset_2">#N/A</definedName>
    <definedName name="Print_Area_Reset_2_1">NA()</definedName>
    <definedName name="Print_Area_Reset_2_16">#N/A</definedName>
    <definedName name="Print_Area_Reset_2_17" localSheetId="1">OFFSET('Производственные показатели'!Full_Print_2,0,0,'Производственные показатели'!Last_Row_2_17)</definedName>
    <definedName name="Print_Area_Reset_2_17" localSheetId="24">OFFSET('Свод затрат'!Full_Print_2,0,0,'Свод затрат'!Last_Row_2_17)</definedName>
    <definedName name="Print_Area_Reset_2_17" localSheetId="0">OFFSET(Full_Print_2,0,0,'форма №2 '!Last_Row_2_17)</definedName>
    <definedName name="Print_Area_Reset_2_17">OFFSET(Full_Print_2,0,0,Last_Row_2_17)</definedName>
    <definedName name="Print_Area_Reset_2_18">#N/A</definedName>
    <definedName name="Print_Area_Reset_20" localSheetId="1">OFFSET('Производственные показатели'!Full_Print_20,0,0,'Производственные показатели'!Last_Row_20)</definedName>
    <definedName name="Print_Area_Reset_20" localSheetId="24">OFFSET('Свод затрат'!Full_Print_20,0,0,'Свод затрат'!Last_Row_20)</definedName>
    <definedName name="Print_Area_Reset_20" localSheetId="0">OFFSET('форма №2 '!Full_Print_20,0,0,'форма №2 '!Last_Row_20)</definedName>
    <definedName name="Print_Area_Reset_20">OFFSET(Full_Print_20,0,0,Last_Row_20)</definedName>
    <definedName name="Print_Area_Reset_21">#N/A</definedName>
    <definedName name="Print_Area_Reset_22" localSheetId="1">OFFSET('Производственные показатели'!Full_Print_22,0,0,'Производственные показатели'!Last_Row_22)</definedName>
    <definedName name="Print_Area_Reset_22" localSheetId="24">OFFSET('Свод затрат'!Full_Print_22,0,0,'Свод затрат'!Last_Row_22)</definedName>
    <definedName name="Print_Area_Reset_22" localSheetId="0">OFFSET(Full_Print_22,0,0,'форма №2 '!Last_Row_22)</definedName>
    <definedName name="Print_Area_Reset_22">OFFSET(Full_Print_22,0,0,Last_Row_22)</definedName>
    <definedName name="Print_Area_Reset_23" localSheetId="1">OFFSET('Производственные показатели'!Full_Print_23,0,0,'Производственные показатели'!Last_Row_23)</definedName>
    <definedName name="Print_Area_Reset_23" localSheetId="24">OFFSET('Свод затрат'!Full_Print_23,0,0,'Свод затрат'!Last_Row_23)</definedName>
    <definedName name="Print_Area_Reset_23" localSheetId="0">OFFSET(Full_Print_23,0,0,'форма №2 '!Last_Row_23)</definedName>
    <definedName name="Print_Area_Reset_23">OFFSET(Full_Print_23,0,0,Last_Row_23)</definedName>
    <definedName name="Print_Area_Reset_24" localSheetId="1">OFFSET('Производственные показатели'!Full_Print_24,0,0,'Производственные показатели'!Last_Row_24)</definedName>
    <definedName name="Print_Area_Reset_24" localSheetId="24">OFFSET('Свод затрат'!Full_Print_24,0,0,'Свод затрат'!Last_Row_24)</definedName>
    <definedName name="Print_Area_Reset_24" localSheetId="0">OFFSET(Full_Print_24,0,0,'форма №2 '!Last_Row_24)</definedName>
    <definedName name="Print_Area_Reset_24">OFFSET(Full_Print_24,0,0,Last_Row_24)</definedName>
    <definedName name="Print_Area_Reset_26">#N/A</definedName>
    <definedName name="Print_Area_Reset_27" localSheetId="1">OFFSET('Производственные показатели'!Full_Print_27,0,0,'Производственные показатели'!Last_Row_27)</definedName>
    <definedName name="Print_Area_Reset_27" localSheetId="24">OFFSET('Свод затрат'!Full_Print_27,0,0,'Свод затрат'!Last_Row_27)</definedName>
    <definedName name="Print_Area_Reset_27" localSheetId="0">OFFSET(Full_Print_27,0,0,'форма №2 '!Last_Row_27)</definedName>
    <definedName name="Print_Area_Reset_27">OFFSET(Full_Print_27,0,0,Last_Row_27)</definedName>
    <definedName name="Print_Area_Reset_29" localSheetId="1">OFFSET('Производственные показатели'!Full_Print_29,0,0,'Производственные показатели'!Last_Row_29)</definedName>
    <definedName name="Print_Area_Reset_29" localSheetId="24">OFFSET('Свод затрат'!Full_Print_29,0,0,'Свод затрат'!Last_Row_29)</definedName>
    <definedName name="Print_Area_Reset_29" localSheetId="0">OFFSET(Full_Print_29,0,0,'форма №2 '!Last_Row_29)</definedName>
    <definedName name="Print_Area_Reset_29">OFFSET(Full_Print_29,0,0,Last_Row_29)</definedName>
    <definedName name="Print_Area_Reset_3" localSheetId="1">OFFSET('Производственные показатели'!Full_Print_3,0,0,'Производственные показатели'!Last_Row_3)</definedName>
    <definedName name="Print_Area_Reset_3" localSheetId="24">OFFSET('Свод затрат'!Full_Print_3,0,0,'Свод затрат'!Last_Row_3)</definedName>
    <definedName name="Print_Area_Reset_3" localSheetId="0">OFFSET(Full_Print_3,0,0,'форма №2 '!Last_Row_3)</definedName>
    <definedName name="Print_Area_Reset_3">OFFSET(Full_Print_3,0,0,Last_Row_3)</definedName>
    <definedName name="Print_Area_Reset_3_1" localSheetId="1">OFFSET('Производственные показатели'!Full_Print_3,0,0,'Производственные показатели'!Last_Row_3_1)</definedName>
    <definedName name="Print_Area_Reset_3_1" localSheetId="24">OFFSET('Свод затрат'!Full_Print_3,0,0,'Свод затрат'!Last_Row_3_1)</definedName>
    <definedName name="Print_Area_Reset_3_1" localSheetId="0">OFFSET(Full_Print_3,0,0,'форма №2 '!Last_Row_3_1)</definedName>
    <definedName name="Print_Area_Reset_3_1">OFFSET(Full_Print_3,0,0,Last_Row_3_1)</definedName>
    <definedName name="Print_Area_Reset_3_11" localSheetId="1">OFFSET('Производственные показатели'!Full_Print_3_11,0,0,'Производственные показатели'!Last_Row_3_11)</definedName>
    <definedName name="Print_Area_Reset_3_11" localSheetId="24">OFFSET('Свод затрат'!Full_Print_3_11,0,0,'Свод затрат'!Last_Row_3_11)</definedName>
    <definedName name="Print_Area_Reset_3_11" localSheetId="0">OFFSET(Full_Print_3_11,0,0,'форма №2 '!Last_Row_3_11)</definedName>
    <definedName name="Print_Area_Reset_3_11">OFFSET(Full_Print_3_11,0,0,Last_Row_3_11)</definedName>
    <definedName name="Print_Area_Reset_3_13" localSheetId="1">OFFSET('Производственные показатели'!Full_Print_3_13,0,0,'Производственные показатели'!Last_Row_3_13)</definedName>
    <definedName name="Print_Area_Reset_3_13" localSheetId="24">OFFSET('Свод затрат'!Full_Print_3_13,0,0,'Свод затрат'!Last_Row_3_13)</definedName>
    <definedName name="Print_Area_Reset_3_13" localSheetId="0">OFFSET(Full_Print_3_13,0,0,'форма №2 '!Last_Row_3_13)</definedName>
    <definedName name="Print_Area_Reset_3_13">OFFSET(Full_Print_3_13,0,0,Last_Row_3_13)</definedName>
    <definedName name="Print_Area_Reset_3_18">#N/A</definedName>
    <definedName name="Print_Area_Reset_3_19" localSheetId="1">OFFSET([0]!Full_Print_3_19,0,0,'Производственные показатели'!Last_Row_3_19)</definedName>
    <definedName name="Print_Area_Reset_3_19" localSheetId="0">OFFSET(Full_Print_3_19,0,0,'форма №2 '!Last_Row_3_19)</definedName>
    <definedName name="Print_Area_Reset_3_19">OFFSET(Full_Print_3_19,0,0,Last_Row_3_19)</definedName>
    <definedName name="Print_Area_Reset_3_2" localSheetId="1">OFFSET([0]!Full_Print_3_2,0,0,'Производственные показатели'!Last_Row_3_2)</definedName>
    <definedName name="Print_Area_Reset_3_2" localSheetId="0">OFFSET(Full_Print_3_2,0,0,'форма №2 '!Last_Row_3_2)</definedName>
    <definedName name="Print_Area_Reset_3_2">OFFSET(Full_Print_3_2,0,0,Last_Row_3_2)</definedName>
    <definedName name="Print_Area_Reset_3_20" localSheetId="1">OFFSET([0]!Full_Print_3_20,0,0,'Производственные показатели'!Last_Row_3_20)</definedName>
    <definedName name="Print_Area_Reset_3_20" localSheetId="0">OFFSET(Full_Print_3_20,0,0,'форма №2 '!Last_Row_3_20)</definedName>
    <definedName name="Print_Area_Reset_3_20">OFFSET(Full_Print_3_20,0,0,Last_Row_3_20)</definedName>
    <definedName name="Print_Area_Reset_3_21" localSheetId="1">OFFSET([0]!Full_Print_3_21,0,0,'Производственные показатели'!Last_Row_3_21)</definedName>
    <definedName name="Print_Area_Reset_3_21" localSheetId="0">OFFSET(Full_Print_3_21,0,0,'форма №2 '!Last_Row_3_21)</definedName>
    <definedName name="Print_Area_Reset_3_21">OFFSET(Full_Print_3_21,0,0,Last_Row_3_21)</definedName>
    <definedName name="Print_Area_Reset_3_23" localSheetId="1">OFFSET([0]!Full_Print_3_23,0,0,'Производственные показатели'!Last_Row_3_23)</definedName>
    <definedName name="Print_Area_Reset_3_23" localSheetId="0">OFFSET(Full_Print_3_23,0,0,'форма №2 '!Last_Row_3_23)</definedName>
    <definedName name="Print_Area_Reset_3_23">OFFSET(Full_Print_3_23,0,0,Last_Row_3_23)</definedName>
    <definedName name="Print_Area_Reset_3_6" localSheetId="1">OFFSET('Производственные показатели'!Full_Print_3,0,0,'Производственные показатели'!Last_Row_3_6)</definedName>
    <definedName name="Print_Area_Reset_3_6" localSheetId="24">OFFSET('Свод затрат'!Full_Print_3,0,0,'Свод затрат'!Last_Row_3_6)</definedName>
    <definedName name="Print_Area_Reset_3_6" localSheetId="0">OFFSET(Full_Print_3,0,0,'форма №2 '!Last_Row_3_6)</definedName>
    <definedName name="Print_Area_Reset_3_6">OFFSET(Full_Print_3,0,0,Last_Row_3_6)</definedName>
    <definedName name="Print_Area_Reset_3_7" localSheetId="1">OFFSET([0]!Full_Print_3_7,0,0,'Производственные показатели'!Last_Row_3_7)</definedName>
    <definedName name="Print_Area_Reset_3_7" localSheetId="0">OFFSET(Full_Print_3_7,0,0,'форма №2 '!Last_Row_3_7)</definedName>
    <definedName name="Print_Area_Reset_3_7">OFFSET(Full_Print_3_7,0,0,Last_Row_3_7)</definedName>
    <definedName name="Print_Area_Reset_30" localSheetId="1">OFFSET('Производственные показатели'!Full_Print_30,0,0,'Производственные показатели'!Last_Row_30)</definedName>
    <definedName name="Print_Area_Reset_30" localSheetId="24">OFFSET('Свод затрат'!Full_Print_30,0,0,'Свод затрат'!Last_Row_30)</definedName>
    <definedName name="Print_Area_Reset_30" localSheetId="0">OFFSET('форма №2 '!Full_Print_30,0,0,'форма №2 '!Last_Row_30)</definedName>
    <definedName name="Print_Area_Reset_30">OFFSET(Full_Print_30,0,0,Last_Row_30)</definedName>
    <definedName name="Print_Area_Reset_31" localSheetId="1">OFFSET('Производственные показатели'!Full_Print_31,0,0,'Производственные показатели'!Last_Row_31)</definedName>
    <definedName name="Print_Area_Reset_31" localSheetId="24">OFFSET('Свод затрат'!Full_Print_31,0,0,'Свод затрат'!Last_Row_31)</definedName>
    <definedName name="Print_Area_Reset_31" localSheetId="0">OFFSET(Full_Print_31,0,0,'форма №2 '!Last_Row_31)</definedName>
    <definedName name="Print_Area_Reset_31">OFFSET(Full_Print_31,0,0,Last_Row_31)</definedName>
    <definedName name="Print_Area_Reset_35">#N/A</definedName>
    <definedName name="Print_Area_Reset_38" localSheetId="1">OFFSET('Производственные показатели'!Full_Print_38,0,0,'Производственные показатели'!Last_Row_38)</definedName>
    <definedName name="Print_Area_Reset_38" localSheetId="24">OFFSET('Свод затрат'!Full_Print_38,0,0,'Свод затрат'!Last_Row_38)</definedName>
    <definedName name="Print_Area_Reset_38" localSheetId="0">OFFSET(Full_Print_38,0,0,'форма №2 '!Last_Row_38)</definedName>
    <definedName name="Print_Area_Reset_38">OFFSET(Full_Print_38,0,0,Last_Row_38)</definedName>
    <definedName name="Print_Area_Reset_39" localSheetId="1">OFFSET('Производственные показатели'!Full_Print_39,0,0,'Производственные показатели'!Last_Row_39)</definedName>
    <definedName name="Print_Area_Reset_39" localSheetId="24">OFFSET('Свод затрат'!Full_Print_39,0,0,'Свод затрат'!Last_Row_39)</definedName>
    <definedName name="Print_Area_Reset_39" localSheetId="0">OFFSET(Full_Print_39,0,0,'форма №2 '!Last_Row_39)</definedName>
    <definedName name="Print_Area_Reset_39">OFFSET(Full_Print_39,0,0,Last_Row_39)</definedName>
    <definedName name="Print_Area_Reset_4" localSheetId="1">OFFSET('Производственные показатели'!Full_Print_4,0,0,'Производственные показатели'!Last_Row_4)</definedName>
    <definedName name="Print_Area_Reset_4" localSheetId="24">OFFSET('Свод затрат'!Full_Print_4,0,0,'Свод затрат'!Last_Row_4)</definedName>
    <definedName name="Print_Area_Reset_4" localSheetId="0">OFFSET(Full_Print_4,0,0,'форма №2 '!Last_Row_4)</definedName>
    <definedName name="Print_Area_Reset_4">OFFSET(Full_Print_4,0,0,Last_Row_4)</definedName>
    <definedName name="Print_Area_Reset_4_1" localSheetId="1">OFFSET('Производственные показатели'!Full_Print_4,0,0,'Производственные показатели'!Last_Row_4_1)</definedName>
    <definedName name="Print_Area_Reset_4_1" localSheetId="24">OFFSET('Свод затрат'!Full_Print_4,0,0,'Свод затрат'!Last_Row_4_1)</definedName>
    <definedName name="Print_Area_Reset_4_1" localSheetId="0">OFFSET(Full_Print_4,0,0,'форма №2 '!Last_Row_4_1)</definedName>
    <definedName name="Print_Area_Reset_4_1">OFFSET(Full_Print_4,0,0,Last_Row_4_1)</definedName>
    <definedName name="Print_Area_Reset_4_11" localSheetId="1">OFFSET('Производственные показатели'!Full_Print_4_11,0,0,'Производственные показатели'!Last_Row_4_11)</definedName>
    <definedName name="Print_Area_Reset_4_11" localSheetId="24">OFFSET('Свод затрат'!Full_Print_4_11,0,0,'Свод затрат'!Last_Row_4_11)</definedName>
    <definedName name="Print_Area_Reset_4_11" localSheetId="0">OFFSET(Full_Print_4_11,0,0,'форма №2 '!Last_Row_4_11)</definedName>
    <definedName name="Print_Area_Reset_4_11">OFFSET(Full_Print_4_11,0,0,Last_Row_4_11)</definedName>
    <definedName name="Print_Area_Reset_4_13" localSheetId="1">OFFSET('Производственные показатели'!Full_Print_4_13,0,0,'Производственные показатели'!Last_Row_4_13)</definedName>
    <definedName name="Print_Area_Reset_4_13" localSheetId="24">OFFSET('Свод затрат'!Full_Print_4_13,0,0,'Свод затрат'!Last_Row_4_13)</definedName>
    <definedName name="Print_Area_Reset_4_13" localSheetId="0">OFFSET(Full_Print_4_13,0,0,'форма №2 '!Last_Row_4_13)</definedName>
    <definedName name="Print_Area_Reset_4_13">OFFSET(Full_Print_4_13,0,0,Last_Row_4_13)</definedName>
    <definedName name="Print_Area_Reset_4_19" localSheetId="1">OFFSET([0]!Full_Print_4_19,0,0,'Производственные показатели'!Last_Row_4_19)</definedName>
    <definedName name="Print_Area_Reset_4_19" localSheetId="0">OFFSET(Full_Print_4_19,0,0,'форма №2 '!Last_Row_4_19)</definedName>
    <definedName name="Print_Area_Reset_4_19">OFFSET(Full_Print_4_19,0,0,Last_Row_4_19)</definedName>
    <definedName name="Print_Area_Reset_4_2" localSheetId="1">OFFSET([0]!Full_Print_4_2,0,0,'Производственные показатели'!Last_Row_4_2)</definedName>
    <definedName name="Print_Area_Reset_4_2" localSheetId="0">OFFSET(Full_Print_4_2,0,0,'форма №2 '!Last_Row_4_2)</definedName>
    <definedName name="Print_Area_Reset_4_2">OFFSET(Full_Print_4_2,0,0,Last_Row_4_2)</definedName>
    <definedName name="Print_Area_Reset_4_20" localSheetId="1">OFFSET([0]!Full_Print_4_20,0,0,'Производственные показатели'!Last_Row_4_20)</definedName>
    <definedName name="Print_Area_Reset_4_20" localSheetId="0">OFFSET(Full_Print_4_20,0,0,'форма №2 '!Last_Row_4_20)</definedName>
    <definedName name="Print_Area_Reset_4_20">OFFSET(Full_Print_4_20,0,0,Last_Row_4_20)</definedName>
    <definedName name="Print_Area_Reset_4_21" localSheetId="1">OFFSET([0]!Full_Print_4_21,0,0,'Производственные показатели'!Last_Row_4_21)</definedName>
    <definedName name="Print_Area_Reset_4_21" localSheetId="0">OFFSET(Full_Print_4_21,0,0,'форма №2 '!Last_Row_4_21)</definedName>
    <definedName name="Print_Area_Reset_4_21">OFFSET(Full_Print_4_21,0,0,Last_Row_4_21)</definedName>
    <definedName name="Print_Area_Reset_4_23" localSheetId="1">OFFSET([0]!Full_Print_4_23,0,0,'Производственные показатели'!Last_Row_4_23)</definedName>
    <definedName name="Print_Area_Reset_4_23" localSheetId="0">OFFSET(Full_Print_4_23,0,0,'форма №2 '!Last_Row_4_23)</definedName>
    <definedName name="Print_Area_Reset_4_23">OFFSET(Full_Print_4_23,0,0,Last_Row_4_23)</definedName>
    <definedName name="Print_Area_Reset_4_6" localSheetId="1">OFFSET('Производственные показатели'!Full_Print_4,0,0,'Производственные показатели'!Last_Row_4_6)</definedName>
    <definedName name="Print_Area_Reset_4_6" localSheetId="24">OFFSET('Свод затрат'!Full_Print_4,0,0,'Свод затрат'!Last_Row_4_6)</definedName>
    <definedName name="Print_Area_Reset_4_6" localSheetId="0">OFFSET(Full_Print_4,0,0,'форма №2 '!Last_Row_4_6)</definedName>
    <definedName name="Print_Area_Reset_4_6">OFFSET(Full_Print_4,0,0,Last_Row_4_6)</definedName>
    <definedName name="Print_Area_Reset_4_7" localSheetId="1">OFFSET([0]!Full_Print_4_7,0,0,'Производственные показатели'!Last_Row_4_7)</definedName>
    <definedName name="Print_Area_Reset_4_7" localSheetId="0">OFFSET(Full_Print_4_7,0,0,'форма №2 '!Last_Row_4_7)</definedName>
    <definedName name="Print_Area_Reset_4_7">OFFSET(Full_Print_4_7,0,0,Last_Row_4_7)</definedName>
    <definedName name="Print_Area_Reset_43" localSheetId="1">OFFSET('Производственные показатели'!Full_Print_43,0,0,[0]!Last_Row_43)</definedName>
    <definedName name="Print_Area_Reset_43" localSheetId="24">OFFSET('Свод затрат'!Full_Print_43,0,0,[0]!Last_Row_43)</definedName>
    <definedName name="Print_Area_Reset_43" localSheetId="0">OFFSET('форма №2 '!Full_Print_43,0,0,Last_Row_43)</definedName>
    <definedName name="Print_Area_Reset_43">OFFSET(Full_Print_43,0,0,Last_Row_43)</definedName>
    <definedName name="Print_Area_Reset_44" localSheetId="1">OFFSET('Производственные показатели'!Full_Print_44,0,0,[0]!Last_Row_44)</definedName>
    <definedName name="Print_Area_Reset_44" localSheetId="24">OFFSET('Свод затрат'!Full_Print_44,0,0,[0]!Last_Row_44)</definedName>
    <definedName name="Print_Area_Reset_44" localSheetId="0">OFFSET(Full_Print_44,0,0,Last_Row_44)</definedName>
    <definedName name="Print_Area_Reset_44">OFFSET(Full_Print_44,0,0,Last_Row_44)</definedName>
    <definedName name="Print_Area_Reset_5" localSheetId="1">OFFSET([0]!Full_Print_5,0,0,'Производственные показатели'!Last_Row_5)</definedName>
    <definedName name="Print_Area_Reset_5" localSheetId="0">OFFSET(Full_Print_5,0,0,'форма №2 '!Last_Row_5)</definedName>
    <definedName name="Print_Area_Reset_5">OFFSET(Full_Print_5,0,0,Last_Row_5)</definedName>
    <definedName name="Print_Area_Reset_5_1" localSheetId="1">OFFSET('Производственные показатели'!Full_Print_5_1,0,0,'Производственные показатели'!Last_Row_5_1)</definedName>
    <definedName name="Print_Area_Reset_5_1" localSheetId="24">OFFSET('Свод затрат'!Full_Print_5_1,0,0,'Свод затрат'!Last_Row_5_1)</definedName>
    <definedName name="Print_Area_Reset_5_1" localSheetId="0">OFFSET('форма №2 '!Full_Print_5_1,0,0,'форма №2 '!Last_Row_5_1)</definedName>
    <definedName name="Print_Area_Reset_5_1">OFFSET(Full_Print_5_1,0,0,Last_Row_5_1)</definedName>
    <definedName name="Print_Area_Reset_5_11" localSheetId="1">OFFSET('Производственные показатели'!Full_Print_5_11,0,0,'Производственные показатели'!Last_Row_5_11)</definedName>
    <definedName name="Print_Area_Reset_5_11" localSheetId="24">OFFSET('Свод затрат'!Full_Print_5_11,0,0,'Свод затрат'!Last_Row_5_11)</definedName>
    <definedName name="Print_Area_Reset_5_11" localSheetId="0">OFFSET(Full_Print_5_11,0,0,'форма №2 '!Last_Row_5_11)</definedName>
    <definedName name="Print_Area_Reset_5_11">OFFSET(Full_Print_5_11,0,0,Last_Row_5_11)</definedName>
    <definedName name="Print_Area_Reset_5_13" localSheetId="1">OFFSET('Производственные показатели'!Full_Print_5_13,0,0,'Производственные показатели'!Last_Row_5_13)</definedName>
    <definedName name="Print_Area_Reset_5_13" localSheetId="24">OFFSET('Свод затрат'!Full_Print_5_13,0,0,'Свод затрат'!Last_Row_5_13)</definedName>
    <definedName name="Print_Area_Reset_5_13" localSheetId="0">OFFSET(Full_Print_5_13,0,0,'форма №2 '!Last_Row_5_13)</definedName>
    <definedName name="Print_Area_Reset_5_13">OFFSET(Full_Print_5_13,0,0,Last_Row_5_13)</definedName>
    <definedName name="Print_Area_Reset_5_18">#N/A</definedName>
    <definedName name="Print_Area_Reset_5_2" localSheetId="1">OFFSET([0]!Full_Print_5_2,0,0,'Производственные показатели'!Last_Row_5_2)</definedName>
    <definedName name="Print_Area_Reset_5_2" localSheetId="0">OFFSET(Full_Print_5_2,0,0,'форма №2 '!Last_Row_5_2)</definedName>
    <definedName name="Print_Area_Reset_5_2">OFFSET(Full_Print_5_2,0,0,Last_Row_5_2)</definedName>
    <definedName name="Print_Area_Reset_5_21" localSheetId="1">OFFSET([0]!Full_Print_5_21,0,0,'Производственные показатели'!Last_Row_5_21)</definedName>
    <definedName name="Print_Area_Reset_5_21" localSheetId="0">OFFSET(Full_Print_5_21,0,0,'форма №2 '!Last_Row_5_21)</definedName>
    <definedName name="Print_Area_Reset_5_21">OFFSET(Full_Print_5_21,0,0,Last_Row_5_21)</definedName>
    <definedName name="Print_Area_Reset_5_6" localSheetId="1">OFFSET('Производственные показатели'!Full_Print_5_1,0,0,'Производственные показатели'!Last_Row_5_6)</definedName>
    <definedName name="Print_Area_Reset_5_6" localSheetId="24">OFFSET('Свод затрат'!Full_Print_5_1,0,0,'Свод затрат'!Last_Row_5_6)</definedName>
    <definedName name="Print_Area_Reset_5_6" localSheetId="0">OFFSET('форма №2 '!Full_Print_5_1,0,0,'форма №2 '!Last_Row_5_6)</definedName>
    <definedName name="Print_Area_Reset_5_6">OFFSET(Full_Print_5_1,0,0,Last_Row_5_6)</definedName>
    <definedName name="Print_Area_Reset_5_7" localSheetId="1">OFFSET([0]!Full_Print_5_7,0,0,'Производственные показатели'!Last_Row_5_7)</definedName>
    <definedName name="Print_Area_Reset_5_7" localSheetId="0">OFFSET(Full_Print_5_7,0,0,'форма №2 '!Last_Row_5_7)</definedName>
    <definedName name="Print_Area_Reset_5_7">OFFSET(Full_Print_5_7,0,0,Last_Row_5_7)</definedName>
    <definedName name="Print_Area_Reset_6" localSheetId="1">OFFSET('Производственные показатели'!Full_Print_6,0,0,'Производственные показатели'!Last_Row_6)</definedName>
    <definedName name="Print_Area_Reset_6" localSheetId="24">OFFSET('Свод затрат'!Full_Print_6,0,0,'Свод затрат'!Last_Row_6)</definedName>
    <definedName name="Print_Area_Reset_6" localSheetId="0">OFFSET('форма №2 '!Full_Print_6,0,0,'форма №2 '!Last_Row_6)</definedName>
    <definedName name="Print_Area_Reset_6">OFFSET(Full_Print_6,0,0,Last_Row_6)</definedName>
    <definedName name="Print_Area_Reset_7" localSheetId="1">OFFSET('Производственные показатели'!Full_Print_7,0,0,'Производственные показатели'!Last_Row_7)</definedName>
    <definedName name="Print_Area_Reset_7" localSheetId="24">OFFSET('Свод затрат'!Full_Print_7,0,0,'Свод затрат'!Last_Row_7)</definedName>
    <definedName name="Print_Area_Reset_7" localSheetId="0">OFFSET(Full_Print_7,0,0,'форма №2 '!Last_Row_7)</definedName>
    <definedName name="Print_Area_Reset_7">OFFSET(Full_Print_7,0,0,Last_Row_7)</definedName>
    <definedName name="Print_Area_Reset_8" localSheetId="1">OFFSET([0]!Full_Print,0,0,'Производственные показатели'!Last_Row_8)</definedName>
    <definedName name="Print_Area_Reset_8" localSheetId="24">OFFSET([0]!Full_Print,0,0,'Свод затрат'!Last_Row_8)</definedName>
    <definedName name="Print_Area_Reset_8" localSheetId="0">OFFSET(Full_Print,0,0,'форма №2 '!Last_Row_8)</definedName>
    <definedName name="Print_Area_Reset_8">OFFSET(Full_Print,0,0,Last_Row_8)</definedName>
    <definedName name="Print_Area_Reset_9">#N/A</definedName>
    <definedName name="priNumber" localSheetId="1">#REF!</definedName>
    <definedName name="priNumber" localSheetId="24">#REF!</definedName>
    <definedName name="priNumber" localSheetId="0">#REF!</definedName>
    <definedName name="priNumber">#REF!</definedName>
    <definedName name="priOrgn" localSheetId="1">#REF!</definedName>
    <definedName name="priOrgn" localSheetId="24">#REF!</definedName>
    <definedName name="priOrgn">#REF!</definedName>
    <definedName name="PriorYr" localSheetId="1">#REF!</definedName>
    <definedName name="PriorYr" localSheetId="24">#REF!</definedName>
    <definedName name="PriorYr">#REF!</definedName>
    <definedName name="priPayer" localSheetId="1">#REF!</definedName>
    <definedName name="priPayer" localSheetId="24">#REF!</definedName>
    <definedName name="priPayer">#REF!</definedName>
    <definedName name="priSubject1" localSheetId="1">#REF!</definedName>
    <definedName name="priSubject1" localSheetId="24">#REF!</definedName>
    <definedName name="priSubject1">#REF!</definedName>
    <definedName name="priSubject2" localSheetId="1">#REF!</definedName>
    <definedName name="priSubject2" localSheetId="24">#REF!</definedName>
    <definedName name="priSubject2">#REF!</definedName>
    <definedName name="priSum" localSheetId="1">#REF!</definedName>
    <definedName name="priSum" localSheetId="24">#REF!</definedName>
    <definedName name="priSum">#REF!</definedName>
    <definedName name="Private" localSheetId="1">#REF!</definedName>
    <definedName name="Private" localSheetId="24">#REF!</definedName>
    <definedName name="Private">#REF!</definedName>
    <definedName name="priWSum1" localSheetId="1">#REF!</definedName>
    <definedName name="priWSum1" localSheetId="24">#REF!</definedName>
    <definedName name="priWSum1">#REF!</definedName>
    <definedName name="priWSum2" localSheetId="1">#REF!</definedName>
    <definedName name="priWSum2" localSheetId="24">#REF!</definedName>
    <definedName name="priWSum2">#REF!</definedName>
    <definedName name="priWSumC" localSheetId="1">#REF!</definedName>
    <definedName name="priWSumC" localSheetId="24">#REF!</definedName>
    <definedName name="priWSumC">#REF!</definedName>
    <definedName name="PROD" localSheetId="1">#REF!</definedName>
    <definedName name="PROD" localSheetId="24">#REF!</definedName>
    <definedName name="PROD">#REF!</definedName>
    <definedName name="Proj_costs" localSheetId="1">#REF!</definedName>
    <definedName name="Proj_costs" localSheetId="24">#REF!</definedName>
    <definedName name="Proj_costs">#REF!</definedName>
    <definedName name="projecftions" localSheetId="1">{0;0;0;0;1;#N/A;0.75;0.75;0.58;0.92;2;FALSE;FALSE;FALSE;FALSE;FALSE;#N/A;1;100;#N/A;#N/A;"";"&amp;L&amp;""Arial,Italic""&amp;8&amp;F Page &amp;P of &amp;N &amp;D &amp;T "}</definedName>
    <definedName name="projecftions" localSheetId="0">{0;0;0;0;1;#N/A;0.75;0.75;0.58;0.92;2;FALSE;FALSE;FALSE;FALSE;FALSE;#N/A;1;100;#N/A;#N/A;"";"&amp;L&amp;""Arial,Italic""&amp;8&amp;F Page &amp;P of &amp;N &amp;D &amp;T "}</definedName>
    <definedName name="projecftions">{0;0;0;0;1;#N/A;0.75;0.75;0.58;0.92;2;FALSE;FALSE;FALSE;FALSE;FALSE;#N/A;1;100;#N/A;#N/A;"";"&amp;L&amp;""Arial,Italic""&amp;8&amp;F Page &amp;P of &amp;N &amp;D &amp;T "}</definedName>
    <definedName name="project" localSheetId="1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project" localSheetId="0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project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projections" localSheetId="1">#REF!</definedName>
    <definedName name="projections" localSheetId="24">#REF!</definedName>
    <definedName name="projections" localSheetId="0">#REF!</definedName>
    <definedName name="projections">#REF!</definedName>
    <definedName name="promd_Запрос_с_16_по_19" localSheetId="1">#REF!</definedName>
    <definedName name="promd_Запрос_с_16_по_19" localSheetId="24">#REF!</definedName>
    <definedName name="promd_Запрос_с_16_по_19">#REF!</definedName>
    <definedName name="PROT_22" localSheetId="1">P3_PROT_22,P4_PROT_22,P5_PROT_22</definedName>
    <definedName name="PROT_22" localSheetId="24">P3_PROT_22,P4_PROT_22,P5_PROT_22</definedName>
    <definedName name="PROT_22" localSheetId="0">P3_PROT_22,P4_PROT_22,P5_PROT_22</definedName>
    <definedName name="PROT_22">P3_PROT_22,P4_PROT_22,P5_PROT_22</definedName>
    <definedName name="qaz" localSheetId="1">#N/A</definedName>
    <definedName name="qaz">[9]!qaz</definedName>
    <definedName name="qaz_8">#N/A</definedName>
    <definedName name="qq" localSheetId="1">'Производственные показатели'!USD/1.701</definedName>
    <definedName name="qq">[9]!USD/1.701</definedName>
    <definedName name="qq_8">#N/A</definedName>
    <definedName name="qqq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ryRowStr_End_1.5">#N/A</definedName>
    <definedName name="QryRowStr_Start_1.5">#N/A</definedName>
    <definedName name="QryRowStrCount">2</definedName>
    <definedName name="qwe" localSheetId="1">#REF!</definedName>
    <definedName name="qwe" localSheetId="24">#REF!</definedName>
    <definedName name="qwe" localSheetId="0">#REF!</definedName>
    <definedName name="qwe">#REF!</definedName>
    <definedName name="r_printfunction" localSheetId="1">#REF!</definedName>
    <definedName name="r_printfunction" localSheetId="24">#REF!</definedName>
    <definedName name="r_printfunction">#REF!</definedName>
    <definedName name="R_r" localSheetId="1">#REF!</definedName>
    <definedName name="R_r" localSheetId="24">#REF!</definedName>
    <definedName name="R_r">#REF!</definedName>
    <definedName name="rain1">[1]Анкета!$B$8</definedName>
    <definedName name="raion" localSheetId="1">'[39]Анкета Т, В, С'!$B$8</definedName>
    <definedName name="raion" localSheetId="0">'[43]Анкета Т, В, С'!$B$8</definedName>
    <definedName name="raion">'[44]Анкета Т, В, С'!$B$8</definedName>
    <definedName name="raion_1" localSheetId="1">#REF!</definedName>
    <definedName name="raion_1" localSheetId="24">#REF!</definedName>
    <definedName name="raion_1" localSheetId="0">#REF!</definedName>
    <definedName name="raion_1">#REF!</definedName>
    <definedName name="raion_1_1" localSheetId="1">#REF!</definedName>
    <definedName name="raion_1_1" localSheetId="24">#REF!</definedName>
    <definedName name="raion_1_1">#REF!</definedName>
    <definedName name="raion_1_1_11" localSheetId="1">#REF!</definedName>
    <definedName name="raion_1_1_11" localSheetId="24">#REF!</definedName>
    <definedName name="raion_1_1_11">#REF!</definedName>
    <definedName name="raion_1_1_13" localSheetId="1">#REF!</definedName>
    <definedName name="raion_1_1_13" localSheetId="24">#REF!</definedName>
    <definedName name="raion_1_1_13">#REF!</definedName>
    <definedName name="raion_1_1_19">NA()</definedName>
    <definedName name="raion_1_1_2">NA()</definedName>
    <definedName name="raion_1_1_20">NA()</definedName>
    <definedName name="raion_1_1_21">NA()</definedName>
    <definedName name="raion_1_1_23">NA()</definedName>
    <definedName name="raion_1_1_7">NA()</definedName>
    <definedName name="raion_10" localSheetId="1">#REF!</definedName>
    <definedName name="raion_10" localSheetId="24">#REF!</definedName>
    <definedName name="raion_10" localSheetId="0">#REF!</definedName>
    <definedName name="raion_10">#REF!</definedName>
    <definedName name="raion_10_1">NA()</definedName>
    <definedName name="raion_10_16" localSheetId="1">#REF!</definedName>
    <definedName name="raion_10_16" localSheetId="24">#REF!</definedName>
    <definedName name="raion_10_16" localSheetId="0">#REF!</definedName>
    <definedName name="raion_10_16">#REF!</definedName>
    <definedName name="raion_10_17" localSheetId="1">#REF!</definedName>
    <definedName name="raion_10_17" localSheetId="24">#REF!</definedName>
    <definedName name="raion_10_17">#REF!</definedName>
    <definedName name="raion_10_18" localSheetId="1">#REF!</definedName>
    <definedName name="raion_10_18" localSheetId="24">#REF!</definedName>
    <definedName name="raion_10_18">#REF!</definedName>
    <definedName name="raion_16" localSheetId="1">#REF!</definedName>
    <definedName name="raion_16" localSheetId="24">#REF!</definedName>
    <definedName name="raion_16">#REF!</definedName>
    <definedName name="raion_16_1">NA()</definedName>
    <definedName name="raion_16_16" localSheetId="1">#REF!</definedName>
    <definedName name="raion_16_16" localSheetId="24">#REF!</definedName>
    <definedName name="raion_16_16" localSheetId="0">#REF!</definedName>
    <definedName name="raion_16_16">#REF!</definedName>
    <definedName name="raion_16_17" localSheetId="1">#REF!</definedName>
    <definedName name="raion_16_17" localSheetId="24">#REF!</definedName>
    <definedName name="raion_16_17">#REF!</definedName>
    <definedName name="raion_16_18" localSheetId="1">#REF!</definedName>
    <definedName name="raion_16_18" localSheetId="24">#REF!</definedName>
    <definedName name="raion_16_18">#REF!</definedName>
    <definedName name="raion_17" localSheetId="1">#REF!</definedName>
    <definedName name="raion_17" localSheetId="24">#REF!</definedName>
    <definedName name="raion_17">#REF!</definedName>
    <definedName name="raion_17_1">NA()</definedName>
    <definedName name="raion_17_16" localSheetId="1">#REF!</definedName>
    <definedName name="raion_17_16" localSheetId="24">#REF!</definedName>
    <definedName name="raion_17_16" localSheetId="0">#REF!</definedName>
    <definedName name="raion_17_16">#REF!</definedName>
    <definedName name="raion_17_17" localSheetId="1">#REF!</definedName>
    <definedName name="raion_17_17" localSheetId="24">#REF!</definedName>
    <definedName name="raion_17_17">#REF!</definedName>
    <definedName name="raion_17_18" localSheetId="1">#REF!</definedName>
    <definedName name="raion_17_18" localSheetId="24">#REF!</definedName>
    <definedName name="raion_17_18">#REF!</definedName>
    <definedName name="raion_19" localSheetId="1">#REF!</definedName>
    <definedName name="raion_19" localSheetId="24">#REF!</definedName>
    <definedName name="raion_19">#REF!</definedName>
    <definedName name="raion_19_1">NA()</definedName>
    <definedName name="raion_19_16" localSheetId="1">#REF!</definedName>
    <definedName name="raion_19_16" localSheetId="24">#REF!</definedName>
    <definedName name="raion_19_16" localSheetId="0">#REF!</definedName>
    <definedName name="raion_19_16">#REF!</definedName>
    <definedName name="raion_19_17" localSheetId="1">#REF!</definedName>
    <definedName name="raion_19_17" localSheetId="24">#REF!</definedName>
    <definedName name="raion_19_17">#REF!</definedName>
    <definedName name="raion_19_18" localSheetId="1">#REF!</definedName>
    <definedName name="raion_19_18" localSheetId="24">#REF!</definedName>
    <definedName name="raion_19_18">#REF!</definedName>
    <definedName name="raion_2" localSheetId="1">#REF!</definedName>
    <definedName name="raion_2" localSheetId="24">#REF!</definedName>
    <definedName name="raion_2">#REF!</definedName>
    <definedName name="raion_2_1" localSheetId="1">#REF!</definedName>
    <definedName name="raion_2_1" localSheetId="24">#REF!</definedName>
    <definedName name="raion_2_1">#REF!</definedName>
    <definedName name="raion_2_1_11" localSheetId="1">#REF!</definedName>
    <definedName name="raion_2_1_11" localSheetId="24">#REF!</definedName>
    <definedName name="raion_2_1_11">#REF!</definedName>
    <definedName name="raion_2_1_13" localSheetId="1">#REF!</definedName>
    <definedName name="raion_2_1_13" localSheetId="24">#REF!</definedName>
    <definedName name="raion_2_1_13">#REF!</definedName>
    <definedName name="raion_2_1_19">NA()</definedName>
    <definedName name="raion_2_1_2">NA()</definedName>
    <definedName name="raion_2_1_20">NA()</definedName>
    <definedName name="raion_2_1_21">NA()</definedName>
    <definedName name="raion_2_1_23">NA()</definedName>
    <definedName name="raion_2_1_7">NA()</definedName>
    <definedName name="raion_3_1_19">NA()</definedName>
    <definedName name="raion_3_1_2">NA()</definedName>
    <definedName name="raion_3_1_20">NA()</definedName>
    <definedName name="raion_3_1_21">NA()</definedName>
    <definedName name="raion_3_1_23">NA()</definedName>
    <definedName name="raion_3_1_7">NA()</definedName>
    <definedName name="raion_4" localSheetId="1">#REF!</definedName>
    <definedName name="raion_4" localSheetId="24">#REF!</definedName>
    <definedName name="raion_4" localSheetId="0">#REF!</definedName>
    <definedName name="raion_4">#REF!</definedName>
    <definedName name="raion_4_1" localSheetId="1">#REF!</definedName>
    <definedName name="raion_4_1" localSheetId="24">#REF!</definedName>
    <definedName name="raion_4_1">#REF!</definedName>
    <definedName name="raion_4_1_11" localSheetId="1">#REF!</definedName>
    <definedName name="raion_4_1_11" localSheetId="24">#REF!</definedName>
    <definedName name="raion_4_1_11">#REF!</definedName>
    <definedName name="raion_4_1_13" localSheetId="1">#REF!</definedName>
    <definedName name="raion_4_1_13" localSheetId="24">#REF!</definedName>
    <definedName name="raion_4_1_13">#REF!</definedName>
    <definedName name="raion_4_1_19">NA()</definedName>
    <definedName name="raion_4_1_2">NA()</definedName>
    <definedName name="raion_4_1_20">NA()</definedName>
    <definedName name="raion_4_1_21">NA()</definedName>
    <definedName name="raion_4_1_23">NA()</definedName>
    <definedName name="raion_4_1_7">NA()</definedName>
    <definedName name="raion_5" localSheetId="1">#REF!</definedName>
    <definedName name="raion_5" localSheetId="24">#REF!</definedName>
    <definedName name="raion_5" localSheetId="0">#REF!</definedName>
    <definedName name="raion_5">#REF!</definedName>
    <definedName name="raion_5_1">NA()</definedName>
    <definedName name="raion_5_1_11" localSheetId="1">#REF!</definedName>
    <definedName name="raion_5_1_11" localSheetId="24">#REF!</definedName>
    <definedName name="raion_5_1_11" localSheetId="0">#REF!</definedName>
    <definedName name="raion_5_1_11">#REF!</definedName>
    <definedName name="raion_5_1_13" localSheetId="1">#REF!</definedName>
    <definedName name="raion_5_1_13" localSheetId="24">#REF!</definedName>
    <definedName name="raion_5_1_13">#REF!</definedName>
    <definedName name="raion_5_1_2">NA()</definedName>
    <definedName name="raion_5_1_21">NA()</definedName>
    <definedName name="raion_5_1_7">NA()</definedName>
    <definedName name="raion_5_16" localSheetId="1">#REF!</definedName>
    <definedName name="raion_5_16" localSheetId="24">#REF!</definedName>
    <definedName name="raion_5_16" localSheetId="0">#REF!</definedName>
    <definedName name="raion_5_16">#REF!</definedName>
    <definedName name="raion_5_17" localSheetId="1">#REF!</definedName>
    <definedName name="raion_5_17" localSheetId="24">#REF!</definedName>
    <definedName name="raion_5_17">#REF!</definedName>
    <definedName name="raion_6" localSheetId="1">#REF!</definedName>
    <definedName name="raion_6" localSheetId="24">#REF!</definedName>
    <definedName name="raion_6">#REF!</definedName>
    <definedName name="raion_6_1">NA()</definedName>
    <definedName name="raion_6_16" localSheetId="1">#REF!</definedName>
    <definedName name="raion_6_16" localSheetId="24">#REF!</definedName>
    <definedName name="raion_6_16" localSheetId="0">#REF!</definedName>
    <definedName name="raion_6_16">#REF!</definedName>
    <definedName name="raion_6_17" localSheetId="1">#REF!</definedName>
    <definedName name="raion_6_17" localSheetId="24">#REF!</definedName>
    <definedName name="raion_6_17">#REF!</definedName>
    <definedName name="raion_6_18" localSheetId="1">#REF!</definedName>
    <definedName name="raion_6_18" localSheetId="24">#REF!</definedName>
    <definedName name="raion_6_18">#REF!</definedName>
    <definedName name="raion_7" localSheetId="1">#REF!</definedName>
    <definedName name="raion_7" localSheetId="24">#REF!</definedName>
    <definedName name="raion_7">#REF!</definedName>
    <definedName name="raion_7_1">NA()</definedName>
    <definedName name="raion_7_16" localSheetId="1">#REF!</definedName>
    <definedName name="raion_7_16" localSheetId="24">#REF!</definedName>
    <definedName name="raion_7_16" localSheetId="0">#REF!</definedName>
    <definedName name="raion_7_16">#REF!</definedName>
    <definedName name="raion_7_17" localSheetId="1">#REF!</definedName>
    <definedName name="raion_7_17" localSheetId="24">#REF!</definedName>
    <definedName name="raion_7_17">#REF!</definedName>
    <definedName name="raion_7_18" localSheetId="1">#REF!</definedName>
    <definedName name="raion_7_18" localSheetId="24">#REF!</definedName>
    <definedName name="raion_7_18">#REF!</definedName>
    <definedName name="raion_8" localSheetId="1">#REF!</definedName>
    <definedName name="raion_8" localSheetId="24">#REF!</definedName>
    <definedName name="raion_8">#REF!</definedName>
    <definedName name="rasApplication1" localSheetId="1">#REF!</definedName>
    <definedName name="rasApplication1" localSheetId="24">#REF!</definedName>
    <definedName name="rasApplication1">#REF!</definedName>
    <definedName name="rasApplication2" localSheetId="1">#REF!</definedName>
    <definedName name="rasApplication2" localSheetId="24">#REF!</definedName>
    <definedName name="rasApplication2">#REF!</definedName>
    <definedName name="rasDate1" localSheetId="1">#REF!</definedName>
    <definedName name="rasDate1" localSheetId="24">#REF!</definedName>
    <definedName name="rasDate1">#REF!</definedName>
    <definedName name="rasDate2" localSheetId="1">#REF!</definedName>
    <definedName name="rasDate2" localSheetId="24">#REF!</definedName>
    <definedName name="rasDate2">#REF!</definedName>
    <definedName name="rasDoc1" localSheetId="1">#REF!</definedName>
    <definedName name="rasDoc1" localSheetId="24">#REF!</definedName>
    <definedName name="rasDoc1">#REF!</definedName>
    <definedName name="rasDoc2" localSheetId="1">#REF!</definedName>
    <definedName name="rasDoc2" localSheetId="24">#REF!</definedName>
    <definedName name="rasDoc2">#REF!</definedName>
    <definedName name="rasNumber" localSheetId="1">#REF!</definedName>
    <definedName name="rasNumber" localSheetId="24">#REF!</definedName>
    <definedName name="rasNumber">#REF!</definedName>
    <definedName name="rasOrgn" localSheetId="1">#REF!</definedName>
    <definedName name="rasOrgn" localSheetId="24">#REF!</definedName>
    <definedName name="rasOrgn">#REF!</definedName>
    <definedName name="rasRecDay" localSheetId="1">#REF!</definedName>
    <definedName name="rasRecDay" localSheetId="24">#REF!</definedName>
    <definedName name="rasRecDay">#REF!</definedName>
    <definedName name="rasReceiver" localSheetId="1">#REF!</definedName>
    <definedName name="rasReceiver" localSheetId="24">#REF!</definedName>
    <definedName name="rasReceiver">#REF!</definedName>
    <definedName name="rasRecMonth" localSheetId="1">#REF!</definedName>
    <definedName name="rasRecMonth" localSheetId="24">#REF!</definedName>
    <definedName name="rasRecMonth">#REF!</definedName>
    <definedName name="rasRecYear" localSheetId="1">#REF!</definedName>
    <definedName name="rasRecYear" localSheetId="24">#REF!</definedName>
    <definedName name="rasRecYear">#REF!</definedName>
    <definedName name="rasSubject1" localSheetId="1">#REF!</definedName>
    <definedName name="rasSubject1" localSheetId="24">#REF!</definedName>
    <definedName name="rasSubject1">#REF!</definedName>
    <definedName name="rasSubject2" localSheetId="1">#REF!</definedName>
    <definedName name="rasSubject2" localSheetId="24">#REF!</definedName>
    <definedName name="rasSubject2">#REF!</definedName>
    <definedName name="rasSum" localSheetId="1">#REF!</definedName>
    <definedName name="rasSum" localSheetId="24">#REF!</definedName>
    <definedName name="rasSum">#REF!</definedName>
    <definedName name="rasWRecSum1" localSheetId="1">#REF!</definedName>
    <definedName name="rasWRecSum1" localSheetId="24">#REF!</definedName>
    <definedName name="rasWRecSum1">#REF!</definedName>
    <definedName name="rasWRecSum2" localSheetId="1">#REF!</definedName>
    <definedName name="rasWRecSum2" localSheetId="24">#REF!</definedName>
    <definedName name="rasWRecSum2">#REF!</definedName>
    <definedName name="rasWRecSumC" localSheetId="1">#REF!</definedName>
    <definedName name="rasWRecSumC" localSheetId="24">#REF!</definedName>
    <definedName name="rasWRecSumC">#REF!</definedName>
    <definedName name="rasWSum1" localSheetId="1">#REF!</definedName>
    <definedName name="rasWSum1" localSheetId="24">#REF!</definedName>
    <definedName name="rasWSum1">#REF!</definedName>
    <definedName name="rasWSum2" localSheetId="1">#REF!</definedName>
    <definedName name="rasWSum2" localSheetId="24">#REF!</definedName>
    <definedName name="rasWSum2">#REF!</definedName>
    <definedName name="rasWSumC" localSheetId="1">#REF!</definedName>
    <definedName name="rasWSumC" localSheetId="24">#REF!</definedName>
    <definedName name="rasWSumC">#REF!</definedName>
    <definedName name="RAWMAT01" localSheetId="1">#REF!</definedName>
    <definedName name="RAWMAT01" localSheetId="24">#REF!</definedName>
    <definedName name="RAWMAT01">#REF!</definedName>
    <definedName name="RAWMATLE" localSheetId="1">#REF!</definedName>
    <definedName name="RAWMATLE" localSheetId="24">#REF!</definedName>
    <definedName name="RAWMATLE">#REF!</definedName>
    <definedName name="Real_OptClick" localSheetId="1">'Производственные показатели'!Real_OptClick</definedName>
    <definedName name="Real_OptClick" localSheetId="0">'форма №2 '!Real_OptClick</definedName>
    <definedName name="Real_OptClick">[0]!Real_OptClick</definedName>
    <definedName name="REAL_RATE" localSheetId="1">#REF!</definedName>
    <definedName name="REAL_RATE" localSheetId="24">#REF!</definedName>
    <definedName name="REAL_RATE" localSheetId="0">#REF!</definedName>
    <definedName name="REAL_RATE">#REF!</definedName>
    <definedName name="Receipts_and_Disbursements" localSheetId="1">#REF!</definedName>
    <definedName name="Receipts_and_Disbursements" localSheetId="24">#REF!</definedName>
    <definedName name="Receipts_and_Disbursements">#REF!</definedName>
    <definedName name="reeeee" localSheetId="1">{0;0;0;0;1;#N/A;0.354330708661417;0.354330708661417;0.590551181102362;0.590551181102362;2;TRUE;FALSE;FALSE;FALSE;FALSE;#N/A;1;#N/A;1;1;"";""}</definedName>
    <definedName name="reeeee" localSheetId="0">{0;0;0;0;1;#N/A;0.354330708661417;0.354330708661417;0.590551181102362;0.590551181102362;2;TRUE;FALSE;FALSE;FALSE;FALSE;#N/A;1;#N/A;1;1;"";""}</definedName>
    <definedName name="reeeee">{0;0;0;0;1;#N/A;0.354330708661417;0.354330708661417;0.590551181102362;0.590551181102362;2;TRUE;FALSE;FALSE;FALSE;FALSE;#N/A;1;#N/A;1;1;"";""}</definedName>
    <definedName name="Rent_and_Taxes" localSheetId="1">#REF!</definedName>
    <definedName name="Rent_and_Taxes" localSheetId="24">#REF!</definedName>
    <definedName name="Rent_and_Taxes" localSheetId="0">#REF!</definedName>
    <definedName name="Rent_and_Taxes">#REF!</definedName>
    <definedName name="Rep_cur" localSheetId="1">'[45]Расчет потоков без учета и.с.'!#REF!</definedName>
    <definedName name="Rep_cur" localSheetId="24">'[45]Расчет потоков без учета и.с.'!#REF!</definedName>
    <definedName name="Rep_cur" localSheetId="0">'[45]Расчет потоков без учета и.с.'!#REF!</definedName>
    <definedName name="Rep_cur">'[45]Расчет потоков без учета и.с.'!#REF!</definedName>
    <definedName name="repay1" localSheetId="1">#REF!</definedName>
    <definedName name="repay1" localSheetId="24">#REF!</definedName>
    <definedName name="repay1" localSheetId="0">#REF!</definedName>
    <definedName name="repay1">#REF!</definedName>
    <definedName name="Resnatur" localSheetId="1">#REF!</definedName>
    <definedName name="Resnatur" localSheetId="24">#REF!</definedName>
    <definedName name="Resnatur">#REF!</definedName>
    <definedName name="Resnatur2" localSheetId="1">#REF!</definedName>
    <definedName name="Resnatur2" localSheetId="24">#REF!</definedName>
    <definedName name="Resnatur2">#REF!</definedName>
    <definedName name="Revolver_Interest" localSheetId="1">#REF!</definedName>
    <definedName name="Revolver_Interest" localSheetId="24">#REF!</definedName>
    <definedName name="Revolver_Interest">#REF!</definedName>
    <definedName name="RevSens" localSheetId="1">#REF!</definedName>
    <definedName name="RevSens" localSheetId="24">#REF!</definedName>
    <definedName name="RevSens">#REF!</definedName>
    <definedName name="RGK" localSheetId="1">#REF!</definedName>
    <definedName name="RGK" localSheetId="24">#REF!</definedName>
    <definedName name="RGK">#REF!</definedName>
    <definedName name="rpptwyw" localSheetId="1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rpptwyw" localSheetId="0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rpptwyw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rr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s" localSheetId="1">{0.1;0;0.382758620689655;0;0;0;0.258620689655172;0;0.258620689655172}</definedName>
    <definedName name="s" localSheetId="0">{0.1;0;0.382758620689655;0;0;0;0.258620689655172;0;0.258620689655172}</definedName>
    <definedName name="s">{0.1;0;0.382758620689655;0;0;0;0.258620689655172;0;0.258620689655172}</definedName>
    <definedName name="S1_" localSheetId="1">#REF!</definedName>
    <definedName name="S1_" localSheetId="24">#REF!</definedName>
    <definedName name="S1_" localSheetId="0">#REF!</definedName>
    <definedName name="S1_">#REF!</definedName>
    <definedName name="S10_" localSheetId="1">#REF!</definedName>
    <definedName name="S10_" localSheetId="24">#REF!</definedName>
    <definedName name="S10_">#REF!</definedName>
    <definedName name="S11_" localSheetId="1">#REF!</definedName>
    <definedName name="S11_" localSheetId="24">#REF!</definedName>
    <definedName name="S11_">#REF!</definedName>
    <definedName name="S12_" localSheetId="1">#REF!</definedName>
    <definedName name="S12_" localSheetId="24">#REF!</definedName>
    <definedName name="S12_">#REF!</definedName>
    <definedName name="S13_" localSheetId="1">#REF!</definedName>
    <definedName name="S13_" localSheetId="24">#REF!</definedName>
    <definedName name="S13_">#REF!</definedName>
    <definedName name="S14_" localSheetId="1">#REF!</definedName>
    <definedName name="S14_" localSheetId="24">#REF!</definedName>
    <definedName name="S14_">#REF!</definedName>
    <definedName name="S15_" localSheetId="1">#REF!</definedName>
    <definedName name="S15_" localSheetId="24">#REF!</definedName>
    <definedName name="S15_">#REF!</definedName>
    <definedName name="S16_" localSheetId="1">#REF!</definedName>
    <definedName name="S16_" localSheetId="24">#REF!</definedName>
    <definedName name="S16_">#REF!</definedName>
    <definedName name="S17_" localSheetId="1">#REF!</definedName>
    <definedName name="S17_" localSheetId="24">#REF!</definedName>
    <definedName name="S17_">#REF!</definedName>
    <definedName name="S18_" localSheetId="1">#REF!</definedName>
    <definedName name="S18_" localSheetId="24">#REF!</definedName>
    <definedName name="S18_">#REF!</definedName>
    <definedName name="S19_" localSheetId="1">#REF!</definedName>
    <definedName name="S19_" localSheetId="24">#REF!</definedName>
    <definedName name="S19_">#REF!</definedName>
    <definedName name="S2_" localSheetId="1">#REF!</definedName>
    <definedName name="S2_" localSheetId="24">#REF!</definedName>
    <definedName name="S2_">#REF!</definedName>
    <definedName name="S20_" localSheetId="1">#REF!</definedName>
    <definedName name="S20_" localSheetId="24">#REF!</definedName>
    <definedName name="S20_">#REF!</definedName>
    <definedName name="S3_" localSheetId="1">#REF!</definedName>
    <definedName name="S3_" localSheetId="24">#REF!</definedName>
    <definedName name="S3_">#REF!</definedName>
    <definedName name="S4_" localSheetId="1">#REF!</definedName>
    <definedName name="S4_" localSheetId="24">#REF!</definedName>
    <definedName name="S4_">#REF!</definedName>
    <definedName name="S5_" localSheetId="1">#REF!</definedName>
    <definedName name="S5_" localSheetId="24">#REF!</definedName>
    <definedName name="S5_">#REF!</definedName>
    <definedName name="S6_" localSheetId="1">#REF!</definedName>
    <definedName name="S6_" localSheetId="24">#REF!</definedName>
    <definedName name="S6_">#REF!</definedName>
    <definedName name="S7_" localSheetId="1">#REF!</definedName>
    <definedName name="S7_" localSheetId="24">#REF!</definedName>
    <definedName name="S7_">#REF!</definedName>
    <definedName name="S8_" localSheetId="1">#REF!</definedName>
    <definedName name="S8_" localSheetId="24">#REF!</definedName>
    <definedName name="S8_">#REF!</definedName>
    <definedName name="S9_" localSheetId="1">#REF!</definedName>
    <definedName name="S9_" localSheetId="24">#REF!</definedName>
    <definedName name="S9_">#REF!</definedName>
    <definedName name="Salaries_Paid_1" localSheetId="1">#REF!</definedName>
    <definedName name="Salaries_Paid_1" localSheetId="24">#REF!</definedName>
    <definedName name="Salaries_Paid_1">#REF!</definedName>
    <definedName name="Salaries_Paid_2" localSheetId="1">#REF!</definedName>
    <definedName name="Salaries_Paid_2" localSheetId="24">#REF!</definedName>
    <definedName name="Salaries_Paid_2">#REF!</definedName>
    <definedName name="sales" localSheetId="1">#REF!</definedName>
    <definedName name="sales" localSheetId="24">#REF!</definedName>
    <definedName name="sales">#REF!</definedName>
    <definedName name="sales_elliott" localSheetId="1">#REF!</definedName>
    <definedName name="sales_elliott" localSheetId="24">#REF!</definedName>
    <definedName name="sales_elliott">#REF!</definedName>
    <definedName name="sales_europe" localSheetId="1">#REF!</definedName>
    <definedName name="sales_europe" localSheetId="24">#REF!</definedName>
    <definedName name="sales_europe">#REF!</definedName>
    <definedName name="sales_hss" localSheetId="1">#REF!</definedName>
    <definedName name="sales_hss" localSheetId="24">#REF!</definedName>
    <definedName name="sales_hss">#REF!</definedName>
    <definedName name="sales_na" localSheetId="1">#REF!</definedName>
    <definedName name="sales_na" localSheetId="24">#REF!</definedName>
    <definedName name="sales_na">#REF!</definedName>
    <definedName name="sales_tex" localSheetId="1">#REF!</definedName>
    <definedName name="sales_tex" localSheetId="24">#REF!</definedName>
    <definedName name="sales_tex">#REF!</definedName>
    <definedName name="samara" localSheetId="1">#REF!</definedName>
    <definedName name="samara" localSheetId="24">#REF!</definedName>
    <definedName name="samara">#REF!</definedName>
    <definedName name="sansnom" localSheetId="1">[0]!NotesHyp</definedName>
    <definedName name="sansnom" localSheetId="24">[15]!NotesHyp</definedName>
    <definedName name="sansnom">[15]!NotesHyp</definedName>
    <definedName name="sansnom_8">NA()</definedName>
    <definedName name="SAPBEXrevision" hidden="1">1</definedName>
    <definedName name="SAPBEXsysID" hidden="1">"BW2"</definedName>
    <definedName name="SAPBEXwbID" hidden="1">"479GSPMTNK9HM4ZSIVE5K2SH6"</definedName>
    <definedName name="sas" localSheetId="1">{0.1;0;0.382758620689655;0;0;0;0.258620689655172;0;0.258620689655172}</definedName>
    <definedName name="sas" localSheetId="0">{0.1;0;0.382758620689655;0;0;0;0.258620689655172;0;0.258620689655172}</definedName>
    <definedName name="sas">{0.1;0;0.382758620689655;0;0;0;0.258620689655172;0;0.258620689655172}</definedName>
    <definedName name="SBC" localSheetId="1">#REF!</definedName>
    <definedName name="SBC" localSheetId="24">#REF!</definedName>
    <definedName name="SBC" localSheetId="0">#REF!</definedName>
    <definedName name="SBC">#REF!</definedName>
    <definedName name="Sched_Pay" localSheetId="1">#REF!</definedName>
    <definedName name="Sched_Pay" localSheetId="24">#REF!</definedName>
    <definedName name="Sched_Pay">#REF!</definedName>
    <definedName name="Sched_Pay_1" localSheetId="1">#REF!</definedName>
    <definedName name="Sched_Pay_1" localSheetId="24">#REF!</definedName>
    <definedName name="Sched_Pay_1">#REF!</definedName>
    <definedName name="Sched_Pay_1_1" localSheetId="1">#REF!</definedName>
    <definedName name="Sched_Pay_1_1" localSheetId="24">#REF!</definedName>
    <definedName name="Sched_Pay_1_1">#REF!</definedName>
    <definedName name="Sched_Pay_1_11" localSheetId="1">#REF!</definedName>
    <definedName name="Sched_Pay_1_11" localSheetId="24">#REF!</definedName>
    <definedName name="Sched_Pay_1_11">#REF!</definedName>
    <definedName name="Sched_Pay_1_13" localSheetId="1">#REF!</definedName>
    <definedName name="Sched_Pay_1_13" localSheetId="24">#REF!</definedName>
    <definedName name="Sched_Pay_1_13">#REF!</definedName>
    <definedName name="Sched_Pay_1_19">NA()</definedName>
    <definedName name="Sched_Pay_1_2">NA()</definedName>
    <definedName name="Sched_Pay_1_20">NA()</definedName>
    <definedName name="Sched_Pay_1_21">NA()</definedName>
    <definedName name="Sched_Pay_1_23">NA()</definedName>
    <definedName name="Sched_Pay_1_7">NA()</definedName>
    <definedName name="Sched_Pay_11" localSheetId="1">#REF!</definedName>
    <definedName name="Sched_Pay_11" localSheetId="24">#REF!</definedName>
    <definedName name="Sched_Pay_11" localSheetId="0">#REF!</definedName>
    <definedName name="Sched_Pay_11">#REF!</definedName>
    <definedName name="Sched_Pay_13" localSheetId="1">#REF!</definedName>
    <definedName name="Sched_Pay_13" localSheetId="24">#REF!</definedName>
    <definedName name="Sched_Pay_13">#REF!</definedName>
    <definedName name="Sched_Pay_15" localSheetId="1">#REF!</definedName>
    <definedName name="Sched_Pay_15" localSheetId="24">#REF!</definedName>
    <definedName name="Sched_Pay_15">#REF!</definedName>
    <definedName name="Sched_Pay_16" localSheetId="1">#REF!</definedName>
    <definedName name="Sched_Pay_16" localSheetId="24">#REF!</definedName>
    <definedName name="Sched_Pay_16">#REF!</definedName>
    <definedName name="Sched_Pay_17" localSheetId="1">#REF!</definedName>
    <definedName name="Sched_Pay_17" localSheetId="24">#REF!</definedName>
    <definedName name="Sched_Pay_17">#REF!</definedName>
    <definedName name="Sched_Pay_18" localSheetId="1">#REF!</definedName>
    <definedName name="Sched_Pay_18" localSheetId="24">#REF!</definedName>
    <definedName name="Sched_Pay_18">#REF!</definedName>
    <definedName name="Sched_Pay_19" localSheetId="1">#REF!</definedName>
    <definedName name="Sched_Pay_19" localSheetId="24">#REF!</definedName>
    <definedName name="Sched_Pay_19">#REF!</definedName>
    <definedName name="Sched_Pay_2" localSheetId="1">#REF!</definedName>
    <definedName name="Sched_Pay_2" localSheetId="24">#REF!</definedName>
    <definedName name="Sched_Pay_2">#REF!</definedName>
    <definedName name="Sched_Pay_2_11" localSheetId="1">#REF!</definedName>
    <definedName name="Sched_Pay_2_11" localSheetId="24">#REF!</definedName>
    <definedName name="Sched_Pay_2_11">#REF!</definedName>
    <definedName name="Sched_Pay_2_13" localSheetId="1">#REF!</definedName>
    <definedName name="Sched_Pay_2_13" localSheetId="24">#REF!</definedName>
    <definedName name="Sched_Pay_2_13">#REF!</definedName>
    <definedName name="Sched_Pay_2_19">NA()</definedName>
    <definedName name="Sched_Pay_2_2">NA()</definedName>
    <definedName name="Sched_Pay_2_20">NA()</definedName>
    <definedName name="Sched_Pay_2_21">NA()</definedName>
    <definedName name="Sched_Pay_2_23">NA()</definedName>
    <definedName name="Sched_Pay_2_7">NA()</definedName>
    <definedName name="Sched_Pay_20" localSheetId="1">#REF!</definedName>
    <definedName name="Sched_Pay_20" localSheetId="24">#REF!</definedName>
    <definedName name="Sched_Pay_20" localSheetId="0">#REF!</definedName>
    <definedName name="Sched_Pay_20">#REF!</definedName>
    <definedName name="Sched_Pay_21" localSheetId="1">#REF!</definedName>
    <definedName name="Sched_Pay_21" localSheetId="24">#REF!</definedName>
    <definedName name="Sched_Pay_21">#REF!</definedName>
    <definedName name="Sched_Pay_22" localSheetId="1">#REF!</definedName>
    <definedName name="Sched_Pay_22" localSheetId="24">#REF!</definedName>
    <definedName name="Sched_Pay_22">#REF!</definedName>
    <definedName name="Sched_Pay_23" localSheetId="1">#REF!</definedName>
    <definedName name="Sched_Pay_23" localSheetId="24">#REF!</definedName>
    <definedName name="Sched_Pay_23">#REF!</definedName>
    <definedName name="Sched_Pay_24" localSheetId="1">#REF!</definedName>
    <definedName name="Sched_Pay_24" localSheetId="24">#REF!</definedName>
    <definedName name="Sched_Pay_24">#REF!</definedName>
    <definedName name="Sched_Pay_27" localSheetId="1">#REF!</definedName>
    <definedName name="Sched_Pay_27" localSheetId="24">#REF!</definedName>
    <definedName name="Sched_Pay_27">#REF!</definedName>
    <definedName name="Sched_Pay_29" localSheetId="1">#REF!</definedName>
    <definedName name="Sched_Pay_29" localSheetId="24">#REF!</definedName>
    <definedName name="Sched_Pay_29">#REF!</definedName>
    <definedName name="Sched_Pay_3" localSheetId="1">#REF!</definedName>
    <definedName name="Sched_Pay_3" localSheetId="24">#REF!</definedName>
    <definedName name="Sched_Pay_3">#REF!</definedName>
    <definedName name="Sched_Pay_3_11" localSheetId="1">#REF!</definedName>
    <definedName name="Sched_Pay_3_11" localSheetId="24">#REF!</definedName>
    <definedName name="Sched_Pay_3_11">#REF!</definedName>
    <definedName name="Sched_Pay_3_13" localSheetId="1">#REF!</definedName>
    <definedName name="Sched_Pay_3_13" localSheetId="24">#REF!</definedName>
    <definedName name="Sched_Pay_3_13">#REF!</definedName>
    <definedName name="Sched_Pay_3_19">NA()</definedName>
    <definedName name="Sched_Pay_3_2">NA()</definedName>
    <definedName name="Sched_Pay_3_20">NA()</definedName>
    <definedName name="Sched_Pay_3_21">NA()</definedName>
    <definedName name="Sched_Pay_3_23">NA()</definedName>
    <definedName name="Sched_Pay_3_7">NA()</definedName>
    <definedName name="Sched_Pay_30" localSheetId="1">#REF!</definedName>
    <definedName name="Sched_Pay_30" localSheetId="24">#REF!</definedName>
    <definedName name="Sched_Pay_30" localSheetId="0">#REF!</definedName>
    <definedName name="Sched_Pay_30">#REF!</definedName>
    <definedName name="Sched_Pay_31" localSheetId="1">#REF!</definedName>
    <definedName name="Sched_Pay_31" localSheetId="24">#REF!</definedName>
    <definedName name="Sched_Pay_31">#REF!</definedName>
    <definedName name="Sched_Pay_38" localSheetId="1">#REF!</definedName>
    <definedName name="Sched_Pay_38" localSheetId="24">#REF!</definedName>
    <definedName name="Sched_Pay_38">#REF!</definedName>
    <definedName name="Sched_Pay_39" localSheetId="1">#REF!</definedName>
    <definedName name="Sched_Pay_39" localSheetId="24">#REF!</definedName>
    <definedName name="Sched_Pay_39">#REF!</definedName>
    <definedName name="Sched_Pay_4" localSheetId="1">#REF!</definedName>
    <definedName name="Sched_Pay_4" localSheetId="24">#REF!</definedName>
    <definedName name="Sched_Pay_4">#REF!</definedName>
    <definedName name="Sched_Pay_4_11" localSheetId="1">#REF!</definedName>
    <definedName name="Sched_Pay_4_11" localSheetId="24">#REF!</definedName>
    <definedName name="Sched_Pay_4_11">#REF!</definedName>
    <definedName name="Sched_Pay_4_13" localSheetId="1">#REF!</definedName>
    <definedName name="Sched_Pay_4_13" localSheetId="24">#REF!</definedName>
    <definedName name="Sched_Pay_4_13">#REF!</definedName>
    <definedName name="Sched_Pay_4_19">NA()</definedName>
    <definedName name="Sched_Pay_4_2">NA()</definedName>
    <definedName name="Sched_Pay_4_20">NA()</definedName>
    <definedName name="Sched_Pay_4_21">NA()</definedName>
    <definedName name="Sched_Pay_4_23">NA()</definedName>
    <definedName name="Sched_Pay_4_7">NA()</definedName>
    <definedName name="Sched_Pay_43" localSheetId="1">#REF!</definedName>
    <definedName name="Sched_Pay_43" localSheetId="24">#REF!</definedName>
    <definedName name="Sched_Pay_43" localSheetId="0">#REF!</definedName>
    <definedName name="Sched_Pay_43">#REF!</definedName>
    <definedName name="Sched_Pay_44" localSheetId="1">#REF!</definedName>
    <definedName name="Sched_Pay_44" localSheetId="24">#REF!</definedName>
    <definedName name="Sched_Pay_44">#REF!</definedName>
    <definedName name="Sched_Pay_5">NA()</definedName>
    <definedName name="Sched_Pay_5_1" localSheetId="1">#REF!</definedName>
    <definedName name="Sched_Pay_5_1" localSheetId="24">#REF!</definedName>
    <definedName name="Sched_Pay_5_1" localSheetId="0">#REF!</definedName>
    <definedName name="Sched_Pay_5_1">#REF!</definedName>
    <definedName name="Sched_Pay_5_11" localSheetId="1">#REF!</definedName>
    <definedName name="Sched_Pay_5_11" localSheetId="24">#REF!</definedName>
    <definedName name="Sched_Pay_5_11">#REF!</definedName>
    <definedName name="Sched_Pay_5_13" localSheetId="1">#REF!</definedName>
    <definedName name="Sched_Pay_5_13" localSheetId="24">#REF!</definedName>
    <definedName name="Sched_Pay_5_13">#REF!</definedName>
    <definedName name="Sched_Pay_5_2">NA()</definedName>
    <definedName name="Sched_Pay_5_21">NA()</definedName>
    <definedName name="Sched_Pay_5_7">NA()</definedName>
    <definedName name="Sched_Pay_6" localSheetId="1">#REF!</definedName>
    <definedName name="Sched_Pay_6" localSheetId="24">#REF!</definedName>
    <definedName name="Sched_Pay_6" localSheetId="0">#REF!</definedName>
    <definedName name="Sched_Pay_6">#REF!</definedName>
    <definedName name="Sched_Pay_7" localSheetId="1">#REF!</definedName>
    <definedName name="Sched_Pay_7" localSheetId="24">#REF!</definedName>
    <definedName name="Sched_Pay_7">#REF!</definedName>
    <definedName name="Sched_Pay_8" localSheetId="1">#REF!</definedName>
    <definedName name="Sched_Pay_8" localSheetId="24">#REF!</definedName>
    <definedName name="Sched_Pay_8">#REF!</definedName>
    <definedName name="Scheduled_Extra_Payments" localSheetId="1">#REF!</definedName>
    <definedName name="Scheduled_Extra_Payments">[17]Лист1!$D$11</definedName>
    <definedName name="Scheduled_Extra_Payments_1" localSheetId="1">#REF!</definedName>
    <definedName name="Scheduled_Extra_Payments_1" localSheetId="24">#REF!</definedName>
    <definedName name="Scheduled_Extra_Payments_1" localSheetId="0">#REF!</definedName>
    <definedName name="Scheduled_Extra_Payments_1">#REF!</definedName>
    <definedName name="Scheduled_Extra_Payments_1_1" localSheetId="1">#REF!</definedName>
    <definedName name="Scheduled_Extra_Payments_1_1" localSheetId="24">#REF!</definedName>
    <definedName name="Scheduled_Extra_Payments_1_1">#REF!</definedName>
    <definedName name="Scheduled_Extra_Payments_1_11" localSheetId="1">#REF!</definedName>
    <definedName name="Scheduled_Extra_Payments_1_11" localSheetId="24">#REF!</definedName>
    <definedName name="Scheduled_Extra_Payments_1_11">#REF!</definedName>
    <definedName name="Scheduled_Extra_Payments_1_13" localSheetId="1">#REF!</definedName>
    <definedName name="Scheduled_Extra_Payments_1_13" localSheetId="24">#REF!</definedName>
    <definedName name="Scheduled_Extra_Payments_1_13">#REF!</definedName>
    <definedName name="Scheduled_Extra_Payments_1_19">NA()</definedName>
    <definedName name="Scheduled_Extra_Payments_1_2">NA()</definedName>
    <definedName name="Scheduled_Extra_Payments_1_20">NA()</definedName>
    <definedName name="Scheduled_Extra_Payments_1_21">NA()</definedName>
    <definedName name="Scheduled_Extra_Payments_1_23">NA()</definedName>
    <definedName name="Scheduled_Extra_Payments_1_7">NA()</definedName>
    <definedName name="Scheduled_Extra_Payments_11" localSheetId="1">#REF!</definedName>
    <definedName name="Scheduled_Extra_Payments_11" localSheetId="24">#REF!</definedName>
    <definedName name="Scheduled_Extra_Payments_11" localSheetId="0">#REF!</definedName>
    <definedName name="Scheduled_Extra_Payments_11">#REF!</definedName>
    <definedName name="Scheduled_Extra_Payments_13" localSheetId="1">#REF!</definedName>
    <definedName name="Scheduled_Extra_Payments_13" localSheetId="24">#REF!</definedName>
    <definedName name="Scheduled_Extra_Payments_13">#REF!</definedName>
    <definedName name="Scheduled_Extra_Payments_15" localSheetId="1">#REF!</definedName>
    <definedName name="Scheduled_Extra_Payments_15" localSheetId="24">#REF!</definedName>
    <definedName name="Scheduled_Extra_Payments_15">#REF!</definedName>
    <definedName name="Scheduled_Extra_Payments_16" localSheetId="1">#REF!</definedName>
    <definedName name="Scheduled_Extra_Payments_16" localSheetId="24">#REF!</definedName>
    <definedName name="Scheduled_Extra_Payments_16">#REF!</definedName>
    <definedName name="Scheduled_Extra_Payments_17" localSheetId="1">#REF!</definedName>
    <definedName name="Scheduled_Extra_Payments_17" localSheetId="24">#REF!</definedName>
    <definedName name="Scheduled_Extra_Payments_17">#REF!</definedName>
    <definedName name="Scheduled_Extra_Payments_18" localSheetId="1">#REF!</definedName>
    <definedName name="Scheduled_Extra_Payments_18" localSheetId="24">#REF!</definedName>
    <definedName name="Scheduled_Extra_Payments_18">#REF!</definedName>
    <definedName name="Scheduled_Extra_Payments_19" localSheetId="1">#REF!</definedName>
    <definedName name="Scheduled_Extra_Payments_19" localSheetId="24">#REF!</definedName>
    <definedName name="Scheduled_Extra_Payments_19">#REF!</definedName>
    <definedName name="Scheduled_Extra_Payments_2" localSheetId="1">#REF!</definedName>
    <definedName name="Scheduled_Extra_Payments_2" localSheetId="24">#REF!</definedName>
    <definedName name="Scheduled_Extra_Payments_2">#REF!</definedName>
    <definedName name="Scheduled_Extra_Payments_2_11" localSheetId="1">#REF!</definedName>
    <definedName name="Scheduled_Extra_Payments_2_11" localSheetId="24">#REF!</definedName>
    <definedName name="Scheduled_Extra_Payments_2_11">#REF!</definedName>
    <definedName name="Scheduled_Extra_Payments_2_13" localSheetId="1">#REF!</definedName>
    <definedName name="Scheduled_Extra_Payments_2_13" localSheetId="24">#REF!</definedName>
    <definedName name="Scheduled_Extra_Payments_2_13">#REF!</definedName>
    <definedName name="Scheduled_Extra_Payments_2_19">NA()</definedName>
    <definedName name="Scheduled_Extra_Payments_2_2">NA()</definedName>
    <definedName name="Scheduled_Extra_Payments_2_20">NA()</definedName>
    <definedName name="Scheduled_Extra_Payments_2_21">NA()</definedName>
    <definedName name="Scheduled_Extra_Payments_2_23">NA()</definedName>
    <definedName name="Scheduled_Extra_Payments_2_7">NA()</definedName>
    <definedName name="Scheduled_Extra_Payments_20" localSheetId="1">#REF!</definedName>
    <definedName name="Scheduled_Extra_Payments_20" localSheetId="24">#REF!</definedName>
    <definedName name="Scheduled_Extra_Payments_20" localSheetId="0">#REF!</definedName>
    <definedName name="Scheduled_Extra_Payments_20">#REF!</definedName>
    <definedName name="Scheduled_Extra_Payments_21" localSheetId="1">#REF!</definedName>
    <definedName name="Scheduled_Extra_Payments_21" localSheetId="24">#REF!</definedName>
    <definedName name="Scheduled_Extra_Payments_21">#REF!</definedName>
    <definedName name="Scheduled_Extra_Payments_22" localSheetId="1">#REF!</definedName>
    <definedName name="Scheduled_Extra_Payments_22" localSheetId="24">#REF!</definedName>
    <definedName name="Scheduled_Extra_Payments_22">#REF!</definedName>
    <definedName name="Scheduled_Extra_Payments_23" localSheetId="1">#REF!</definedName>
    <definedName name="Scheduled_Extra_Payments_23" localSheetId="24">#REF!</definedName>
    <definedName name="Scheduled_Extra_Payments_23">#REF!</definedName>
    <definedName name="Scheduled_Extra_Payments_24" localSheetId="1">#REF!</definedName>
    <definedName name="Scheduled_Extra_Payments_24" localSheetId="24">#REF!</definedName>
    <definedName name="Scheduled_Extra_Payments_24">#REF!</definedName>
    <definedName name="Scheduled_Extra_Payments_27" localSheetId="1">#REF!</definedName>
    <definedName name="Scheduled_Extra_Payments_27" localSheetId="24">#REF!</definedName>
    <definedName name="Scheduled_Extra_Payments_27">#REF!</definedName>
    <definedName name="Scheduled_Extra_Payments_29" localSheetId="1">#REF!</definedName>
    <definedName name="Scheduled_Extra_Payments_29" localSheetId="24">#REF!</definedName>
    <definedName name="Scheduled_Extra_Payments_29">#REF!</definedName>
    <definedName name="Scheduled_Extra_Payments_3" localSheetId="1">#REF!</definedName>
    <definedName name="Scheduled_Extra_Payments_3" localSheetId="24">#REF!</definedName>
    <definedName name="Scheduled_Extra_Payments_3">#REF!</definedName>
    <definedName name="Scheduled_Extra_Payments_3_11" localSheetId="1">#REF!</definedName>
    <definedName name="Scheduled_Extra_Payments_3_11" localSheetId="24">#REF!</definedName>
    <definedName name="Scheduled_Extra_Payments_3_11">#REF!</definedName>
    <definedName name="Scheduled_Extra_Payments_3_13" localSheetId="1">#REF!</definedName>
    <definedName name="Scheduled_Extra_Payments_3_13" localSheetId="24">#REF!</definedName>
    <definedName name="Scheduled_Extra_Payments_3_13">#REF!</definedName>
    <definedName name="Scheduled_Extra_Payments_3_19">NA()</definedName>
    <definedName name="Scheduled_Extra_Payments_3_2">NA()</definedName>
    <definedName name="Scheduled_Extra_Payments_3_20">NA()</definedName>
    <definedName name="Scheduled_Extra_Payments_3_21">NA()</definedName>
    <definedName name="Scheduled_Extra_Payments_3_23">NA()</definedName>
    <definedName name="Scheduled_Extra_Payments_3_7">NA()</definedName>
    <definedName name="Scheduled_Extra_Payments_30" localSheetId="1">#REF!</definedName>
    <definedName name="Scheduled_Extra_Payments_30" localSheetId="24">#REF!</definedName>
    <definedName name="Scheduled_Extra_Payments_30" localSheetId="0">#REF!</definedName>
    <definedName name="Scheduled_Extra_Payments_30">#REF!</definedName>
    <definedName name="Scheduled_Extra_Payments_31" localSheetId="1">#REF!</definedName>
    <definedName name="Scheduled_Extra_Payments_31" localSheetId="24">#REF!</definedName>
    <definedName name="Scheduled_Extra_Payments_31">#REF!</definedName>
    <definedName name="Scheduled_Extra_Payments_38" localSheetId="1">#REF!</definedName>
    <definedName name="Scheduled_Extra_Payments_38" localSheetId="24">#REF!</definedName>
    <definedName name="Scheduled_Extra_Payments_38">#REF!</definedName>
    <definedName name="Scheduled_Extra_Payments_39" localSheetId="1">#REF!</definedName>
    <definedName name="Scheduled_Extra_Payments_39" localSheetId="24">#REF!</definedName>
    <definedName name="Scheduled_Extra_Payments_39">#REF!</definedName>
    <definedName name="Scheduled_Extra_Payments_4" localSheetId="1">#REF!</definedName>
    <definedName name="Scheduled_Extra_Payments_4" localSheetId="24">#REF!</definedName>
    <definedName name="Scheduled_Extra_Payments_4">#REF!</definedName>
    <definedName name="Scheduled_Extra_Payments_4_11" localSheetId="1">#REF!</definedName>
    <definedName name="Scheduled_Extra_Payments_4_11" localSheetId="24">#REF!</definedName>
    <definedName name="Scheduled_Extra_Payments_4_11">#REF!</definedName>
    <definedName name="Scheduled_Extra_Payments_4_13" localSheetId="1">#REF!</definedName>
    <definedName name="Scheduled_Extra_Payments_4_13" localSheetId="24">#REF!</definedName>
    <definedName name="Scheduled_Extra_Payments_4_13">#REF!</definedName>
    <definedName name="Scheduled_Extra_Payments_4_19">NA()</definedName>
    <definedName name="Scheduled_Extra_Payments_4_2">NA()</definedName>
    <definedName name="Scheduled_Extra_Payments_4_20">NA()</definedName>
    <definedName name="Scheduled_Extra_Payments_4_21">NA()</definedName>
    <definedName name="Scheduled_Extra_Payments_4_23">NA()</definedName>
    <definedName name="Scheduled_Extra_Payments_4_7">NA()</definedName>
    <definedName name="Scheduled_Extra_Payments_43" localSheetId="1">#REF!</definedName>
    <definedName name="Scheduled_Extra_Payments_43" localSheetId="24">#REF!</definedName>
    <definedName name="Scheduled_Extra_Payments_43" localSheetId="0">#REF!</definedName>
    <definedName name="Scheduled_Extra_Payments_43">#REF!</definedName>
    <definedName name="Scheduled_Extra_Payments_44" localSheetId="1">#REF!</definedName>
    <definedName name="Scheduled_Extra_Payments_44" localSheetId="24">#REF!</definedName>
    <definedName name="Scheduled_Extra_Payments_44">#REF!</definedName>
    <definedName name="Scheduled_Extra_Payments_5">NA()</definedName>
    <definedName name="Scheduled_Extra_Payments_5_1" localSheetId="1">#REF!</definedName>
    <definedName name="Scheduled_Extra_Payments_5_1" localSheetId="24">#REF!</definedName>
    <definedName name="Scheduled_Extra_Payments_5_1" localSheetId="0">#REF!</definedName>
    <definedName name="Scheduled_Extra_Payments_5_1">#REF!</definedName>
    <definedName name="Scheduled_Extra_Payments_5_11" localSheetId="1">#REF!</definedName>
    <definedName name="Scheduled_Extra_Payments_5_11" localSheetId="24">#REF!</definedName>
    <definedName name="Scheduled_Extra_Payments_5_11">#REF!</definedName>
    <definedName name="Scheduled_Extra_Payments_5_13" localSheetId="1">#REF!</definedName>
    <definedName name="Scheduled_Extra_Payments_5_13" localSheetId="24">#REF!</definedName>
    <definedName name="Scheduled_Extra_Payments_5_13">#REF!</definedName>
    <definedName name="Scheduled_Extra_Payments_5_2">NA()</definedName>
    <definedName name="Scheduled_Extra_Payments_5_21">NA()</definedName>
    <definedName name="Scheduled_Extra_Payments_5_7">NA()</definedName>
    <definedName name="Scheduled_Extra_Payments_6" localSheetId="1">#REF!</definedName>
    <definedName name="Scheduled_Extra_Payments_6" localSheetId="24">#REF!</definedName>
    <definedName name="Scheduled_Extra_Payments_6" localSheetId="0">#REF!</definedName>
    <definedName name="Scheduled_Extra_Payments_6">#REF!</definedName>
    <definedName name="Scheduled_Extra_Payments_7" localSheetId="1">#REF!</definedName>
    <definedName name="Scheduled_Extra_Payments_7" localSheetId="24">#REF!</definedName>
    <definedName name="Scheduled_Extra_Payments_7">#REF!</definedName>
    <definedName name="Scheduled_Interest_Rate" localSheetId="1">#REF!</definedName>
    <definedName name="Scheduled_Interest_Rate" localSheetId="24">#REF!</definedName>
    <definedName name="Scheduled_Interest_Rate">#REF!</definedName>
    <definedName name="Scheduled_Interest_Rate_1" localSheetId="1">#REF!</definedName>
    <definedName name="Scheduled_Interest_Rate_1" localSheetId="24">#REF!</definedName>
    <definedName name="Scheduled_Interest_Rate_1">#REF!</definedName>
    <definedName name="Scheduled_Interest_Rate_1_1" localSheetId="1">#REF!</definedName>
    <definedName name="Scheduled_Interest_Rate_1_1" localSheetId="24">#REF!</definedName>
    <definedName name="Scheduled_Interest_Rate_1_1">#REF!</definedName>
    <definedName name="Scheduled_Interest_Rate_1_11" localSheetId="1">#REF!</definedName>
    <definedName name="Scheduled_Interest_Rate_1_11" localSheetId="24">#REF!</definedName>
    <definedName name="Scheduled_Interest_Rate_1_11">#REF!</definedName>
    <definedName name="Scheduled_Interest_Rate_1_13" localSheetId="1">#REF!</definedName>
    <definedName name="Scheduled_Interest_Rate_1_13" localSheetId="24">#REF!</definedName>
    <definedName name="Scheduled_Interest_Rate_1_13">#REF!</definedName>
    <definedName name="Scheduled_Interest_Rate_1_19">NA()</definedName>
    <definedName name="Scheduled_Interest_Rate_1_2">NA()</definedName>
    <definedName name="Scheduled_Interest_Rate_1_20">NA()</definedName>
    <definedName name="Scheduled_Interest_Rate_1_21">NA()</definedName>
    <definedName name="Scheduled_Interest_Rate_1_23">NA()</definedName>
    <definedName name="Scheduled_Interest_Rate_1_7">NA()</definedName>
    <definedName name="Scheduled_Interest_Rate_11" localSheetId="1">#REF!</definedName>
    <definedName name="Scheduled_Interest_Rate_11" localSheetId="24">#REF!</definedName>
    <definedName name="Scheduled_Interest_Rate_11" localSheetId="0">#REF!</definedName>
    <definedName name="Scheduled_Interest_Rate_11">#REF!</definedName>
    <definedName name="Scheduled_Interest_Rate_13" localSheetId="1">#REF!</definedName>
    <definedName name="Scheduled_Interest_Rate_13" localSheetId="24">#REF!</definedName>
    <definedName name="Scheduled_Interest_Rate_13">#REF!</definedName>
    <definedName name="Scheduled_Interest_Rate_15" localSheetId="1">#REF!</definedName>
    <definedName name="Scheduled_Interest_Rate_15" localSheetId="24">#REF!</definedName>
    <definedName name="Scheduled_Interest_Rate_15">#REF!</definedName>
    <definedName name="Scheduled_Interest_Rate_16" localSheetId="1">#REF!</definedName>
    <definedName name="Scheduled_Interest_Rate_16" localSheetId="24">#REF!</definedName>
    <definedName name="Scheduled_Interest_Rate_16">#REF!</definedName>
    <definedName name="Scheduled_Interest_Rate_17" localSheetId="1">#REF!</definedName>
    <definedName name="Scheduled_Interest_Rate_17" localSheetId="24">#REF!</definedName>
    <definedName name="Scheduled_Interest_Rate_17">#REF!</definedName>
    <definedName name="Scheduled_Interest_Rate_18" localSheetId="1">#REF!</definedName>
    <definedName name="Scheduled_Interest_Rate_18" localSheetId="24">#REF!</definedName>
    <definedName name="Scheduled_Interest_Rate_18">#REF!</definedName>
    <definedName name="Scheduled_Interest_Rate_19" localSheetId="1">#REF!</definedName>
    <definedName name="Scheduled_Interest_Rate_19" localSheetId="24">#REF!</definedName>
    <definedName name="Scheduled_Interest_Rate_19">#REF!</definedName>
    <definedName name="Scheduled_Interest_Rate_2" localSheetId="1">#REF!</definedName>
    <definedName name="Scheduled_Interest_Rate_2" localSheetId="24">#REF!</definedName>
    <definedName name="Scheduled_Interest_Rate_2">#REF!</definedName>
    <definedName name="Scheduled_Interest_Rate_2_11" localSheetId="1">#REF!</definedName>
    <definedName name="Scheduled_Interest_Rate_2_11" localSheetId="24">#REF!</definedName>
    <definedName name="Scheduled_Interest_Rate_2_11">#REF!</definedName>
    <definedName name="Scheduled_Interest_Rate_2_13" localSheetId="1">#REF!</definedName>
    <definedName name="Scheduled_Interest_Rate_2_13" localSheetId="24">#REF!</definedName>
    <definedName name="Scheduled_Interest_Rate_2_13">#REF!</definedName>
    <definedName name="Scheduled_Interest_Rate_2_19">NA()</definedName>
    <definedName name="Scheduled_Interest_Rate_2_2">NA()</definedName>
    <definedName name="Scheduled_Interest_Rate_2_20">NA()</definedName>
    <definedName name="Scheduled_Interest_Rate_2_21">NA()</definedName>
    <definedName name="Scheduled_Interest_Rate_2_23">NA()</definedName>
    <definedName name="Scheduled_Interest_Rate_2_7">NA()</definedName>
    <definedName name="Scheduled_Interest_Rate_20" localSheetId="1">#REF!</definedName>
    <definedName name="Scheduled_Interest_Rate_20" localSheetId="24">#REF!</definedName>
    <definedName name="Scheduled_Interest_Rate_20" localSheetId="0">#REF!</definedName>
    <definedName name="Scheduled_Interest_Rate_20">#REF!</definedName>
    <definedName name="Scheduled_Interest_Rate_21" localSheetId="1">#REF!</definedName>
    <definedName name="Scheduled_Interest_Rate_21" localSheetId="24">#REF!</definedName>
    <definedName name="Scheduled_Interest_Rate_21">#REF!</definedName>
    <definedName name="Scheduled_Interest_Rate_22" localSheetId="1">#REF!</definedName>
    <definedName name="Scheduled_Interest_Rate_22" localSheetId="24">#REF!</definedName>
    <definedName name="Scheduled_Interest_Rate_22">#REF!</definedName>
    <definedName name="Scheduled_Interest_Rate_23" localSheetId="1">#REF!</definedName>
    <definedName name="Scheduled_Interest_Rate_23" localSheetId="24">#REF!</definedName>
    <definedName name="Scheduled_Interest_Rate_23">#REF!</definedName>
    <definedName name="Scheduled_Interest_Rate_24" localSheetId="1">#REF!</definedName>
    <definedName name="Scheduled_Interest_Rate_24" localSheetId="24">#REF!</definedName>
    <definedName name="Scheduled_Interest_Rate_24">#REF!</definedName>
    <definedName name="Scheduled_Interest_Rate_27" localSheetId="1">#REF!</definedName>
    <definedName name="Scheduled_Interest_Rate_27" localSheetId="24">#REF!</definedName>
    <definedName name="Scheduled_Interest_Rate_27">#REF!</definedName>
    <definedName name="Scheduled_Interest_Rate_29" localSheetId="1">#REF!</definedName>
    <definedName name="Scheduled_Interest_Rate_29" localSheetId="24">#REF!</definedName>
    <definedName name="Scheduled_Interest_Rate_29">#REF!</definedName>
    <definedName name="Scheduled_Interest_Rate_3" localSheetId="1">#REF!</definedName>
    <definedName name="Scheduled_Interest_Rate_3" localSheetId="24">#REF!</definedName>
    <definedName name="Scheduled_Interest_Rate_3">#REF!</definedName>
    <definedName name="Scheduled_Interest_Rate_3_11" localSheetId="1">#REF!</definedName>
    <definedName name="Scheduled_Interest_Rate_3_11" localSheetId="24">#REF!</definedName>
    <definedName name="Scheduled_Interest_Rate_3_11">#REF!</definedName>
    <definedName name="Scheduled_Interest_Rate_3_13" localSheetId="1">#REF!</definedName>
    <definedName name="Scheduled_Interest_Rate_3_13" localSheetId="24">#REF!</definedName>
    <definedName name="Scheduled_Interest_Rate_3_13">#REF!</definedName>
    <definedName name="Scheduled_Interest_Rate_3_19">NA()</definedName>
    <definedName name="Scheduled_Interest_Rate_3_2">NA()</definedName>
    <definedName name="Scheduled_Interest_Rate_3_20">NA()</definedName>
    <definedName name="Scheduled_Interest_Rate_3_21">NA()</definedName>
    <definedName name="Scheduled_Interest_Rate_3_23">NA()</definedName>
    <definedName name="Scheduled_Interest_Rate_3_7">NA()</definedName>
    <definedName name="Scheduled_Interest_Rate_30" localSheetId="1">#REF!</definedName>
    <definedName name="Scheduled_Interest_Rate_30" localSheetId="24">#REF!</definedName>
    <definedName name="Scheduled_Interest_Rate_30" localSheetId="0">#REF!</definedName>
    <definedName name="Scheduled_Interest_Rate_30">#REF!</definedName>
    <definedName name="Scheduled_Interest_Rate_31" localSheetId="1">#REF!</definedName>
    <definedName name="Scheduled_Interest_Rate_31" localSheetId="24">#REF!</definedName>
    <definedName name="Scheduled_Interest_Rate_31">#REF!</definedName>
    <definedName name="Scheduled_Interest_Rate_38" localSheetId="1">#REF!</definedName>
    <definedName name="Scheduled_Interest_Rate_38" localSheetId="24">#REF!</definedName>
    <definedName name="Scheduled_Interest_Rate_38">#REF!</definedName>
    <definedName name="Scheduled_Interest_Rate_39" localSheetId="1">#REF!</definedName>
    <definedName name="Scheduled_Interest_Rate_39" localSheetId="24">#REF!</definedName>
    <definedName name="Scheduled_Interest_Rate_39">#REF!</definedName>
    <definedName name="Scheduled_Interest_Rate_4" localSheetId="1">#REF!</definedName>
    <definedName name="Scheduled_Interest_Rate_4" localSheetId="24">#REF!</definedName>
    <definedName name="Scheduled_Interest_Rate_4">#REF!</definedName>
    <definedName name="Scheduled_Interest_Rate_4_11" localSheetId="1">#REF!</definedName>
    <definedName name="Scheduled_Interest_Rate_4_11" localSheetId="24">#REF!</definedName>
    <definedName name="Scheduled_Interest_Rate_4_11">#REF!</definedName>
    <definedName name="Scheduled_Interest_Rate_4_13" localSheetId="1">#REF!</definedName>
    <definedName name="Scheduled_Interest_Rate_4_13" localSheetId="24">#REF!</definedName>
    <definedName name="Scheduled_Interest_Rate_4_13">#REF!</definedName>
    <definedName name="Scheduled_Interest_Rate_4_19">NA()</definedName>
    <definedName name="Scheduled_Interest_Rate_4_2">NA()</definedName>
    <definedName name="Scheduled_Interest_Rate_4_20">NA()</definedName>
    <definedName name="Scheduled_Interest_Rate_4_21">NA()</definedName>
    <definedName name="Scheduled_Interest_Rate_4_23">NA()</definedName>
    <definedName name="Scheduled_Interest_Rate_4_7">NA()</definedName>
    <definedName name="Scheduled_Interest_Rate_43" localSheetId="1">#REF!</definedName>
    <definedName name="Scheduled_Interest_Rate_43" localSheetId="24">#REF!</definedName>
    <definedName name="Scheduled_Interest_Rate_43" localSheetId="0">#REF!</definedName>
    <definedName name="Scheduled_Interest_Rate_43">#REF!</definedName>
    <definedName name="Scheduled_Interest_Rate_44" localSheetId="1">#REF!</definedName>
    <definedName name="Scheduled_Interest_Rate_44" localSheetId="24">#REF!</definedName>
    <definedName name="Scheduled_Interest_Rate_44">#REF!</definedName>
    <definedName name="Scheduled_Interest_Rate_5">NA()</definedName>
    <definedName name="Scheduled_Interest_Rate_5_1" localSheetId="1">#REF!</definedName>
    <definedName name="Scheduled_Interest_Rate_5_1" localSheetId="24">#REF!</definedName>
    <definedName name="Scheduled_Interest_Rate_5_1" localSheetId="0">#REF!</definedName>
    <definedName name="Scheduled_Interest_Rate_5_1">#REF!</definedName>
    <definedName name="Scheduled_Interest_Rate_5_11" localSheetId="1">#REF!</definedName>
    <definedName name="Scheduled_Interest_Rate_5_11" localSheetId="24">#REF!</definedName>
    <definedName name="Scheduled_Interest_Rate_5_11">#REF!</definedName>
    <definedName name="Scheduled_Interest_Rate_5_13" localSheetId="1">#REF!</definedName>
    <definedName name="Scheduled_Interest_Rate_5_13" localSheetId="24">#REF!</definedName>
    <definedName name="Scheduled_Interest_Rate_5_13">#REF!</definedName>
    <definedName name="Scheduled_Interest_Rate_5_2">NA()</definedName>
    <definedName name="Scheduled_Interest_Rate_5_21">NA()</definedName>
    <definedName name="Scheduled_Interest_Rate_5_7">NA()</definedName>
    <definedName name="Scheduled_Interest_Rate_6" localSheetId="1">#REF!</definedName>
    <definedName name="Scheduled_Interest_Rate_6" localSheetId="24">#REF!</definedName>
    <definedName name="Scheduled_Interest_Rate_6" localSheetId="0">#REF!</definedName>
    <definedName name="Scheduled_Interest_Rate_6">#REF!</definedName>
    <definedName name="Scheduled_Interest_Rate_7" localSheetId="1">#REF!</definedName>
    <definedName name="Scheduled_Interest_Rate_7" localSheetId="24">#REF!</definedName>
    <definedName name="Scheduled_Interest_Rate_7">#REF!</definedName>
    <definedName name="Scheduled_Interest_Rate_8" localSheetId="1">#REF!</definedName>
    <definedName name="Scheduled_Interest_Rate_8" localSheetId="24">#REF!</definedName>
    <definedName name="Scheduled_Interest_Rate_8">#REF!</definedName>
    <definedName name="Scheduled_Monthly_Payment" localSheetId="1">#REF!</definedName>
    <definedName name="Scheduled_Monthly_Payment">[17]Лист1!$H$6</definedName>
    <definedName name="Scheduled_Monthly_Payment_1" localSheetId="1">#REF!</definedName>
    <definedName name="Scheduled_Monthly_Payment_1" localSheetId="24">#REF!</definedName>
    <definedName name="Scheduled_Monthly_Payment_1" localSheetId="0">#REF!</definedName>
    <definedName name="Scheduled_Monthly_Payment_1">#REF!</definedName>
    <definedName name="Scheduled_Monthly_Payment_1_1" localSheetId="1">#REF!</definedName>
    <definedName name="Scheduled_Monthly_Payment_1_1" localSheetId="24">#REF!</definedName>
    <definedName name="Scheduled_Monthly_Payment_1_1">#REF!</definedName>
    <definedName name="Scheduled_Monthly_Payment_1_11" localSheetId="1">#REF!</definedName>
    <definedName name="Scheduled_Monthly_Payment_1_11" localSheetId="24">#REF!</definedName>
    <definedName name="Scheduled_Monthly_Payment_1_11">#REF!</definedName>
    <definedName name="Scheduled_Monthly_Payment_1_13" localSheetId="1">#REF!</definedName>
    <definedName name="Scheduled_Monthly_Payment_1_13" localSheetId="24">#REF!</definedName>
    <definedName name="Scheduled_Monthly_Payment_1_13">#REF!</definedName>
    <definedName name="Scheduled_Monthly_Payment_1_19">NA()</definedName>
    <definedName name="Scheduled_Monthly_Payment_1_2">NA()</definedName>
    <definedName name="Scheduled_Monthly_Payment_1_20">NA()</definedName>
    <definedName name="Scheduled_Monthly_Payment_1_21">NA()</definedName>
    <definedName name="Scheduled_Monthly_Payment_1_23">NA()</definedName>
    <definedName name="Scheduled_Monthly_Payment_1_7">NA()</definedName>
    <definedName name="Scheduled_Monthly_Payment_11" localSheetId="1">#REF!</definedName>
    <definedName name="Scheduled_Monthly_Payment_11" localSheetId="24">#REF!</definedName>
    <definedName name="Scheduled_Monthly_Payment_11" localSheetId="0">#REF!</definedName>
    <definedName name="Scheduled_Monthly_Payment_11">#REF!</definedName>
    <definedName name="Scheduled_Monthly_Payment_13" localSheetId="1">#REF!</definedName>
    <definedName name="Scheduled_Monthly_Payment_13" localSheetId="24">#REF!</definedName>
    <definedName name="Scheduled_Monthly_Payment_13">#REF!</definedName>
    <definedName name="Scheduled_Monthly_Payment_15" localSheetId="1">#REF!</definedName>
    <definedName name="Scheduled_Monthly_Payment_15" localSheetId="24">#REF!</definedName>
    <definedName name="Scheduled_Monthly_Payment_15">#REF!</definedName>
    <definedName name="Scheduled_Monthly_Payment_16" localSheetId="1">#REF!</definedName>
    <definedName name="Scheduled_Monthly_Payment_16" localSheetId="24">#REF!</definedName>
    <definedName name="Scheduled_Monthly_Payment_16">#REF!</definedName>
    <definedName name="Scheduled_Monthly_Payment_17" localSheetId="1">#REF!</definedName>
    <definedName name="Scheduled_Monthly_Payment_17" localSheetId="24">#REF!</definedName>
    <definedName name="Scheduled_Monthly_Payment_17">#REF!</definedName>
    <definedName name="Scheduled_Monthly_Payment_18" localSheetId="1">#REF!</definedName>
    <definedName name="Scheduled_Monthly_Payment_18" localSheetId="24">#REF!</definedName>
    <definedName name="Scheduled_Monthly_Payment_18">#REF!</definedName>
    <definedName name="Scheduled_Monthly_Payment_19" localSheetId="1">#REF!</definedName>
    <definedName name="Scheduled_Monthly_Payment_19" localSheetId="24">#REF!</definedName>
    <definedName name="Scheduled_Monthly_Payment_19">#REF!</definedName>
    <definedName name="Scheduled_Monthly_Payment_2" localSheetId="1">#REF!</definedName>
    <definedName name="Scheduled_Monthly_Payment_2" localSheetId="24">#REF!</definedName>
    <definedName name="Scheduled_Monthly_Payment_2">#REF!</definedName>
    <definedName name="Scheduled_Monthly_Payment_2_11" localSheetId="1">#REF!</definedName>
    <definedName name="Scheduled_Monthly_Payment_2_11" localSheetId="24">#REF!</definedName>
    <definedName name="Scheduled_Monthly_Payment_2_11">#REF!</definedName>
    <definedName name="Scheduled_Monthly_Payment_2_13" localSheetId="1">#REF!</definedName>
    <definedName name="Scheduled_Monthly_Payment_2_13" localSheetId="24">#REF!</definedName>
    <definedName name="Scheduled_Monthly_Payment_2_13">#REF!</definedName>
    <definedName name="Scheduled_Monthly_Payment_2_19">NA()</definedName>
    <definedName name="Scheduled_Monthly_Payment_2_2">NA()</definedName>
    <definedName name="Scheduled_Monthly_Payment_2_20">NA()</definedName>
    <definedName name="Scheduled_Monthly_Payment_2_21">NA()</definedName>
    <definedName name="Scheduled_Monthly_Payment_2_23">NA()</definedName>
    <definedName name="Scheduled_Monthly_Payment_2_7">NA()</definedName>
    <definedName name="Scheduled_Monthly_Payment_20" localSheetId="1">#REF!</definedName>
    <definedName name="Scheduled_Monthly_Payment_20" localSheetId="24">#REF!</definedName>
    <definedName name="Scheduled_Monthly_Payment_20" localSheetId="0">#REF!</definedName>
    <definedName name="Scheduled_Monthly_Payment_20">#REF!</definedName>
    <definedName name="Scheduled_Monthly_Payment_21" localSheetId="1">#REF!</definedName>
    <definedName name="Scheduled_Monthly_Payment_21" localSheetId="24">#REF!</definedName>
    <definedName name="Scheduled_Monthly_Payment_21">#REF!</definedName>
    <definedName name="Scheduled_Monthly_Payment_22" localSheetId="1">#REF!</definedName>
    <definedName name="Scheduled_Monthly_Payment_22" localSheetId="24">#REF!</definedName>
    <definedName name="Scheduled_Monthly_Payment_22">#REF!</definedName>
    <definedName name="Scheduled_Monthly_Payment_23" localSheetId="1">#REF!</definedName>
    <definedName name="Scheduled_Monthly_Payment_23" localSheetId="24">#REF!</definedName>
    <definedName name="Scheduled_Monthly_Payment_23">#REF!</definedName>
    <definedName name="Scheduled_Monthly_Payment_24" localSheetId="1">#REF!</definedName>
    <definedName name="Scheduled_Monthly_Payment_24" localSheetId="24">#REF!</definedName>
    <definedName name="Scheduled_Monthly_Payment_24">#REF!</definedName>
    <definedName name="Scheduled_Monthly_Payment_27" localSheetId="1">#REF!</definedName>
    <definedName name="Scheduled_Monthly_Payment_27" localSheetId="24">#REF!</definedName>
    <definedName name="Scheduled_Monthly_Payment_27">#REF!</definedName>
    <definedName name="Scheduled_Monthly_Payment_29" localSheetId="1">#REF!</definedName>
    <definedName name="Scheduled_Monthly_Payment_29" localSheetId="24">#REF!</definedName>
    <definedName name="Scheduled_Monthly_Payment_29">#REF!</definedName>
    <definedName name="Scheduled_Monthly_Payment_3" localSheetId="1">#REF!</definedName>
    <definedName name="Scheduled_Monthly_Payment_3" localSheetId="24">#REF!</definedName>
    <definedName name="Scheduled_Monthly_Payment_3">#REF!</definedName>
    <definedName name="Scheduled_Monthly_Payment_3_11" localSheetId="1">#REF!</definedName>
    <definedName name="Scheduled_Monthly_Payment_3_11" localSheetId="24">#REF!</definedName>
    <definedName name="Scheduled_Monthly_Payment_3_11">#REF!</definedName>
    <definedName name="Scheduled_Monthly_Payment_3_13" localSheetId="1">#REF!</definedName>
    <definedName name="Scheduled_Monthly_Payment_3_13" localSheetId="24">#REF!</definedName>
    <definedName name="Scheduled_Monthly_Payment_3_13">#REF!</definedName>
    <definedName name="Scheduled_Monthly_Payment_3_19">NA()</definedName>
    <definedName name="Scheduled_Monthly_Payment_3_2">NA()</definedName>
    <definedName name="Scheduled_Monthly_Payment_3_20">NA()</definedName>
    <definedName name="Scheduled_Monthly_Payment_3_21">NA()</definedName>
    <definedName name="Scheduled_Monthly_Payment_3_23">NA()</definedName>
    <definedName name="Scheduled_Monthly_Payment_3_7">NA()</definedName>
    <definedName name="Scheduled_Monthly_Payment_30" localSheetId="1">#REF!</definedName>
    <definedName name="Scheduled_Monthly_Payment_30" localSheetId="24">#REF!</definedName>
    <definedName name="Scheduled_Monthly_Payment_30" localSheetId="0">#REF!</definedName>
    <definedName name="Scheduled_Monthly_Payment_30">#REF!</definedName>
    <definedName name="Scheduled_Monthly_Payment_31" localSheetId="1">#REF!</definedName>
    <definedName name="Scheduled_Monthly_Payment_31" localSheetId="24">#REF!</definedName>
    <definedName name="Scheduled_Monthly_Payment_31">#REF!</definedName>
    <definedName name="Scheduled_Monthly_Payment_38" localSheetId="1">#REF!</definedName>
    <definedName name="Scheduled_Monthly_Payment_38" localSheetId="24">#REF!</definedName>
    <definedName name="Scheduled_Monthly_Payment_38">#REF!</definedName>
    <definedName name="Scheduled_Monthly_Payment_39" localSheetId="1">#REF!</definedName>
    <definedName name="Scheduled_Monthly_Payment_39" localSheetId="24">#REF!</definedName>
    <definedName name="Scheduled_Monthly_Payment_39">#REF!</definedName>
    <definedName name="Scheduled_Monthly_Payment_4" localSheetId="1">#REF!</definedName>
    <definedName name="Scheduled_Monthly_Payment_4" localSheetId="24">#REF!</definedName>
    <definedName name="Scheduled_Monthly_Payment_4">#REF!</definedName>
    <definedName name="Scheduled_Monthly_Payment_4_11" localSheetId="1">#REF!</definedName>
    <definedName name="Scheduled_Monthly_Payment_4_11" localSheetId="24">#REF!</definedName>
    <definedName name="Scheduled_Monthly_Payment_4_11">#REF!</definedName>
    <definedName name="Scheduled_Monthly_Payment_4_13" localSheetId="1">#REF!</definedName>
    <definedName name="Scheduled_Monthly_Payment_4_13" localSheetId="24">#REF!</definedName>
    <definedName name="Scheduled_Monthly_Payment_4_13">#REF!</definedName>
    <definedName name="Scheduled_Monthly_Payment_4_19">NA()</definedName>
    <definedName name="Scheduled_Monthly_Payment_4_2">NA()</definedName>
    <definedName name="Scheduled_Monthly_Payment_4_20">NA()</definedName>
    <definedName name="Scheduled_Monthly_Payment_4_21">NA()</definedName>
    <definedName name="Scheduled_Monthly_Payment_4_23">NA()</definedName>
    <definedName name="Scheduled_Monthly_Payment_4_7">NA()</definedName>
    <definedName name="Scheduled_Monthly_Payment_43" localSheetId="1">#REF!</definedName>
    <definedName name="Scheduled_Monthly_Payment_43" localSheetId="24">#REF!</definedName>
    <definedName name="Scheduled_Monthly_Payment_43" localSheetId="0">#REF!</definedName>
    <definedName name="Scheduled_Monthly_Payment_43">#REF!</definedName>
    <definedName name="Scheduled_Monthly_Payment_44" localSheetId="1">#REF!</definedName>
    <definedName name="Scheduled_Monthly_Payment_44" localSheetId="24">#REF!</definedName>
    <definedName name="Scheduled_Monthly_Payment_44">#REF!</definedName>
    <definedName name="Scheduled_Monthly_Payment_5">NA()</definedName>
    <definedName name="Scheduled_Monthly_Payment_5_1" localSheetId="1">#REF!</definedName>
    <definedName name="Scheduled_Monthly_Payment_5_1" localSheetId="24">#REF!</definedName>
    <definedName name="Scheduled_Monthly_Payment_5_1" localSheetId="0">#REF!</definedName>
    <definedName name="Scheduled_Monthly_Payment_5_1">#REF!</definedName>
    <definedName name="Scheduled_Monthly_Payment_5_11" localSheetId="1">#REF!</definedName>
    <definedName name="Scheduled_Monthly_Payment_5_11" localSheetId="24">#REF!</definedName>
    <definedName name="Scheduled_Monthly_Payment_5_11">#REF!</definedName>
    <definedName name="Scheduled_Monthly_Payment_5_13" localSheetId="1">#REF!</definedName>
    <definedName name="Scheduled_Monthly_Payment_5_13" localSheetId="24">#REF!</definedName>
    <definedName name="Scheduled_Monthly_Payment_5_13">#REF!</definedName>
    <definedName name="Scheduled_Monthly_Payment_5_2">NA()</definedName>
    <definedName name="Scheduled_Monthly_Payment_5_21">NA()</definedName>
    <definedName name="Scheduled_Monthly_Payment_5_7">NA()</definedName>
    <definedName name="Scheduled_Monthly_Payment_6" localSheetId="1">#REF!</definedName>
    <definedName name="Scheduled_Monthly_Payment_6" localSheetId="24">#REF!</definedName>
    <definedName name="Scheduled_Monthly_Payment_6" localSheetId="0">#REF!</definedName>
    <definedName name="Scheduled_Monthly_Payment_6">#REF!</definedName>
    <definedName name="Scheduled_Monthly_Payment_7" localSheetId="1">#REF!</definedName>
    <definedName name="Scheduled_Monthly_Payment_7" localSheetId="24">#REF!</definedName>
    <definedName name="Scheduled_Monthly_Payment_7">#REF!</definedName>
    <definedName name="SCOPE_16_PRT" localSheetId="1">[0]!P1_SCOPE_16_PRT,[0]!P2_SCOPE_16_PRT</definedName>
    <definedName name="SCOPE_16_PRT" localSheetId="0">P1_SCOPE_16_PRT,P2_SCOPE_16_PRT</definedName>
    <definedName name="SCOPE_16_PRT">P1_SCOPE_16_PRT,P2_SCOPE_16_PRT</definedName>
    <definedName name="SCOPE_17.1_PRT">'[40]17.1'!$D$14:$F$17,'[40]17.1'!$D$19:$F$22,'[40]17.1'!$I$9:$I$12,'[40]17.1'!$I$14:$I$17,'[40]17.1'!$I$19:$I$22,'[40]17.1'!$D$9:$F$12</definedName>
    <definedName name="SCOPE_17_LD" localSheetId="1">#REF!</definedName>
    <definedName name="SCOPE_17_LD" localSheetId="24">#REF!</definedName>
    <definedName name="SCOPE_17_LD" localSheetId="0">#REF!</definedName>
    <definedName name="SCOPE_17_LD">#REF!</definedName>
    <definedName name="SCOPE_17_PRT" localSheetId="1">#REF!,#REF!,#REF!,#REF!,#REF!,#REF!,#REF!,'Производственные показатели'!P1_SCOPE_17_PRT</definedName>
    <definedName name="SCOPE_17_PRT" localSheetId="24">#REF!,#REF!,#REF!,#REF!,#REF!,#REF!,#REF!,'Свод затрат'!P1_SCOPE_17_PRT</definedName>
    <definedName name="SCOPE_17_PRT" localSheetId="0">#REF!,#REF!,#REF!,#REF!,#REF!,#REF!,#REF!,'форма №2 '!P1_SCOPE_17_PRT</definedName>
    <definedName name="SCOPE_17_PRT">#REF!,#REF!,#REF!,#REF!,#REF!,#REF!,#REF!,P1_SCOPE_17_PRT</definedName>
    <definedName name="SCOPE_24_LD">'[40]24'!$E$8:$J$47,'[40]24'!$E$49:$J$66</definedName>
    <definedName name="SCOPE_24_PRT">'[40]24'!$E$41:$I$41,'[40]24'!$E$34:$I$34,'[40]24'!$E$36:$I$36,'[40]24'!$E$43:$I$43</definedName>
    <definedName name="SCOPE_25_PRT">'[40]25'!$E$20:$I$20,'[40]25'!$E$34:$I$34,'[40]25'!$E$41:$I$41,'[40]25'!$E$8:$I$10</definedName>
    <definedName name="SCOPE_4_PRT" localSheetId="1">'[40]4'!$Z$27:$AC$31,'[40]4'!$F$14:$I$20,[0]!P1_SCOPE_4_PRT,[0]!P2_SCOPE_4_PRT</definedName>
    <definedName name="SCOPE_4_PRT" localSheetId="0">'[40]4'!$Z$27:$AC$31,'[40]4'!$F$14:$I$20,P1_SCOPE_4_PRT,P2_SCOPE_4_PRT</definedName>
    <definedName name="SCOPE_4_PRT">'[40]4'!$Z$27:$AC$31,'[40]4'!$F$14:$I$20,P1_SCOPE_4_PRT,P2_SCOPE_4_PRT</definedName>
    <definedName name="SCOPE_5_PRT" localSheetId="1">'[40]5'!$Z$27:$AC$31,'[40]5'!$F$14:$I$21,[0]!P1_SCOPE_5_PRT,[0]!P2_SCOPE_5_PRT</definedName>
    <definedName name="SCOPE_5_PRT" localSheetId="0">'[40]5'!$Z$27:$AC$31,'[40]5'!$F$14:$I$21,P1_SCOPE_5_PRT,P2_SCOPE_5_PRT</definedName>
    <definedName name="SCOPE_5_PRT">'[40]5'!$Z$27:$AC$31,'[40]5'!$F$14:$I$21,P1_SCOPE_5_PRT,P2_SCOPE_5_PRT</definedName>
    <definedName name="SCOPE_F1_PRT" localSheetId="1">'[40]Ф-1 (для АО-энерго)'!$D$86:$E$95,[0]!P1_SCOPE_F1_PRT,[0]!P2_SCOPE_F1_PRT,[0]!P3_SCOPE_F1_PRT,[0]!P4_SCOPE_F1_PRT</definedName>
    <definedName name="SCOPE_F1_PRT" localSheetId="0">'[40]Ф-1 (для АО-энерго)'!$D$86:$E$95,P1_SCOPE_F1_PRT,P2_SCOPE_F1_PRT,P3_SCOPE_F1_PRT,P4_SCOPE_F1_PRT</definedName>
    <definedName name="SCOPE_F1_PRT">'[40]Ф-1 (для АО-энерго)'!$D$86:$E$95,P1_SCOPE_F1_PRT,P2_SCOPE_F1_PRT,P3_SCOPE_F1_PRT,P4_SCOPE_F1_PRT</definedName>
    <definedName name="SCOPE_F2_PRT" localSheetId="1">'[40]Ф-2 (для АО-энерго)'!$C$5:$D$5,'[40]Ф-2 (для АО-энерго)'!$C$52:$C$57,'[40]Ф-2 (для АО-энерго)'!$D$57:$G$57,[0]!P1_SCOPE_F2_PRT,[0]!P2_SCOPE_F2_PRT</definedName>
    <definedName name="SCOPE_F2_PRT" localSheetId="0">'[40]Ф-2 (для АО-энерго)'!$C$5:$D$5,'[40]Ф-2 (для АО-энерго)'!$C$52:$C$57,'[40]Ф-2 (для АО-энерго)'!$D$57:$G$57,P1_SCOPE_F2_PRT,P2_SCOPE_F2_PRT</definedName>
    <definedName name="SCOPE_F2_PRT">'[40]Ф-2 (для АО-энерго)'!$C$5:$D$5,'[40]Ф-2 (для АО-энерго)'!$C$52:$C$57,'[40]Ф-2 (для АО-энерго)'!$D$57:$G$57,P1_SCOPE_F2_PRT,P2_SCOPE_F2_PRT</definedName>
    <definedName name="SCOPE_PER_PRT" localSheetId="1">[0]!P5_SCOPE_PER_PRT,[0]!P6_SCOPE_PER_PRT,[0]!P7_SCOPE_PER_PRT,'Производственные показатели'!P8_SCOPE_PER_PRT</definedName>
    <definedName name="SCOPE_PER_PRT" localSheetId="0">P5_SCOPE_PER_PRT,P6_SCOPE_PER_PRT,P7_SCOPE_PER_PRT,'форма №2 '!P8_SCOPE_PER_PRT</definedName>
    <definedName name="SCOPE_PER_PRT">P5_SCOPE_PER_PRT,P6_SCOPE_PER_PRT,P7_SCOPE_PER_PRT,P8_SCOPE_PER_PRT</definedName>
    <definedName name="SCOPE_SPR_PRT">[40]Справочники!$D$21:$J$22,[40]Справочники!$E$13:$I$14,[40]Справочники!$F$27:$H$28</definedName>
    <definedName name="SCOPE_SV_LD1" localSheetId="1">[40]свод!$E$104:$M$104,[40]свод!$E$106:$M$117,[40]свод!$E$120:$M$121,[40]свод!$E$123:$M$127,[40]свод!$E$10:$M$68,'Производственные показатели'!P1_SCOPE_SV_LD1</definedName>
    <definedName name="SCOPE_SV_LD1" localSheetId="24">[40]свод!$E$104:$M$104,[40]свод!$E$106:$M$117,[40]свод!$E$120:$M$121,[40]свод!$E$123:$M$127,[40]свод!$E$10:$M$68,'Свод затрат'!P1_SCOPE_SV_LD1</definedName>
    <definedName name="SCOPE_SV_LD1" localSheetId="0">#N/A</definedName>
    <definedName name="SCOPE_SV_LD1">[40]свод!$E$104:$M$104,[40]свод!$E$106:$M$117,[40]свод!$E$120:$M$121,[40]свод!$E$123:$M$127,[40]свод!$E$10:$M$68,[0]!P1_SCOPE_SV_LD1</definedName>
    <definedName name="SCOPE_SV_PRT" localSheetId="1">[0]!P1_SCOPE_SV_PRT,[0]!P2_SCOPE_SV_PRT,[0]!P3_SCOPE_SV_PRT</definedName>
    <definedName name="SCOPE_SV_PRT" localSheetId="0">P1_SCOPE_SV_PRT,P2_SCOPE_SV_PRT,P3_SCOPE_SV_PRT</definedName>
    <definedName name="SCOPE_SV_PRT">P1_SCOPE_SV_PRT,P2_SCOPE_SV_PRT,P3_SCOPE_SV_PRT</definedName>
    <definedName name="sd" localSheetId="1">{0.1;0;0.382758620689655;0;0;0;0.258620689655172;0;0.258620689655172}</definedName>
    <definedName name="sd" localSheetId="0">{0.1;0;0.382758620689655;0;0;0;0.258620689655172;0;0.258620689655172}</definedName>
    <definedName name="sd">{0.1;0;0.382758620689655;0;0;0;0.258620689655172;0;0.258620689655172}</definedName>
    <definedName name="sds" localSheetId="1">'Производственные показатели'!sds</definedName>
    <definedName name="sds" localSheetId="0">'форма №2 '!sds</definedName>
    <definedName name="sds">[0]!sds</definedName>
    <definedName name="sencount" hidden="1">1</definedName>
    <definedName name="setpath2">#N/A</definedName>
    <definedName name="SH1_1">#N/A</definedName>
    <definedName name="SH2_1">#N/A</definedName>
    <definedName name="SH3_1">#N/A</definedName>
    <definedName name="SH4_1">#N/A</definedName>
    <definedName name="SH5_1">#N/A</definedName>
    <definedName name="SH6_1">#N/A</definedName>
    <definedName name="Shares" localSheetId="1">#REF!</definedName>
    <definedName name="Shares" localSheetId="24">#REF!</definedName>
    <definedName name="Shares" localSheetId="0">#REF!</definedName>
    <definedName name="Shares">#REF!</definedName>
    <definedName name="Shares_Issued_Debt" localSheetId="1">#REF!</definedName>
    <definedName name="Shares_Issued_Debt" localSheetId="24">#REF!</definedName>
    <definedName name="Shares_Issued_Debt">#REF!</definedName>
    <definedName name="Shares_Issued_Option" localSheetId="1">#REF!</definedName>
    <definedName name="Shares_Issued_Option" localSheetId="24">#REF!</definedName>
    <definedName name="Shares_Issued_Option">#REF!</definedName>
    <definedName name="Shares_Issued_Preferred" localSheetId="1">#REF!</definedName>
    <definedName name="Shares_Issued_Preferred" localSheetId="24">#REF!</definedName>
    <definedName name="Shares_Issued_Preferred">#REF!</definedName>
    <definedName name="Sheet2?prefix?">"H"</definedName>
    <definedName name="shit" localSheetId="1">#N/A</definedName>
    <definedName name="shit">[9]!shit</definedName>
    <definedName name="shit_8">#N/A</definedName>
    <definedName name="SiCa_цена" localSheetId="1">#REF!</definedName>
    <definedName name="SiCa_цена" localSheetId="24">#REF!</definedName>
    <definedName name="SiCa_цена" localSheetId="0">#REF!</definedName>
    <definedName name="SiCa_цена">#REF!</definedName>
    <definedName name="Simple" localSheetId="1">{0.1;0;0.382758620689655;0;0;0;0.258620689655172;0;0.258620689655172}</definedName>
    <definedName name="Simple" localSheetId="0">{0.1;0;0.382758620689655;0;0;0;0.258620689655172;0;0.258620689655172}</definedName>
    <definedName name="Simple">{0.1;0;0.382758620689655;0;0;0;0.258620689655172;0;0.258620689655172}</definedName>
    <definedName name="size" localSheetId="1">#REF!</definedName>
    <definedName name="size" localSheetId="24">#REF!</definedName>
    <definedName name="size" localSheetId="0">#REF!</definedName>
    <definedName name="size">#REF!</definedName>
    <definedName name="SLTax" localSheetId="1">#REF!</definedName>
    <definedName name="SLTax" localSheetId="24">#REF!</definedName>
    <definedName name="SLTax">#REF!</definedName>
    <definedName name="SMappros" localSheetId="1">[34]SMetstrait!$B$6:$W$57,[34]SMetstrait!$B$59:$W$113</definedName>
    <definedName name="SMappros">[46]SMetstrait!$B$6:$W$57,[46]SMetstrait!$B$59:$W$113</definedName>
    <definedName name="smet" localSheetId="1" hidden="1">{#N/A,#N/A,FALSE,"Себестоимсть-97"}</definedName>
    <definedName name="smet" localSheetId="0" hidden="1">{#N/A,#N/A,FALSE,"Себестоимсть-97"}</definedName>
    <definedName name="smet" hidden="1">{#N/A,#N/A,FALSE,"Себестоимсть-97"}</definedName>
    <definedName name="Soude" localSheetId="1">#REF!</definedName>
    <definedName name="Soude" localSheetId="24">#REF!</definedName>
    <definedName name="Soude" localSheetId="0">#REF!</definedName>
    <definedName name="Soude">#REF!</definedName>
    <definedName name="SoudeP97" localSheetId="1">#REF!</definedName>
    <definedName name="SoudeP97" localSheetId="24">#REF!</definedName>
    <definedName name="SoudeP97">#REF!</definedName>
    <definedName name="SoudeP97_8" localSheetId="1">#REF!</definedName>
    <definedName name="SoudeP97_8" localSheetId="24">#REF!</definedName>
    <definedName name="SoudeP97_8">#REF!</definedName>
    <definedName name="ss" localSheetId="1">{0.1;0;0.382758620689655;0;0;0;0.258620689655172;0;0.258620689655172}</definedName>
    <definedName name="ss" localSheetId="0">{0.1;0;0.382758620689655;0;0;0;0.258620689655172;0;0.258620689655172}</definedName>
    <definedName name="ss">{0.1;0;0.382758620689655;0;0;0;0.258620689655172;0;0.258620689655172}</definedName>
    <definedName name="St06y0.1" localSheetId="1">#REF!</definedName>
    <definedName name="St06y0.1" localSheetId="24">#REF!</definedName>
    <definedName name="St06y0.1" localSheetId="0">#REF!</definedName>
    <definedName name="St06y0.1">#REF!</definedName>
    <definedName name="St06y1" localSheetId="1">#REF!</definedName>
    <definedName name="St06y1" localSheetId="24">#REF!</definedName>
    <definedName name="St06y1">#REF!</definedName>
    <definedName name="St06y10" localSheetId="1">#REF!</definedName>
    <definedName name="St06y10" localSheetId="24">#REF!</definedName>
    <definedName name="St06y10">#REF!</definedName>
    <definedName name="St06y11" localSheetId="1">#REF!</definedName>
    <definedName name="St06y11" localSheetId="24">#REF!</definedName>
    <definedName name="St06y11">#REF!</definedName>
    <definedName name="St06y12" localSheetId="1">#REF!</definedName>
    <definedName name="St06y12" localSheetId="24">#REF!</definedName>
    <definedName name="St06y12">#REF!</definedName>
    <definedName name="St06y13" localSheetId="1">#REF!</definedName>
    <definedName name="St06y13" localSheetId="24">#REF!</definedName>
    <definedName name="St06y13">#REF!</definedName>
    <definedName name="St06y14" localSheetId="1">#REF!</definedName>
    <definedName name="St06y14" localSheetId="24">#REF!</definedName>
    <definedName name="St06y14">#REF!</definedName>
    <definedName name="St06y15" localSheetId="1">#REF!</definedName>
    <definedName name="St06y15" localSheetId="24">#REF!</definedName>
    <definedName name="St06y15">#REF!</definedName>
    <definedName name="St06y16" localSheetId="1">#REF!</definedName>
    <definedName name="St06y16" localSheetId="24">#REF!</definedName>
    <definedName name="St06y16">#REF!</definedName>
    <definedName name="St06y17" localSheetId="1">#REF!</definedName>
    <definedName name="St06y17" localSheetId="24">#REF!</definedName>
    <definedName name="St06y17">#REF!</definedName>
    <definedName name="St06y18" localSheetId="1">#REF!</definedName>
    <definedName name="St06y18" localSheetId="24">#REF!</definedName>
    <definedName name="St06y18">#REF!</definedName>
    <definedName name="St06y19" localSheetId="1">#REF!</definedName>
    <definedName name="St06y19" localSheetId="24">#REF!</definedName>
    <definedName name="St06y19">#REF!</definedName>
    <definedName name="St06y2.1" localSheetId="1">#REF!</definedName>
    <definedName name="St06y2.1" localSheetId="24">#REF!</definedName>
    <definedName name="St06y2.1">#REF!</definedName>
    <definedName name="St06y20" localSheetId="1">#REF!</definedName>
    <definedName name="St06y20" localSheetId="24">#REF!</definedName>
    <definedName name="St06y20">#REF!</definedName>
    <definedName name="St06y21" localSheetId="1">#REF!</definedName>
    <definedName name="St06y21" localSheetId="24">#REF!</definedName>
    <definedName name="St06y21">#REF!</definedName>
    <definedName name="St06y22" localSheetId="1">#REF!</definedName>
    <definedName name="St06y22" localSheetId="24">#REF!</definedName>
    <definedName name="St06y22">#REF!</definedName>
    <definedName name="St06y23" localSheetId="1">#REF!</definedName>
    <definedName name="St06y23" localSheetId="24">#REF!</definedName>
    <definedName name="St06y23">#REF!</definedName>
    <definedName name="St06y24" localSheetId="1">#REF!</definedName>
    <definedName name="St06y24" localSheetId="24">#REF!</definedName>
    <definedName name="St06y24">#REF!</definedName>
    <definedName name="St06y25" localSheetId="1">#REF!</definedName>
    <definedName name="St06y25" localSheetId="24">#REF!</definedName>
    <definedName name="St06y25">#REF!</definedName>
    <definedName name="St06y26" localSheetId="1">#REF!</definedName>
    <definedName name="St06y26" localSheetId="24">#REF!</definedName>
    <definedName name="St06y26">#REF!</definedName>
    <definedName name="St06y27" localSheetId="1">#REF!</definedName>
    <definedName name="St06y27" localSheetId="24">#REF!</definedName>
    <definedName name="St06y27">#REF!</definedName>
    <definedName name="St06y28" localSheetId="1">#REF!</definedName>
    <definedName name="St06y28" localSheetId="24">#REF!</definedName>
    <definedName name="St06y28">#REF!</definedName>
    <definedName name="St06y29" localSheetId="1">#REF!</definedName>
    <definedName name="St06y29" localSheetId="24">#REF!</definedName>
    <definedName name="St06y29">#REF!</definedName>
    <definedName name="St06y30" localSheetId="1">#REF!</definedName>
    <definedName name="St06y30" localSheetId="24">#REF!</definedName>
    <definedName name="St06y30">#REF!</definedName>
    <definedName name="St06y5" localSheetId="1">#REF!</definedName>
    <definedName name="St06y5" localSheetId="24">#REF!</definedName>
    <definedName name="St06y5">#REF!</definedName>
    <definedName name="St06y6" localSheetId="1">#REF!</definedName>
    <definedName name="St06y6" localSheetId="24">#REF!</definedName>
    <definedName name="St06y6">#REF!</definedName>
    <definedName name="St06y7" localSheetId="1">#REF!</definedName>
    <definedName name="St06y7" localSheetId="24">#REF!</definedName>
    <definedName name="St06y7">#REF!</definedName>
    <definedName name="St06y8" localSheetId="1">#REF!</definedName>
    <definedName name="St06y8" localSheetId="24">#REF!</definedName>
    <definedName name="St06y8">#REF!</definedName>
    <definedName name="St06y9" localSheetId="1">#REF!</definedName>
    <definedName name="St06y9" localSheetId="24">#REF!</definedName>
    <definedName name="St06y9">#REF!</definedName>
    <definedName name="staff_costs" localSheetId="1">#REF!</definedName>
    <definedName name="staff_costs" localSheetId="24">#REF!</definedName>
    <definedName name="staff_costs">#REF!</definedName>
    <definedName name="Staffing_Plan_1" localSheetId="1">#REF!</definedName>
    <definedName name="Staffing_Plan_1" localSheetId="24">#REF!</definedName>
    <definedName name="Staffing_Plan_1">#REF!</definedName>
    <definedName name="Staffing_Plan_2" localSheetId="1">#REF!</definedName>
    <definedName name="Staffing_Plan_2" localSheetId="24">#REF!</definedName>
    <definedName name="Staffing_Plan_2">#REF!</definedName>
    <definedName name="Statement_of_Cash_Flows" localSheetId="1">#REF!</definedName>
    <definedName name="Statement_of_Cash_Flows" localSheetId="24">#REF!</definedName>
    <definedName name="Statement_of_Cash_Flows">#REF!</definedName>
    <definedName name="station" localSheetId="1">#REF!</definedName>
    <definedName name="station" localSheetId="24">#REF!</definedName>
    <definedName name="station">#REF!</definedName>
    <definedName name="Station0.1" localSheetId="1">#REF!</definedName>
    <definedName name="Station0.1" localSheetId="24">#REF!</definedName>
    <definedName name="Station0.1">#REF!</definedName>
    <definedName name="Station1" localSheetId="1">#REF!</definedName>
    <definedName name="Station1" localSheetId="24">#REF!</definedName>
    <definedName name="Station1">#REF!</definedName>
    <definedName name="Station10" localSheetId="1">#REF!</definedName>
    <definedName name="Station10" localSheetId="24">#REF!</definedName>
    <definedName name="Station10">#REF!</definedName>
    <definedName name="Station11" localSheetId="1">#REF!</definedName>
    <definedName name="Station11" localSheetId="24">#REF!</definedName>
    <definedName name="Station11">#REF!</definedName>
    <definedName name="Station12" localSheetId="1">#REF!</definedName>
    <definedName name="Station12" localSheetId="24">#REF!</definedName>
    <definedName name="Station12">#REF!</definedName>
    <definedName name="Station13" localSheetId="1">#REF!</definedName>
    <definedName name="Station13" localSheetId="24">#REF!</definedName>
    <definedName name="Station13">#REF!</definedName>
    <definedName name="Station14" localSheetId="1">#REF!</definedName>
    <definedName name="Station14" localSheetId="24">#REF!</definedName>
    <definedName name="Station14">#REF!</definedName>
    <definedName name="Station15" localSheetId="1">#REF!</definedName>
    <definedName name="Station15" localSheetId="24">#REF!</definedName>
    <definedName name="Station15">#REF!</definedName>
    <definedName name="Station16" localSheetId="1">#REF!</definedName>
    <definedName name="Station16" localSheetId="24">#REF!</definedName>
    <definedName name="Station16">#REF!</definedName>
    <definedName name="Station17" localSheetId="1">#REF!</definedName>
    <definedName name="Station17" localSheetId="24">#REF!</definedName>
    <definedName name="Station17">#REF!</definedName>
    <definedName name="Station18" localSheetId="1">#REF!</definedName>
    <definedName name="Station18" localSheetId="24">#REF!</definedName>
    <definedName name="Station18">#REF!</definedName>
    <definedName name="Station19" localSheetId="1">#REF!</definedName>
    <definedName name="Station19" localSheetId="24">#REF!</definedName>
    <definedName name="Station19">#REF!</definedName>
    <definedName name="Station20" localSheetId="1">#REF!</definedName>
    <definedName name="Station20" localSheetId="24">#REF!</definedName>
    <definedName name="Station20">#REF!</definedName>
    <definedName name="Station21" localSheetId="1">#REF!</definedName>
    <definedName name="Station21" localSheetId="24">#REF!</definedName>
    <definedName name="Station21">#REF!</definedName>
    <definedName name="Station22" localSheetId="1">#REF!</definedName>
    <definedName name="Station22" localSheetId="24">#REF!</definedName>
    <definedName name="Station22">#REF!</definedName>
    <definedName name="Station23" localSheetId="1">#REF!</definedName>
    <definedName name="Station23" localSheetId="24">#REF!</definedName>
    <definedName name="Station23">#REF!</definedName>
    <definedName name="Station24" localSheetId="1">#REF!</definedName>
    <definedName name="Station24" localSheetId="24">#REF!</definedName>
    <definedName name="Station24">#REF!</definedName>
    <definedName name="Station25" localSheetId="1">#REF!</definedName>
    <definedName name="Station25" localSheetId="24">#REF!</definedName>
    <definedName name="Station25">#REF!</definedName>
    <definedName name="Station26" localSheetId="1">#REF!</definedName>
    <definedName name="Station26" localSheetId="24">#REF!</definedName>
    <definedName name="Station26">#REF!</definedName>
    <definedName name="Station27" localSheetId="1">#REF!</definedName>
    <definedName name="Station27" localSheetId="24">#REF!</definedName>
    <definedName name="Station27">#REF!</definedName>
    <definedName name="Station28" localSheetId="1">#REF!</definedName>
    <definedName name="Station28" localSheetId="24">#REF!</definedName>
    <definedName name="Station28">#REF!</definedName>
    <definedName name="Station29" localSheetId="1">#REF!</definedName>
    <definedName name="Station29" localSheetId="24">#REF!</definedName>
    <definedName name="Station29">#REF!</definedName>
    <definedName name="Station30" localSheetId="1">#REF!</definedName>
    <definedName name="Station30" localSheetId="24">#REF!</definedName>
    <definedName name="Station30">#REF!</definedName>
    <definedName name="Station5" localSheetId="1">#REF!</definedName>
    <definedName name="Station5" localSheetId="24">#REF!</definedName>
    <definedName name="Station5">#REF!</definedName>
    <definedName name="Station6" localSheetId="1">#REF!</definedName>
    <definedName name="Station6" localSheetId="24">#REF!</definedName>
    <definedName name="Station6">#REF!</definedName>
    <definedName name="Station7" localSheetId="1">#REF!</definedName>
    <definedName name="Station7" localSheetId="24">#REF!</definedName>
    <definedName name="Station7">#REF!</definedName>
    <definedName name="Station8" localSheetId="1">#REF!</definedName>
    <definedName name="Station8" localSheetId="24">#REF!</definedName>
    <definedName name="Station8">#REF!</definedName>
    <definedName name="Station9" localSheetId="1">#REF!</definedName>
    <definedName name="Station9" localSheetId="24">#REF!</definedName>
    <definedName name="Station9">#REF!</definedName>
    <definedName name="Straight_Preferred_1_1" localSheetId="1">#REF!</definedName>
    <definedName name="Straight_Preferred_1_1" localSheetId="24">#REF!</definedName>
    <definedName name="Straight_Preferred_1_1">#REF!</definedName>
    <definedName name="Straight_Preferred_1_2" localSheetId="1">#REF!</definedName>
    <definedName name="Straight_Preferred_1_2" localSheetId="24">#REF!</definedName>
    <definedName name="Straight_Preferred_1_2">#REF!</definedName>
    <definedName name="Straight_Preferred_1_3" localSheetId="1">#REF!</definedName>
    <definedName name="Straight_Preferred_1_3" localSheetId="24">#REF!</definedName>
    <definedName name="Straight_Preferred_1_3">#REF!</definedName>
    <definedName name="Straight_Preferred_1_4" localSheetId="1">#REF!</definedName>
    <definedName name="Straight_Preferred_1_4" localSheetId="24">#REF!</definedName>
    <definedName name="Straight_Preferred_1_4">#REF!</definedName>
    <definedName name="Straight_Preferred_2_1" localSheetId="1">#REF!</definedName>
    <definedName name="Straight_Preferred_2_1" localSheetId="24">#REF!</definedName>
    <definedName name="Straight_Preferred_2_1">#REF!</definedName>
    <definedName name="Straight_Preferred_2_2" localSheetId="1">#REF!</definedName>
    <definedName name="Straight_Preferred_2_2" localSheetId="24">#REF!</definedName>
    <definedName name="Straight_Preferred_2_2">#REF!</definedName>
    <definedName name="Straight_Preferred_2_3" localSheetId="1">#REF!</definedName>
    <definedName name="Straight_Preferred_2_3" localSheetId="24">#REF!</definedName>
    <definedName name="Straight_Preferred_2_3">#REF!</definedName>
    <definedName name="Straight_Preferred_2_4" localSheetId="1">#REF!</definedName>
    <definedName name="Straight_Preferred_2_4" localSheetId="24">#REF!</definedName>
    <definedName name="Straight_Preferred_2_4">#REF!</definedName>
    <definedName name="Straight_Preferred_3_1" localSheetId="1">#REF!</definedName>
    <definedName name="Straight_Preferred_3_1" localSheetId="24">#REF!</definedName>
    <definedName name="Straight_Preferred_3_1">#REF!</definedName>
    <definedName name="Straight_Preferred_3_2" localSheetId="1">#REF!</definedName>
    <definedName name="Straight_Preferred_3_2" localSheetId="24">#REF!</definedName>
    <definedName name="Straight_Preferred_3_2">#REF!</definedName>
    <definedName name="Straight_Preferred_3_3" localSheetId="1">#REF!</definedName>
    <definedName name="Straight_Preferred_3_3" localSheetId="24">#REF!</definedName>
    <definedName name="Straight_Preferred_3_3">#REF!</definedName>
    <definedName name="Straight_Preferred_3_4" localSheetId="1">#REF!</definedName>
    <definedName name="Straight_Preferred_3_4" localSheetId="24">#REF!</definedName>
    <definedName name="Straight_Preferred_3_4">#REF!</definedName>
    <definedName name="Straight_Preferred_4_1" localSheetId="1">#REF!</definedName>
    <definedName name="Straight_Preferred_4_1" localSheetId="24">#REF!</definedName>
    <definedName name="Straight_Preferred_4_1">#REF!</definedName>
    <definedName name="Straight_Preferred_4_2" localSheetId="1">#REF!</definedName>
    <definedName name="Straight_Preferred_4_2" localSheetId="24">#REF!</definedName>
    <definedName name="Straight_Preferred_4_2">#REF!</definedName>
    <definedName name="Straight_Preferred_4_3" localSheetId="1">#REF!</definedName>
    <definedName name="Straight_Preferred_4_3" localSheetId="24">#REF!</definedName>
    <definedName name="Straight_Preferred_4_3">#REF!</definedName>
    <definedName name="Straight_Preferred_4_4" localSheetId="1">#REF!</definedName>
    <definedName name="Straight_Preferred_4_4" localSheetId="24">#REF!</definedName>
    <definedName name="Straight_Preferred_4_4">#REF!</definedName>
    <definedName name="Straight_Preferred_5_1" localSheetId="1">#REF!</definedName>
    <definedName name="Straight_Preferred_5_1" localSheetId="24">#REF!</definedName>
    <definedName name="Straight_Preferred_5_1">#REF!</definedName>
    <definedName name="Straight_Preferred_5_2" localSheetId="1">#REF!</definedName>
    <definedName name="Straight_Preferred_5_2" localSheetId="24">#REF!</definedName>
    <definedName name="Straight_Preferred_5_2">#REF!</definedName>
    <definedName name="Straight_Preferred_5_3" localSheetId="1">#REF!</definedName>
    <definedName name="Straight_Preferred_5_3" localSheetId="24">#REF!</definedName>
    <definedName name="Straight_Preferred_5_3">#REF!</definedName>
    <definedName name="Straight_Preferred_5_4" localSheetId="1">#REF!</definedName>
    <definedName name="Straight_Preferred_5_4" localSheetId="24">#REF!</definedName>
    <definedName name="Straight_Preferred_5_4">#REF!</definedName>
    <definedName name="Straight_Preferred_6_1" localSheetId="1">#REF!</definedName>
    <definedName name="Straight_Preferred_6_1" localSheetId="24">#REF!</definedName>
    <definedName name="Straight_Preferred_6_1">#REF!</definedName>
    <definedName name="Straight_Preferred_6_2" localSheetId="1">#REF!</definedName>
    <definedName name="Straight_Preferred_6_2" localSheetId="24">#REF!</definedName>
    <definedName name="Straight_Preferred_6_2">#REF!</definedName>
    <definedName name="Straight_Preferred_6_3" localSheetId="1">#REF!</definedName>
    <definedName name="Straight_Preferred_6_3" localSheetId="24">#REF!</definedName>
    <definedName name="Straight_Preferred_6_3">#REF!</definedName>
    <definedName name="Straight_Preferred_6_4" localSheetId="1">#REF!</definedName>
    <definedName name="Straight_Preferred_6_4" localSheetId="24">#REF!</definedName>
    <definedName name="Straight_Preferred_6_4">#REF!</definedName>
    <definedName name="StRost06y0.1" localSheetId="1">#REF!</definedName>
    <definedName name="StRost06y0.1" localSheetId="24">#REF!</definedName>
    <definedName name="StRost06y0.1">#REF!</definedName>
    <definedName name="StRost06y1" localSheetId="1">#REF!</definedName>
    <definedName name="StRost06y1" localSheetId="24">#REF!</definedName>
    <definedName name="StRost06y1">#REF!</definedName>
    <definedName name="StRost06y10" localSheetId="1">#REF!</definedName>
    <definedName name="StRost06y10" localSheetId="24">#REF!</definedName>
    <definedName name="StRost06y10">#REF!</definedName>
    <definedName name="StRost06y11" localSheetId="1">#REF!</definedName>
    <definedName name="StRost06y11" localSheetId="24">#REF!</definedName>
    <definedName name="StRost06y11">#REF!</definedName>
    <definedName name="StRost06y12" localSheetId="1">#REF!</definedName>
    <definedName name="StRost06y12" localSheetId="24">#REF!</definedName>
    <definedName name="StRost06y12">#REF!</definedName>
    <definedName name="StRost06y13" localSheetId="1">#REF!</definedName>
    <definedName name="StRost06y13" localSheetId="24">#REF!</definedName>
    <definedName name="StRost06y13">#REF!</definedName>
    <definedName name="StRost06y14" localSheetId="1">#REF!</definedName>
    <definedName name="StRost06y14" localSheetId="24">#REF!</definedName>
    <definedName name="StRost06y14">#REF!</definedName>
    <definedName name="StRost06y15" localSheetId="1">#REF!</definedName>
    <definedName name="StRost06y15" localSheetId="24">#REF!</definedName>
    <definedName name="StRost06y15">#REF!</definedName>
    <definedName name="StRost06y16" localSheetId="1">#REF!</definedName>
    <definedName name="StRost06y16" localSheetId="24">#REF!</definedName>
    <definedName name="StRost06y16">#REF!</definedName>
    <definedName name="StRost06y17" localSheetId="1">#REF!</definedName>
    <definedName name="StRost06y17" localSheetId="24">#REF!</definedName>
    <definedName name="StRost06y17">#REF!</definedName>
    <definedName name="StRost06y18" localSheetId="1">#REF!</definedName>
    <definedName name="StRost06y18" localSheetId="24">#REF!</definedName>
    <definedName name="StRost06y18">#REF!</definedName>
    <definedName name="StRost06y19" localSheetId="1">#REF!</definedName>
    <definedName name="StRost06y19" localSheetId="24">#REF!</definedName>
    <definedName name="StRost06y19">#REF!</definedName>
    <definedName name="StRost06y20" localSheetId="1">#REF!</definedName>
    <definedName name="StRost06y20" localSheetId="24">#REF!</definedName>
    <definedName name="StRost06y20">#REF!</definedName>
    <definedName name="StRost06y21" localSheetId="1">#REF!</definedName>
    <definedName name="StRost06y21" localSheetId="24">#REF!</definedName>
    <definedName name="StRost06y21">#REF!</definedName>
    <definedName name="StRost06y22" localSheetId="1">#REF!</definedName>
    <definedName name="StRost06y22" localSheetId="24">#REF!</definedName>
    <definedName name="StRost06y22">#REF!</definedName>
    <definedName name="StRost06y23" localSheetId="1">#REF!</definedName>
    <definedName name="StRost06y23" localSheetId="24">#REF!</definedName>
    <definedName name="StRost06y23">#REF!</definedName>
    <definedName name="StRost06y24" localSheetId="1">#REF!</definedName>
    <definedName name="StRost06y24" localSheetId="24">#REF!</definedName>
    <definedName name="StRost06y24">#REF!</definedName>
    <definedName name="StRost06y25" localSheetId="1">#REF!</definedName>
    <definedName name="StRost06y25" localSheetId="24">#REF!</definedName>
    <definedName name="StRost06y25">#REF!</definedName>
    <definedName name="StRost06y26" localSheetId="1">#REF!</definedName>
    <definedName name="StRost06y26" localSheetId="24">#REF!</definedName>
    <definedName name="StRost06y26">#REF!</definedName>
    <definedName name="StRost06y27" localSheetId="1">#REF!</definedName>
    <definedName name="StRost06y27" localSheetId="24">#REF!</definedName>
    <definedName name="StRost06y27">#REF!</definedName>
    <definedName name="StRost06y28" localSheetId="1">#REF!</definedName>
    <definedName name="StRost06y28" localSheetId="24">#REF!</definedName>
    <definedName name="StRost06y28">#REF!</definedName>
    <definedName name="StRost06y29" localSheetId="1">#REF!</definedName>
    <definedName name="StRost06y29" localSheetId="24">#REF!</definedName>
    <definedName name="StRost06y29">#REF!</definedName>
    <definedName name="StRost06y5" localSheetId="1">#REF!</definedName>
    <definedName name="StRost06y5" localSheetId="24">#REF!</definedName>
    <definedName name="StRost06y5">#REF!</definedName>
    <definedName name="StRost06y6" localSheetId="1">#REF!</definedName>
    <definedName name="StRost06y6" localSheetId="24">#REF!</definedName>
    <definedName name="StRost06y6">#REF!</definedName>
    <definedName name="StRost06y7" localSheetId="1">#REF!</definedName>
    <definedName name="StRost06y7" localSheetId="24">#REF!</definedName>
    <definedName name="StRost06y7">#REF!</definedName>
    <definedName name="StRost06y8" localSheetId="1">#REF!</definedName>
    <definedName name="StRost06y8" localSheetId="24">#REF!</definedName>
    <definedName name="StRost06y8">#REF!</definedName>
    <definedName name="StRost06y9" localSheetId="1">#REF!</definedName>
    <definedName name="StRost06y9" localSheetId="24">#REF!</definedName>
    <definedName name="StRost06y9">#REF!</definedName>
    <definedName name="SUM_B">#N/A</definedName>
    <definedName name="SUM_C">#N/A</definedName>
    <definedName name="SUM_C_1">#N/A</definedName>
    <definedName name="SUM_C_ASSETS_1">#N/A</definedName>
    <definedName name="SUM_C_CAPITAL_1">#N/A</definedName>
    <definedName name="SUM_C_EXPENSES_1">#N/A</definedName>
    <definedName name="SUM_C_INCOME_1">#N/A</definedName>
    <definedName name="SUM_C_LIABILITIES_1">#N/A</definedName>
    <definedName name="SUM_C_SUSPENSE_1">#N/A</definedName>
    <definedName name="SUM_D_1">#N/A</definedName>
    <definedName name="SUM_D_ASSETS_1">#N/A</definedName>
    <definedName name="SUM_D_CAPITAL_1">#N/A</definedName>
    <definedName name="SUM_D_EXPENSES_1">#N/A</definedName>
    <definedName name="SUM_D_INCOME_1">#N/A</definedName>
    <definedName name="SUM_D_LIABILITIES_1">#N/A</definedName>
    <definedName name="SUM_D_SUSPENSE_1">#N/A</definedName>
    <definedName name="SUM_E">#N/A</definedName>
    <definedName name="SUM_E_1">#N/A</definedName>
    <definedName name="SUM_E_ASSETS_1">#N/A</definedName>
    <definedName name="SUM_E_CAPITAL_1">#N/A</definedName>
    <definedName name="SUM_E_EXPENSES_1">#N/A</definedName>
    <definedName name="SUM_E_INCOME_1">#N/A</definedName>
    <definedName name="SUM_E_LIABILITIES_1">#N/A</definedName>
    <definedName name="SUM_E_SUSPENSE_1">#N/A</definedName>
    <definedName name="SUM_F">#N/A</definedName>
    <definedName name="SUM_F_1">#N/A</definedName>
    <definedName name="SUM_F_ASSETS_1">#N/A</definedName>
    <definedName name="SUM_F_CAPITAL_1">#N/A</definedName>
    <definedName name="SUM_F_EXPENSES_1">#N/A</definedName>
    <definedName name="SUM_F_INCOME_1">#N/A</definedName>
    <definedName name="SUM_F_LIABILITIES_1">#N/A</definedName>
    <definedName name="SUM_F_SUSPENSE_1">#N/A</definedName>
    <definedName name="SUM_G">#N/A</definedName>
    <definedName name="SUM_G_1">#N/A</definedName>
    <definedName name="SUM_G_ASSETS_1">#N/A</definedName>
    <definedName name="SUM_G_CAPITAL_1">#N/A</definedName>
    <definedName name="SUM_G_EXPENSES_1">#N/A</definedName>
    <definedName name="SUM_G_INCOME_1">#N/A</definedName>
    <definedName name="SUM_G_LIABILITIES_1">#N/A</definedName>
    <definedName name="SUM_G_SUSPENSE_1">#N/A</definedName>
    <definedName name="SUM_H">#N/A</definedName>
    <definedName name="SUM_H___1703__1">#N/A</definedName>
    <definedName name="SUM_H___1707__1">#N/A</definedName>
    <definedName name="SUM_H__1">#N/A</definedName>
    <definedName name="SUM_H_1">#N/A</definedName>
    <definedName name="SUM_H_ASSETS_1">#N/A</definedName>
    <definedName name="SUM_H_CAPITAL_1">#N/A</definedName>
    <definedName name="SUM_H_CRN__2035___3__1">#N/A</definedName>
    <definedName name="SUM_H_CRN__2035__1">#N/A</definedName>
    <definedName name="SUM_H_CRN__2072___3__1">#N/A</definedName>
    <definedName name="SUM_H_CRN__2072__1">#N/A</definedName>
    <definedName name="SUM_H_CRN__2073___3__1">#N/A</definedName>
    <definedName name="SUM_H_CRN__2073__1">#N/A</definedName>
    <definedName name="SUM_H_CRN__2074___3__1">#N/A</definedName>
    <definedName name="SUM_H_CRN__2074__1">#N/A</definedName>
    <definedName name="SUM_H_CRN__2075___3__1">#N/A</definedName>
    <definedName name="SUM_H_CRN__2075__1">#N/A</definedName>
    <definedName name="SUM_H_CRN__2202___3__1">#N/A</definedName>
    <definedName name="SUM_H_CRN__2202__1">#N/A</definedName>
    <definedName name="SUM_H_CRN__2212___3__1">#N/A</definedName>
    <definedName name="SUM_H_CRN__2212__1">#N/A</definedName>
    <definedName name="SUM_H_CRN__2213___3__1">#N/A</definedName>
    <definedName name="SUM_H_CRN__2213__1">#N/A</definedName>
    <definedName name="SUM_H_CRN__2214___3__1">#N/A</definedName>
    <definedName name="SUM_H_CRN__2214__1">#N/A</definedName>
    <definedName name="SUM_H_CRN__2215___3__1">#N/A</definedName>
    <definedName name="SUM_H_CRN__2215__1">#N/A</definedName>
    <definedName name="SUM_H_CRN__2318___3__1">#N/A</definedName>
    <definedName name="SUM_H_CRN__2318__1">#N/A</definedName>
    <definedName name="SUM_H_CRN__2321___3__1">#N/A</definedName>
    <definedName name="SUM_H_CRN__2321__1">#N/A</definedName>
    <definedName name="SUM_H_CRN__2323___3__1">#N/A</definedName>
    <definedName name="SUM_H_CRN__2323__1">#N/A</definedName>
    <definedName name="SUM_H_CRN__2356___3__1">#N/A</definedName>
    <definedName name="SUM_H_CRN__2356__1">#N/A</definedName>
    <definedName name="SUM_H_CRN__2370___3__1">#N/A</definedName>
    <definedName name="SUM_H_CRN__2370__1">#N/A</definedName>
    <definedName name="SUM_H_CRN__4377___3__1">#N/A</definedName>
    <definedName name="SUM_H_CRN__4377__1">#N/A</definedName>
    <definedName name="SUM_H_CRN__4378___3__1">#N/A</definedName>
    <definedName name="SUM_H_CRN__4378__1">#N/A</definedName>
    <definedName name="SUM_H_CRN__5521___3__1">#N/A</definedName>
    <definedName name="SUM_H_CRN__5521__1">#N/A</definedName>
    <definedName name="SUM_H_CRN__5522___3__1">#N/A</definedName>
    <definedName name="SUM_H_CRN__5522__1">#N/A</definedName>
    <definedName name="SUM_H_CRN__5523___3__1">#N/A</definedName>
    <definedName name="SUM_H_CRN__5523__1">#N/A</definedName>
    <definedName name="SUM_H_CRN__5524___3__1">#N/A</definedName>
    <definedName name="SUM_H_CRN__5524__1">#N/A</definedName>
    <definedName name="SUM_H_CRN__6020___3__1">#N/A</definedName>
    <definedName name="SUM_H_CRN__6020__1">#N/A</definedName>
    <definedName name="SUM_H_CRN__6055___3__1">#N/A</definedName>
    <definedName name="SUM_H_CRN__6055__1">#N/A</definedName>
    <definedName name="SUM_H_CRN__6063___3__1">#N/A</definedName>
    <definedName name="SUM_H_CRN__6063__1">#N/A</definedName>
    <definedName name="SUM_H_CRN__6478___3__1">#N/A</definedName>
    <definedName name="SUM_H_CRN__6478__1">#N/A</definedName>
    <definedName name="SUM_H_CRN__6505___3__1">#N/A</definedName>
    <definedName name="SUM_H_CRN__6505__1">#N/A</definedName>
    <definedName name="SUM_H_CRN__6507___3__1">#N/A</definedName>
    <definedName name="SUM_H_CRN__6507__1">#N/A</definedName>
    <definedName name="SUM_H_CRN__6543___3__1">#N/A</definedName>
    <definedName name="SUM_H_CRN__6543__1">#N/A</definedName>
    <definedName name="SUM_H_CRN_1">#N/A</definedName>
    <definedName name="SUM_H_EXPENSES_1">#N/A</definedName>
    <definedName name="SUM_H_INCOME_1">#N/A</definedName>
    <definedName name="SUM_H_LIABILITIES_1">#N/A</definedName>
    <definedName name="SUM_H_SUSPENSE_1">#N/A</definedName>
    <definedName name="SUM_I">#N/A</definedName>
    <definedName name="SUM_I_1">#N/A</definedName>
    <definedName name="SUM_I_ASSETS_1">#N/A</definedName>
    <definedName name="SUM_I_CAPITAL_1">#N/A</definedName>
    <definedName name="SUM_I_CNC_1">#N/A</definedName>
    <definedName name="SUM_I_CNC_STOCK_1">#N/A</definedName>
    <definedName name="SUM_I_CNI1__1">#N/A</definedName>
    <definedName name="SUM_I_CNI1__STOCK_1">#N/A</definedName>
    <definedName name="SUM_I_CNI2__1">#N/A</definedName>
    <definedName name="SUM_I_CNI2__STOCK_1">#N/A</definedName>
    <definedName name="SUM_I_CNIIV_1">#N/A</definedName>
    <definedName name="SUM_I_CNIIV_STOCK_1">#N/A</definedName>
    <definedName name="SUM_I_EXPENSES_1">#N/A</definedName>
    <definedName name="SUM_I_INCOME_1">#N/A</definedName>
    <definedName name="SUM_I_LIABILITIES_1">#N/A</definedName>
    <definedName name="SUM_I_SUSPENSE_1">#N/A</definedName>
    <definedName name="SUM_J">#N/A</definedName>
    <definedName name="SUM_J_1">#N/A</definedName>
    <definedName name="SUM_J_ASSETS_1">#N/A</definedName>
    <definedName name="SUM_J_CAPITAL_1">#N/A</definedName>
    <definedName name="SUM_J_EXPENSES_1">#N/A</definedName>
    <definedName name="SUM_J_INCOME_1">#N/A</definedName>
    <definedName name="SUM_J_LIABILITIES_1">#N/A</definedName>
    <definedName name="SUM_J_SUSPENSE_1">#N/A</definedName>
    <definedName name="SUM_K_1">#N/A</definedName>
    <definedName name="SUM_K_ASSETS_1">#N/A</definedName>
    <definedName name="SUM_K_CAPITAL_1">#N/A</definedName>
    <definedName name="SUM_K_EXPENSES_1">#N/A</definedName>
    <definedName name="SUM_K_INCOME_1">#N/A</definedName>
    <definedName name="SUM_K_LIABILITIES_1">#N/A</definedName>
    <definedName name="SUM_K_SUSPENSE_1">#N/A</definedName>
    <definedName name="SUM_L_1">#N/A</definedName>
    <definedName name="SUM_L_ASSETS_1">#N/A</definedName>
    <definedName name="SUM_L_CAPITAL_1">#N/A</definedName>
    <definedName name="SUM_L_EXPENSES_1">#N/A</definedName>
    <definedName name="SUM_L_INCOME_1">#N/A</definedName>
    <definedName name="SUM_L_LIABILITIES_1">#N/A</definedName>
    <definedName name="SUM_L_SUSPENSE_1">#N/A</definedName>
    <definedName name="SUM_M_1">#N/A</definedName>
    <definedName name="SUM_M_ASSETS_1">#N/A</definedName>
    <definedName name="SUM_M_CAPITAL_1">#N/A</definedName>
    <definedName name="SUM_M_EXPENSES_1">#N/A</definedName>
    <definedName name="SUM_M_INCOME_1">#N/A</definedName>
    <definedName name="SUM_M_LIABILITIES_1">#N/A</definedName>
    <definedName name="SUM_M_SUSPENSE_1">#N/A</definedName>
    <definedName name="SUM_N_1">#N/A</definedName>
    <definedName name="SUM_N_ASSETS_1">#N/A</definedName>
    <definedName name="SUM_N_CAPITAL_1">#N/A</definedName>
    <definedName name="SUM_N_CNC_1">#N/A</definedName>
    <definedName name="SUM_N_CNC_STOCK_1">#N/A</definedName>
    <definedName name="SUM_N_CNI1__1">#N/A</definedName>
    <definedName name="SUM_N_CNI1__STOCK_1">#N/A</definedName>
    <definedName name="SUM_N_CNI2__1">#N/A</definedName>
    <definedName name="SUM_N_CNI2__STOCK_1">#N/A</definedName>
    <definedName name="SUM_N_CNIIV_1">#N/A</definedName>
    <definedName name="SUM_N_CNIIV_STOCK_1">#N/A</definedName>
    <definedName name="SUM_N_EXPENSES_1">#N/A</definedName>
    <definedName name="SUM_N_INCOME_1">#N/A</definedName>
    <definedName name="SUM_N_LIABILITIES_1">#N/A</definedName>
    <definedName name="SUM_N_SUSPENSE_1">#N/A</definedName>
    <definedName name="SUM_O_1">#N/A</definedName>
    <definedName name="SUM_O_CNC_1">#N/A</definedName>
    <definedName name="SUM_O_CNC_STOCK_1">#N/A</definedName>
    <definedName name="SUM_O_CNI1__1">#N/A</definedName>
    <definedName name="SUM_O_CNI1__STOCK_1">#N/A</definedName>
    <definedName name="SUM_O_CNI2__1">#N/A</definedName>
    <definedName name="SUM_O_CNI2__STOCK_1">#N/A</definedName>
    <definedName name="SUM_O_CNIIV_1">#N/A</definedName>
    <definedName name="SUM_O_CNIIV_STOCK_1">#N/A</definedName>
    <definedName name="SUM_P_1">#N/A</definedName>
    <definedName name="SUM_P_CNC_1">#N/A</definedName>
    <definedName name="SUM_P_CNC_STOCK_1">#N/A</definedName>
    <definedName name="SUM_P_CNI1__1">#N/A</definedName>
    <definedName name="SUM_P_CNI1__STOCK_1">#N/A</definedName>
    <definedName name="SUM_P_CNI2__1">#N/A</definedName>
    <definedName name="SUM_P_CNI2__STOCK_1">#N/A</definedName>
    <definedName name="SUM_P_CNIIV_1">#N/A</definedName>
    <definedName name="SUM_P_CNIIV_STOCK_1">#N/A</definedName>
    <definedName name="SUM_R_1">#N/A</definedName>
    <definedName name="SUM_R_CNC_1">#N/A</definedName>
    <definedName name="SUM_R_CNC_STOCK_1">#N/A</definedName>
    <definedName name="SUM_R_CNI1__1">#N/A</definedName>
    <definedName name="SUM_R_CNI1__STOCK_1">#N/A</definedName>
    <definedName name="SUM_R_CNI2__1">#N/A</definedName>
    <definedName name="SUM_R_CNI2__STOCK_1">#N/A</definedName>
    <definedName name="SUM_R_CNIIV_1">#N/A</definedName>
    <definedName name="SUM_R_CNIIV_STOCK_1">#N/A</definedName>
    <definedName name="SUM_S_1">#N/A</definedName>
    <definedName name="SUM_S_CNC_1">#N/A</definedName>
    <definedName name="SUM_S_CNC_STOCK_1">#N/A</definedName>
    <definedName name="SUM_S_CNI1__1">#N/A</definedName>
    <definedName name="SUM_S_CNI1__STOCK_1">#N/A</definedName>
    <definedName name="SUM_S_CNI2__1">#N/A</definedName>
    <definedName name="SUM_S_CNI2__STOCK_1">#N/A</definedName>
    <definedName name="SUM_S_CNIIV_1">#N/A</definedName>
    <definedName name="SUM_S_CNIIV_STOCK_1">#N/A</definedName>
    <definedName name="SUM_T_1">#N/A</definedName>
    <definedName name="SUM_T_CNC_1">#N/A</definedName>
    <definedName name="SUM_T_CNC_STOCK_1">#N/A</definedName>
    <definedName name="SUM_T_CNI1__1">#N/A</definedName>
    <definedName name="SUM_T_CNI1__STOCK_1">#N/A</definedName>
    <definedName name="SUM_T_CNI2__1">#N/A</definedName>
    <definedName name="SUM_T_CNI2__STOCK_1">#N/A</definedName>
    <definedName name="SUM_T_CNIIV_1">#N/A</definedName>
    <definedName name="SUM_T_CNIIV_STOCK_1">#N/A</definedName>
    <definedName name="t_year" localSheetId="1">#REF!</definedName>
    <definedName name="t_year" localSheetId="24">#REF!</definedName>
    <definedName name="t_year" localSheetId="0">#REF!</definedName>
    <definedName name="t_year">#REF!</definedName>
    <definedName name="T0.1?axis?C?ПЭ" localSheetId="1">#REF!,#REF!,#REF!</definedName>
    <definedName name="T0.1?axis?C?ПЭ" localSheetId="24">#REF!,#REF!,#REF!</definedName>
    <definedName name="T0.1?axis?C?ПЭ" localSheetId="0">#REF!,#REF!,#REF!</definedName>
    <definedName name="T0.1?axis?C?ПЭ">#REF!,#REF!,#REF!</definedName>
    <definedName name="T0.1?axis?C?ПЭ?" localSheetId="1">#REF!,#REF!,#REF!</definedName>
    <definedName name="T0.1?axis?C?ПЭ?" localSheetId="24">#REF!,#REF!,#REF!</definedName>
    <definedName name="T0.1?axis?C?ПЭ?">#REF!,#REF!,#REF!</definedName>
    <definedName name="T0.1?axis?ПРД?БАЗ" localSheetId="1">#REF!,#REF!</definedName>
    <definedName name="T0.1?axis?ПРД?БАЗ" localSheetId="24">#REF!,#REF!</definedName>
    <definedName name="T0.1?axis?ПРД?БАЗ" localSheetId="0">#REF!,#REF!</definedName>
    <definedName name="T0.1?axis?ПРД?БАЗ">#REF!,#REF!</definedName>
    <definedName name="T0.1?axis?ПРД?РЕГ" localSheetId="1">#REF!</definedName>
    <definedName name="T0.1?axis?ПРД?РЕГ" localSheetId="24">#REF!</definedName>
    <definedName name="T0.1?axis?ПРД?РЕГ" localSheetId="0">#REF!</definedName>
    <definedName name="T0.1?axis?ПРД?РЕГ">#REF!</definedName>
    <definedName name="T0.1?axis?ПФ?NA" localSheetId="1">#REF!</definedName>
    <definedName name="T0.1?axis?ПФ?NA" localSheetId="24">#REF!</definedName>
    <definedName name="T0.1?axis?ПФ?NA">#REF!</definedName>
    <definedName name="T0.1?axis?ПФ?ПЛАН" localSheetId="1">#REF!,#REF!</definedName>
    <definedName name="T0.1?axis?ПФ?ПЛАН" localSheetId="24">#REF!,#REF!</definedName>
    <definedName name="T0.1?axis?ПФ?ПЛАН" localSheetId="0">#REF!,#REF!</definedName>
    <definedName name="T0.1?axis?ПФ?ПЛАН">#REF!,#REF!</definedName>
    <definedName name="T0.1?Data" localSheetId="1">#REF!,#REF!,#REF!</definedName>
    <definedName name="T0.1?Data" localSheetId="24">#REF!,#REF!,#REF!</definedName>
    <definedName name="T0.1?Data" localSheetId="0">#REF!,#REF!,#REF!</definedName>
    <definedName name="T0.1?Data">#REF!,#REF!,#REF!</definedName>
    <definedName name="T0.1?item_ext?РОСТ" localSheetId="1">#REF!</definedName>
    <definedName name="T0.1?item_ext?РОСТ" localSheetId="24">#REF!</definedName>
    <definedName name="T0.1?item_ext?РОСТ" localSheetId="0">#REF!</definedName>
    <definedName name="T0.1?item_ext?РОСТ">#REF!</definedName>
    <definedName name="T0.1?L1" localSheetId="1">#REF!</definedName>
    <definedName name="T0.1?L1" localSheetId="24">#REF!</definedName>
    <definedName name="T0.1?L1">#REF!</definedName>
    <definedName name="T0.1?L2" localSheetId="1">#REF!</definedName>
    <definedName name="T0.1?L2" localSheetId="24">#REF!</definedName>
    <definedName name="T0.1?L2">#REF!</definedName>
    <definedName name="T0.1?L3" localSheetId="1">#REF!</definedName>
    <definedName name="T0.1?L3" localSheetId="24">#REF!</definedName>
    <definedName name="T0.1?L3">#REF!</definedName>
    <definedName name="T0.1?L4" localSheetId="1">#REF!</definedName>
    <definedName name="T0.1?L4" localSheetId="24">#REF!</definedName>
    <definedName name="T0.1?L4">#REF!</definedName>
    <definedName name="T0.1?L5" localSheetId="1">#REF!</definedName>
    <definedName name="T0.1?L5" localSheetId="24">#REF!</definedName>
    <definedName name="T0.1?L5">#REF!</definedName>
    <definedName name="T0.1?L6" localSheetId="1">#REF!</definedName>
    <definedName name="T0.1?L6" localSheetId="24">#REF!</definedName>
    <definedName name="T0.1?L6">#REF!</definedName>
    <definedName name="T0.1?Name" localSheetId="1">#REF!</definedName>
    <definedName name="T0.1?Name" localSheetId="24">#REF!</definedName>
    <definedName name="T0.1?Name">#REF!</definedName>
    <definedName name="T0.1?Table" localSheetId="1">#REF!</definedName>
    <definedName name="T0.1?Table" localSheetId="24">#REF!</definedName>
    <definedName name="T0.1?Table">#REF!</definedName>
    <definedName name="T0.1?Title" localSheetId="1">#REF!</definedName>
    <definedName name="T0.1?Title" localSheetId="24">#REF!</definedName>
    <definedName name="T0.1?Title">#REF!</definedName>
    <definedName name="T0.1?unit?МКВТЧ" localSheetId="1">#REF!</definedName>
    <definedName name="T0.1?unit?МКВТЧ" localSheetId="24">#REF!</definedName>
    <definedName name="T0.1?unit?МКВТЧ">#REF!</definedName>
    <definedName name="T0.1?unit?ПРЦ" localSheetId="1">#REF!</definedName>
    <definedName name="T0.1?unit?ПРЦ" localSheetId="24">#REF!</definedName>
    <definedName name="T0.1?unit?ПРЦ">#REF!</definedName>
    <definedName name="T0.1?unit?РУБ.ТКВТЧ" localSheetId="1">#REF!</definedName>
    <definedName name="T0.1?unit?РУБ.ТКВТЧ" localSheetId="24">#REF!</definedName>
    <definedName name="T0.1?unit?РУБ.ТКВТЧ">#REF!</definedName>
    <definedName name="T0.1?unit?ТРУБ" localSheetId="1">#REF!</definedName>
    <definedName name="T0.1?unit?ТРУБ" localSheetId="24">#REF!</definedName>
    <definedName name="T0.1?unit?ТРУБ">#REF!</definedName>
    <definedName name="T0.1_Protect" localSheetId="1">#REF!,#REF!,#REF!,#REF!,#REF!,#REF!,#REF!,#REF!</definedName>
    <definedName name="T0.1_Protect" localSheetId="24">#REF!,#REF!,#REF!,#REF!,#REF!,#REF!,#REF!,#REF!</definedName>
    <definedName name="T0.1_Protect" localSheetId="0">#REF!,#REF!,#REF!,#REF!,#REF!,#REF!,#REF!,#REF!</definedName>
    <definedName name="T0.1_Protect">#REF!,#REF!,#REF!,#REF!,#REF!,#REF!,#REF!,#REF!</definedName>
    <definedName name="T0_1_Protect" localSheetId="1">#REF!,#REF!,#REF!,#REF!</definedName>
    <definedName name="T0_1_Protect" localSheetId="24">#REF!,#REF!,#REF!,#REF!</definedName>
    <definedName name="T0_1_Protect" localSheetId="0">#REF!,#REF!,#REF!,#REF!</definedName>
    <definedName name="T0_1_Protect">#REF!,#REF!,#REF!,#REF!</definedName>
    <definedName name="T0_Protect" localSheetId="1">P2_T0_Protect,P3_T0_Protect</definedName>
    <definedName name="T0_Protect" localSheetId="24">P2_T0_Protect,P3_T0_Protect</definedName>
    <definedName name="T0_Protect" localSheetId="0">P2_T0_Protect,P3_T0_Protect</definedName>
    <definedName name="T0_Protect">P2_T0_Protect,P3_T0_Protect</definedName>
    <definedName name="T1?axis?ПРД?БАЗ" localSheetId="1">#REF!,#REF!</definedName>
    <definedName name="T1?axis?ПРД?БАЗ" localSheetId="24">#REF!,#REF!</definedName>
    <definedName name="T1?axis?ПРД?БАЗ" localSheetId="0">#REF!,#REF!</definedName>
    <definedName name="T1?axis?ПРД?БАЗ">#REF!,#REF!</definedName>
    <definedName name="T1?axis?ПРД?ПРЕД" localSheetId="1">#REF!,#REF!</definedName>
    <definedName name="T1?axis?ПРД?ПРЕД" localSheetId="24">#REF!,#REF!</definedName>
    <definedName name="T1?axis?ПРД?ПРЕД">#REF!,#REF!</definedName>
    <definedName name="T1?axis?ПРД?РЕГ" localSheetId="1">#REF!</definedName>
    <definedName name="T1?axis?ПРД?РЕГ" localSheetId="24">#REF!</definedName>
    <definedName name="T1?axis?ПРД?РЕГ" localSheetId="0">#REF!</definedName>
    <definedName name="T1?axis?ПРД?РЕГ">#REF!</definedName>
    <definedName name="T1?axis?ПФ?NA" localSheetId="1">#REF!</definedName>
    <definedName name="T1?axis?ПФ?NA" localSheetId="24">#REF!</definedName>
    <definedName name="T1?axis?ПФ?NA">#REF!</definedName>
    <definedName name="T1?axis?ПФ?ПЛАН" localSheetId="1">#REF!,#REF!,#REF!,#REF!</definedName>
    <definedName name="T1?axis?ПФ?ПЛАН" localSheetId="24">#REF!,#REF!,#REF!,#REF!</definedName>
    <definedName name="T1?axis?ПФ?ПЛАН" localSheetId="0">#REF!,#REF!,#REF!,#REF!</definedName>
    <definedName name="T1?axis?ПФ?ПЛАН">#REF!,#REF!,#REF!,#REF!</definedName>
    <definedName name="T1?axis?ПФ?ФАКТ" localSheetId="1">#REF!,#REF!,#REF!,#REF!</definedName>
    <definedName name="T1?axis?ПФ?ФАКТ" localSheetId="24">#REF!,#REF!,#REF!,#REF!</definedName>
    <definedName name="T1?axis?ПФ?ФАКТ">#REF!,#REF!,#REF!,#REF!</definedName>
    <definedName name="T1?Data" localSheetId="1">#REF!,#REF!,#REF!,#REF!,#REF!,#REF!</definedName>
    <definedName name="T1?Data" localSheetId="24">#REF!,#REF!,#REF!,#REF!,#REF!,#REF!</definedName>
    <definedName name="T1?Data" localSheetId="0">#REF!,#REF!,#REF!,#REF!,#REF!,#REF!</definedName>
    <definedName name="T1?Data">#REF!,#REF!,#REF!,#REF!,#REF!,#REF!</definedName>
    <definedName name="T1?item_ext?РОСТ" localSheetId="1">#REF!</definedName>
    <definedName name="T1?item_ext?РОСТ" localSheetId="24">#REF!</definedName>
    <definedName name="T1?item_ext?РОСТ" localSheetId="0">#REF!</definedName>
    <definedName name="T1?item_ext?РОСТ">#REF!</definedName>
    <definedName name="T1?L1" localSheetId="1">#REF!</definedName>
    <definedName name="T1?L1" localSheetId="24">#REF!</definedName>
    <definedName name="T1?L1">#REF!</definedName>
    <definedName name="T1?L2" localSheetId="1">#REF!</definedName>
    <definedName name="T1?L2" localSheetId="24">#REF!</definedName>
    <definedName name="T1?L2">#REF!</definedName>
    <definedName name="T1?L3" localSheetId="1">#REF!</definedName>
    <definedName name="T1?L3" localSheetId="24">#REF!</definedName>
    <definedName name="T1?L3">#REF!</definedName>
    <definedName name="T1?L4" localSheetId="1">#REF!</definedName>
    <definedName name="T1?L4" localSheetId="24">#REF!</definedName>
    <definedName name="T1?L4">#REF!</definedName>
    <definedName name="T1?L5" localSheetId="1">#REF!</definedName>
    <definedName name="T1?L5" localSheetId="24">#REF!</definedName>
    <definedName name="T1?L5">#REF!</definedName>
    <definedName name="T1?L6" localSheetId="1">#REF!</definedName>
    <definedName name="T1?L6" localSheetId="24">#REF!</definedName>
    <definedName name="T1?L6">#REF!</definedName>
    <definedName name="T1?L7" localSheetId="1">#REF!</definedName>
    <definedName name="T1?L7" localSheetId="24">#REF!</definedName>
    <definedName name="T1?L7">#REF!</definedName>
    <definedName name="T1?L7.1" localSheetId="1">#REF!</definedName>
    <definedName name="T1?L7.1" localSheetId="24">#REF!</definedName>
    <definedName name="T1?L7.1">#REF!</definedName>
    <definedName name="T1?L7.2" localSheetId="1">#REF!</definedName>
    <definedName name="T1?L7.2" localSheetId="24">#REF!</definedName>
    <definedName name="T1?L7.2">#REF!</definedName>
    <definedName name="T1?L7.3" localSheetId="1">#REF!</definedName>
    <definedName name="T1?L7.3" localSheetId="24">#REF!</definedName>
    <definedName name="T1?L7.3">#REF!</definedName>
    <definedName name="T1?L7.4" localSheetId="1">#REF!</definedName>
    <definedName name="T1?L7.4" localSheetId="24">#REF!</definedName>
    <definedName name="T1?L7.4">#REF!</definedName>
    <definedName name="T1?L8" localSheetId="1">#REF!</definedName>
    <definedName name="T1?L8" localSheetId="24">#REF!</definedName>
    <definedName name="T1?L8">#REF!</definedName>
    <definedName name="T1?L8.1" localSheetId="1">#REF!</definedName>
    <definedName name="T1?L8.1" localSheetId="24">#REF!</definedName>
    <definedName name="T1?L8.1">#REF!</definedName>
    <definedName name="T1?L8.2" localSheetId="1">#REF!</definedName>
    <definedName name="T1?L8.2" localSheetId="24">#REF!</definedName>
    <definedName name="T1?L8.2">#REF!</definedName>
    <definedName name="T1?L8.3" localSheetId="1">#REF!</definedName>
    <definedName name="T1?L8.3" localSheetId="24">#REF!</definedName>
    <definedName name="T1?L8.3">#REF!</definedName>
    <definedName name="T1?L9" localSheetId="1">#REF!</definedName>
    <definedName name="T1?L9" localSheetId="24">#REF!</definedName>
    <definedName name="T1?L9">#REF!</definedName>
    <definedName name="T1?Name" localSheetId="1">#REF!</definedName>
    <definedName name="T1?Name" localSheetId="24">#REF!</definedName>
    <definedName name="T1?Name">#REF!</definedName>
    <definedName name="T1?Table" localSheetId="1">#REF!</definedName>
    <definedName name="T1?Table" localSheetId="24">#REF!</definedName>
    <definedName name="T1?Table">#REF!</definedName>
    <definedName name="T1?Title" localSheetId="1">#REF!</definedName>
    <definedName name="T1?Title" localSheetId="24">#REF!</definedName>
    <definedName name="T1?Title">#REF!</definedName>
    <definedName name="T1?unit?МВТ" localSheetId="1">#REF!</definedName>
    <definedName name="T1?unit?МВТ" localSheetId="24">#REF!</definedName>
    <definedName name="T1?unit?МВТ">#REF!</definedName>
    <definedName name="T1?unit?ПРЦ" localSheetId="1">#REF!</definedName>
    <definedName name="T1?unit?ПРЦ" localSheetId="24">#REF!</definedName>
    <definedName name="T1?unit?ПРЦ">#REF!</definedName>
    <definedName name="T1_Protect" localSheetId="1">#REF!,#REF!,#REF!,#REF!,#REF!,#REF!,#REF!,#REF!,#REF!</definedName>
    <definedName name="T1_Protect" localSheetId="24">#REF!,#REF!,#REF!,#REF!,#REF!,#REF!,#REF!,#REF!,#REF!</definedName>
    <definedName name="T1_Protect" localSheetId="0">#REF!,#REF!,#REF!,#REF!,#REF!,#REF!,#REF!,#REF!,#REF!</definedName>
    <definedName name="T1_Protect">#REF!,#REF!,#REF!,#REF!,#REF!,#REF!,#REF!,#REF!,#REF!</definedName>
    <definedName name="T10?axis?R?ВРАС" localSheetId="1">#REF!</definedName>
    <definedName name="T10?axis?R?ВРАС" localSheetId="24">#REF!</definedName>
    <definedName name="T10?axis?R?ВРАС" localSheetId="0">#REF!</definedName>
    <definedName name="T10?axis?R?ВРАС">#REF!</definedName>
    <definedName name="T10?axis?R?ВРАС?" localSheetId="1">#REF!</definedName>
    <definedName name="T10?axis?R?ВРАС?" localSheetId="24">#REF!</definedName>
    <definedName name="T10?axis?R?ВРАС?">#REF!</definedName>
    <definedName name="T10?axis?R?ДОГОВОР" localSheetId="1">#REF!</definedName>
    <definedName name="T10?axis?R?ДОГОВОР" localSheetId="24">#REF!</definedName>
    <definedName name="T10?axis?R?ДОГОВОР">#REF!</definedName>
    <definedName name="T10?axis?R?ДОГОВОР?" localSheetId="1">#REF!</definedName>
    <definedName name="T10?axis?R?ДОГОВОР?" localSheetId="24">#REF!</definedName>
    <definedName name="T10?axis?R?ДОГОВОР?">#REF!</definedName>
    <definedName name="T10?axis?ПРД?БАЗ" localSheetId="1">#REF!,#REF!</definedName>
    <definedName name="T10?axis?ПРД?БАЗ" localSheetId="24">#REF!,#REF!</definedName>
    <definedName name="T10?axis?ПРД?БАЗ" localSheetId="0">#REF!,#REF!</definedName>
    <definedName name="T10?axis?ПРД?БАЗ">#REF!,#REF!</definedName>
    <definedName name="T10?axis?ПРД?ПРЕД" localSheetId="1">#REF!,#REF!</definedName>
    <definedName name="T10?axis?ПРД?ПРЕД" localSheetId="24">#REF!,#REF!</definedName>
    <definedName name="T10?axis?ПРД?ПРЕД">#REF!,#REF!</definedName>
    <definedName name="T10?axis?ПРД?РЕГ" localSheetId="1">#REF!</definedName>
    <definedName name="T10?axis?ПРД?РЕГ" localSheetId="24">#REF!</definedName>
    <definedName name="T10?axis?ПРД?РЕГ" localSheetId="0">#REF!</definedName>
    <definedName name="T10?axis?ПРД?РЕГ">#REF!</definedName>
    <definedName name="T10?axis?ПФ?NA" localSheetId="1">#REF!</definedName>
    <definedName name="T10?axis?ПФ?NA" localSheetId="24">#REF!</definedName>
    <definedName name="T10?axis?ПФ?NA">#REF!</definedName>
    <definedName name="T10?axis?ПФ?ПЛАН" localSheetId="1">#REF!,#REF!,#REF!,#REF!</definedName>
    <definedName name="T10?axis?ПФ?ПЛАН" localSheetId="24">#REF!,#REF!,#REF!,#REF!</definedName>
    <definedName name="T10?axis?ПФ?ПЛАН" localSheetId="0">#REF!,#REF!,#REF!,#REF!</definedName>
    <definedName name="T10?axis?ПФ?ПЛАН">#REF!,#REF!,#REF!,#REF!</definedName>
    <definedName name="T10?axis?ПФ?ФАКТ" localSheetId="1">#REF!,#REF!,#REF!,#REF!</definedName>
    <definedName name="T10?axis?ПФ?ФАКТ" localSheetId="24">#REF!,#REF!,#REF!,#REF!</definedName>
    <definedName name="T10?axis?ПФ?ФАКТ">#REF!,#REF!,#REF!,#REF!</definedName>
    <definedName name="T10?Data" localSheetId="1">#REF!</definedName>
    <definedName name="T10?Data" localSheetId="24">#REF!</definedName>
    <definedName name="T10?Data" localSheetId="0">#REF!</definedName>
    <definedName name="T10?Data">#REF!</definedName>
    <definedName name="T10?item_ext?РОСТ" localSheetId="1">#REF!</definedName>
    <definedName name="T10?item_ext?РОСТ" localSheetId="24">#REF!</definedName>
    <definedName name="T10?item_ext?РОСТ">#REF!</definedName>
    <definedName name="T10?L1" localSheetId="1">#REF!</definedName>
    <definedName name="T10?L1" localSheetId="24">#REF!</definedName>
    <definedName name="T10?L1">#REF!</definedName>
    <definedName name="T10?L1.1" localSheetId="1">#REF!</definedName>
    <definedName name="T10?L1.1" localSheetId="24">#REF!</definedName>
    <definedName name="T10?L1.1">#REF!</definedName>
    <definedName name="T10?Name" localSheetId="1">#REF!</definedName>
    <definedName name="T10?Name" localSheetId="24">#REF!</definedName>
    <definedName name="T10?Name">#REF!</definedName>
    <definedName name="T10?Table" localSheetId="1">#REF!</definedName>
    <definedName name="T10?Table" localSheetId="24">#REF!</definedName>
    <definedName name="T10?Table">#REF!</definedName>
    <definedName name="T10?Title" localSheetId="1">#REF!</definedName>
    <definedName name="T10?Title" localSheetId="24">#REF!</definedName>
    <definedName name="T10?Title">#REF!</definedName>
    <definedName name="T10?unit?ПРЦ" localSheetId="1">#REF!</definedName>
    <definedName name="T10?unit?ПРЦ" localSheetId="24">#REF!</definedName>
    <definedName name="T10?unit?ПРЦ">#REF!</definedName>
    <definedName name="T10?unit?ТРУБ" localSheetId="1">#REF!</definedName>
    <definedName name="T10?unit?ТРУБ" localSheetId="24">#REF!</definedName>
    <definedName name="T10?unit?ТРУБ">#REF!</definedName>
    <definedName name="T10_ADD_1" localSheetId="1">#REF!</definedName>
    <definedName name="T10_ADD_1" localSheetId="24">#REF!</definedName>
    <definedName name="T10_ADD_1">#REF!</definedName>
    <definedName name="T10_OPT" localSheetId="1">#REF!</definedName>
    <definedName name="T10_OPT" localSheetId="24">#REF!</definedName>
    <definedName name="T10_OPT">#REF!</definedName>
    <definedName name="T10_OPT_1" localSheetId="1">#REF!</definedName>
    <definedName name="T10_OPT_1" localSheetId="24">#REF!</definedName>
    <definedName name="T10_OPT_1">#REF!</definedName>
    <definedName name="T10_OPT_2" localSheetId="1">#REF!</definedName>
    <definedName name="T10_OPT_2" localSheetId="24">#REF!</definedName>
    <definedName name="T10_OPT_2">#REF!</definedName>
    <definedName name="T10_OPT_4" localSheetId="1">#REF!</definedName>
    <definedName name="T10_OPT_4" localSheetId="24">#REF!</definedName>
    <definedName name="T10_OPT_4">#REF!</definedName>
    <definedName name="T10_Protect" localSheetId="1">#REF!,#REF!,#REF!,#REF!,#REF!</definedName>
    <definedName name="T10_Protect" localSheetId="24">#REF!,#REF!,#REF!,#REF!,#REF!</definedName>
    <definedName name="T10_Protect" localSheetId="0">#REF!,#REF!,#REF!,#REF!,#REF!</definedName>
    <definedName name="T10_Protect">#REF!,#REF!,#REF!,#REF!,#REF!</definedName>
    <definedName name="T10_ROZN" localSheetId="1">#REF!</definedName>
    <definedName name="T10_ROZN" localSheetId="24">#REF!</definedName>
    <definedName name="T10_ROZN" localSheetId="0">#REF!</definedName>
    <definedName name="T10_ROZN">#REF!</definedName>
    <definedName name="T11?axis?R?ВРАС" localSheetId="1">#REF!</definedName>
    <definedName name="T11?axis?R?ВРАС" localSheetId="24">#REF!</definedName>
    <definedName name="T11?axis?R?ВРАС">#REF!</definedName>
    <definedName name="T11?axis?R?ВРАС?" localSheetId="1">#REF!</definedName>
    <definedName name="T11?axis?R?ВРАС?" localSheetId="24">#REF!</definedName>
    <definedName name="T11?axis?R?ВРАС?">#REF!</definedName>
    <definedName name="T11?axis?R?ДОГОВОР" localSheetId="1">#REF!</definedName>
    <definedName name="T11?axis?R?ДОГОВОР" localSheetId="24">#REF!</definedName>
    <definedName name="T11?axis?R?ДОГОВОР">#REF!</definedName>
    <definedName name="T11?axis?R?ДОГОВОР?" localSheetId="1">#REF!</definedName>
    <definedName name="T11?axis?R?ДОГОВОР?" localSheetId="24">#REF!</definedName>
    <definedName name="T11?axis?R?ДОГОВОР?">#REF!</definedName>
    <definedName name="T11?axis?ПРД?БАЗ" localSheetId="1">#REF!,#REF!</definedName>
    <definedName name="T11?axis?ПРД?БАЗ" localSheetId="24">#REF!,#REF!</definedName>
    <definedName name="T11?axis?ПРД?БАЗ" localSheetId="0">#REF!,#REF!</definedName>
    <definedName name="T11?axis?ПРД?БАЗ">#REF!,#REF!</definedName>
    <definedName name="T11?axis?ПРД?ПРЕД" localSheetId="1">#REF!,#REF!</definedName>
    <definedName name="T11?axis?ПРД?ПРЕД" localSheetId="24">#REF!,#REF!</definedName>
    <definedName name="T11?axis?ПРД?ПРЕД">#REF!,#REF!</definedName>
    <definedName name="T11?axis?ПРД?РЕГ" localSheetId="1">#REF!</definedName>
    <definedName name="T11?axis?ПРД?РЕГ" localSheetId="24">#REF!</definedName>
    <definedName name="T11?axis?ПРД?РЕГ" localSheetId="0">#REF!</definedName>
    <definedName name="T11?axis?ПРД?РЕГ">#REF!</definedName>
    <definedName name="T11?axis?ПФ?NA" localSheetId="1">#REF!</definedName>
    <definedName name="T11?axis?ПФ?NA" localSheetId="24">#REF!</definedName>
    <definedName name="T11?axis?ПФ?NA">#REF!</definedName>
    <definedName name="T11?axis?ПФ?ПЛАН" localSheetId="1">#REF!,#REF!,#REF!,#REF!</definedName>
    <definedName name="T11?axis?ПФ?ПЛАН" localSheetId="24">#REF!,#REF!,#REF!,#REF!</definedName>
    <definedName name="T11?axis?ПФ?ПЛАН" localSheetId="0">#REF!,#REF!,#REF!,#REF!</definedName>
    <definedName name="T11?axis?ПФ?ПЛАН">#REF!,#REF!,#REF!,#REF!</definedName>
    <definedName name="T11?axis?ПФ?ФАКТ" localSheetId="1">#REF!,#REF!,#REF!,#REF!</definedName>
    <definedName name="T11?axis?ПФ?ФАКТ" localSheetId="24">#REF!,#REF!,#REF!,#REF!</definedName>
    <definedName name="T11?axis?ПФ?ФАКТ">#REF!,#REF!,#REF!,#REF!</definedName>
    <definedName name="T11?Data" localSheetId="1">#REF!,#REF!</definedName>
    <definedName name="T11?Data" localSheetId="24">#REF!,#REF!</definedName>
    <definedName name="T11?Data" localSheetId="0">#REF!,#REF!</definedName>
    <definedName name="T11?Data">#REF!,#REF!</definedName>
    <definedName name="T11?item_ext?РОСТ" localSheetId="1">#REF!</definedName>
    <definedName name="T11?item_ext?РОСТ" localSheetId="24">#REF!</definedName>
    <definedName name="T11?item_ext?РОСТ" localSheetId="0">#REF!</definedName>
    <definedName name="T11?item_ext?РОСТ">#REF!</definedName>
    <definedName name="T11?L1" localSheetId="1">#REF!</definedName>
    <definedName name="T11?L1" localSheetId="24">#REF!</definedName>
    <definedName name="T11?L1">#REF!</definedName>
    <definedName name="T11?L1.1" localSheetId="1">#REF!</definedName>
    <definedName name="T11?L1.1" localSheetId="24">#REF!</definedName>
    <definedName name="T11?L1.1">#REF!</definedName>
    <definedName name="T11?Name" localSheetId="1">#REF!</definedName>
    <definedName name="T11?Name" localSheetId="24">#REF!</definedName>
    <definedName name="T11?Name">#REF!</definedName>
    <definedName name="T11?Table" localSheetId="1">#REF!</definedName>
    <definedName name="T11?Table" localSheetId="24">#REF!</definedName>
    <definedName name="T11?Table">#REF!</definedName>
    <definedName name="T11?Title" localSheetId="1">#REF!</definedName>
    <definedName name="T11?Title" localSheetId="24">#REF!</definedName>
    <definedName name="T11?Title">#REF!</definedName>
    <definedName name="T11?unit?ПРЦ" localSheetId="1">#REF!</definedName>
    <definedName name="T11?unit?ПРЦ" localSheetId="24">#REF!</definedName>
    <definedName name="T11?unit?ПРЦ">#REF!</definedName>
    <definedName name="T11?unit?ТРУБ" localSheetId="1">#REF!</definedName>
    <definedName name="T11?unit?ТРУБ" localSheetId="24">#REF!</definedName>
    <definedName name="T11?unit?ТРУБ">#REF!</definedName>
    <definedName name="T11_ADD_1" localSheetId="1">#REF!</definedName>
    <definedName name="T11_ADD_1" localSheetId="24">#REF!</definedName>
    <definedName name="T11_ADD_1">#REF!</definedName>
    <definedName name="T11_Protect" localSheetId="1">#REF!,#REF!,#REF!,#REF!,#REF!</definedName>
    <definedName name="T11_Protect" localSheetId="24">#REF!,#REF!,#REF!,#REF!,#REF!</definedName>
    <definedName name="T11_Protect" localSheetId="0">#REF!,#REF!,#REF!,#REF!,#REF!</definedName>
    <definedName name="T11_Protect">#REF!,#REF!,#REF!,#REF!,#REF!</definedName>
    <definedName name="T12?axis?R?ДОГОВОР" localSheetId="1">#REF!</definedName>
    <definedName name="T12?axis?R?ДОГОВОР" localSheetId="24">#REF!</definedName>
    <definedName name="T12?axis?R?ДОГОВОР" localSheetId="0">#REF!</definedName>
    <definedName name="T12?axis?R?ДОГОВОР">#REF!</definedName>
    <definedName name="T12?axis?R?ДОГОВОР?" localSheetId="1">#REF!</definedName>
    <definedName name="T12?axis?R?ДОГОВОР?" localSheetId="24">#REF!</definedName>
    <definedName name="T12?axis?R?ДОГОВОР?">#REF!</definedName>
    <definedName name="T12?axis?ПРД?БАЗ" localSheetId="1">#REF!,#REF!</definedName>
    <definedName name="T12?axis?ПРД?БАЗ" localSheetId="24">#REF!,#REF!</definedName>
    <definedName name="T12?axis?ПРД?БАЗ" localSheetId="0">#REF!,#REF!</definedName>
    <definedName name="T12?axis?ПРД?БАЗ">#REF!,#REF!</definedName>
    <definedName name="T12?axis?ПРД?ПРЕД" localSheetId="1">#REF!,#REF!</definedName>
    <definedName name="T12?axis?ПРД?ПРЕД" localSheetId="24">#REF!,#REF!</definedName>
    <definedName name="T12?axis?ПРД?ПРЕД">#REF!,#REF!</definedName>
    <definedName name="T12?axis?ПРД?РЕГ" localSheetId="1">#REF!</definedName>
    <definedName name="T12?axis?ПРД?РЕГ" localSheetId="24">#REF!</definedName>
    <definedName name="T12?axis?ПРД?РЕГ" localSheetId="0">#REF!</definedName>
    <definedName name="T12?axis?ПРД?РЕГ">#REF!</definedName>
    <definedName name="T12?axis?ПФ?NA" localSheetId="1">#REF!</definedName>
    <definedName name="T12?axis?ПФ?NA" localSheetId="24">#REF!</definedName>
    <definedName name="T12?axis?ПФ?NA">#REF!</definedName>
    <definedName name="T12?axis?ПФ?ПЛАН" localSheetId="1">#REF!,#REF!,#REF!,#REF!</definedName>
    <definedName name="T12?axis?ПФ?ПЛАН" localSheetId="24">#REF!,#REF!,#REF!,#REF!</definedName>
    <definedName name="T12?axis?ПФ?ПЛАН" localSheetId="0">#REF!,#REF!,#REF!,#REF!</definedName>
    <definedName name="T12?axis?ПФ?ПЛАН">#REF!,#REF!,#REF!,#REF!</definedName>
    <definedName name="T12?axis?ПФ?ФАКТ" localSheetId="1">#REF!,#REF!,#REF!,#REF!</definedName>
    <definedName name="T12?axis?ПФ?ФАКТ" localSheetId="24">#REF!,#REF!,#REF!,#REF!</definedName>
    <definedName name="T12?axis?ПФ?ФАКТ">#REF!,#REF!,#REF!,#REF!</definedName>
    <definedName name="T12?Data" localSheetId="1">#REF!,'Производственные показатели'!P1_T12?Data</definedName>
    <definedName name="T12?Data" localSheetId="24">#REF!,'Свод затрат'!P1_T12?Data</definedName>
    <definedName name="T12?Data" localSheetId="0">#REF!,'форма №2 '!P1_T12?Data</definedName>
    <definedName name="T12?Data">#REF!,P1_T12?Data</definedName>
    <definedName name="T12?item_ext?РОСТ" localSheetId="1">#REF!</definedName>
    <definedName name="T12?item_ext?РОСТ" localSheetId="24">#REF!</definedName>
    <definedName name="T12?item_ext?РОСТ" localSheetId="0">#REF!</definedName>
    <definedName name="T12?item_ext?РОСТ">#REF!</definedName>
    <definedName name="T12?L1" localSheetId="1">#REF!</definedName>
    <definedName name="T12?L1" localSheetId="24">#REF!</definedName>
    <definedName name="T12?L1">#REF!</definedName>
    <definedName name="T12?L1.1" localSheetId="1">#REF!</definedName>
    <definedName name="T12?L1.1" localSheetId="24">#REF!</definedName>
    <definedName name="T12?L1.1">#REF!</definedName>
    <definedName name="T12?L2" localSheetId="1">#REF!</definedName>
    <definedName name="T12?L2" localSheetId="24">#REF!</definedName>
    <definedName name="T12?L2">#REF!</definedName>
    <definedName name="T12?L2.1" localSheetId="1">#REF!</definedName>
    <definedName name="T12?L2.1" localSheetId="24">#REF!</definedName>
    <definedName name="T12?L2.1">#REF!</definedName>
    <definedName name="T12?L3" localSheetId="1">#REF!</definedName>
    <definedName name="T12?L3" localSheetId="24">#REF!</definedName>
    <definedName name="T12?L3">#REF!</definedName>
    <definedName name="T12?L3.1" localSheetId="1">#REF!</definedName>
    <definedName name="T12?L3.1" localSheetId="24">#REF!</definedName>
    <definedName name="T12?L3.1">#REF!</definedName>
    <definedName name="T12?L3.1.x" localSheetId="1">#REF!,#REF!,'Производственные показатели'!P1_T12?L3.1.x</definedName>
    <definedName name="T12?L3.1.x" localSheetId="24">#REF!,#REF!,'Свод затрат'!P1_T12?L3.1.x</definedName>
    <definedName name="T12?L3.1.x" localSheetId="0">#REF!,#REF!,'форма №2 '!P1_T12?L3.1.x</definedName>
    <definedName name="T12?L3.1.x">#REF!,#REF!,P1_T12?L3.1.x</definedName>
    <definedName name="T12?L3.x" localSheetId="1">#REF!,#REF!,'Производственные показатели'!P1_T12?L3.x</definedName>
    <definedName name="T12?L3.x" localSheetId="24">#REF!,#REF!,'Свод затрат'!P1_T12?L3.x</definedName>
    <definedName name="T12?L3.x" localSheetId="0">#REF!,#REF!,P1_T12?L3.x</definedName>
    <definedName name="T12?L3.x">#REF!,#REF!,P1_T12?L3.x</definedName>
    <definedName name="T12?L4" localSheetId="1">#REF!</definedName>
    <definedName name="T12?L4" localSheetId="24">#REF!</definedName>
    <definedName name="T12?L4" localSheetId="0">#REF!</definedName>
    <definedName name="T12?L4">#REF!</definedName>
    <definedName name="T12?Name" localSheetId="1">#REF!</definedName>
    <definedName name="T12?Name" localSheetId="24">#REF!</definedName>
    <definedName name="T12?Name">#REF!</definedName>
    <definedName name="T12?Table" localSheetId="1">#REF!</definedName>
    <definedName name="T12?Table" localSheetId="24">#REF!</definedName>
    <definedName name="T12?Table">#REF!</definedName>
    <definedName name="T12?Title" localSheetId="1">#REF!</definedName>
    <definedName name="T12?Title" localSheetId="24">#REF!</definedName>
    <definedName name="T12?Title">#REF!</definedName>
    <definedName name="T12?unit?ГА" localSheetId="1">#REF!,#REF!,#REF!,#REF!,'Производственные показатели'!P1_T12?unit?ГА</definedName>
    <definedName name="T12?unit?ГА" localSheetId="24">#REF!,#REF!,#REF!,#REF!,'Свод затрат'!P1_T12?unit?ГА</definedName>
    <definedName name="T12?unit?ГА" localSheetId="0">#REF!,#REF!,#REF!,#REF!,P1_T12?unit?ГА</definedName>
    <definedName name="T12?unit?ГА">#REF!,#REF!,#REF!,#REF!,P1_T12?unit?ГА</definedName>
    <definedName name="T12?unit?ПРЦ" localSheetId="1">#REF!</definedName>
    <definedName name="T12?unit?ПРЦ" localSheetId="24">#REF!</definedName>
    <definedName name="T12?unit?ПРЦ" localSheetId="0">#REF!</definedName>
    <definedName name="T12?unit?ПРЦ">#REF!</definedName>
    <definedName name="T12?unit?ТРУБ" localSheetId="1">#REF!,#REF!,#REF!,#REF!,#REF!,'Производственные показатели'!P1_T12?unit?ТРУБ</definedName>
    <definedName name="T12?unit?ТРУБ" localSheetId="24">#REF!,#REF!,#REF!,#REF!,#REF!,'Свод затрат'!P1_T12?unit?ТРУБ</definedName>
    <definedName name="T12?unit?ТРУБ" localSheetId="0">#REF!,#REF!,#REF!,#REF!,#REF!,P1_T12?unit?ТРУБ</definedName>
    <definedName name="T12?unit?ТРУБ">#REF!,#REF!,#REF!,#REF!,#REF!,P1_T12?unit?ТРУБ</definedName>
    <definedName name="T12_Protect" localSheetId="1">#REF!,#REF!,#REF!,#REF!,#REF!</definedName>
    <definedName name="T12_Protect" localSheetId="24">#REF!,#REF!,#REF!,#REF!,#REF!</definedName>
    <definedName name="T12_Protect" localSheetId="0">#REF!,#REF!,#REF!,#REF!,#REF!</definedName>
    <definedName name="T12_Protect">#REF!,#REF!,#REF!,#REF!,#REF!</definedName>
    <definedName name="T13?axis?R?ПЭ" localSheetId="1">#REF!</definedName>
    <definedName name="T13?axis?R?ПЭ" localSheetId="24">#REF!</definedName>
    <definedName name="T13?axis?R?ПЭ" localSheetId="0">#REF!</definedName>
    <definedName name="T13?axis?R?ПЭ">#REF!</definedName>
    <definedName name="T13?axis?R?ПЭ?" localSheetId="1">#REF!</definedName>
    <definedName name="T13?axis?R?ПЭ?" localSheetId="24">#REF!</definedName>
    <definedName name="T13?axis?R?ПЭ?">#REF!</definedName>
    <definedName name="T13?axis?ПРД?БАЗ" localSheetId="1">#REF!,#REF!</definedName>
    <definedName name="T13?axis?ПРД?БАЗ" localSheetId="24">#REF!,#REF!</definedName>
    <definedName name="T13?axis?ПРД?БАЗ" localSheetId="0">#REF!,#REF!</definedName>
    <definedName name="T13?axis?ПРД?БАЗ">#REF!,#REF!</definedName>
    <definedName name="T13?axis?ПРД?ПРЕД" localSheetId="1">#REF!,#REF!</definedName>
    <definedName name="T13?axis?ПРД?ПРЕД" localSheetId="24">#REF!,#REF!</definedName>
    <definedName name="T13?axis?ПРД?ПРЕД">#REF!,#REF!</definedName>
    <definedName name="T13?axis?ПРД?РЕГ" localSheetId="1">#REF!</definedName>
    <definedName name="T13?axis?ПРД?РЕГ" localSheetId="24">#REF!</definedName>
    <definedName name="T13?axis?ПРД?РЕГ" localSheetId="0">#REF!</definedName>
    <definedName name="T13?axis?ПРД?РЕГ">#REF!</definedName>
    <definedName name="T13?axis?ПФ?NA" localSheetId="1">#REF!</definedName>
    <definedName name="T13?axis?ПФ?NA" localSheetId="24">#REF!</definedName>
    <definedName name="T13?axis?ПФ?NA">#REF!</definedName>
    <definedName name="T13?axis?ПФ?ПЛАН" localSheetId="1">#REF!,#REF!,#REF!,#REF!</definedName>
    <definedName name="T13?axis?ПФ?ПЛАН" localSheetId="24">#REF!,#REF!,#REF!,#REF!</definedName>
    <definedName name="T13?axis?ПФ?ПЛАН" localSheetId="0">#REF!,#REF!,#REF!,#REF!</definedName>
    <definedName name="T13?axis?ПФ?ПЛАН">#REF!,#REF!,#REF!,#REF!</definedName>
    <definedName name="T13?axis?ПФ?ФАКТ" localSheetId="1">#REF!,#REF!,#REF!,#REF!</definedName>
    <definedName name="T13?axis?ПФ?ФАКТ" localSheetId="24">#REF!,#REF!,#REF!,#REF!</definedName>
    <definedName name="T13?axis?ПФ?ФАКТ">#REF!,#REF!,#REF!,#REF!</definedName>
    <definedName name="T13?Data" localSheetId="1">#REF!</definedName>
    <definedName name="T13?Data" localSheetId="24">#REF!</definedName>
    <definedName name="T13?Data" localSheetId="0">#REF!</definedName>
    <definedName name="T13?Data">#REF!</definedName>
    <definedName name="T13?item_ext?РОСТ" localSheetId="1">#REF!</definedName>
    <definedName name="T13?item_ext?РОСТ" localSheetId="24">#REF!</definedName>
    <definedName name="T13?item_ext?РОСТ">#REF!</definedName>
    <definedName name="T13?L1.1" localSheetId="1">#REF!,#REF!,#REF!</definedName>
    <definedName name="T13?L1.1" localSheetId="24">#REF!,#REF!,#REF!</definedName>
    <definedName name="T13?L1.1" localSheetId="0">#REF!,#REF!,#REF!</definedName>
    <definedName name="T13?L1.1">#REF!,#REF!,#REF!</definedName>
    <definedName name="T13?L1.2" localSheetId="1">#REF!,#REF!,#REF!</definedName>
    <definedName name="T13?L1.2" localSheetId="24">#REF!,#REF!,#REF!</definedName>
    <definedName name="T13?L1.2">#REF!,#REF!,#REF!</definedName>
    <definedName name="T13?L2" localSheetId="1">#REF!,#REF!,#REF!</definedName>
    <definedName name="T13?L2" localSheetId="24">#REF!,#REF!,#REF!</definedName>
    <definedName name="T13?L2">#REF!,#REF!,#REF!</definedName>
    <definedName name="T13?L2.1" localSheetId="1">#REF!,#REF!,#REF!</definedName>
    <definedName name="T13?L2.1" localSheetId="24">#REF!,#REF!,#REF!</definedName>
    <definedName name="T13?L2.1">#REF!,#REF!,#REF!</definedName>
    <definedName name="T13?L2.1.1" localSheetId="1">#REF!,#REF!,#REF!</definedName>
    <definedName name="T13?L2.1.1" localSheetId="24">#REF!,#REF!,#REF!</definedName>
    <definedName name="T13?L2.1.1">#REF!,#REF!,#REF!</definedName>
    <definedName name="T13?L2.1.2" localSheetId="1">#REF!,#REF!,#REF!</definedName>
    <definedName name="T13?L2.1.2" localSheetId="24">#REF!,#REF!,#REF!</definedName>
    <definedName name="T13?L2.1.2">#REF!,#REF!,#REF!</definedName>
    <definedName name="T13?L2.2" localSheetId="1">#REF!,#REF!,#REF!</definedName>
    <definedName name="T13?L2.2" localSheetId="24">#REF!,#REF!,#REF!</definedName>
    <definedName name="T13?L2.2">#REF!,#REF!,#REF!</definedName>
    <definedName name="T13?L2.2.1" localSheetId="1">#REF!,#REF!,#REF!</definedName>
    <definedName name="T13?L2.2.1" localSheetId="24">#REF!,#REF!,#REF!</definedName>
    <definedName name="T13?L2.2.1">#REF!,#REF!,#REF!</definedName>
    <definedName name="T13?L2.2.2" localSheetId="1">#REF!,#REF!,#REF!</definedName>
    <definedName name="T13?L2.2.2" localSheetId="24">#REF!,#REF!,#REF!</definedName>
    <definedName name="T13?L2.2.2">#REF!,#REF!,#REF!</definedName>
    <definedName name="T13?L4" localSheetId="1">#REF!,#REF!,#REF!</definedName>
    <definedName name="T13?L4" localSheetId="24">#REF!,#REF!,#REF!</definedName>
    <definedName name="T13?L4">#REF!,#REF!,#REF!</definedName>
    <definedName name="T13?Name" localSheetId="1">#REF!</definedName>
    <definedName name="T13?Name" localSheetId="24">#REF!</definedName>
    <definedName name="T13?Name" localSheetId="0">#REF!</definedName>
    <definedName name="T13?Name">#REF!</definedName>
    <definedName name="T13?Table" localSheetId="1">#REF!</definedName>
    <definedName name="T13?Table" localSheetId="24">#REF!</definedName>
    <definedName name="T13?Table">#REF!</definedName>
    <definedName name="T13?Title" localSheetId="1">#REF!</definedName>
    <definedName name="T13?Title" localSheetId="24">#REF!</definedName>
    <definedName name="T13?Title">#REF!</definedName>
    <definedName name="T13?unit?МКВТЧ" localSheetId="1">#REF!,#REF!,#REF!</definedName>
    <definedName name="T13?unit?МКВТЧ" localSheetId="24">#REF!,#REF!,#REF!</definedName>
    <definedName name="T13?unit?МКВТЧ" localSheetId="0">#REF!,#REF!,#REF!</definedName>
    <definedName name="T13?unit?МКВТЧ">#REF!,#REF!,#REF!</definedName>
    <definedName name="T13?unit?ПРЦ" localSheetId="1">#REF!</definedName>
    <definedName name="T13?unit?ПРЦ" localSheetId="24">#REF!</definedName>
    <definedName name="T13?unit?ПРЦ" localSheetId="0">#REF!</definedName>
    <definedName name="T13?unit?ПРЦ">#REF!</definedName>
    <definedName name="T13?unit?РУБ.ТМКБ" localSheetId="1">#REF!,#REF!,#REF!,#REF!,#REF!,#REF!</definedName>
    <definedName name="T13?unit?РУБ.ТМКБ" localSheetId="24">#REF!,#REF!,#REF!,#REF!,#REF!,#REF!</definedName>
    <definedName name="T13?unit?РУБ.ТМКБ" localSheetId="0">#REF!,#REF!,#REF!,#REF!,#REF!,#REF!</definedName>
    <definedName name="T13?unit?РУБ.ТМКБ">#REF!,#REF!,#REF!,#REF!,#REF!,#REF!</definedName>
    <definedName name="T13?unit?ТГКАЛ" localSheetId="1">#REF!,#REF!,#REF!</definedName>
    <definedName name="T13?unit?ТГКАЛ" localSheetId="24">#REF!,#REF!,#REF!</definedName>
    <definedName name="T13?unit?ТГКАЛ" localSheetId="0">#REF!,#REF!,#REF!</definedName>
    <definedName name="T13?unit?ТГКАЛ">#REF!,#REF!,#REF!</definedName>
    <definedName name="T13?unit?ТМКБ" localSheetId="1">#REF!,#REF!,#REF!,#REF!,#REF!,#REF!</definedName>
    <definedName name="T13?unit?ТМКБ" localSheetId="24">#REF!,#REF!,#REF!,#REF!,#REF!,#REF!</definedName>
    <definedName name="T13?unit?ТМКБ" localSheetId="0">#REF!,#REF!,#REF!,#REF!,#REF!,#REF!</definedName>
    <definedName name="T13?unit?ТМКБ">#REF!,#REF!,#REF!,#REF!,#REF!,#REF!</definedName>
    <definedName name="T13?unit?ТРУБ" localSheetId="1">#REF!,'Производственные показатели'!P1_T13?unit?ТРУБ</definedName>
    <definedName name="T13?unit?ТРУБ" localSheetId="24">#REF!,'Свод затрат'!P1_T13?unit?ТРУБ</definedName>
    <definedName name="T13?unit?ТРУБ" localSheetId="0">#REF!,P1_T13?unit?ТРУБ</definedName>
    <definedName name="T13?unit?ТРУБ">#REF!,P1_T13?unit?ТРУБ</definedName>
    <definedName name="T13_Protect" localSheetId="1">#REF!,#REF!,#REF!,#REF!</definedName>
    <definedName name="T13_Protect" localSheetId="24">#REF!,#REF!,#REF!,#REF!</definedName>
    <definedName name="T13_Protect" localSheetId="0">#REF!,#REF!,#REF!,#REF!</definedName>
    <definedName name="T13_Protect">#REF!,#REF!,#REF!,#REF!</definedName>
    <definedName name="T14?axis?R?ВРАС" localSheetId="1">#REF!</definedName>
    <definedName name="T14?axis?R?ВРАС" localSheetId="24">#REF!</definedName>
    <definedName name="T14?axis?R?ВРАС" localSheetId="0">#REF!</definedName>
    <definedName name="T14?axis?R?ВРАС">#REF!</definedName>
    <definedName name="T14?axis?R?ВРАС?" localSheetId="1">#REF!</definedName>
    <definedName name="T14?axis?R?ВРАС?" localSheetId="24">#REF!</definedName>
    <definedName name="T14?axis?R?ВРАС?">#REF!</definedName>
    <definedName name="T14?axis?ПРД?БАЗ" localSheetId="1">#REF!,#REF!</definedName>
    <definedName name="T14?axis?ПРД?БАЗ" localSheetId="24">#REF!,#REF!</definedName>
    <definedName name="T14?axis?ПРД?БАЗ" localSheetId="0">#REF!,#REF!</definedName>
    <definedName name="T14?axis?ПРД?БАЗ">#REF!,#REF!</definedName>
    <definedName name="T14?axis?ПРД?ПРЕД" localSheetId="1">#REF!,#REF!</definedName>
    <definedName name="T14?axis?ПРД?ПРЕД" localSheetId="24">#REF!,#REF!</definedName>
    <definedName name="T14?axis?ПРД?ПРЕД">#REF!,#REF!</definedName>
    <definedName name="T14?axis?ПРД?РЕГ" localSheetId="1">#REF!</definedName>
    <definedName name="T14?axis?ПРД?РЕГ" localSheetId="24">#REF!</definedName>
    <definedName name="T14?axis?ПРД?РЕГ" localSheetId="0">#REF!</definedName>
    <definedName name="T14?axis?ПРД?РЕГ">#REF!</definedName>
    <definedName name="T14?axis?ПФ?NA" localSheetId="1">#REF!</definedName>
    <definedName name="T14?axis?ПФ?NA" localSheetId="24">#REF!</definedName>
    <definedName name="T14?axis?ПФ?NA">#REF!</definedName>
    <definedName name="T14?axis?ПФ?ПЛАН" localSheetId="1">#REF!,#REF!,#REF!,#REF!</definedName>
    <definedName name="T14?axis?ПФ?ПЛАН" localSheetId="24">#REF!,#REF!,#REF!,#REF!</definedName>
    <definedName name="T14?axis?ПФ?ПЛАН" localSheetId="0">#REF!,#REF!,#REF!,#REF!</definedName>
    <definedName name="T14?axis?ПФ?ПЛАН">#REF!,#REF!,#REF!,#REF!</definedName>
    <definedName name="T14?axis?ПФ?ФАКТ" localSheetId="1">#REF!,#REF!,#REF!,#REF!</definedName>
    <definedName name="T14?axis?ПФ?ФАКТ" localSheetId="24">#REF!,#REF!,#REF!,#REF!</definedName>
    <definedName name="T14?axis?ПФ?ФАКТ">#REF!,#REF!,#REF!,#REF!</definedName>
    <definedName name="T14?Data" localSheetId="1">#REF!,#REF!,#REF!,#REF!,#REF!,#REF!</definedName>
    <definedName name="T14?Data" localSheetId="24">#REF!,#REF!,#REF!,#REF!,#REF!,#REF!</definedName>
    <definedName name="T14?Data" localSheetId="0">#REF!,#REF!,#REF!,#REF!,#REF!,#REF!</definedName>
    <definedName name="T14?Data">#REF!,#REF!,#REF!,#REF!,#REF!,#REF!</definedName>
    <definedName name="T14?item_ext?РОСТ" localSheetId="1">#REF!</definedName>
    <definedName name="T14?item_ext?РОСТ" localSheetId="24">#REF!</definedName>
    <definedName name="T14?item_ext?РОСТ" localSheetId="0">#REF!</definedName>
    <definedName name="T14?item_ext?РОСТ">#REF!</definedName>
    <definedName name="T14?L1" localSheetId="1">#REF!,#REF!,#REF!,#REF!</definedName>
    <definedName name="T14?L1" localSheetId="24">#REF!,#REF!,#REF!,#REF!</definedName>
    <definedName name="T14?L1" localSheetId="0">#REF!,#REF!,#REF!,#REF!</definedName>
    <definedName name="T14?L1">#REF!,#REF!,#REF!,#REF!</definedName>
    <definedName name="T14?L1.1" localSheetId="1">#REF!,#REF!,#REF!,#REF!</definedName>
    <definedName name="T14?L1.1" localSheetId="24">#REF!,#REF!,#REF!,#REF!</definedName>
    <definedName name="T14?L1.1">#REF!,#REF!,#REF!,#REF!</definedName>
    <definedName name="T14?L1.2" localSheetId="1">#REF!,#REF!,#REF!,#REF!</definedName>
    <definedName name="T14?L1.2" localSheetId="24">#REF!,#REF!,#REF!,#REF!</definedName>
    <definedName name="T14?L1.2">#REF!,#REF!,#REF!,#REF!</definedName>
    <definedName name="T14?L2" localSheetId="1">#REF!</definedName>
    <definedName name="T14?L2" localSheetId="24">#REF!</definedName>
    <definedName name="T14?L2" localSheetId="0">#REF!</definedName>
    <definedName name="T14?L2">#REF!</definedName>
    <definedName name="T14?Name" localSheetId="1">#REF!</definedName>
    <definedName name="T14?Name" localSheetId="24">#REF!</definedName>
    <definedName name="T14?Name">#REF!</definedName>
    <definedName name="T14?Table" localSheetId="1">#REF!</definedName>
    <definedName name="T14?Table" localSheetId="24">#REF!</definedName>
    <definedName name="T14?Table">#REF!</definedName>
    <definedName name="T14?Title" localSheetId="1">#REF!</definedName>
    <definedName name="T14?Title" localSheetId="24">#REF!</definedName>
    <definedName name="T14?Title">#REF!</definedName>
    <definedName name="T14?unit?ПРЦ" localSheetId="1">#REF!,#REF!,#REF!,#REF!,#REF!</definedName>
    <definedName name="T14?unit?ПРЦ" localSheetId="24">#REF!,#REF!,#REF!,#REF!,#REF!</definedName>
    <definedName name="T14?unit?ПРЦ" localSheetId="0">#REF!,#REF!,#REF!,#REF!,#REF!</definedName>
    <definedName name="T14?unit?ПРЦ">#REF!,#REF!,#REF!,#REF!,#REF!</definedName>
    <definedName name="T14?unit?ТРУБ" localSheetId="1">#REF!,#REF!,#REF!,#REF!,#REF!</definedName>
    <definedName name="T14?unit?ТРУБ" localSheetId="24">#REF!,#REF!,#REF!,#REF!,#REF!</definedName>
    <definedName name="T14?unit?ТРУБ">#REF!,#REF!,#REF!,#REF!,#REF!</definedName>
    <definedName name="T14_Protect" localSheetId="1">#REF!,#REF!,#REF!,#REF!</definedName>
    <definedName name="T14_Protect" localSheetId="24">#REF!,#REF!,#REF!,#REF!</definedName>
    <definedName name="T14_Protect" localSheetId="0">#REF!,#REF!,#REF!,#REF!</definedName>
    <definedName name="T14_Protect">#REF!,#REF!,#REF!,#REF!</definedName>
    <definedName name="T15?axis?ПРД?БАЗ" localSheetId="1">#REF!,#REF!</definedName>
    <definedName name="T15?axis?ПРД?БАЗ" localSheetId="24">#REF!,#REF!</definedName>
    <definedName name="T15?axis?ПРД?БАЗ" localSheetId="0">#REF!,#REF!</definedName>
    <definedName name="T15?axis?ПРД?БАЗ">#REF!,#REF!</definedName>
    <definedName name="T15?axis?ПРД?ПРЕД" localSheetId="1">#REF!,#REF!</definedName>
    <definedName name="T15?axis?ПРД?ПРЕД" localSheetId="24">#REF!,#REF!</definedName>
    <definedName name="T15?axis?ПРД?ПРЕД">#REF!,#REF!</definedName>
    <definedName name="T15?axis?ПРД?РЕГ" localSheetId="1">#REF!</definedName>
    <definedName name="T15?axis?ПРД?РЕГ" localSheetId="24">#REF!</definedName>
    <definedName name="T15?axis?ПРД?РЕГ" localSheetId="0">#REF!</definedName>
    <definedName name="T15?axis?ПРД?РЕГ">#REF!</definedName>
    <definedName name="T15?axis?ПФ?NA" localSheetId="1">#REF!</definedName>
    <definedName name="T15?axis?ПФ?NA" localSheetId="24">#REF!</definedName>
    <definedName name="T15?axis?ПФ?NA">#REF!</definedName>
    <definedName name="T15?axis?ПФ?ПЛАН" localSheetId="1">#REF!,#REF!,#REF!,#REF!</definedName>
    <definedName name="T15?axis?ПФ?ПЛАН" localSheetId="24">#REF!,#REF!,#REF!,#REF!</definedName>
    <definedName name="T15?axis?ПФ?ПЛАН" localSheetId="0">#REF!,#REF!,#REF!,#REF!</definedName>
    <definedName name="T15?axis?ПФ?ПЛАН">#REF!,#REF!,#REF!,#REF!</definedName>
    <definedName name="T15?axis?ПФ?ФАКТ" localSheetId="1">#REF!,#REF!,#REF!,#REF!</definedName>
    <definedName name="T15?axis?ПФ?ФАКТ" localSheetId="24">#REF!,#REF!,#REF!,#REF!</definedName>
    <definedName name="T15?axis?ПФ?ФАКТ">#REF!,#REF!,#REF!,#REF!</definedName>
    <definedName name="T15?Data" localSheetId="1">#REF!</definedName>
    <definedName name="T15?Data" localSheetId="24">#REF!</definedName>
    <definedName name="T15?Data" localSheetId="0">#REF!</definedName>
    <definedName name="T15?Data">#REF!</definedName>
    <definedName name="T15?item_ext?РОСТ" localSheetId="1">#REF!</definedName>
    <definedName name="T15?item_ext?РОСТ" localSheetId="24">#REF!</definedName>
    <definedName name="T15?item_ext?РОСТ">#REF!</definedName>
    <definedName name="T15?L1" localSheetId="1">#REF!</definedName>
    <definedName name="T15?L1" localSheetId="24">#REF!</definedName>
    <definedName name="T15?L1">#REF!</definedName>
    <definedName name="T15?L2" localSheetId="1">#REF!</definedName>
    <definedName name="T15?L2" localSheetId="24">#REF!</definedName>
    <definedName name="T15?L2">#REF!</definedName>
    <definedName name="T15?L3" localSheetId="1">#REF!</definedName>
    <definedName name="T15?L3" localSheetId="24">#REF!</definedName>
    <definedName name="T15?L3">#REF!</definedName>
    <definedName name="T15?L4" localSheetId="1">#REF!</definedName>
    <definedName name="T15?L4" localSheetId="24">#REF!</definedName>
    <definedName name="T15?L4">#REF!</definedName>
    <definedName name="T15?L5" localSheetId="1">#REF!</definedName>
    <definedName name="T15?L5" localSheetId="24">#REF!</definedName>
    <definedName name="T15?L5">#REF!</definedName>
    <definedName name="T15?L6" localSheetId="1">#REF!</definedName>
    <definedName name="T15?L6" localSheetId="24">#REF!</definedName>
    <definedName name="T15?L6">#REF!</definedName>
    <definedName name="T15?Name" localSheetId="1">#REF!</definedName>
    <definedName name="T15?Name" localSheetId="24">#REF!</definedName>
    <definedName name="T15?Name">#REF!</definedName>
    <definedName name="T15?Table" localSheetId="1">#REF!</definedName>
    <definedName name="T15?Table" localSheetId="24">#REF!</definedName>
    <definedName name="T15?Table">#REF!</definedName>
    <definedName name="T15?Title" localSheetId="1">#REF!</definedName>
    <definedName name="T15?Title" localSheetId="24">#REF!</definedName>
    <definedName name="T15?Title">#REF!</definedName>
    <definedName name="T15?unit?ПРЦ" localSheetId="1">#REF!</definedName>
    <definedName name="T15?unit?ПРЦ" localSheetId="24">#REF!</definedName>
    <definedName name="T15?unit?ПРЦ">#REF!</definedName>
    <definedName name="T15?unit?ТРУБ" localSheetId="1">#REF!</definedName>
    <definedName name="T15?unit?ТРУБ" localSheetId="24">#REF!</definedName>
    <definedName name="T15?unit?ТРУБ">#REF!</definedName>
    <definedName name="T15_Protect" localSheetId="1">#REF!,#REF!,#REF!</definedName>
    <definedName name="T15_Protect" localSheetId="24">#REF!,#REF!,#REF!</definedName>
    <definedName name="T15_Protect" localSheetId="0">#REF!,#REF!,#REF!</definedName>
    <definedName name="T15_Protect">#REF!,#REF!,#REF!</definedName>
    <definedName name="T16?axis?R?ДОГОВОР" localSheetId="1">#REF!</definedName>
    <definedName name="T16?axis?R?ДОГОВОР" localSheetId="24">#REF!</definedName>
    <definedName name="T16?axis?R?ДОГОВОР" localSheetId="0">#REF!</definedName>
    <definedName name="T16?axis?R?ДОГОВОР">#REF!</definedName>
    <definedName name="T16?axis?R?ДОГОВОР?" localSheetId="1">#REF!</definedName>
    <definedName name="T16?axis?R?ДОГОВОР?" localSheetId="24">#REF!</definedName>
    <definedName name="T16?axis?R?ДОГОВОР?">#REF!</definedName>
    <definedName name="T16?axis?R?ОРГ" localSheetId="1">#REF!</definedName>
    <definedName name="T16?axis?R?ОРГ" localSheetId="24">#REF!</definedName>
    <definedName name="T16?axis?R?ОРГ">#REF!</definedName>
    <definedName name="T16?axis?R?ОРГ?" localSheetId="1">#REF!</definedName>
    <definedName name="T16?axis?R?ОРГ?" localSheetId="24">#REF!</definedName>
    <definedName name="T16?axis?R?ОРГ?">#REF!</definedName>
    <definedName name="T16?axis?ПРД?БАЗ" localSheetId="1">#REF!,#REF!</definedName>
    <definedName name="T16?axis?ПРД?БАЗ" localSheetId="24">#REF!,#REF!</definedName>
    <definedName name="T16?axis?ПРД?БАЗ" localSheetId="0">#REF!,#REF!</definedName>
    <definedName name="T16?axis?ПРД?БАЗ">#REF!,#REF!</definedName>
    <definedName name="T16?axis?ПРД?ПРЕД" localSheetId="1">#REF!,#REF!</definedName>
    <definedName name="T16?axis?ПРД?ПРЕД" localSheetId="24">#REF!,#REF!</definedName>
    <definedName name="T16?axis?ПРД?ПРЕД">#REF!,#REF!</definedName>
    <definedName name="T16?axis?ПРД?РЕГ" localSheetId="1">#REF!</definedName>
    <definedName name="T16?axis?ПРД?РЕГ" localSheetId="24">#REF!</definedName>
    <definedName name="T16?axis?ПРД?РЕГ" localSheetId="0">#REF!</definedName>
    <definedName name="T16?axis?ПРД?РЕГ">#REF!</definedName>
    <definedName name="T16?axis?ПФ?NA" localSheetId="1">#REF!</definedName>
    <definedName name="T16?axis?ПФ?NA" localSheetId="24">#REF!</definedName>
    <definedName name="T16?axis?ПФ?NA">#REF!</definedName>
    <definedName name="T16?axis?ПФ?ПЛАН" localSheetId="1">#REF!,#REF!,#REF!,#REF!</definedName>
    <definedName name="T16?axis?ПФ?ПЛАН" localSheetId="24">#REF!,#REF!,#REF!,#REF!</definedName>
    <definedName name="T16?axis?ПФ?ПЛАН" localSheetId="0">#REF!,#REF!,#REF!,#REF!</definedName>
    <definedName name="T16?axis?ПФ?ПЛАН">#REF!,#REF!,#REF!,#REF!</definedName>
    <definedName name="T16?axis?ПФ?ФАКТ" localSheetId="1">#REF!,#REF!,#REF!,#REF!</definedName>
    <definedName name="T16?axis?ПФ?ФАКТ" localSheetId="24">#REF!,#REF!,#REF!,#REF!</definedName>
    <definedName name="T16?axis?ПФ?ФАКТ">#REF!,#REF!,#REF!,#REF!</definedName>
    <definedName name="T16?Data" localSheetId="1">#REF!,#REF!</definedName>
    <definedName name="T16?Data" localSheetId="24">#REF!,#REF!</definedName>
    <definedName name="T16?Data" localSheetId="0">#REF!,#REF!</definedName>
    <definedName name="T16?Data">#REF!,#REF!</definedName>
    <definedName name="T16?item_ext?РОСТ" localSheetId="1">#REF!</definedName>
    <definedName name="T16?item_ext?РОСТ" localSheetId="24">#REF!</definedName>
    <definedName name="T16?item_ext?РОСТ" localSheetId="0">#REF!</definedName>
    <definedName name="T16?item_ext?РОСТ">#REF!</definedName>
    <definedName name="T16?item_ext?ЧЕЛ" localSheetId="1">#REF!,'Производственные показатели'!P1_T16?item_ext?ЧЕЛ</definedName>
    <definedName name="T16?item_ext?ЧЕЛ" localSheetId="24">#REF!,'Свод затрат'!P1_T16?item_ext?ЧЕЛ</definedName>
    <definedName name="T16?item_ext?ЧЕЛ" localSheetId="0">#REF!,P1_T16?item_ext?ЧЕЛ</definedName>
    <definedName name="T16?item_ext?ЧЕЛ">#REF!,P1_T16?item_ext?ЧЕЛ</definedName>
    <definedName name="T16?L1" localSheetId="1">#REF!</definedName>
    <definedName name="T16?L1" localSheetId="24">#REF!</definedName>
    <definedName name="T16?L1" localSheetId="0">#REF!</definedName>
    <definedName name="T16?L1">#REF!</definedName>
    <definedName name="T16?L1.1" localSheetId="1">#REF!</definedName>
    <definedName name="T16?L1.1" localSheetId="24">#REF!</definedName>
    <definedName name="T16?L1.1">#REF!</definedName>
    <definedName name="T16?Name" localSheetId="1">#REF!</definedName>
    <definedName name="T16?Name" localSheetId="24">#REF!</definedName>
    <definedName name="T16?Name">#REF!</definedName>
    <definedName name="T16?Table" localSheetId="1">#REF!</definedName>
    <definedName name="T16?Table" localSheetId="24">#REF!</definedName>
    <definedName name="T16?Table">#REF!</definedName>
    <definedName name="T16?Title" localSheetId="1">#REF!</definedName>
    <definedName name="T16?Title" localSheetId="24">#REF!</definedName>
    <definedName name="T16?Title">#REF!</definedName>
    <definedName name="T16?unit?ПРЦ" localSheetId="1">#REF!</definedName>
    <definedName name="T16?unit?ПРЦ" localSheetId="24">#REF!</definedName>
    <definedName name="T16?unit?ПРЦ">#REF!</definedName>
    <definedName name="T16?unit?ТРУБ" localSheetId="1">#REF!,#REF!,#REF!,#REF!,#REF!,'Производственные показатели'!P1_T16?unit?ТРУБ</definedName>
    <definedName name="T16?unit?ТРУБ" localSheetId="24">#REF!,#REF!,#REF!,#REF!,#REF!,'Свод затрат'!P1_T16?unit?ТРУБ</definedName>
    <definedName name="T16?unit?ТРУБ" localSheetId="0">#REF!,#REF!,#REF!,#REF!,#REF!,P1_T16?unit?ТРУБ</definedName>
    <definedName name="T16?unit?ТРУБ">#REF!,#REF!,#REF!,#REF!,#REF!,P1_T16?unit?ТРУБ</definedName>
    <definedName name="T16?unit?ЧЕЛ" localSheetId="1">#REF!,'Производственные показатели'!P1_T16?unit?ЧЕЛ</definedName>
    <definedName name="T16?unit?ЧЕЛ" localSheetId="24">#REF!,'Свод затрат'!P1_T16?unit?ЧЕЛ</definedName>
    <definedName name="T16?unit?ЧЕЛ" localSheetId="0">#REF!,P1_T16?unit?ЧЕЛ</definedName>
    <definedName name="T16?unit?ЧЕЛ">#REF!,P1_T16?unit?ЧЕЛ</definedName>
    <definedName name="T16_ADD_1" localSheetId="1">#REF!</definedName>
    <definedName name="T16_ADD_1" localSheetId="24">#REF!</definedName>
    <definedName name="T16_ADD_1" localSheetId="0">#REF!</definedName>
    <definedName name="T16_ADD_1">#REF!</definedName>
    <definedName name="T16_Protect" localSheetId="1">#REF!,#REF!,#REF!,#REF!</definedName>
    <definedName name="T16_Protect" localSheetId="24">#REF!,#REF!,#REF!,#REF!</definedName>
    <definedName name="T16_Protect" localSheetId="0">#REF!,#REF!,#REF!,#REF!</definedName>
    <definedName name="T16_Protect">#REF!,#REF!,#REF!,#REF!</definedName>
    <definedName name="T17.1?axis?C?НП" localSheetId="1">#REF!,#REF!</definedName>
    <definedName name="T17.1?axis?C?НП" localSheetId="24">#REF!,#REF!</definedName>
    <definedName name="T17.1?axis?C?НП" localSheetId="0">#REF!,#REF!</definedName>
    <definedName name="T17.1?axis?C?НП">#REF!,#REF!</definedName>
    <definedName name="T17.1?axis?C?НП?" localSheetId="1">#REF!</definedName>
    <definedName name="T17.1?axis?C?НП?" localSheetId="24">#REF!</definedName>
    <definedName name="T17.1?axis?C?НП?" localSheetId="0">#REF!</definedName>
    <definedName name="T17.1?axis?C?НП?">#REF!</definedName>
    <definedName name="T17.1?axis?R?ВРАС" localSheetId="1">#REF!,#REF!</definedName>
    <definedName name="T17.1?axis?R?ВРАС" localSheetId="24">#REF!,#REF!</definedName>
    <definedName name="T17.1?axis?R?ВРАС" localSheetId="0">#REF!,#REF!</definedName>
    <definedName name="T17.1?axis?R?ВРАС">#REF!,#REF!</definedName>
    <definedName name="T17.1?axis?R?ВРАС?" localSheetId="1">#REF!,#REF!</definedName>
    <definedName name="T17.1?axis?R?ВРАС?" localSheetId="24">#REF!,#REF!</definedName>
    <definedName name="T17.1?axis?R?ВРАС?">#REF!,#REF!</definedName>
    <definedName name="T17.1?axis?ПРД?БАЗ" localSheetId="1">#REF!</definedName>
    <definedName name="T17.1?axis?ПРД?БАЗ" localSheetId="24">#REF!</definedName>
    <definedName name="T17.1?axis?ПРД?БАЗ" localSheetId="0">#REF!</definedName>
    <definedName name="T17.1?axis?ПРД?БАЗ">#REF!</definedName>
    <definedName name="T17.1?axis?ПРД?РЕГ" localSheetId="1">#REF!</definedName>
    <definedName name="T17.1?axis?ПРД?РЕГ" localSheetId="24">#REF!</definedName>
    <definedName name="T17.1?axis?ПРД?РЕГ">#REF!</definedName>
    <definedName name="T17.1?Data" localSheetId="1">#REF!,#REF!,#REF!,#REF!,#REF!,#REF!,#REF!,#REF!,#REF!,#REF!</definedName>
    <definedName name="T17.1?Data" localSheetId="24">#REF!,#REF!,#REF!,#REF!,#REF!,#REF!,#REF!,#REF!,#REF!,#REF!</definedName>
    <definedName name="T17.1?Data" localSheetId="0">#REF!,#REF!,#REF!,#REF!,#REF!,#REF!,#REF!,#REF!,#REF!,#REF!</definedName>
    <definedName name="T17.1?Data">#REF!,#REF!,#REF!,#REF!,#REF!,#REF!,#REF!,#REF!,#REF!,#REF!</definedName>
    <definedName name="T17.1?item_ext?ВСЕГО" localSheetId="1">#REF!,#REF!</definedName>
    <definedName name="T17.1?item_ext?ВСЕГО" localSheetId="24">#REF!,#REF!</definedName>
    <definedName name="T17.1?item_ext?ВСЕГО" localSheetId="0">#REF!,#REF!</definedName>
    <definedName name="T17.1?item_ext?ВСЕГО">#REF!,#REF!</definedName>
    <definedName name="T17.1?L1" localSheetId="1">#REF!,#REF!</definedName>
    <definedName name="T17.1?L1" localSheetId="24">#REF!,#REF!</definedName>
    <definedName name="T17.1?L1">#REF!,#REF!</definedName>
    <definedName name="T17.1?L2" localSheetId="1">#REF!,#REF!</definedName>
    <definedName name="T17.1?L2" localSheetId="24">#REF!,#REF!</definedName>
    <definedName name="T17.1?L2">#REF!,#REF!</definedName>
    <definedName name="T17.1?L3" localSheetId="1">#REF!,#REF!</definedName>
    <definedName name="T17.1?L3" localSheetId="24">#REF!,#REF!</definedName>
    <definedName name="T17.1?L3">#REF!,#REF!</definedName>
    <definedName name="T17.1?L3.1" localSheetId="1">#REF!,#REF!</definedName>
    <definedName name="T17.1?L3.1" localSheetId="24">#REF!,#REF!</definedName>
    <definedName name="T17.1?L3.1">#REF!,#REF!</definedName>
    <definedName name="T17.1?L4" localSheetId="1">#REF!,#REF!</definedName>
    <definedName name="T17.1?L4" localSheetId="24">#REF!,#REF!</definedName>
    <definedName name="T17.1?L4">#REF!,#REF!</definedName>
    <definedName name="T17.1?L4.1" localSheetId="1">#REF!,#REF!</definedName>
    <definedName name="T17.1?L4.1" localSheetId="24">#REF!,#REF!</definedName>
    <definedName name="T17.1?L4.1">#REF!,#REF!</definedName>
    <definedName name="T17.1?L5" localSheetId="1">#REF!,#REF!</definedName>
    <definedName name="T17.1?L5" localSheetId="24">#REF!,#REF!</definedName>
    <definedName name="T17.1?L5">#REF!,#REF!</definedName>
    <definedName name="T17.1?L5.1" localSheetId="1">#REF!,#REF!</definedName>
    <definedName name="T17.1?L5.1" localSheetId="24">#REF!,#REF!</definedName>
    <definedName name="T17.1?L5.1">#REF!,#REF!</definedName>
    <definedName name="T17.1?L6" localSheetId="1">#REF!,#REF!</definedName>
    <definedName name="T17.1?L6" localSheetId="24">#REF!,#REF!</definedName>
    <definedName name="T17.1?L6">#REF!,#REF!</definedName>
    <definedName name="T17.1?L7" localSheetId="1">#REF!,#REF!</definedName>
    <definedName name="T17.1?L7" localSheetId="24">#REF!,#REF!</definedName>
    <definedName name="T17.1?L7">#REF!,#REF!</definedName>
    <definedName name="T17.1?L8" localSheetId="1">#REF!,#REF!</definedName>
    <definedName name="T17.1?L8" localSheetId="24">#REF!,#REF!</definedName>
    <definedName name="T17.1?L8">#REF!,#REF!</definedName>
    <definedName name="T17.1?Name" localSheetId="1">#REF!</definedName>
    <definedName name="T17.1?Name" localSheetId="24">#REF!</definedName>
    <definedName name="T17.1?Name" localSheetId="0">#REF!</definedName>
    <definedName name="T17.1?Name">#REF!</definedName>
    <definedName name="T17.1?Table" localSheetId="1">#REF!</definedName>
    <definedName name="T17.1?Table" localSheetId="24">#REF!</definedName>
    <definedName name="T17.1?Table">#REF!</definedName>
    <definedName name="T17.1?Title" localSheetId="1">#REF!</definedName>
    <definedName name="T17.1?Title" localSheetId="24">#REF!</definedName>
    <definedName name="T17.1?Title">#REF!</definedName>
    <definedName name="T17.1?unit?РУБ" localSheetId="1">#REF!,#REF!,#REF!,#REF!,#REF!,#REF!</definedName>
    <definedName name="T17.1?unit?РУБ" localSheetId="24">#REF!,#REF!,#REF!,#REF!,#REF!,#REF!</definedName>
    <definedName name="T17.1?unit?РУБ" localSheetId="0">#REF!,#REF!,#REF!,#REF!,#REF!,#REF!</definedName>
    <definedName name="T17.1?unit?РУБ">#REF!,#REF!,#REF!,#REF!,#REF!,#REF!</definedName>
    <definedName name="T17.1?unit?ТРУБ" localSheetId="1">#REF!,#REF!,#REF!,#REF!,#REF!,#REF!,#REF!,#REF!</definedName>
    <definedName name="T17.1?unit?ТРУБ" localSheetId="24">#REF!,#REF!,#REF!,#REF!,#REF!,#REF!,#REF!,#REF!</definedName>
    <definedName name="T17.1?unit?ТРУБ" localSheetId="0">#REF!,#REF!,#REF!,#REF!,#REF!,#REF!,#REF!,#REF!</definedName>
    <definedName name="T17.1?unit?ТРУБ">#REF!,#REF!,#REF!,#REF!,#REF!,#REF!,#REF!,#REF!</definedName>
    <definedName name="T17.1?unit?ЧДН" localSheetId="1">#REF!,#REF!</definedName>
    <definedName name="T17.1?unit?ЧДН" localSheetId="24">#REF!,#REF!</definedName>
    <definedName name="T17.1?unit?ЧДН" localSheetId="0">#REF!,#REF!</definedName>
    <definedName name="T17.1?unit?ЧДН">#REF!,#REF!</definedName>
    <definedName name="T17.1?unit?ЧЕЛ" localSheetId="1">#REF!,#REF!</definedName>
    <definedName name="T17.1?unit?ЧЕЛ" localSheetId="24">#REF!,#REF!</definedName>
    <definedName name="T17.1?unit?ЧЕЛ">#REF!,#REF!</definedName>
    <definedName name="T17.1_Protect" localSheetId="1">#REF!,#REF!,'Производственные показатели'!P1_T17.1_Protect</definedName>
    <definedName name="T17.1_Protect" localSheetId="24">#REF!,#REF!,'Свод затрат'!P1_T17.1_Protect</definedName>
    <definedName name="T17.1_Protect" localSheetId="0">#REF!,#REF!,P1_T17.1_Protect</definedName>
    <definedName name="T17.1_Protect">#REF!,#REF!,P1_T17.1_Protect</definedName>
    <definedName name="T17?axis?R?ВРАС" localSheetId="1">#REF!</definedName>
    <definedName name="T17?axis?R?ВРАС" localSheetId="24">#REF!</definedName>
    <definedName name="T17?axis?R?ВРАС" localSheetId="0">#REF!</definedName>
    <definedName name="T17?axis?R?ВРАС">#REF!</definedName>
    <definedName name="T17?axis?R?ВРАС?" localSheetId="1">#REF!</definedName>
    <definedName name="T17?axis?R?ВРАС?" localSheetId="24">#REF!</definedName>
    <definedName name="T17?axis?R?ВРАС?">#REF!</definedName>
    <definedName name="T17?axis?ПРД?БАЗ" localSheetId="1">#REF!,#REF!</definedName>
    <definedName name="T17?axis?ПРД?БАЗ" localSheetId="24">#REF!,#REF!</definedName>
    <definedName name="T17?axis?ПРД?БАЗ" localSheetId="0">#REF!,#REF!</definedName>
    <definedName name="T17?axis?ПРД?БАЗ">#REF!,#REF!</definedName>
    <definedName name="T17?axis?ПРД?ПРЕД" localSheetId="1">#REF!,#REF!</definedName>
    <definedName name="T17?axis?ПРД?ПРЕД" localSheetId="24">#REF!,#REF!</definedName>
    <definedName name="T17?axis?ПРД?ПРЕД">#REF!,#REF!</definedName>
    <definedName name="T17?axis?ПРД?РЕГ" localSheetId="1">#REF!</definedName>
    <definedName name="T17?axis?ПРД?РЕГ" localSheetId="24">#REF!</definedName>
    <definedName name="T17?axis?ПРД?РЕГ" localSheetId="0">#REF!</definedName>
    <definedName name="T17?axis?ПРД?РЕГ">#REF!</definedName>
    <definedName name="T17?axis?ПФ?NA" localSheetId="1">#REF!</definedName>
    <definedName name="T17?axis?ПФ?NA" localSheetId="24">#REF!</definedName>
    <definedName name="T17?axis?ПФ?NA">#REF!</definedName>
    <definedName name="T17?axis?ПФ?ПЛАН" localSheetId="1">#REF!,#REF!,#REF!,#REF!</definedName>
    <definedName name="T17?axis?ПФ?ПЛАН" localSheetId="24">#REF!,#REF!,#REF!,#REF!</definedName>
    <definedName name="T17?axis?ПФ?ПЛАН" localSheetId="0">#REF!,#REF!,#REF!,#REF!</definedName>
    <definedName name="T17?axis?ПФ?ПЛАН">#REF!,#REF!,#REF!,#REF!</definedName>
    <definedName name="T17?axis?ПФ?ФАКТ" localSheetId="1">#REF!,#REF!,#REF!,#REF!</definedName>
    <definedName name="T17?axis?ПФ?ФАКТ" localSheetId="24">#REF!,#REF!,#REF!,#REF!</definedName>
    <definedName name="T17?axis?ПФ?ФАКТ">#REF!,#REF!,#REF!,#REF!</definedName>
    <definedName name="T17?Data" localSheetId="1">#REF!,#REF!</definedName>
    <definedName name="T17?Data" localSheetId="24">#REF!,#REF!</definedName>
    <definedName name="T17?Data" localSheetId="0">#REF!,#REF!</definedName>
    <definedName name="T17?Data">#REF!,#REF!</definedName>
    <definedName name="T17?item_ext?РОСТ" localSheetId="1">#REF!</definedName>
    <definedName name="T17?item_ext?РОСТ" localSheetId="24">#REF!</definedName>
    <definedName name="T17?item_ext?РОСТ" localSheetId="0">#REF!</definedName>
    <definedName name="T17?item_ext?РОСТ">#REF!</definedName>
    <definedName name="T17?L1" localSheetId="1">#REF!</definedName>
    <definedName name="T17?L1" localSheetId="24">#REF!</definedName>
    <definedName name="T17?L1">#REF!</definedName>
    <definedName name="T17?L2" localSheetId="1">#REF!</definedName>
    <definedName name="T17?L2" localSheetId="24">#REF!</definedName>
    <definedName name="T17?L2">#REF!</definedName>
    <definedName name="T17?L3" localSheetId="1">#REF!</definedName>
    <definedName name="T17?L3" localSheetId="24">#REF!</definedName>
    <definedName name="T17?L3">#REF!</definedName>
    <definedName name="T17?L4" localSheetId="1">#REF!</definedName>
    <definedName name="T17?L4" localSheetId="24">#REF!</definedName>
    <definedName name="T17?L4">#REF!</definedName>
    <definedName name="T17?L5" localSheetId="1">#REF!</definedName>
    <definedName name="T17?L5" localSheetId="24">#REF!</definedName>
    <definedName name="T17?L5">#REF!</definedName>
    <definedName name="T17?L6" localSheetId="1">#REF!</definedName>
    <definedName name="T17?L6" localSheetId="24">#REF!</definedName>
    <definedName name="T17?L6">#REF!</definedName>
    <definedName name="T17?L7" localSheetId="1">#REF!</definedName>
    <definedName name="T17?L7" localSheetId="24">#REF!</definedName>
    <definedName name="T17?L7">#REF!</definedName>
    <definedName name="T17?L8" localSheetId="1">#REF!</definedName>
    <definedName name="T17?L8" localSheetId="24">#REF!</definedName>
    <definedName name="T17?L8">#REF!</definedName>
    <definedName name="T17?Name" localSheetId="1">#REF!</definedName>
    <definedName name="T17?Name" localSheetId="24">#REF!</definedName>
    <definedName name="T17?Name">#REF!</definedName>
    <definedName name="T17?Table" localSheetId="1">#REF!</definedName>
    <definedName name="T17?Table" localSheetId="24">#REF!</definedName>
    <definedName name="T17?Table">#REF!</definedName>
    <definedName name="T17?Title" localSheetId="1">#REF!</definedName>
    <definedName name="T17?Title" localSheetId="24">#REF!</definedName>
    <definedName name="T17?Title">#REF!</definedName>
    <definedName name="T17?unit?ГКАЛЧ">'[24]29'!$M$26:$M$33,'[24]29'!$P$26:$P$33,'[24]29'!$G$52:$G$59,'[24]29'!$J$52:$J$59,'[24]29'!$M$52:$M$59,'[24]29'!$P$52:$P$59,'[24]29'!$G$26:$G$33,'[24]29'!$J$26:$J$33</definedName>
    <definedName name="T17?unit?РУБ.ГКАЛ" localSheetId="1">'[24]29'!$O$18:$O$25,[0]!P1_T17?unit?РУБ.ГКАЛ,[0]!P2_T17?unit?РУБ.ГКАЛ</definedName>
    <definedName name="T17?unit?РУБ.ГКАЛ" localSheetId="0">'[24]29'!$O$18:$O$25,P1_T17?unit?РУБ.ГКАЛ,P2_T17?unit?РУБ.ГКАЛ</definedName>
    <definedName name="T17?unit?РУБ.ГКАЛ">'[24]29'!$O$18:$O$25,P1_T17?unit?РУБ.ГКАЛ,P2_T17?unit?РУБ.ГКАЛ</definedName>
    <definedName name="T17?unit?ТГКАЛ" localSheetId="1">'[24]29'!$P$18:$P$25,[0]!P1_T17?unit?ТГКАЛ,[0]!P2_T17?unit?ТГКАЛ</definedName>
    <definedName name="T17?unit?ТГКАЛ" localSheetId="0">'[24]29'!$P$18:$P$25,P1_T17?unit?ТГКАЛ,P2_T17?unit?ТГКАЛ</definedName>
    <definedName name="T17?unit?ТГКАЛ">'[24]29'!$P$18:$P$25,P1_T17?unit?ТГКАЛ,P2_T17?unit?ТГКАЛ</definedName>
    <definedName name="T17?unit?ТРУБ" localSheetId="1">#REF!</definedName>
    <definedName name="T17?unit?ТРУБ" localSheetId="24">#REF!</definedName>
    <definedName name="T17?unit?ТРУБ" localSheetId="0">#REF!</definedName>
    <definedName name="T17?unit?ТРУБ">#REF!</definedName>
    <definedName name="T17?unit?ТРУБ.ГКАЛЧ.МЕС">'[24]29'!$L$26:$L$33,'[24]29'!$O$26:$O$33,'[24]29'!$F$52:$F$59,'[24]29'!$I$52:$I$59,'[24]29'!$L$52:$L$59,'[24]29'!$O$52:$O$59,'[24]29'!$F$26:$F$33,'[24]29'!$I$26:$I$33</definedName>
    <definedName name="T17?unit?ЧДН" localSheetId="1">#REF!</definedName>
    <definedName name="T17?unit?ЧДН" localSheetId="24">#REF!</definedName>
    <definedName name="T17?unit?ЧДН" localSheetId="0">#REF!</definedName>
    <definedName name="T17?unit?ЧДН">#REF!</definedName>
    <definedName name="T17?unit?ЧЕЛ" localSheetId="1">#REF!</definedName>
    <definedName name="T17?unit?ЧЕЛ" localSheetId="24">#REF!</definedName>
    <definedName name="T17?unit?ЧЕЛ">#REF!</definedName>
    <definedName name="T17_1_ADD_1" localSheetId="1">#REF!</definedName>
    <definedName name="T17_1_ADD_1" localSheetId="24">#REF!</definedName>
    <definedName name="T17_1_ADD_1">#REF!</definedName>
    <definedName name="T17_1_Protect" localSheetId="1">#REF!,#REF!,#REF!,#REF!,#REF!,#REF!,#REF!,#REF!</definedName>
    <definedName name="T17_1_Protect" localSheetId="24">#REF!,#REF!,#REF!,#REF!,#REF!,#REF!,#REF!,#REF!</definedName>
    <definedName name="T17_1_Protect" localSheetId="0">#REF!,#REF!,#REF!,#REF!,#REF!,#REF!,#REF!,#REF!</definedName>
    <definedName name="T17_1_Protect">#REF!,#REF!,#REF!,#REF!,#REF!,#REF!,#REF!,#REF!</definedName>
    <definedName name="T17_Protect" localSheetId="1">#REF!,#REF!,#REF!,#REF!</definedName>
    <definedName name="T17_Protect" localSheetId="24">#REF!,#REF!,#REF!,#REF!</definedName>
    <definedName name="T17_Protect" localSheetId="0">#REF!,#REF!,#REF!,#REF!</definedName>
    <definedName name="T17_Protect">#REF!,#REF!,#REF!,#REF!</definedName>
    <definedName name="T17_Protection" localSheetId="1">[0]!P2_T17_Protection,[0]!P3_T17_Protection,[0]!P4_T17_Protection,[0]!P5_T17_Protection,'Производственные показатели'!P6_T17_Protection</definedName>
    <definedName name="T17_Protection" localSheetId="0">P2_T17_Protection,P3_T17_Protection,P4_T17_Protection,P5_T17_Protection,'форма №2 '!P6_T17_Protection</definedName>
    <definedName name="T17_Protection">P2_T17_Protection,P3_T17_Protection,P4_T17_Protection,P5_T17_Protection,P6_T17_Protection</definedName>
    <definedName name="T18.1?Data" localSheetId="1">P1_T18.1?Data,P2_T18.1?Data</definedName>
    <definedName name="T18.1?Data" localSheetId="24">P1_T18.1?Data,P2_T18.1?Data</definedName>
    <definedName name="T18.1?Data" localSheetId="0">P1_T18.1?Data,P2_T18.1?Data</definedName>
    <definedName name="T18.1?Data">P1_T18.1?Data,P2_T18.1?Data</definedName>
    <definedName name="T18.2?item_ext?СБЫТ" localSheetId="1">'[41]18.2'!#REF!,'[41]18.2'!#REF!</definedName>
    <definedName name="T18.2?item_ext?СБЫТ" localSheetId="24">'[41]18.2'!#REF!,'[41]18.2'!#REF!</definedName>
    <definedName name="T18.2?item_ext?СБЫТ" localSheetId="0">'[41]18.2'!#REF!,'[41]18.2'!#REF!</definedName>
    <definedName name="T18.2?item_ext?СБЫТ">'[41]18.2'!#REF!,'[41]18.2'!#REF!</definedName>
    <definedName name="T18.2?ВРАС">'[41]18.2'!$B$34:$B$36,'[41]18.2'!$B$28:$B$30</definedName>
    <definedName name="T18.2_Protect" localSheetId="1">'[41]18.2'!$F$56:$J$57,'[41]18.2'!$F$60:$J$60,'[41]18.2'!$F$62:$J$65,'[41]18.2'!$F$6:$J$8,'Производственные показатели'!P1_T18.2_Protect</definedName>
    <definedName name="T18.2_Protect" localSheetId="24">'[41]18.2'!$F$56:$J$57,'[41]18.2'!$F$60:$J$60,'[41]18.2'!$F$62:$J$65,'[41]18.2'!$F$6:$J$8,'Свод затрат'!P1_T18.2_Protect</definedName>
    <definedName name="T18.2_Protect" localSheetId="0">#N/A</definedName>
    <definedName name="T18.2_Protect">'[41]18.2'!$F$56:$J$57,'[41]18.2'!$F$60:$J$60,'[41]18.2'!$F$62:$J$65,'[41]18.2'!$F$6:$J$8,[0]!P1_T18.2_Protect</definedName>
    <definedName name="T18?axis?R?ВРАС" localSheetId="1">#REF!</definedName>
    <definedName name="T18?axis?R?ВРАС" localSheetId="24">#REF!</definedName>
    <definedName name="T18?axis?R?ВРАС" localSheetId="0">#REF!</definedName>
    <definedName name="T18?axis?R?ВРАС">#REF!</definedName>
    <definedName name="T18?axis?R?ВРАС?" localSheetId="1">#REF!</definedName>
    <definedName name="T18?axis?R?ВРАС?" localSheetId="24">#REF!</definedName>
    <definedName name="T18?axis?R?ВРАС?">#REF!</definedName>
    <definedName name="T18?axis?R?ДОГОВОР" localSheetId="1">#REF!</definedName>
    <definedName name="T18?axis?R?ДОГОВОР" localSheetId="24">#REF!</definedName>
    <definedName name="T18?axis?R?ДОГОВОР">#REF!</definedName>
    <definedName name="T18?axis?R?ДОГОВОР?" localSheetId="1">#REF!</definedName>
    <definedName name="T18?axis?R?ДОГОВОР?" localSheetId="24">#REF!</definedName>
    <definedName name="T18?axis?R?ДОГОВОР?">#REF!</definedName>
    <definedName name="T18?axis?ПРД?БАЗ" localSheetId="1">#REF!,#REF!</definedName>
    <definedName name="T18?axis?ПРД?БАЗ" localSheetId="24">#REF!,#REF!</definedName>
    <definedName name="T18?axis?ПРД?БАЗ" localSheetId="0">#REF!,#REF!</definedName>
    <definedName name="T18?axis?ПРД?БАЗ">#REF!,#REF!</definedName>
    <definedName name="T18?axis?ПРД?ПРЕД" localSheetId="1">#REF!,#REF!</definedName>
    <definedName name="T18?axis?ПРД?ПРЕД" localSheetId="24">#REF!,#REF!</definedName>
    <definedName name="T18?axis?ПРД?ПРЕД">#REF!,#REF!</definedName>
    <definedName name="T18?axis?ПРД?РЕГ" localSheetId="1">#REF!</definedName>
    <definedName name="T18?axis?ПРД?РЕГ" localSheetId="24">#REF!</definedName>
    <definedName name="T18?axis?ПРД?РЕГ" localSheetId="0">#REF!</definedName>
    <definedName name="T18?axis?ПРД?РЕГ">#REF!</definedName>
    <definedName name="T18?axis?ПФ?NA" localSheetId="1">#REF!</definedName>
    <definedName name="T18?axis?ПФ?NA" localSheetId="24">#REF!</definedName>
    <definedName name="T18?axis?ПФ?NA">#REF!</definedName>
    <definedName name="T18?axis?ПФ?ПЛАН" localSheetId="1">#REF!,#REF!,#REF!,#REF!</definedName>
    <definedName name="T18?axis?ПФ?ПЛАН" localSheetId="24">#REF!,#REF!,#REF!,#REF!</definedName>
    <definedName name="T18?axis?ПФ?ПЛАН" localSheetId="0">#REF!,#REF!,#REF!,#REF!</definedName>
    <definedName name="T18?axis?ПФ?ПЛАН">#REF!,#REF!,#REF!,#REF!</definedName>
    <definedName name="T18?axis?ПФ?ФАКТ" localSheetId="1">#REF!,#REF!,#REF!,#REF!</definedName>
    <definedName name="T18?axis?ПФ?ФАКТ" localSheetId="24">#REF!,#REF!,#REF!,#REF!</definedName>
    <definedName name="T18?axis?ПФ?ФАКТ">#REF!,#REF!,#REF!,#REF!</definedName>
    <definedName name="T18?Data" localSheetId="1">#REF!,#REF!</definedName>
    <definedName name="T18?Data" localSheetId="24">#REF!,#REF!</definedName>
    <definedName name="T18?Data" localSheetId="0">#REF!,#REF!</definedName>
    <definedName name="T18?Data">#REF!,#REF!</definedName>
    <definedName name="T18?item_ext?РОСТ" localSheetId="1">#REF!</definedName>
    <definedName name="T18?item_ext?РОСТ" localSheetId="24">#REF!</definedName>
    <definedName name="T18?item_ext?РОСТ" localSheetId="0">#REF!</definedName>
    <definedName name="T18?item_ext?РОСТ">#REF!</definedName>
    <definedName name="T18?L1" localSheetId="1">#REF!</definedName>
    <definedName name="T18?L1" localSheetId="24">#REF!</definedName>
    <definedName name="T18?L1">#REF!</definedName>
    <definedName name="T18?L1.1" localSheetId="1">#REF!</definedName>
    <definedName name="T18?L1.1" localSheetId="24">#REF!</definedName>
    <definedName name="T18?L1.1">#REF!</definedName>
    <definedName name="T18?Name" localSheetId="1">#REF!</definedName>
    <definedName name="T18?Name" localSheetId="24">#REF!</definedName>
    <definedName name="T18?Name">#REF!</definedName>
    <definedName name="T18?Table" localSheetId="1">#REF!</definedName>
    <definedName name="T18?Table" localSheetId="24">#REF!</definedName>
    <definedName name="T18?Table">#REF!</definedName>
    <definedName name="T18?Title" localSheetId="1">#REF!</definedName>
    <definedName name="T18?Title" localSheetId="24">#REF!</definedName>
    <definedName name="T18?Title">#REF!</definedName>
    <definedName name="T18?unit?ПРЦ" localSheetId="1">#REF!</definedName>
    <definedName name="T18?unit?ПРЦ" localSheetId="24">#REF!</definedName>
    <definedName name="T18?unit?ПРЦ">#REF!</definedName>
    <definedName name="T18?unit?ТРУБ" localSheetId="1">#REF!</definedName>
    <definedName name="T18?unit?ТРУБ" localSheetId="24">#REF!</definedName>
    <definedName name="T18?unit?ТРУБ">#REF!</definedName>
    <definedName name="T18_ADD_1" localSheetId="1">#REF!</definedName>
    <definedName name="T18_ADD_1" localSheetId="24">#REF!</definedName>
    <definedName name="T18_ADD_1">#REF!</definedName>
    <definedName name="T18_Protect" localSheetId="1">#REF!,#REF!,#REF!,#REF!</definedName>
    <definedName name="T18_Protect" localSheetId="24">#REF!,#REF!,#REF!,#REF!</definedName>
    <definedName name="T18_Protect" localSheetId="0">#REF!,#REF!,#REF!,#REF!</definedName>
    <definedName name="T18_Protect">#REF!,#REF!,#REF!,#REF!</definedName>
    <definedName name="T19.1.1?Data" localSheetId="1">P1_T19.1.1?Data,P2_T19.1.1?Data</definedName>
    <definedName name="T19.1.1?Data" localSheetId="24">P1_T19.1.1?Data,P2_T19.1.1?Data</definedName>
    <definedName name="T19.1.1?Data" localSheetId="0">P1_T19.1.1?Data,P2_T19.1.1?Data</definedName>
    <definedName name="T19.1.1?Data">P1_T19.1.1?Data,P2_T19.1.1?Data</definedName>
    <definedName name="T19.1.2?Data" localSheetId="1">P1_T19.1.2?Data,P2_T19.1.2?Data</definedName>
    <definedName name="T19.1.2?Data" localSheetId="24">P1_T19.1.2?Data,P2_T19.1.2?Data</definedName>
    <definedName name="T19.1.2?Data" localSheetId="0">P1_T19.1.2?Data,P2_T19.1.2?Data</definedName>
    <definedName name="T19.1.2?Data">P1_T19.1.2?Data,P2_T19.1.2?Data</definedName>
    <definedName name="T19.2?Data" localSheetId="1">P1_T19.2?Data,P2_T19.2?Data</definedName>
    <definedName name="T19.2?Data" localSheetId="24">P1_T19.2?Data,P2_T19.2?Data</definedName>
    <definedName name="T19.2?Data" localSheetId="0">P1_T19.2?Data,P2_T19.2?Data</definedName>
    <definedName name="T19.2?Data">P1_T19.2?Data,P2_T19.2?Data</definedName>
    <definedName name="T19?axis?R?ВРАС" localSheetId="1">#REF!</definedName>
    <definedName name="T19?axis?R?ВРАС" localSheetId="24">#REF!</definedName>
    <definedName name="T19?axis?R?ВРАС" localSheetId="0">#REF!</definedName>
    <definedName name="T19?axis?R?ВРАС">#REF!</definedName>
    <definedName name="T19?axis?R?ВРАС?" localSheetId="1">#REF!</definedName>
    <definedName name="T19?axis?R?ВРАС?" localSheetId="24">#REF!</definedName>
    <definedName name="T19?axis?R?ВРАС?">#REF!</definedName>
    <definedName name="T19?axis?R?ДОГОВОР" localSheetId="1">#REF!</definedName>
    <definedName name="T19?axis?R?ДОГОВОР" localSheetId="24">#REF!</definedName>
    <definedName name="T19?axis?R?ДОГОВОР">#REF!</definedName>
    <definedName name="T19?axis?R?ДОГОВОР?" localSheetId="1">#REF!</definedName>
    <definedName name="T19?axis?R?ДОГОВОР?" localSheetId="24">#REF!</definedName>
    <definedName name="T19?axis?R?ДОГОВОР?">#REF!</definedName>
    <definedName name="T19?axis?ПРД?БАЗ" localSheetId="1">#REF!,#REF!</definedName>
    <definedName name="T19?axis?ПРД?БАЗ" localSheetId="24">#REF!,#REF!</definedName>
    <definedName name="T19?axis?ПРД?БАЗ" localSheetId="0">#REF!,#REF!</definedName>
    <definedName name="T19?axis?ПРД?БАЗ">#REF!,#REF!</definedName>
    <definedName name="T19?axis?ПРД?ПРЕД" localSheetId="1">#REF!,#REF!</definedName>
    <definedName name="T19?axis?ПРД?ПРЕД" localSheetId="24">#REF!,#REF!</definedName>
    <definedName name="T19?axis?ПРД?ПРЕД">#REF!,#REF!</definedName>
    <definedName name="T19?axis?ПРД?РЕГ" localSheetId="1">#REF!</definedName>
    <definedName name="T19?axis?ПРД?РЕГ" localSheetId="24">#REF!</definedName>
    <definedName name="T19?axis?ПРД?РЕГ" localSheetId="0">#REF!</definedName>
    <definedName name="T19?axis?ПРД?РЕГ">#REF!</definedName>
    <definedName name="T19?axis?ПФ?NA" localSheetId="1">#REF!</definedName>
    <definedName name="T19?axis?ПФ?NA" localSheetId="24">#REF!</definedName>
    <definedName name="T19?axis?ПФ?NA">#REF!</definedName>
    <definedName name="T19?axis?ПФ?ПЛАН" localSheetId="1">#REF!,#REF!,#REF!,#REF!</definedName>
    <definedName name="T19?axis?ПФ?ПЛАН" localSheetId="24">#REF!,#REF!,#REF!,#REF!</definedName>
    <definedName name="T19?axis?ПФ?ПЛАН" localSheetId="0">#REF!,#REF!,#REF!,#REF!</definedName>
    <definedName name="T19?axis?ПФ?ПЛАН">#REF!,#REF!,#REF!,#REF!</definedName>
    <definedName name="T19?axis?ПФ?ФАКТ" localSheetId="1">#REF!,#REF!,#REF!,#REF!</definedName>
    <definedName name="T19?axis?ПФ?ФАКТ" localSheetId="24">#REF!,#REF!,#REF!,#REF!</definedName>
    <definedName name="T19?axis?ПФ?ФАКТ">#REF!,#REF!,#REF!,#REF!</definedName>
    <definedName name="T19?Data" localSheetId="1">#REF!</definedName>
    <definedName name="T19?Data" localSheetId="24">#REF!</definedName>
    <definedName name="T19?Data" localSheetId="0">#REF!</definedName>
    <definedName name="T19?Data">#REF!</definedName>
    <definedName name="T19?item_ext?РОСТ" localSheetId="1">#REF!</definedName>
    <definedName name="T19?item_ext?РОСТ" localSheetId="24">#REF!</definedName>
    <definedName name="T19?item_ext?РОСТ">#REF!</definedName>
    <definedName name="T19?L1" localSheetId="1">#REF!</definedName>
    <definedName name="T19?L1" localSheetId="24">#REF!</definedName>
    <definedName name="T19?L1">#REF!</definedName>
    <definedName name="T19?L1.1" localSheetId="1">#REF!</definedName>
    <definedName name="T19?L1.1" localSheetId="24">#REF!</definedName>
    <definedName name="T19?L1.1">#REF!</definedName>
    <definedName name="T19?L1.x" localSheetId="1">#REF!,#REF!</definedName>
    <definedName name="T19?L1.x" localSheetId="24">#REF!,#REF!</definedName>
    <definedName name="T19?L1.x" localSheetId="0">#REF!,#REF!</definedName>
    <definedName name="T19?L1.x">#REF!,#REF!</definedName>
    <definedName name="T19?Name" localSheetId="1">#REF!</definedName>
    <definedName name="T19?Name" localSheetId="24">#REF!</definedName>
    <definedName name="T19?Name" localSheetId="0">#REF!</definedName>
    <definedName name="T19?Name">#REF!</definedName>
    <definedName name="T19?Table" localSheetId="1">#REF!</definedName>
    <definedName name="T19?Table" localSheetId="24">#REF!</definedName>
    <definedName name="T19?Table">#REF!</definedName>
    <definedName name="T19?Title" localSheetId="1">#REF!</definedName>
    <definedName name="T19?Title" localSheetId="24">#REF!</definedName>
    <definedName name="T19?Title">#REF!</definedName>
    <definedName name="T19?unit?ПРЦ" localSheetId="1">#REF!</definedName>
    <definedName name="T19?unit?ПРЦ" localSheetId="24">#REF!</definedName>
    <definedName name="T19?unit?ПРЦ">#REF!</definedName>
    <definedName name="T19?unit?ТРУБ" localSheetId="1">#REF!</definedName>
    <definedName name="T19?unit?ТРУБ" localSheetId="24">#REF!</definedName>
    <definedName name="T19?unit?ТРУБ">#REF!</definedName>
    <definedName name="T19_ADD_1" localSheetId="1">#REF!</definedName>
    <definedName name="T19_ADD_1" localSheetId="24">#REF!</definedName>
    <definedName name="T19_ADD_1">#REF!</definedName>
    <definedName name="T19_Protect" localSheetId="1">#REF!,#REF!,#REF!,#REF!</definedName>
    <definedName name="T19_Protect" localSheetId="24">#REF!,#REF!,#REF!,#REF!</definedName>
    <definedName name="T19_Protect" localSheetId="0">#REF!,#REF!,#REF!,#REF!</definedName>
    <definedName name="T19_Protect">#REF!,#REF!,#REF!,#REF!</definedName>
    <definedName name="T19_Protection">'[24]19'!$E$13:$H$13,'[24]19'!$E$15:$H$15,'[24]19'!$J$8:$M$11,'[24]19'!$J$13:$M$13,'[24]19'!$J$15:$M$15,'[24]19'!$E$4:$H$4,'[24]19'!$J$4:$M$4,'[24]19'!$E$8:$H$11</definedName>
    <definedName name="T2.1?axis?C?ПФ" localSheetId="1">#REF!</definedName>
    <definedName name="T2.1?axis?C?ПФ" localSheetId="24">#REF!</definedName>
    <definedName name="T2.1?axis?C?ПФ" localSheetId="0">#REF!</definedName>
    <definedName name="T2.1?axis?C?ПФ">#REF!</definedName>
    <definedName name="T2.1?axis?C?ПФ?" localSheetId="1">#REF!</definedName>
    <definedName name="T2.1?axis?C?ПФ?" localSheetId="24">#REF!</definedName>
    <definedName name="T2.1?axis?C?ПФ?">#REF!</definedName>
    <definedName name="T2.1?axis?C?ПЭ" localSheetId="1">#REF!</definedName>
    <definedName name="T2.1?axis?C?ПЭ" localSheetId="24">#REF!</definedName>
    <definedName name="T2.1?axis?C?ПЭ">#REF!</definedName>
    <definedName name="T2.1?axis?C?ПЭ?" localSheetId="1">#REF!</definedName>
    <definedName name="T2.1?axis?C?ПЭ?" localSheetId="24">#REF!</definedName>
    <definedName name="T2.1?axis?C?ПЭ?">#REF!</definedName>
    <definedName name="T2.1?axis?R?ВТОП" localSheetId="1">#REF!,#REF!,#REF!,#REF!,#REF!,#REF!,#REF!,#REF!</definedName>
    <definedName name="T2.1?axis?R?ВТОП" localSheetId="24">#REF!,#REF!,#REF!,#REF!,#REF!,#REF!,#REF!,#REF!</definedName>
    <definedName name="T2.1?axis?R?ВТОП" localSheetId="0">#REF!,#REF!,#REF!,#REF!,#REF!,#REF!,#REF!,#REF!</definedName>
    <definedName name="T2.1?axis?R?ВТОП">#REF!,#REF!,#REF!,#REF!,#REF!,#REF!,#REF!,#REF!</definedName>
    <definedName name="T2.1?axis?R?ВТОП?" localSheetId="1">#REF!,#REF!,#REF!,#REF!,#REF!,#REF!,#REF!,#REF!</definedName>
    <definedName name="T2.1?axis?R?ВТОП?" localSheetId="24">#REF!,#REF!,#REF!,#REF!,#REF!,#REF!,#REF!,#REF!</definedName>
    <definedName name="T2.1?axis?R?ВТОП?">#REF!,#REF!,#REF!,#REF!,#REF!,#REF!,#REF!,#REF!</definedName>
    <definedName name="T2.1?axis?R?ДЕТ" localSheetId="1">#REF!,#REF!,#REF!,#REF!,#REF!,#REF!,#REF!,#REF!</definedName>
    <definedName name="T2.1?axis?R?ДЕТ" localSheetId="24">#REF!,#REF!,#REF!,#REF!,#REF!,#REF!,#REF!,#REF!</definedName>
    <definedName name="T2.1?axis?R?ДЕТ">#REF!,#REF!,#REF!,#REF!,#REF!,#REF!,#REF!,#REF!</definedName>
    <definedName name="T2.1?axis?R?ДЕТ?" localSheetId="1">#REF!,#REF!,#REF!,#REF!,#REF!,#REF!,#REF!,#REF!</definedName>
    <definedName name="T2.1?axis?R?ДЕТ?" localSheetId="24">#REF!,#REF!,#REF!,#REF!,#REF!,#REF!,#REF!,#REF!</definedName>
    <definedName name="T2.1?axis?R?ДЕТ?">#REF!,#REF!,#REF!,#REF!,#REF!,#REF!,#REF!,#REF!</definedName>
    <definedName name="T2.1?axis?ПРД?БАЗ" localSheetId="1">#REF!</definedName>
    <definedName name="T2.1?axis?ПРД?БАЗ" localSheetId="24">#REF!</definedName>
    <definedName name="T2.1?axis?ПРД?БАЗ" localSheetId="0">#REF!</definedName>
    <definedName name="T2.1?axis?ПРД?БАЗ">#REF!</definedName>
    <definedName name="T2.1?Data" localSheetId="1">#REF!,#REF!,#REF!,#REF!,#REF!,#REF!,'Производственные показатели'!P1_T2.1?Data,'Производственные показатели'!P2_T2.1?Data,'Производственные показатели'!P3_T2.1?Data</definedName>
    <definedName name="T2.1?Data" localSheetId="24">#REF!,#REF!,#REF!,#REF!,#REF!,#REF!,'Свод затрат'!P1_T2.1?Data,'Свод затрат'!P2_T2.1?Data,'Свод затрат'!P3_T2.1?Data</definedName>
    <definedName name="T2.1?Data" localSheetId="0">#REF!,#REF!,#REF!,#REF!,#REF!,#REF!,P1_T2.1?Data,'форма №2 '!P2_T2.1?Data,'форма №2 '!P3_T2.1?Data</definedName>
    <definedName name="T2.1?Data">#REF!,#REF!,#REF!,#REF!,#REF!,#REF!,P1_T2.1?Data,P2_T2.1?Data,P3_T2.1?Data</definedName>
    <definedName name="T2.1?item_ext?ГАЗ" localSheetId="1">#REF!,#REF!,#REF!,#REF!</definedName>
    <definedName name="T2.1?item_ext?ГАЗ" localSheetId="24">#REF!,#REF!,#REF!,#REF!</definedName>
    <definedName name="T2.1?item_ext?ГАЗ" localSheetId="0">#REF!,#REF!,#REF!,#REF!</definedName>
    <definedName name="T2.1?item_ext?ГАЗ">#REF!,#REF!,#REF!,#REF!</definedName>
    <definedName name="T2.1?L1" localSheetId="1">#REF!</definedName>
    <definedName name="T2.1?L1" localSheetId="24">#REF!</definedName>
    <definedName name="T2.1?L1" localSheetId="0">#REF!</definedName>
    <definedName name="T2.1?L1">#REF!</definedName>
    <definedName name="T2.1?L10" localSheetId="1">#REF!</definedName>
    <definedName name="T2.1?L10" localSheetId="24">#REF!</definedName>
    <definedName name="T2.1?L10">#REF!</definedName>
    <definedName name="T2.1?L100" localSheetId="1">#REF!</definedName>
    <definedName name="T2.1?L100" localSheetId="24">#REF!</definedName>
    <definedName name="T2.1?L100">#REF!</definedName>
    <definedName name="T2.1?L11" localSheetId="1">#REF!</definedName>
    <definedName name="T2.1?L11" localSheetId="24">#REF!</definedName>
    <definedName name="T2.1?L11">#REF!</definedName>
    <definedName name="T2.1?L12" localSheetId="1">#REF!</definedName>
    <definedName name="T2.1?L12" localSheetId="24">#REF!</definedName>
    <definedName name="T2.1?L12">#REF!</definedName>
    <definedName name="T2.1?L13" localSheetId="1">#REF!</definedName>
    <definedName name="T2.1?L13" localSheetId="24">#REF!</definedName>
    <definedName name="T2.1?L13">#REF!</definedName>
    <definedName name="T2.1?L14" localSheetId="1">#REF!</definedName>
    <definedName name="T2.1?L14" localSheetId="24">#REF!</definedName>
    <definedName name="T2.1?L14">#REF!</definedName>
    <definedName name="T2.1?L15" localSheetId="1">#REF!</definedName>
    <definedName name="T2.1?L15" localSheetId="24">#REF!</definedName>
    <definedName name="T2.1?L15">#REF!</definedName>
    <definedName name="T2.1?L16" localSheetId="1">#REF!</definedName>
    <definedName name="T2.1?L16" localSheetId="24">#REF!</definedName>
    <definedName name="T2.1?L16">#REF!</definedName>
    <definedName name="T2.1?L17" localSheetId="1">#REF!</definedName>
    <definedName name="T2.1?L17" localSheetId="24">#REF!</definedName>
    <definedName name="T2.1?L17">#REF!</definedName>
    <definedName name="T2.1?L17.1" localSheetId="1">#REF!</definedName>
    <definedName name="T2.1?L17.1" localSheetId="24">#REF!</definedName>
    <definedName name="T2.1?L17.1">#REF!</definedName>
    <definedName name="T2.1?L17.x" localSheetId="1">#REF!</definedName>
    <definedName name="T2.1?L17.x" localSheetId="24">#REF!</definedName>
    <definedName name="T2.1?L17.x">#REF!</definedName>
    <definedName name="T2.1?L18" localSheetId="1">#REF!</definedName>
    <definedName name="T2.1?L18" localSheetId="24">#REF!</definedName>
    <definedName name="T2.1?L18">#REF!</definedName>
    <definedName name="T2.1?L18.x" localSheetId="1">#REF!</definedName>
    <definedName name="T2.1?L18.x" localSheetId="24">#REF!</definedName>
    <definedName name="T2.1?L18.x">#REF!</definedName>
    <definedName name="T2.1?L19" localSheetId="1">#REF!</definedName>
    <definedName name="T2.1?L19" localSheetId="24">#REF!</definedName>
    <definedName name="T2.1?L19">#REF!</definedName>
    <definedName name="T2.1?L19.x" localSheetId="1">#REF!</definedName>
    <definedName name="T2.1?L19.x" localSheetId="24">#REF!</definedName>
    <definedName name="T2.1?L19.x">#REF!</definedName>
    <definedName name="T2.1?L2" localSheetId="1">#REF!</definedName>
    <definedName name="T2.1?L2" localSheetId="24">#REF!</definedName>
    <definedName name="T2.1?L2">#REF!</definedName>
    <definedName name="T2.1?L2.1" localSheetId="1">#REF!</definedName>
    <definedName name="T2.1?L2.1" localSheetId="24">#REF!</definedName>
    <definedName name="T2.1?L2.1">#REF!</definedName>
    <definedName name="T2.1?L2.1.1" localSheetId="1">#REF!</definedName>
    <definedName name="T2.1?L2.1.1" localSheetId="24">#REF!</definedName>
    <definedName name="T2.1?L2.1.1">#REF!</definedName>
    <definedName name="T2.1?L2.2" localSheetId="1">#REF!</definedName>
    <definedName name="T2.1?L2.2" localSheetId="24">#REF!</definedName>
    <definedName name="T2.1?L2.2">#REF!</definedName>
    <definedName name="T2.1?L2.2.1" localSheetId="1">#REF!</definedName>
    <definedName name="T2.1?L2.2.1" localSheetId="24">#REF!</definedName>
    <definedName name="T2.1?L2.2.1">#REF!</definedName>
    <definedName name="T2.1?L20" localSheetId="1">#REF!</definedName>
    <definedName name="T2.1?L20" localSheetId="24">#REF!</definedName>
    <definedName name="T2.1?L20">#REF!</definedName>
    <definedName name="T2.1?L20.x" localSheetId="1">#REF!</definedName>
    <definedName name="T2.1?L20.x" localSheetId="24">#REF!</definedName>
    <definedName name="T2.1?L20.x">#REF!</definedName>
    <definedName name="T2.1?L21" localSheetId="1">#REF!</definedName>
    <definedName name="T2.1?L21" localSheetId="24">#REF!</definedName>
    <definedName name="T2.1?L21">#REF!</definedName>
    <definedName name="T2.1?L21.x" localSheetId="1">#REF!</definedName>
    <definedName name="T2.1?L21.x" localSheetId="24">#REF!</definedName>
    <definedName name="T2.1?L21.x">#REF!</definedName>
    <definedName name="T2.1?L22" localSheetId="1">#REF!</definedName>
    <definedName name="T2.1?L22" localSheetId="24">#REF!</definedName>
    <definedName name="T2.1?L22">#REF!</definedName>
    <definedName name="T2.1?L22.1" localSheetId="1">#REF!</definedName>
    <definedName name="T2.1?L22.1" localSheetId="24">#REF!</definedName>
    <definedName name="T2.1?L22.1">#REF!</definedName>
    <definedName name="T2.1?L22.x" localSheetId="1">#REF!</definedName>
    <definedName name="T2.1?L22.x" localSheetId="24">#REF!</definedName>
    <definedName name="T2.1?L22.x">#REF!</definedName>
    <definedName name="T2.1?L23" localSheetId="1">#REF!</definedName>
    <definedName name="T2.1?L23" localSheetId="24">#REF!</definedName>
    <definedName name="T2.1?L23">#REF!</definedName>
    <definedName name="T2.1?L23.x" localSheetId="1">#REF!</definedName>
    <definedName name="T2.1?L23.x" localSheetId="24">#REF!</definedName>
    <definedName name="T2.1?L23.x">#REF!</definedName>
    <definedName name="T2.1?L24" localSheetId="1">#REF!</definedName>
    <definedName name="T2.1?L24" localSheetId="24">#REF!</definedName>
    <definedName name="T2.1?L24">#REF!</definedName>
    <definedName name="T2.1?L24.1" localSheetId="1">#REF!</definedName>
    <definedName name="T2.1?L24.1" localSheetId="24">#REF!</definedName>
    <definedName name="T2.1?L24.1">#REF!</definedName>
    <definedName name="T2.1?L24.x" localSheetId="1">#REF!</definedName>
    <definedName name="T2.1?L24.x" localSheetId="24">#REF!</definedName>
    <definedName name="T2.1?L24.x">#REF!</definedName>
    <definedName name="T2.1?L25" localSheetId="1">#REF!</definedName>
    <definedName name="T2.1?L25" localSheetId="24">#REF!</definedName>
    <definedName name="T2.1?L25">#REF!</definedName>
    <definedName name="T2.1?L25.1" localSheetId="1">#REF!</definedName>
    <definedName name="T2.1?L25.1" localSheetId="24">#REF!</definedName>
    <definedName name="T2.1?L25.1">#REF!</definedName>
    <definedName name="T2.1?L25.x" localSheetId="1">#REF!</definedName>
    <definedName name="T2.1?L25.x" localSheetId="24">#REF!</definedName>
    <definedName name="T2.1?L25.x">#REF!</definedName>
    <definedName name="T2.1?L26" localSheetId="1">#REF!</definedName>
    <definedName name="T2.1?L26" localSheetId="24">#REF!</definedName>
    <definedName name="T2.1?L26">#REF!</definedName>
    <definedName name="T2.1?L26.1" localSheetId="1">#REF!</definedName>
    <definedName name="T2.1?L26.1" localSheetId="24">#REF!</definedName>
    <definedName name="T2.1?L26.1">#REF!</definedName>
    <definedName name="T2.1?L26.x" localSheetId="1">#REF!</definedName>
    <definedName name="T2.1?L26.x" localSheetId="24">#REF!</definedName>
    <definedName name="T2.1?L26.x">#REF!</definedName>
    <definedName name="T2.1?L27" localSheetId="1">#REF!</definedName>
    <definedName name="T2.1?L27" localSheetId="24">#REF!</definedName>
    <definedName name="T2.1?L27">#REF!</definedName>
    <definedName name="T2.1?L27.x" localSheetId="1">#REF!</definedName>
    <definedName name="T2.1?L27.x" localSheetId="24">#REF!</definedName>
    <definedName name="T2.1?L27.x">#REF!</definedName>
    <definedName name="T2.1?L28" localSheetId="1">#REF!</definedName>
    <definedName name="T2.1?L28" localSheetId="24">#REF!</definedName>
    <definedName name="T2.1?L28">#REF!</definedName>
    <definedName name="T2.1?L3" localSheetId="1">#REF!</definedName>
    <definedName name="T2.1?L3" localSheetId="24">#REF!</definedName>
    <definedName name="T2.1?L3">#REF!</definedName>
    <definedName name="T2.1?L4" localSheetId="1">#REF!</definedName>
    <definedName name="T2.1?L4" localSheetId="24">#REF!</definedName>
    <definedName name="T2.1?L4">#REF!</definedName>
    <definedName name="T2.1?L4.1" localSheetId="1">#REF!</definedName>
    <definedName name="T2.1?L4.1" localSheetId="24">#REF!</definedName>
    <definedName name="T2.1?L4.1">#REF!</definedName>
    <definedName name="T2.1?L5" localSheetId="1">#REF!</definedName>
    <definedName name="T2.1?L5" localSheetId="24">#REF!</definedName>
    <definedName name="T2.1?L5">#REF!</definedName>
    <definedName name="T2.1?L6" localSheetId="1">#REF!</definedName>
    <definedName name="T2.1?L6" localSheetId="24">#REF!</definedName>
    <definedName name="T2.1?L6">#REF!</definedName>
    <definedName name="T2.1?L7" localSheetId="1">#REF!</definedName>
    <definedName name="T2.1?L7" localSheetId="24">#REF!</definedName>
    <definedName name="T2.1?L7">#REF!</definedName>
    <definedName name="T2.1?L7.1" localSheetId="1">#REF!</definedName>
    <definedName name="T2.1?L7.1" localSheetId="24">#REF!</definedName>
    <definedName name="T2.1?L7.1">#REF!</definedName>
    <definedName name="T2.1?L8" localSheetId="1">#REF!</definedName>
    <definedName name="T2.1?L8" localSheetId="24">#REF!</definedName>
    <definedName name="T2.1?L8">#REF!</definedName>
    <definedName name="T2.1?L9" localSheetId="1">#REF!</definedName>
    <definedName name="T2.1?L9" localSheetId="24">#REF!</definedName>
    <definedName name="T2.1?L9">#REF!</definedName>
    <definedName name="T2.1?Name" localSheetId="1">#REF!</definedName>
    <definedName name="T2.1?Name" localSheetId="24">#REF!</definedName>
    <definedName name="T2.1?Name">#REF!</definedName>
    <definedName name="T2.1?Table" localSheetId="1">#REF!</definedName>
    <definedName name="T2.1?Table" localSheetId="24">#REF!</definedName>
    <definedName name="T2.1?Table">#REF!</definedName>
    <definedName name="T2.1?Title" localSheetId="1">#REF!</definedName>
    <definedName name="T2.1?Title" localSheetId="24">#REF!</definedName>
    <definedName name="T2.1?Title">#REF!</definedName>
    <definedName name="T2.1?unit?Г.КВТЧ" localSheetId="1">#REF!</definedName>
    <definedName name="T2.1?unit?Г.КВТЧ" localSheetId="24">#REF!</definedName>
    <definedName name="T2.1?unit?Г.КВТЧ">#REF!</definedName>
    <definedName name="T2.1?unit?КВТЧ.ГКАЛ" localSheetId="1">#REF!</definedName>
    <definedName name="T2.1?unit?КВТЧ.ГКАЛ" localSheetId="24">#REF!</definedName>
    <definedName name="T2.1?unit?КВТЧ.ГКАЛ">#REF!</definedName>
    <definedName name="T2.1?unit?КГ.ГКАЛ" localSheetId="1">#REF!</definedName>
    <definedName name="T2.1?unit?КГ.ГКАЛ" localSheetId="24">#REF!</definedName>
    <definedName name="T2.1?unit?КГ.ГКАЛ">#REF!</definedName>
    <definedName name="T2.1?unit?МКВТЧ" localSheetId="1">#REF!,#REF!,#REF!,#REF!,#REF!</definedName>
    <definedName name="T2.1?unit?МКВТЧ" localSheetId="24">#REF!,#REF!,#REF!,#REF!,#REF!</definedName>
    <definedName name="T2.1?unit?МКВТЧ" localSheetId="0">#REF!,#REF!,#REF!,#REF!,#REF!</definedName>
    <definedName name="T2.1?unit?МКВТЧ">#REF!,#REF!,#REF!,#REF!,#REF!</definedName>
    <definedName name="T2.1?unit?ММКБ" localSheetId="1">#REF!</definedName>
    <definedName name="T2.1?unit?ММКБ" localSheetId="24">#REF!</definedName>
    <definedName name="T2.1?unit?ММКБ" localSheetId="0">#REF!</definedName>
    <definedName name="T2.1?unit?ММКБ">#REF!</definedName>
    <definedName name="T2.1?unit?ПРЦ" localSheetId="1">#REF!,#REF!,#REF!,#REF!,#REF!,#REF!</definedName>
    <definedName name="T2.1?unit?ПРЦ" localSheetId="24">#REF!,#REF!,#REF!,#REF!,#REF!,#REF!</definedName>
    <definedName name="T2.1?unit?ПРЦ" localSheetId="0">#REF!,#REF!,#REF!,#REF!,#REF!,#REF!</definedName>
    <definedName name="T2.1?unit?ПРЦ">#REF!,#REF!,#REF!,#REF!,#REF!,#REF!</definedName>
    <definedName name="T2.1?unit?РУБ.ТКВТЧ" localSheetId="1">#REF!</definedName>
    <definedName name="T2.1?unit?РУБ.ТКВТЧ" localSheetId="24">#REF!</definedName>
    <definedName name="T2.1?unit?РУБ.ТКВТЧ" localSheetId="0">#REF!</definedName>
    <definedName name="T2.1?unit?РУБ.ТКВТЧ">#REF!</definedName>
    <definedName name="T2.1?unit?РУБ.ТМКБ" localSheetId="1">#REF!,#REF!,#REF!</definedName>
    <definedName name="T2.1?unit?РУБ.ТМКБ" localSheetId="24">#REF!,#REF!,#REF!</definedName>
    <definedName name="T2.1?unit?РУБ.ТМКБ" localSheetId="0">#REF!,#REF!,#REF!</definedName>
    <definedName name="T2.1?unit?РУБ.ТМКБ">#REF!,#REF!,#REF!</definedName>
    <definedName name="T2.1?unit?РУБ.ТНТ" localSheetId="1">#REF!,#REF!,'Производственные показатели'!P1_T2.1?unit?РУБ.ТНТ</definedName>
    <definedName name="T2.1?unit?РУБ.ТНТ" localSheetId="24">#REF!,#REF!,'Свод затрат'!P1_T2.1?unit?РУБ.ТНТ</definedName>
    <definedName name="T2.1?unit?РУБ.ТНТ" localSheetId="0">#REF!,#REF!,P1_T2.1?unit?РУБ.ТНТ</definedName>
    <definedName name="T2.1?unit?РУБ.ТНТ">#REF!,#REF!,P1_T2.1?unit?РУБ.ТНТ</definedName>
    <definedName name="T2.1?unit?РУБ.ТУТ" localSheetId="1">#REF!,#REF!,#REF!</definedName>
    <definedName name="T2.1?unit?РУБ.ТУТ" localSheetId="24">#REF!,#REF!,#REF!</definedName>
    <definedName name="T2.1?unit?РУБ.ТУТ" localSheetId="0">#REF!,#REF!,#REF!</definedName>
    <definedName name="T2.1?unit?РУБ.ТУТ">#REF!,#REF!,#REF!</definedName>
    <definedName name="T2.1?unit?ТГКАЛ" localSheetId="1">#REF!,#REF!,#REF!</definedName>
    <definedName name="T2.1?unit?ТГКАЛ" localSheetId="24">#REF!,#REF!,#REF!</definedName>
    <definedName name="T2.1?unit?ТГКАЛ">#REF!,#REF!,#REF!</definedName>
    <definedName name="T2.1?unit?ТРУБ" localSheetId="1">#REF!,#REF!,#REF!</definedName>
    <definedName name="T2.1?unit?ТРУБ" localSheetId="24">#REF!,#REF!,#REF!</definedName>
    <definedName name="T2.1?unit?ТРУБ">#REF!,#REF!,#REF!</definedName>
    <definedName name="T2.1?unit?ТТНТ" localSheetId="1">#REF!,#REF!,#REF!</definedName>
    <definedName name="T2.1?unit?ТТНТ" localSheetId="24">#REF!,#REF!,#REF!</definedName>
    <definedName name="T2.1?unit?ТТНТ">#REF!,#REF!,#REF!</definedName>
    <definedName name="T2.1?unit?ТТУТ" localSheetId="1">#REF!,#REF!,#REF!,#REF!,#REF!</definedName>
    <definedName name="T2.1?unit?ТТУТ" localSheetId="24">#REF!,#REF!,#REF!,#REF!,#REF!</definedName>
    <definedName name="T2.1?unit?ТТУТ" localSheetId="0">#REF!,#REF!,#REF!,#REF!,#REF!</definedName>
    <definedName name="T2.1?unit?ТТУТ">#REF!,#REF!,#REF!,#REF!,#REF!</definedName>
    <definedName name="T2.1?unit?ЧСЛ" localSheetId="1">#REF!</definedName>
    <definedName name="T2.1?unit?ЧСЛ" localSheetId="24">#REF!</definedName>
    <definedName name="T2.1?unit?ЧСЛ" localSheetId="0">#REF!</definedName>
    <definedName name="T2.1?unit?ЧСЛ">#REF!</definedName>
    <definedName name="T2.1_Protect" localSheetId="1">'Производственные показатели'!P4_T2.1_Protect,'Производственные показатели'!P5_T2.1_Protect,'Производственные показатели'!P6_T2.1_Protect,'Производственные показатели'!P7_T2.1_Protect</definedName>
    <definedName name="T2.1_Protect" localSheetId="24">'Свод затрат'!P4_T2.1_Protect,'Свод затрат'!P5_T2.1_Protect,'Свод затрат'!P6_T2.1_Protect,'Свод затрат'!P7_T2.1_Protect</definedName>
    <definedName name="T2.1_Protect" localSheetId="0">'форма №2 '!P4_T2.1_Protect,'форма №2 '!P5_T2.1_Protect,'форма №2 '!P6_T2.1_Protect,'форма №2 '!P7_T2.1_Protect</definedName>
    <definedName name="T2.1_Protect">P4_T2.1_Protect,P5_T2.1_Protect,P6_T2.1_Protect,P7_T2.1_Protect</definedName>
    <definedName name="T2.2?axis?C?ПФ" localSheetId="1">#REF!</definedName>
    <definedName name="T2.2?axis?C?ПФ" localSheetId="24">#REF!</definedName>
    <definedName name="T2.2?axis?C?ПФ" localSheetId="0">#REF!</definedName>
    <definedName name="T2.2?axis?C?ПФ">#REF!</definedName>
    <definedName name="T2.2?axis?C?ПФ?" localSheetId="1">#REF!</definedName>
    <definedName name="T2.2?axis?C?ПФ?" localSheetId="24">#REF!</definedName>
    <definedName name="T2.2?axis?C?ПФ?">#REF!</definedName>
    <definedName name="T2.2?axis?C?ПЭ" localSheetId="1">#REF!</definedName>
    <definedName name="T2.2?axis?C?ПЭ" localSheetId="24">#REF!</definedName>
    <definedName name="T2.2?axis?C?ПЭ">#REF!</definedName>
    <definedName name="T2.2?axis?C?ПЭ?" localSheetId="1">#REF!</definedName>
    <definedName name="T2.2?axis?C?ПЭ?" localSheetId="24">#REF!</definedName>
    <definedName name="T2.2?axis?C?ПЭ?">#REF!</definedName>
    <definedName name="T2.2?axis?R?ВТОП" localSheetId="1">#REF!,#REF!,#REF!,#REF!,#REF!,#REF!,#REF!,#REF!</definedName>
    <definedName name="T2.2?axis?R?ВТОП" localSheetId="24">#REF!,#REF!,#REF!,#REF!,#REF!,#REF!,#REF!,#REF!</definedName>
    <definedName name="T2.2?axis?R?ВТОП" localSheetId="0">#REF!,#REF!,#REF!,#REF!,#REF!,#REF!,#REF!,#REF!</definedName>
    <definedName name="T2.2?axis?R?ВТОП">#REF!,#REF!,#REF!,#REF!,#REF!,#REF!,#REF!,#REF!</definedName>
    <definedName name="T2.2?axis?R?ВТОП?" localSheetId="1">#REF!,#REF!,#REF!,#REF!,#REF!,#REF!,#REF!,#REF!</definedName>
    <definedName name="T2.2?axis?R?ВТОП?" localSheetId="24">#REF!,#REF!,#REF!,#REF!,#REF!,#REF!,#REF!,#REF!</definedName>
    <definedName name="T2.2?axis?R?ВТОП?">#REF!,#REF!,#REF!,#REF!,#REF!,#REF!,#REF!,#REF!</definedName>
    <definedName name="T2.2?axis?R?ДЕТ" localSheetId="1">#REF!,#REF!,#REF!,#REF!,#REF!,#REF!,#REF!,#REF!</definedName>
    <definedName name="T2.2?axis?R?ДЕТ" localSheetId="24">#REF!,#REF!,#REF!,#REF!,#REF!,#REF!,#REF!,#REF!</definedName>
    <definedName name="T2.2?axis?R?ДЕТ">#REF!,#REF!,#REF!,#REF!,#REF!,#REF!,#REF!,#REF!</definedName>
    <definedName name="T2.2?axis?R?ДЕТ?" localSheetId="1">#REF!,#REF!,#REF!,#REF!,#REF!,#REF!,#REF!,#REF!</definedName>
    <definedName name="T2.2?axis?R?ДЕТ?" localSheetId="24">#REF!,#REF!,#REF!,#REF!,#REF!,#REF!,#REF!,#REF!</definedName>
    <definedName name="T2.2?axis?R?ДЕТ?">#REF!,#REF!,#REF!,#REF!,#REF!,#REF!,#REF!,#REF!</definedName>
    <definedName name="T2.2?axis?ПРД?ПРЕД" localSheetId="1">#REF!</definedName>
    <definedName name="T2.2?axis?ПРД?ПРЕД" localSheetId="24">#REF!</definedName>
    <definedName name="T2.2?axis?ПРД?ПРЕД" localSheetId="0">#REF!</definedName>
    <definedName name="T2.2?axis?ПРД?ПРЕД">#REF!</definedName>
    <definedName name="T2.2?Data" localSheetId="1">#REF!,#REF!,#REF!,#REF!,#REF!,'Производственные показатели'!P1_T2.2?Data,'Производственные показатели'!P2_T2.2?Data,'Производственные показатели'!P3_T2.2?Data</definedName>
    <definedName name="T2.2?Data" localSheetId="24">#REF!,#REF!,#REF!,#REF!,#REF!,'Свод затрат'!P1_T2.2?Data,'Свод затрат'!P2_T2.2?Data,'Свод затрат'!P3_T2.2?Data</definedName>
    <definedName name="T2.2?Data" localSheetId="0">#REF!,#REF!,#REF!,#REF!,#REF!,P1_T2.2?Data,P2_T2.2?Data,P3_T2.2?Data</definedName>
    <definedName name="T2.2?Data">#REF!,#REF!,#REF!,#REF!,#REF!,P1_T2.2?Data,P2_T2.2?Data,P3_T2.2?Data</definedName>
    <definedName name="T2.2?item_ext?ГАЗ" localSheetId="1">#REF!,#REF!,#REF!,#REF!</definedName>
    <definedName name="T2.2?item_ext?ГАЗ" localSheetId="24">#REF!,#REF!,#REF!,#REF!</definedName>
    <definedName name="T2.2?item_ext?ГАЗ" localSheetId="0">#REF!,#REF!,#REF!,#REF!</definedName>
    <definedName name="T2.2?item_ext?ГАЗ">#REF!,#REF!,#REF!,#REF!</definedName>
    <definedName name="T2.2?L1" localSheetId="1">#REF!</definedName>
    <definedName name="T2.2?L1" localSheetId="24">#REF!</definedName>
    <definedName name="T2.2?L1" localSheetId="0">#REF!</definedName>
    <definedName name="T2.2?L1">#REF!</definedName>
    <definedName name="T2.2?L10" localSheetId="1">#REF!</definedName>
    <definedName name="T2.2?L10" localSheetId="24">#REF!</definedName>
    <definedName name="T2.2?L10">#REF!</definedName>
    <definedName name="T2.2?L100" localSheetId="1">#REF!</definedName>
    <definedName name="T2.2?L100" localSheetId="24">#REF!</definedName>
    <definedName name="T2.2?L100">#REF!</definedName>
    <definedName name="T2.2?L11" localSheetId="1">#REF!</definedName>
    <definedName name="T2.2?L11" localSheetId="24">#REF!</definedName>
    <definedName name="T2.2?L11">#REF!</definedName>
    <definedName name="T2.2?L12" localSheetId="1">#REF!</definedName>
    <definedName name="T2.2?L12" localSheetId="24">#REF!</definedName>
    <definedName name="T2.2?L12">#REF!</definedName>
    <definedName name="T2.2?L13" localSheetId="1">#REF!</definedName>
    <definedName name="T2.2?L13" localSheetId="24">#REF!</definedName>
    <definedName name="T2.2?L13">#REF!</definedName>
    <definedName name="T2.2?L14" localSheetId="1">#REF!</definedName>
    <definedName name="T2.2?L14" localSheetId="24">#REF!</definedName>
    <definedName name="T2.2?L14">#REF!</definedName>
    <definedName name="T2.2?L15" localSheetId="1">#REF!</definedName>
    <definedName name="T2.2?L15" localSheetId="24">#REF!</definedName>
    <definedName name="T2.2?L15">#REF!</definedName>
    <definedName name="T2.2?L16" localSheetId="1">#REF!</definedName>
    <definedName name="T2.2?L16" localSheetId="24">#REF!</definedName>
    <definedName name="T2.2?L16">#REF!</definedName>
    <definedName name="T2.2?L17" localSheetId="1">#REF!</definedName>
    <definedName name="T2.2?L17" localSheetId="24">#REF!</definedName>
    <definedName name="T2.2?L17">#REF!</definedName>
    <definedName name="T2.2?L17.1" localSheetId="1">#REF!</definedName>
    <definedName name="T2.2?L17.1" localSheetId="24">#REF!</definedName>
    <definedName name="T2.2?L17.1">#REF!</definedName>
    <definedName name="T2.2?L17.x" localSheetId="1">#REF!</definedName>
    <definedName name="T2.2?L17.x" localSheetId="24">#REF!</definedName>
    <definedName name="T2.2?L17.x">#REF!</definedName>
    <definedName name="T2.2?L18" localSheetId="1">#REF!</definedName>
    <definedName name="T2.2?L18" localSheetId="24">#REF!</definedName>
    <definedName name="T2.2?L18">#REF!</definedName>
    <definedName name="T2.2?L18.x" localSheetId="1">#REF!</definedName>
    <definedName name="T2.2?L18.x" localSheetId="24">#REF!</definedName>
    <definedName name="T2.2?L18.x">#REF!</definedName>
    <definedName name="T2.2?L19" localSheetId="1">#REF!</definedName>
    <definedName name="T2.2?L19" localSheetId="24">#REF!</definedName>
    <definedName name="T2.2?L19">#REF!</definedName>
    <definedName name="T2.2?L19.x" localSheetId="1">#REF!</definedName>
    <definedName name="T2.2?L19.x" localSheetId="24">#REF!</definedName>
    <definedName name="T2.2?L19.x">#REF!</definedName>
    <definedName name="T2.2?L2" localSheetId="1">#REF!</definedName>
    <definedName name="T2.2?L2" localSheetId="24">#REF!</definedName>
    <definedName name="T2.2?L2">#REF!</definedName>
    <definedName name="T2.2?L2.1" localSheetId="1">#REF!</definedName>
    <definedName name="T2.2?L2.1" localSheetId="24">#REF!</definedName>
    <definedName name="T2.2?L2.1">#REF!</definedName>
    <definedName name="T2.2?L2.1.1" localSheetId="1">#REF!</definedName>
    <definedName name="T2.2?L2.1.1" localSheetId="24">#REF!</definedName>
    <definedName name="T2.2?L2.1.1">#REF!</definedName>
    <definedName name="T2.2?L2.2" localSheetId="1">#REF!</definedName>
    <definedName name="T2.2?L2.2" localSheetId="24">#REF!</definedName>
    <definedName name="T2.2?L2.2">#REF!</definedName>
    <definedName name="T2.2?L2.2.1" localSheetId="1">#REF!</definedName>
    <definedName name="T2.2?L2.2.1" localSheetId="24">#REF!</definedName>
    <definedName name="T2.2?L2.2.1">#REF!</definedName>
    <definedName name="T2.2?L20" localSheetId="1">#REF!</definedName>
    <definedName name="T2.2?L20" localSheetId="24">#REF!</definedName>
    <definedName name="T2.2?L20">#REF!</definedName>
    <definedName name="T2.2?L20.x" localSheetId="1">#REF!</definedName>
    <definedName name="T2.2?L20.x" localSheetId="24">#REF!</definedName>
    <definedName name="T2.2?L20.x">#REF!</definedName>
    <definedName name="T2.2?L21" localSheetId="1">#REF!</definedName>
    <definedName name="T2.2?L21" localSheetId="24">#REF!</definedName>
    <definedName name="T2.2?L21">#REF!</definedName>
    <definedName name="T2.2?L21.x" localSheetId="1">#REF!</definedName>
    <definedName name="T2.2?L21.x" localSheetId="24">#REF!</definedName>
    <definedName name="T2.2?L21.x">#REF!</definedName>
    <definedName name="T2.2?L22" localSheetId="1">#REF!</definedName>
    <definedName name="T2.2?L22" localSheetId="24">#REF!</definedName>
    <definedName name="T2.2?L22">#REF!</definedName>
    <definedName name="T2.2?L22.1" localSheetId="1">#REF!</definedName>
    <definedName name="T2.2?L22.1" localSheetId="24">#REF!</definedName>
    <definedName name="T2.2?L22.1">#REF!</definedName>
    <definedName name="T2.2?L22.x" localSheetId="1">#REF!</definedName>
    <definedName name="T2.2?L22.x" localSheetId="24">#REF!</definedName>
    <definedName name="T2.2?L22.x">#REF!</definedName>
    <definedName name="T2.2?L23" localSheetId="1">#REF!</definedName>
    <definedName name="T2.2?L23" localSheetId="24">#REF!</definedName>
    <definedName name="T2.2?L23">#REF!</definedName>
    <definedName name="T2.2?L23.x" localSheetId="1">#REF!</definedName>
    <definedName name="T2.2?L23.x" localSheetId="24">#REF!</definedName>
    <definedName name="T2.2?L23.x">#REF!</definedName>
    <definedName name="T2.2?L24" localSheetId="1">#REF!</definedName>
    <definedName name="T2.2?L24" localSheetId="24">#REF!</definedName>
    <definedName name="T2.2?L24">#REF!</definedName>
    <definedName name="T2.2?L24.1" localSheetId="1">#REF!</definedName>
    <definedName name="T2.2?L24.1" localSheetId="24">#REF!</definedName>
    <definedName name="T2.2?L24.1">#REF!</definedName>
    <definedName name="T2.2?L24.x" localSheetId="1">#REF!</definedName>
    <definedName name="T2.2?L24.x" localSheetId="24">#REF!</definedName>
    <definedName name="T2.2?L24.x">#REF!</definedName>
    <definedName name="T2.2?L25" localSheetId="1">#REF!</definedName>
    <definedName name="T2.2?L25" localSheetId="24">#REF!</definedName>
    <definedName name="T2.2?L25">#REF!</definedName>
    <definedName name="T2.2?L25.1" localSheetId="1">#REF!</definedName>
    <definedName name="T2.2?L25.1" localSheetId="24">#REF!</definedName>
    <definedName name="T2.2?L25.1">#REF!</definedName>
    <definedName name="T2.2?L25.x" localSheetId="1">#REF!</definedName>
    <definedName name="T2.2?L25.x" localSheetId="24">#REF!</definedName>
    <definedName name="T2.2?L25.x">#REF!</definedName>
    <definedName name="T2.2?L26" localSheetId="1">#REF!</definedName>
    <definedName name="T2.2?L26" localSheetId="24">#REF!</definedName>
    <definedName name="T2.2?L26">#REF!</definedName>
    <definedName name="T2.2?L26.1" localSheetId="1">#REF!</definedName>
    <definedName name="T2.2?L26.1" localSheetId="24">#REF!</definedName>
    <definedName name="T2.2?L26.1">#REF!</definedName>
    <definedName name="T2.2?L26.x" localSheetId="1">#REF!</definedName>
    <definedName name="T2.2?L26.x" localSheetId="24">#REF!</definedName>
    <definedName name="T2.2?L26.x">#REF!</definedName>
    <definedName name="T2.2?L27" localSheetId="1">#REF!</definedName>
    <definedName name="T2.2?L27" localSheetId="24">#REF!</definedName>
    <definedName name="T2.2?L27">#REF!</definedName>
    <definedName name="T2.2?L27.x" localSheetId="1">#REF!</definedName>
    <definedName name="T2.2?L27.x" localSheetId="24">#REF!</definedName>
    <definedName name="T2.2?L27.x">#REF!</definedName>
    <definedName name="T2.2?L28" localSheetId="1">#REF!</definedName>
    <definedName name="T2.2?L28" localSheetId="24">#REF!</definedName>
    <definedName name="T2.2?L28">#REF!</definedName>
    <definedName name="T2.2?L3" localSheetId="1">#REF!</definedName>
    <definedName name="T2.2?L3" localSheetId="24">#REF!</definedName>
    <definedName name="T2.2?L3">#REF!</definedName>
    <definedName name="T2.2?L4" localSheetId="1">#REF!</definedName>
    <definedName name="T2.2?L4" localSheetId="24">#REF!</definedName>
    <definedName name="T2.2?L4">#REF!</definedName>
    <definedName name="T2.2?L4.1" localSheetId="1">#REF!</definedName>
    <definedName name="T2.2?L4.1" localSheetId="24">#REF!</definedName>
    <definedName name="T2.2?L4.1">#REF!</definedName>
    <definedName name="T2.2?L5" localSheetId="1">#REF!</definedName>
    <definedName name="T2.2?L5" localSheetId="24">#REF!</definedName>
    <definedName name="T2.2?L5">#REF!</definedName>
    <definedName name="T2.2?L6" localSheetId="1">#REF!</definedName>
    <definedName name="T2.2?L6" localSheetId="24">#REF!</definedName>
    <definedName name="T2.2?L6">#REF!</definedName>
    <definedName name="T2.2?L7" localSheetId="1">#REF!</definedName>
    <definedName name="T2.2?L7" localSheetId="24">#REF!</definedName>
    <definedName name="T2.2?L7">#REF!</definedName>
    <definedName name="T2.2?L7.1" localSheetId="1">#REF!</definedName>
    <definedName name="T2.2?L7.1" localSheetId="24">#REF!</definedName>
    <definedName name="T2.2?L7.1">#REF!</definedName>
    <definedName name="T2.2?L8" localSheetId="1">#REF!</definedName>
    <definedName name="T2.2?L8" localSheetId="24">#REF!</definedName>
    <definedName name="T2.2?L8">#REF!</definedName>
    <definedName name="T2.2?L9" localSheetId="1">#REF!</definedName>
    <definedName name="T2.2?L9" localSheetId="24">#REF!</definedName>
    <definedName name="T2.2?L9">#REF!</definedName>
    <definedName name="T2.2?Name" localSheetId="1">#REF!</definedName>
    <definedName name="T2.2?Name" localSheetId="24">#REF!</definedName>
    <definedName name="T2.2?Name">#REF!</definedName>
    <definedName name="T2.2?Table" localSheetId="1">#REF!</definedName>
    <definedName name="T2.2?Table" localSheetId="24">#REF!</definedName>
    <definedName name="T2.2?Table">#REF!</definedName>
    <definedName name="T2.2?Title" localSheetId="1">#REF!</definedName>
    <definedName name="T2.2?Title" localSheetId="24">#REF!</definedName>
    <definedName name="T2.2?Title">#REF!</definedName>
    <definedName name="T2.2?unit?Г.КВТЧ" localSheetId="1">#REF!</definedName>
    <definedName name="T2.2?unit?Г.КВТЧ" localSheetId="24">#REF!</definedName>
    <definedName name="T2.2?unit?Г.КВТЧ">#REF!</definedName>
    <definedName name="T2.2?unit?КВТЧ.ГКАЛ" localSheetId="1">#REF!</definedName>
    <definedName name="T2.2?unit?КВТЧ.ГКАЛ" localSheetId="24">#REF!</definedName>
    <definedName name="T2.2?unit?КВТЧ.ГКАЛ">#REF!</definedName>
    <definedName name="T2.2?unit?КГ.ГКАЛ" localSheetId="1">#REF!</definedName>
    <definedName name="T2.2?unit?КГ.ГКАЛ" localSheetId="24">#REF!</definedName>
    <definedName name="T2.2?unit?КГ.ГКАЛ">#REF!</definedName>
    <definedName name="T2.2?unit?МКВТЧ" localSheetId="1">#REF!,#REF!,#REF!,#REF!,#REF!</definedName>
    <definedName name="T2.2?unit?МКВТЧ" localSheetId="24">#REF!,#REF!,#REF!,#REF!,#REF!</definedName>
    <definedName name="T2.2?unit?МКВТЧ" localSheetId="0">#REF!,#REF!,#REF!,#REF!,#REF!</definedName>
    <definedName name="T2.2?unit?МКВТЧ">#REF!,#REF!,#REF!,#REF!,#REF!</definedName>
    <definedName name="T2.2?unit?ММКБ" localSheetId="1">#REF!</definedName>
    <definedName name="T2.2?unit?ММКБ" localSheetId="24">#REF!</definedName>
    <definedName name="T2.2?unit?ММКБ" localSheetId="0">#REF!</definedName>
    <definedName name="T2.2?unit?ММКБ">#REF!</definedName>
    <definedName name="T2.2?unit?ПРЦ" localSheetId="1">#REF!,#REF!,#REF!,#REF!,#REF!,#REF!</definedName>
    <definedName name="T2.2?unit?ПРЦ" localSheetId="24">#REF!,#REF!,#REF!,#REF!,#REF!,#REF!</definedName>
    <definedName name="T2.2?unit?ПРЦ" localSheetId="0">#REF!,#REF!,#REF!,#REF!,#REF!,#REF!</definedName>
    <definedName name="T2.2?unit?ПРЦ">#REF!,#REF!,#REF!,#REF!,#REF!,#REF!</definedName>
    <definedName name="T2.2?unit?РУБ.ТКВТЧ" localSheetId="1">#REF!</definedName>
    <definedName name="T2.2?unit?РУБ.ТКВТЧ" localSheetId="24">#REF!</definedName>
    <definedName name="T2.2?unit?РУБ.ТКВТЧ" localSheetId="0">#REF!</definedName>
    <definedName name="T2.2?unit?РУБ.ТКВТЧ">#REF!</definedName>
    <definedName name="T2.2?unit?РУБ.ТМКБ" localSheetId="1">#REF!,#REF!,#REF!</definedName>
    <definedName name="T2.2?unit?РУБ.ТМКБ" localSheetId="24">#REF!,#REF!,#REF!</definedName>
    <definedName name="T2.2?unit?РУБ.ТМКБ" localSheetId="0">#REF!,#REF!,#REF!</definedName>
    <definedName name="T2.2?unit?РУБ.ТМКБ">#REF!,#REF!,#REF!</definedName>
    <definedName name="T2.2?unit?РУБ.ТНТ" localSheetId="1">#REF!,#REF!,'Производственные показатели'!P1_T2.2?unit?РУБ.ТНТ</definedName>
    <definedName name="T2.2?unit?РУБ.ТНТ" localSheetId="24">#REF!,#REF!,'Свод затрат'!P1_T2.2?unit?РУБ.ТНТ</definedName>
    <definedName name="T2.2?unit?РУБ.ТНТ" localSheetId="0">#REF!,#REF!,'форма №2 '!P1_T2.2?unit?РУБ.ТНТ</definedName>
    <definedName name="T2.2?unit?РУБ.ТНТ">#REF!,#REF!,P1_T2.2?unit?РУБ.ТНТ</definedName>
    <definedName name="T2.2?unit?РУБ.ТУТ" localSheetId="1">#REF!,#REF!,#REF!</definedName>
    <definedName name="T2.2?unit?РУБ.ТУТ" localSheetId="24">#REF!,#REF!,#REF!</definedName>
    <definedName name="T2.2?unit?РУБ.ТУТ" localSheetId="0">#REF!,#REF!,#REF!</definedName>
    <definedName name="T2.2?unit?РУБ.ТУТ">#REF!,#REF!,#REF!</definedName>
    <definedName name="T2.2?unit?ТГКАЛ" localSheetId="1">#REF!,#REF!,#REF!</definedName>
    <definedName name="T2.2?unit?ТГКАЛ" localSheetId="24">#REF!,#REF!,#REF!</definedName>
    <definedName name="T2.2?unit?ТГКАЛ">#REF!,#REF!,#REF!</definedName>
    <definedName name="T2.2?unit?ТРУБ" localSheetId="1">#REF!,#REF!,#REF!</definedName>
    <definedName name="T2.2?unit?ТРУБ" localSheetId="24">#REF!,#REF!,#REF!</definedName>
    <definedName name="T2.2?unit?ТРУБ">#REF!,#REF!,#REF!</definedName>
    <definedName name="T2.2?unit?ТТНТ" localSheetId="1">#REF!,#REF!,#REF!</definedName>
    <definedName name="T2.2?unit?ТТНТ" localSheetId="24">#REF!,#REF!,#REF!</definedName>
    <definedName name="T2.2?unit?ТТНТ">#REF!,#REF!,#REF!</definedName>
    <definedName name="T2.2?unit?ТТУТ" localSheetId="1">#REF!,#REF!,#REF!,#REF!,#REF!</definedName>
    <definedName name="T2.2?unit?ТТУТ" localSheetId="24">#REF!,#REF!,#REF!,#REF!,#REF!</definedName>
    <definedName name="T2.2?unit?ТТУТ" localSheetId="0">#REF!,#REF!,#REF!,#REF!,#REF!</definedName>
    <definedName name="T2.2?unit?ТТУТ">#REF!,#REF!,#REF!,#REF!,#REF!</definedName>
    <definedName name="T2.2?unit?ЧСЛ" localSheetId="1">#REF!</definedName>
    <definedName name="T2.2?unit?ЧСЛ" localSheetId="24">#REF!</definedName>
    <definedName name="T2.2?unit?ЧСЛ" localSheetId="0">#REF!</definedName>
    <definedName name="T2.2?unit?ЧСЛ">#REF!</definedName>
    <definedName name="T2.2_Protect" localSheetId="1">#REF!,#REF!,#REF!,'Производственные показатели'!P1_T2.2_Protect,'Производственные показатели'!P2_T2.2_Protect,'Производственные показатели'!P3_T2.2_Protect,'Производственные показатели'!P4_T2.2_Protect,'Производственные показатели'!P5_T2.2_Protect,'Производственные показатели'!P6_T2.2_Protect</definedName>
    <definedName name="T2.2_Protect" localSheetId="24">#REF!,#REF!,#REF!,'Свод затрат'!P1_T2.2_Protect,'Свод затрат'!P2_T2.2_Protect,'Свод затрат'!P3_T2.2_Protect,'Свод затрат'!P4_T2.2_Protect,'Свод затрат'!P5_T2.2_Protect,'Свод затрат'!P6_T2.2_Protect</definedName>
    <definedName name="T2.2_Protect" localSheetId="0">#REF!,#REF!,#REF!,'форма №2 '!P1_T2.2_Protect,'форма №2 '!P2_T2.2_Protect,P3_T2.2_Protect,P4_T2.2_Protect,'форма №2 '!P5_T2.2_Protect,P6_T2.2_Protect</definedName>
    <definedName name="T2.2_Protect">#REF!,#REF!,#REF!,P1_T2.2_Protect,P2_T2.2_Protect,P3_T2.2_Protect,P4_T2.2_Protect,P5_T2.2_Protect,P6_T2.2_Protect</definedName>
    <definedName name="T2.3_Protect">'[41]2.3'!$F$30:$G$34,'[41]2.3'!$H$24:$K$28</definedName>
    <definedName name="t2.9." localSheetId="1">'Производственные показатели'!t2.9.</definedName>
    <definedName name="t2.9." localSheetId="0">'форма №2 '!t2.9.</definedName>
    <definedName name="t2.9.">[0]!t2.9.</definedName>
    <definedName name="t2.9.2" localSheetId="1">'Производственные показатели'!t2.9.2</definedName>
    <definedName name="t2.9.2" localSheetId="0">'форма №2 '!t2.9.2</definedName>
    <definedName name="t2.9.2">[0]!t2.9.2</definedName>
    <definedName name="t2.9.2." localSheetId="1">'Производственные показатели'!t2.9.2.</definedName>
    <definedName name="t2.9.2." localSheetId="0">'форма №2 '!t2.9.2.</definedName>
    <definedName name="t2.9.2.">[0]!t2.9.2.</definedName>
    <definedName name="T2?axis?C?ПФ" localSheetId="1">#REF!</definedName>
    <definedName name="T2?axis?C?ПФ" localSheetId="24">#REF!</definedName>
    <definedName name="T2?axis?C?ПФ" localSheetId="0">#REF!</definedName>
    <definedName name="T2?axis?C?ПФ">#REF!</definedName>
    <definedName name="T2?Data" localSheetId="1">P5_T2?Data,P6_T2?Data,P7_T2?Data</definedName>
    <definedName name="T2?Data" localSheetId="24">P5_T2?Data,P6_T2?Data,P7_T2?Data</definedName>
    <definedName name="T2?Data" localSheetId="0">P5_T2?Data,P6_T2?Data,P7_T2?Data</definedName>
    <definedName name="T2?Data">P5_T2?Data,P6_T2?Data,P7_T2?Data</definedName>
    <definedName name="T2_1_ADD_COL" localSheetId="1">#REF!</definedName>
    <definedName name="T2_1_ADD_COL" localSheetId="24">#REF!</definedName>
    <definedName name="T2_1_ADD_COL" localSheetId="0">#REF!</definedName>
    <definedName name="T2_1_ADD_COL">#REF!</definedName>
    <definedName name="T2_1_Protect" localSheetId="1">'Производственные показатели'!P4_T2_1_Protect,'Производственные показатели'!P5_T2_1_Protect,'Производственные показатели'!P6_T2_1_Protect,'Производственные показатели'!P7_T2_1_Protect</definedName>
    <definedName name="T2_1_Protect" localSheetId="24">'Свод затрат'!P4_T2_1_Protect,'Свод затрат'!P5_T2_1_Protect,'Свод затрат'!P6_T2_1_Protect,'Свод затрат'!P7_T2_1_Protect</definedName>
    <definedName name="T2_1_Protect" localSheetId="0">P4_T2_1_Protect,P5_T2_1_Protect,P6_T2_1_Protect,'форма №2 '!P7_T2_1_Protect</definedName>
    <definedName name="T2_1_Protect">P4_T2_1_Protect,P5_T2_1_Protect,P6_T2_1_Protect,P7_T2_1_Protect</definedName>
    <definedName name="T2_2_ADD_COL" localSheetId="1">#REF!</definedName>
    <definedName name="T2_2_ADD_COL" localSheetId="24">#REF!</definedName>
    <definedName name="T2_2_ADD_COL" localSheetId="0">#REF!</definedName>
    <definedName name="T2_2_ADD_COL">#REF!</definedName>
    <definedName name="T2_2_Protect" localSheetId="1">'Производственные показатели'!P4_T2_2_Protect,'Производственные показатели'!P5_T2_2_Protect,'Производственные показатели'!P6_T2_2_Protect,'Производственные показатели'!P7_T2_2_Protect</definedName>
    <definedName name="T2_2_Protect" localSheetId="24">'Свод затрат'!P4_T2_2_Protect,'Свод затрат'!P5_T2_2_Protect,'Свод затрат'!P6_T2_2_Protect,'Свод затрат'!P7_T2_2_Protect</definedName>
    <definedName name="T2_2_Protect" localSheetId="0">P4_T2_2_Protect,P5_T2_2_Protect,P6_T2_2_Protect,'форма №2 '!P7_T2_2_Protect</definedName>
    <definedName name="T2_2_Protect">P4_T2_2_Protect,P5_T2_2_Protect,P6_T2_2_Protect,P7_T2_2_Protect</definedName>
    <definedName name="T2_DiapProt" localSheetId="1">P1_T2_DiapProt,P2_T2_DiapProt</definedName>
    <definedName name="T2_DiapProt" localSheetId="24">P1_T2_DiapProt,P2_T2_DiapProt</definedName>
    <definedName name="T2_DiapProt" localSheetId="0">P1_T2_DiapProt,P2_T2_DiapProt</definedName>
    <definedName name="T2_DiapProt">P1_T2_DiapProt,P2_T2_DiapProt</definedName>
    <definedName name="T2_Protect" localSheetId="1">P4_T2_Protect,P5_T2_Protect,P6_T2_Protect</definedName>
    <definedName name="T2_Protect" localSheetId="24">P4_T2_Protect,P5_T2_Protect,P6_T2_Protect</definedName>
    <definedName name="T2_Protect" localSheetId="0">P4_T2_Protect,P5_T2_Protect,P6_T2_Protect</definedName>
    <definedName name="T2_Protect">P4_T2_Protect,P5_T2_Protect,P6_T2_Protect</definedName>
    <definedName name="T20.1?Columns" localSheetId="1">#REF!</definedName>
    <definedName name="T20.1?Columns" localSheetId="24">#REF!</definedName>
    <definedName name="T20.1?Columns" localSheetId="0">#REF!</definedName>
    <definedName name="T20.1?Columns">#REF!</definedName>
    <definedName name="T20.1?Investments" localSheetId="1">#REF!</definedName>
    <definedName name="T20.1?Investments" localSheetId="24">#REF!</definedName>
    <definedName name="T20.1?Investments">#REF!</definedName>
    <definedName name="T20.1?Scope" localSheetId="1">#REF!</definedName>
    <definedName name="T20.1?Scope" localSheetId="24">#REF!</definedName>
    <definedName name="T20.1?Scope">#REF!</definedName>
    <definedName name="T20.1_Protect" localSheetId="1">#REF!</definedName>
    <definedName name="T20.1_Protect" localSheetId="24">#REF!</definedName>
    <definedName name="T20.1_Protect">#REF!</definedName>
    <definedName name="T20?axis?R?ДОГОВОР" localSheetId="1">#REF!,#REF!</definedName>
    <definedName name="T20?axis?R?ДОГОВОР" localSheetId="24">#REF!,#REF!</definedName>
    <definedName name="T20?axis?R?ДОГОВОР" localSheetId="0">#REF!,#REF!</definedName>
    <definedName name="T20?axis?R?ДОГОВОР">#REF!,#REF!</definedName>
    <definedName name="T20?axis?R?ДОГОВОР?" localSheetId="1">#REF!,#REF!</definedName>
    <definedName name="T20?axis?R?ДОГОВОР?" localSheetId="24">#REF!,#REF!</definedName>
    <definedName name="T20?axis?R?ДОГОВОР?">#REF!,#REF!</definedName>
    <definedName name="T20?axis?ПРД?БАЗ" localSheetId="1">#REF!,#REF!</definedName>
    <definedName name="T20?axis?ПРД?БАЗ" localSheetId="24">#REF!,#REF!</definedName>
    <definedName name="T20?axis?ПРД?БАЗ">#REF!,#REF!</definedName>
    <definedName name="T20?axis?ПРД?ПРЕД" localSheetId="1">#REF!,#REF!</definedName>
    <definedName name="T20?axis?ПРД?ПРЕД" localSheetId="24">#REF!,#REF!</definedName>
    <definedName name="T20?axis?ПРД?ПРЕД">#REF!,#REF!</definedName>
    <definedName name="T20?axis?ПРД?РЕГ" localSheetId="1">#REF!</definedName>
    <definedName name="T20?axis?ПРД?РЕГ" localSheetId="24">#REF!</definedName>
    <definedName name="T20?axis?ПРД?РЕГ" localSheetId="0">#REF!</definedName>
    <definedName name="T20?axis?ПРД?РЕГ">#REF!</definedName>
    <definedName name="T20?axis?ПФ?NA" localSheetId="1">#REF!</definedName>
    <definedName name="T20?axis?ПФ?NA" localSheetId="24">#REF!</definedName>
    <definedName name="T20?axis?ПФ?NA">#REF!</definedName>
    <definedName name="T20?axis?ПФ?ПЛАН" localSheetId="1">#REF!,#REF!,#REF!,#REF!</definedName>
    <definedName name="T20?axis?ПФ?ПЛАН" localSheetId="24">#REF!,#REF!,#REF!,#REF!</definedName>
    <definedName name="T20?axis?ПФ?ПЛАН" localSheetId="0">#REF!,#REF!,#REF!,#REF!</definedName>
    <definedName name="T20?axis?ПФ?ПЛАН">#REF!,#REF!,#REF!,#REF!</definedName>
    <definedName name="T20?axis?ПФ?ФАКТ" localSheetId="1">#REF!,#REF!,#REF!,#REF!</definedName>
    <definedName name="T20?axis?ПФ?ФАКТ" localSheetId="24">#REF!,#REF!,#REF!,#REF!</definedName>
    <definedName name="T20?axis?ПФ?ФАКТ">#REF!,#REF!,#REF!,#REF!</definedName>
    <definedName name="T20?Columns" localSheetId="1">#REF!</definedName>
    <definedName name="T20?Columns" localSheetId="24">#REF!</definedName>
    <definedName name="T20?Columns" localSheetId="0">#REF!</definedName>
    <definedName name="T20?Columns">#REF!</definedName>
    <definedName name="T20?Data" localSheetId="1">#REF!,#REF!,#REF!,#REF!,#REF!</definedName>
    <definedName name="T20?Data" localSheetId="24">#REF!,#REF!,#REF!,#REF!,#REF!</definedName>
    <definedName name="T20?Data" localSheetId="0">#REF!,#REF!,#REF!,#REF!,#REF!</definedName>
    <definedName name="T20?Data">#REF!,#REF!,#REF!,#REF!,#REF!</definedName>
    <definedName name="T20?item_ext?РОСТ" localSheetId="1">#REF!</definedName>
    <definedName name="T20?item_ext?РОСТ" localSheetId="24">#REF!</definedName>
    <definedName name="T20?item_ext?РОСТ" localSheetId="0">#REF!</definedName>
    <definedName name="T20?item_ext?РОСТ">#REF!</definedName>
    <definedName name="T20?ItemComments" localSheetId="1">#REF!</definedName>
    <definedName name="T20?ItemComments" localSheetId="24">#REF!</definedName>
    <definedName name="T20?ItemComments">#REF!</definedName>
    <definedName name="T20?Items" localSheetId="1">#REF!</definedName>
    <definedName name="T20?Items" localSheetId="24">#REF!</definedName>
    <definedName name="T20?Items">#REF!</definedName>
    <definedName name="T20?L1" localSheetId="1">#REF!</definedName>
    <definedName name="T20?L1" localSheetId="24">#REF!</definedName>
    <definedName name="T20?L1">#REF!</definedName>
    <definedName name="T20?L1.1" localSheetId="1">#REF!,#REF!,#REF!</definedName>
    <definedName name="T20?L1.1" localSheetId="24">#REF!,#REF!,#REF!</definedName>
    <definedName name="T20?L1.1" localSheetId="0">#REF!,#REF!,#REF!</definedName>
    <definedName name="T20?L1.1">#REF!,#REF!,#REF!</definedName>
    <definedName name="T20?L1.2" localSheetId="1">#REF!,#REF!,#REF!</definedName>
    <definedName name="T20?L1.2" localSheetId="24">#REF!,#REF!,#REF!</definedName>
    <definedName name="T20?L1.2">#REF!,#REF!,#REF!</definedName>
    <definedName name="T20?L1.3" localSheetId="1">#REF!,#REF!,#REF!</definedName>
    <definedName name="T20?L1.3" localSheetId="24">#REF!,#REF!,#REF!</definedName>
    <definedName name="T20?L1.3">#REF!,#REF!,#REF!</definedName>
    <definedName name="T20?L2" localSheetId="1">#REF!</definedName>
    <definedName name="T20?L2" localSheetId="24">#REF!</definedName>
    <definedName name="T20?L2" localSheetId="0">#REF!</definedName>
    <definedName name="T20?L2">#REF!</definedName>
    <definedName name="T20?L2.1" localSheetId="1">#REF!,#REF!,#REF!</definedName>
    <definedName name="T20?L2.1" localSheetId="24">#REF!,#REF!,#REF!</definedName>
    <definedName name="T20?L2.1" localSheetId="0">#REF!,#REF!,#REF!</definedName>
    <definedName name="T20?L2.1">#REF!,#REF!,#REF!</definedName>
    <definedName name="T20?L2.2" localSheetId="1">#REF!,#REF!,#REF!</definedName>
    <definedName name="T20?L2.2" localSheetId="24">#REF!,#REF!,#REF!</definedName>
    <definedName name="T20?L2.2">#REF!,#REF!,#REF!</definedName>
    <definedName name="T20?L2.3" localSheetId="1">#REF!,#REF!,#REF!</definedName>
    <definedName name="T20?L2.3" localSheetId="24">#REF!,#REF!,#REF!</definedName>
    <definedName name="T20?L2.3">#REF!,#REF!,#REF!</definedName>
    <definedName name="T20?L3" localSheetId="1">#REF!</definedName>
    <definedName name="T20?L3" localSheetId="24">#REF!</definedName>
    <definedName name="T20?L3" localSheetId="0">#REF!</definedName>
    <definedName name="T20?L3">#REF!</definedName>
    <definedName name="T20?Name" localSheetId="1">#REF!</definedName>
    <definedName name="T20?Name" localSheetId="24">#REF!</definedName>
    <definedName name="T20?Name">#REF!</definedName>
    <definedName name="T20?Scope" localSheetId="1">#REF!</definedName>
    <definedName name="T20?Scope" localSheetId="24">#REF!</definedName>
    <definedName name="T20?Scope">#REF!</definedName>
    <definedName name="T20?Table" localSheetId="1">#REF!</definedName>
    <definedName name="T20?Table" localSheetId="24">#REF!</definedName>
    <definedName name="T20?Table">#REF!</definedName>
    <definedName name="T20?Title" localSheetId="1">#REF!</definedName>
    <definedName name="T20?Title" localSheetId="24">#REF!</definedName>
    <definedName name="T20?Title">#REF!</definedName>
    <definedName name="T20?unit?МКВТЧ">'[24]20'!$C$13:$M$13,'[24]20'!$C$15:$M$19,'[24]20'!$C$8:$M$11</definedName>
    <definedName name="T20?unit?ПРЦ" localSheetId="1">#REF!</definedName>
    <definedName name="T20?unit?ПРЦ" localSheetId="24">#REF!</definedName>
    <definedName name="T20?unit?ПРЦ" localSheetId="0">#REF!</definedName>
    <definedName name="T20?unit?ПРЦ">#REF!</definedName>
    <definedName name="T20?unit?ТРУБ" localSheetId="1">#REF!</definedName>
    <definedName name="T20?unit?ТРУБ" localSheetId="24">#REF!</definedName>
    <definedName name="T20?unit?ТРУБ">#REF!</definedName>
    <definedName name="T20_Protect" localSheetId="1">#REF!,#REF!,#REF!,#REF!,#REF!,#REF!</definedName>
    <definedName name="T20_Protect" localSheetId="24">#REF!,#REF!,#REF!,#REF!,#REF!,#REF!</definedName>
    <definedName name="T20_Protect" localSheetId="0">#REF!,#REF!,#REF!,#REF!,#REF!,#REF!</definedName>
    <definedName name="T20_Protect">#REF!,#REF!,#REF!,#REF!,#REF!,#REF!</definedName>
    <definedName name="T20_Protection" localSheetId="1">'[24]20'!$E$8:$H$11,[0]!P1_T20_Protection</definedName>
    <definedName name="T20_Protection" localSheetId="0">'[24]20'!$E$8:$H$11,P1_T20_Protection</definedName>
    <definedName name="T20_Protection">'[24]20'!$E$8:$H$11,P1_T20_Protection</definedName>
    <definedName name="T21.2.1?Data" localSheetId="1">P1_T21.2.1?Data,P2_T21.2.1?Data</definedName>
    <definedName name="T21.2.1?Data" localSheetId="24">P1_T21.2.1?Data,P2_T21.2.1?Data</definedName>
    <definedName name="T21.2.1?Data" localSheetId="0">P1_T21.2.1?Data,P2_T21.2.1?Data</definedName>
    <definedName name="T21.2.1?Data">P1_T21.2.1?Data,P2_T21.2.1?Data</definedName>
    <definedName name="T21.2.2?Data" localSheetId="1">P1_T21.2.2?Data,P2_T21.2.2?Data</definedName>
    <definedName name="T21.2.2?Data" localSheetId="24">P1_T21.2.2?Data,P2_T21.2.2?Data</definedName>
    <definedName name="T21.2.2?Data" localSheetId="0">P1_T21.2.2?Data,P2_T21.2.2?Data</definedName>
    <definedName name="T21.2.2?Data">P1_T21.2.2?Data,P2_T21.2.2?Data</definedName>
    <definedName name="T21.3?item_ext?СБЫТ" localSheetId="1">'[41]21.3'!#REF!,'[41]21.3'!#REF!</definedName>
    <definedName name="T21.3?item_ext?СБЫТ" localSheetId="24">'[41]21.3'!#REF!,'[41]21.3'!#REF!</definedName>
    <definedName name="T21.3?item_ext?СБЫТ" localSheetId="0">'[41]21.3'!#REF!,'[41]21.3'!#REF!</definedName>
    <definedName name="T21.3?item_ext?СБЫТ">'[41]21.3'!#REF!,'[41]21.3'!#REF!</definedName>
    <definedName name="T21.3?ВРАС">'[41]21.3'!$B$28:$B$30,'[41]21.3'!$B$48:$B$50</definedName>
    <definedName name="T21.3_Protect">'[41]21.3'!$E$19:$I$22,'[41]21.3'!$E$24:$I$25,'[41]21.3'!$B$28:$I$30,'[41]21.3'!$E$32:$I$32,'[41]21.3'!$E$35:$I$45,'[41]21.3'!$B$48:$I$50,'[41]21.3'!$E$13:$I$17</definedName>
    <definedName name="T21.4?Data" localSheetId="1">P1_T21.4?Data,P2_T21.4?Data</definedName>
    <definedName name="T21.4?Data" localSheetId="24">P1_T21.4?Data,P2_T21.4?Data</definedName>
    <definedName name="T21.4?Data" localSheetId="0">P1_T21.4?Data,P2_T21.4?Data</definedName>
    <definedName name="T21.4?Data">P1_T21.4?Data,P2_T21.4?Data</definedName>
    <definedName name="T21?axis?R?ВРАС" localSheetId="1">#REF!</definedName>
    <definedName name="T21?axis?R?ВРАС" localSheetId="24">#REF!</definedName>
    <definedName name="T21?axis?R?ВРАС" localSheetId="0">#REF!</definedName>
    <definedName name="T21?axis?R?ВРАС">#REF!</definedName>
    <definedName name="T21?axis?R?ВРАС?" localSheetId="1">#REF!</definedName>
    <definedName name="T21?axis?R?ВРАС?" localSheetId="24">#REF!</definedName>
    <definedName name="T21?axis?R?ВРАС?">#REF!</definedName>
    <definedName name="T21?axis?R?ДОГОВОР" localSheetId="1">#REF!</definedName>
    <definedName name="T21?axis?R?ДОГОВОР" localSheetId="24">#REF!</definedName>
    <definedName name="T21?axis?R?ДОГОВОР">#REF!</definedName>
    <definedName name="T21?axis?R?ДОГОВОР?" localSheetId="1">#REF!</definedName>
    <definedName name="T21?axis?R?ДОГОВОР?" localSheetId="24">#REF!</definedName>
    <definedName name="T21?axis?R?ДОГОВОР?">#REF!</definedName>
    <definedName name="T21?axis?R?ПЭ">'[24]21'!$D$14:$S$16,'[24]21'!$D$26:$S$28,'[24]21'!$D$20:$S$22</definedName>
    <definedName name="T21?axis?R?ПЭ?">'[24]21'!$B$14:$B$16,'[24]21'!$B$26:$B$28,'[24]21'!$B$20:$B$22</definedName>
    <definedName name="T21?axis?ПРД?БАЗ" localSheetId="1">#REF!,#REF!</definedName>
    <definedName name="T21?axis?ПРД?БАЗ" localSheetId="24">#REF!,#REF!</definedName>
    <definedName name="T21?axis?ПРД?БАЗ" localSheetId="0">#REF!,#REF!</definedName>
    <definedName name="T21?axis?ПРД?БАЗ">#REF!,#REF!</definedName>
    <definedName name="T21?axis?ПРД?ПРЕД" localSheetId="1">#REF!,#REF!</definedName>
    <definedName name="T21?axis?ПРД?ПРЕД" localSheetId="24">#REF!,#REF!</definedName>
    <definedName name="T21?axis?ПРД?ПРЕД">#REF!,#REF!</definedName>
    <definedName name="T21?axis?ПРД?РЕГ" localSheetId="1">#REF!</definedName>
    <definedName name="T21?axis?ПРД?РЕГ" localSheetId="24">#REF!</definedName>
    <definedName name="T21?axis?ПРД?РЕГ" localSheetId="0">#REF!</definedName>
    <definedName name="T21?axis?ПРД?РЕГ">#REF!</definedName>
    <definedName name="T21?axis?ПФ?NA" localSheetId="1">#REF!</definedName>
    <definedName name="T21?axis?ПФ?NA" localSheetId="24">#REF!</definedName>
    <definedName name="T21?axis?ПФ?NA">#REF!</definedName>
    <definedName name="T21?axis?ПФ?ПЛАН" localSheetId="1">#REF!,#REF!,#REF!,#REF!</definedName>
    <definedName name="T21?axis?ПФ?ПЛАН" localSheetId="24">#REF!,#REF!,#REF!,#REF!</definedName>
    <definedName name="T21?axis?ПФ?ПЛАН" localSheetId="0">#REF!,#REF!,#REF!,#REF!</definedName>
    <definedName name="T21?axis?ПФ?ПЛАН">#REF!,#REF!,#REF!,#REF!</definedName>
    <definedName name="T21?axis?ПФ?ФАКТ" localSheetId="1">#REF!,#REF!,#REF!,#REF!</definedName>
    <definedName name="T21?axis?ПФ?ФАКТ" localSheetId="24">#REF!,#REF!,#REF!,#REF!</definedName>
    <definedName name="T21?axis?ПФ?ФАКТ">#REF!,#REF!,#REF!,#REF!</definedName>
    <definedName name="T21?Data" localSheetId="1">#REF!,#REF!,#REF!,#REF!</definedName>
    <definedName name="T21?Data" localSheetId="24">#REF!,#REF!,#REF!,#REF!</definedName>
    <definedName name="T21?Data">#REF!,#REF!,#REF!,#REF!</definedName>
    <definedName name="T21?item_ext?МЕД" localSheetId="1">#REF!</definedName>
    <definedName name="T21?item_ext?МЕД" localSheetId="24">#REF!</definedName>
    <definedName name="T21?item_ext?МЕД" localSheetId="0">#REF!</definedName>
    <definedName name="T21?item_ext?МЕД">#REF!</definedName>
    <definedName name="T21?item_ext?РОСТ" localSheetId="1">#REF!</definedName>
    <definedName name="T21?item_ext?РОСТ" localSheetId="24">#REF!</definedName>
    <definedName name="T21?item_ext?РОСТ">#REF!</definedName>
    <definedName name="T21?L1" localSheetId="1">#REF!</definedName>
    <definedName name="T21?L1" localSheetId="24">#REF!</definedName>
    <definedName name="T21?L1">#REF!</definedName>
    <definedName name="T21?L1.1" localSheetId="1">#REF!</definedName>
    <definedName name="T21?L1.1" localSheetId="24">#REF!</definedName>
    <definedName name="T21?L1.1">#REF!</definedName>
    <definedName name="T21?Name" localSheetId="1">#REF!</definedName>
    <definedName name="T21?Name" localSheetId="24">#REF!</definedName>
    <definedName name="T21?Name">#REF!</definedName>
    <definedName name="T21?Table" localSheetId="1">#REF!</definedName>
    <definedName name="T21?Table" localSheetId="24">#REF!</definedName>
    <definedName name="T21?Table">#REF!</definedName>
    <definedName name="T21?Title" localSheetId="1">#REF!</definedName>
    <definedName name="T21?Title" localSheetId="24">#REF!</definedName>
    <definedName name="T21?Title">#REF!</definedName>
    <definedName name="T21?unit?ПРЦ" localSheetId="1">#REF!</definedName>
    <definedName name="T21?unit?ПРЦ" localSheetId="24">#REF!</definedName>
    <definedName name="T21?unit?ПРЦ">#REF!</definedName>
    <definedName name="T21?unit?ТРУБ" localSheetId="1">#REF!</definedName>
    <definedName name="T21?unit?ТРУБ" localSheetId="24">#REF!</definedName>
    <definedName name="T21?unit?ТРУБ">#REF!</definedName>
    <definedName name="T21_Protect" localSheetId="1">#REF!,#REF!,#REF!,#REF!,#REF!,#REF!,#REF!</definedName>
    <definedName name="T21_Protect" localSheetId="24">#REF!,#REF!,#REF!,#REF!,#REF!,#REF!,#REF!</definedName>
    <definedName name="T21_Protect" localSheetId="0">#REF!,#REF!,#REF!,#REF!,#REF!,#REF!,#REF!</definedName>
    <definedName name="T21_Protect">#REF!,#REF!,#REF!,#REF!,#REF!,#REF!,#REF!</definedName>
    <definedName name="T21_Protection" localSheetId="1">[0]!P2_T21_Protection,'Производственные показатели'!P3_T21_Protection</definedName>
    <definedName name="T21_Protection" localSheetId="0">P2_T21_Protection,'форма №2 '!P3_T21_Protection</definedName>
    <definedName name="T21_Protection">P2_T21_Protection,P3_T21_Protection</definedName>
    <definedName name="T22?axis?R?ВРАС" localSheetId="1">#REF!</definedName>
    <definedName name="T22?axis?R?ВРАС" localSheetId="24">#REF!</definedName>
    <definedName name="T22?axis?R?ВРАС" localSheetId="0">#REF!</definedName>
    <definedName name="T22?axis?R?ВРАС">#REF!</definedName>
    <definedName name="T22?axis?R?ВРАС?" localSheetId="1">#REF!</definedName>
    <definedName name="T22?axis?R?ВРАС?" localSheetId="24">#REF!</definedName>
    <definedName name="T22?axis?R?ВРАС?">#REF!</definedName>
    <definedName name="T22?axis?R?ДОГОВОР" localSheetId="1">#REF!</definedName>
    <definedName name="T22?axis?R?ДОГОВОР" localSheetId="24">#REF!</definedName>
    <definedName name="T22?axis?R?ДОГОВОР">#REF!</definedName>
    <definedName name="T22?axis?R?ДОГОВОР?" localSheetId="1">#REF!</definedName>
    <definedName name="T22?axis?R?ДОГОВОР?" localSheetId="24">#REF!</definedName>
    <definedName name="T22?axis?R?ДОГОВОР?">#REF!</definedName>
    <definedName name="T22?axis?ПРД?БАЗ" localSheetId="1">#REF!,#REF!</definedName>
    <definedName name="T22?axis?ПРД?БАЗ" localSheetId="24">#REF!,#REF!</definedName>
    <definedName name="T22?axis?ПРД?БАЗ" localSheetId="0">#REF!,#REF!</definedName>
    <definedName name="T22?axis?ПРД?БАЗ">#REF!,#REF!</definedName>
    <definedName name="T22?axis?ПРД?ПРЕД" localSheetId="1">#REF!,#REF!</definedName>
    <definedName name="T22?axis?ПРД?ПРЕД" localSheetId="24">#REF!,#REF!</definedName>
    <definedName name="T22?axis?ПРД?ПРЕД">#REF!,#REF!</definedName>
    <definedName name="T22?axis?ПРД?РЕГ" localSheetId="1">#REF!</definedName>
    <definedName name="T22?axis?ПРД?РЕГ" localSheetId="24">#REF!</definedName>
    <definedName name="T22?axis?ПРД?РЕГ" localSheetId="0">#REF!</definedName>
    <definedName name="T22?axis?ПРД?РЕГ">#REF!</definedName>
    <definedName name="T22?axis?ПФ?NA" localSheetId="1">#REF!</definedName>
    <definedName name="T22?axis?ПФ?NA" localSheetId="24">#REF!</definedName>
    <definedName name="T22?axis?ПФ?NA">#REF!</definedName>
    <definedName name="T22?axis?ПФ?ПЛАН" localSheetId="1">#REF!,#REF!,#REF!,#REF!</definedName>
    <definedName name="T22?axis?ПФ?ПЛАН" localSheetId="24">#REF!,#REF!,#REF!,#REF!</definedName>
    <definedName name="T22?axis?ПФ?ПЛАН" localSheetId="0">#REF!,#REF!,#REF!,#REF!</definedName>
    <definedName name="T22?axis?ПФ?ПЛАН">#REF!,#REF!,#REF!,#REF!</definedName>
    <definedName name="T22?axis?ПФ?ФАКТ" localSheetId="1">#REF!,#REF!,#REF!,#REF!</definedName>
    <definedName name="T22?axis?ПФ?ФАКТ" localSheetId="24">#REF!,#REF!,#REF!,#REF!</definedName>
    <definedName name="T22?axis?ПФ?ФАКТ">#REF!,#REF!,#REF!,#REF!</definedName>
    <definedName name="T22?Data" localSheetId="1">#REF!,'Производственные показатели'!P1_T22?Data</definedName>
    <definedName name="T22?Data" localSheetId="24">#REF!,'Свод затрат'!P1_T22?Data</definedName>
    <definedName name="T22?Data" localSheetId="0">#REF!,'форма №2 '!P1_T22?Data</definedName>
    <definedName name="T22?Data">#REF!,P1_T22?Data</definedName>
    <definedName name="T22?item_ext?ВСЕГО">'[24]22'!$E$8:$F$31,'[24]22'!$I$8:$J$31</definedName>
    <definedName name="T22?item_ext?РОСТ" localSheetId="1">#REF!</definedName>
    <definedName name="T22?item_ext?РОСТ" localSheetId="24">#REF!</definedName>
    <definedName name="T22?item_ext?РОСТ" localSheetId="0">#REF!</definedName>
    <definedName name="T22?item_ext?РОСТ">#REF!</definedName>
    <definedName name="T22?item_ext?ЭС">'[24]22'!$K$8:$L$31,'[24]22'!$G$8:$H$31</definedName>
    <definedName name="T22?L1" localSheetId="1">#REF!</definedName>
    <definedName name="T22?L1" localSheetId="24">#REF!</definedName>
    <definedName name="T22?L1" localSheetId="0">#REF!</definedName>
    <definedName name="T22?L1">#REF!</definedName>
    <definedName name="T22?L1.1" localSheetId="1">#REF!</definedName>
    <definedName name="T22?L1.1" localSheetId="24">#REF!</definedName>
    <definedName name="T22?L1.1">#REF!</definedName>
    <definedName name="T22?L1.x" localSheetId="1">#REF!,#REF!</definedName>
    <definedName name="T22?L1.x" localSheetId="24">#REF!,#REF!</definedName>
    <definedName name="T22?L1.x" localSheetId="0">#REF!,#REF!</definedName>
    <definedName name="T22?L1.x">#REF!,#REF!</definedName>
    <definedName name="T22?L2">'[24]22'!$H$8:$H$31,'[24]22'!$J$8:$J$31,'[24]22'!$L$8:$L$31,'[24]22'!$F$8:$F$31</definedName>
    <definedName name="T22?Name" localSheetId="1">#REF!</definedName>
    <definedName name="T22?Name" localSheetId="24">#REF!</definedName>
    <definedName name="T22?Name" localSheetId="0">#REF!</definedName>
    <definedName name="T22?Name">#REF!</definedName>
    <definedName name="T22?Table" localSheetId="1">#REF!</definedName>
    <definedName name="T22?Table" localSheetId="24">#REF!</definedName>
    <definedName name="T22?Table">#REF!</definedName>
    <definedName name="T22?Title" localSheetId="1">#REF!</definedName>
    <definedName name="T22?Title" localSheetId="24">#REF!</definedName>
    <definedName name="T22?Title">#REF!</definedName>
    <definedName name="T22?unit?ГКАЛ.Ч">'[24]22'!$G$8:$G$31,'[24]22'!$I$8:$I$31,'[24]22'!$K$8:$K$31,'[24]22'!$E$8:$E$31</definedName>
    <definedName name="T22?unit?ПРЦ" localSheetId="1">#REF!</definedName>
    <definedName name="T22?unit?ПРЦ" localSheetId="24">#REF!</definedName>
    <definedName name="T22?unit?ПРЦ" localSheetId="0">#REF!</definedName>
    <definedName name="T22?unit?ПРЦ">#REF!</definedName>
    <definedName name="T22?unit?ТГКАЛ">'[24]22'!$H$8:$H$31,'[24]22'!$J$8:$J$31,'[24]22'!$L$8:$L$31,'[24]22'!$F$8:$F$31</definedName>
    <definedName name="T22?unit?ТРУБ" localSheetId="1">#REF!</definedName>
    <definedName name="T22?unit?ТРУБ" localSheetId="24">#REF!</definedName>
    <definedName name="T22?unit?ТРУБ" localSheetId="0">#REF!</definedName>
    <definedName name="T22?unit?ТРУБ">#REF!</definedName>
    <definedName name="T22_ADD_1" localSheetId="1">#REF!</definedName>
    <definedName name="T22_ADD_1" localSheetId="24">#REF!</definedName>
    <definedName name="T22_ADD_1">#REF!</definedName>
    <definedName name="T22_Protect" localSheetId="1">#REF!,#REF!,#REF!,#REF!</definedName>
    <definedName name="T22_Protect" localSheetId="24">#REF!,#REF!,#REF!,#REF!</definedName>
    <definedName name="T22_Protect" localSheetId="0">#REF!,#REF!,#REF!,#REF!</definedName>
    <definedName name="T22_Protect">#REF!,#REF!,#REF!,#REF!</definedName>
    <definedName name="T22_Protection">'[24]22'!$E$19:$L$23,'[24]22'!$E$25:$L$25,'[24]22'!$E$27:$L$31,'[24]22'!$E$17:$L$17</definedName>
    <definedName name="T23?axis?R?ВТОП">'[24]23'!$E$8:$P$30,'[24]23'!$E$36:$P$58</definedName>
    <definedName name="T23?axis?R?ВТОП?">'[24]23'!$C$8:$C$30,'[24]23'!$C$36:$C$58</definedName>
    <definedName name="T23?axis?R?ПЭ">'[24]23'!$E$8:$P$30,'[24]23'!$E$36:$P$58</definedName>
    <definedName name="T23?axis?R?ПЭ?">'[24]23'!$B$8:$B$30,'[24]23'!$B$36:$B$58</definedName>
    <definedName name="T23?axis?R?СЦТ">'[24]23'!$E$32:$P$34,'[24]23'!$E$60:$P$62</definedName>
    <definedName name="T23?axis?R?СЦТ?">'[24]23'!$A$60:$A$62,'[24]23'!$A$32:$A$34</definedName>
    <definedName name="T23?axis?ПРД?БАЗ" localSheetId="1">#REF!,#REF!</definedName>
    <definedName name="T23?axis?ПРД?БАЗ" localSheetId="24">#REF!,#REF!</definedName>
    <definedName name="T23?axis?ПРД?БАЗ" localSheetId="0">#REF!,#REF!</definedName>
    <definedName name="T23?axis?ПРД?БАЗ">#REF!,#REF!</definedName>
    <definedName name="T23?axis?ПРД?ПРЕД" localSheetId="1">#REF!,#REF!</definedName>
    <definedName name="T23?axis?ПРД?ПРЕД" localSheetId="24">#REF!,#REF!</definedName>
    <definedName name="T23?axis?ПРД?ПРЕД">#REF!,#REF!</definedName>
    <definedName name="T23?axis?ПРД?РЕГ" localSheetId="1">#REF!</definedName>
    <definedName name="T23?axis?ПРД?РЕГ" localSheetId="24">#REF!</definedName>
    <definedName name="T23?axis?ПРД?РЕГ" localSheetId="0">#REF!</definedName>
    <definedName name="T23?axis?ПРД?РЕГ">#REF!</definedName>
    <definedName name="T23?axis?ПФ?NA" localSheetId="1">#REF!</definedName>
    <definedName name="T23?axis?ПФ?NA" localSheetId="24">#REF!</definedName>
    <definedName name="T23?axis?ПФ?NA">#REF!</definedName>
    <definedName name="T23?axis?ПФ?ПЛАН" localSheetId="1">#REF!,#REF!,#REF!,#REF!</definedName>
    <definedName name="T23?axis?ПФ?ПЛАН" localSheetId="24">#REF!,#REF!,#REF!,#REF!</definedName>
    <definedName name="T23?axis?ПФ?ПЛАН" localSheetId="0">#REF!,#REF!,#REF!,#REF!</definedName>
    <definedName name="T23?axis?ПФ?ПЛАН">#REF!,#REF!,#REF!,#REF!</definedName>
    <definedName name="T23?axis?ПФ?ФАКТ" localSheetId="1">#REF!,#REF!,#REF!,#REF!</definedName>
    <definedName name="T23?axis?ПФ?ФАКТ" localSheetId="24">#REF!,#REF!,#REF!,#REF!</definedName>
    <definedName name="T23?axis?ПФ?ФАКТ">#REF!,#REF!,#REF!,#REF!</definedName>
    <definedName name="T23?Data" localSheetId="1">#REF!,#REF!,#REF!</definedName>
    <definedName name="T23?Data" localSheetId="24">#REF!,#REF!,#REF!</definedName>
    <definedName name="T23?Data" localSheetId="0">#REF!,#REF!,#REF!</definedName>
    <definedName name="T23?Data">#REF!,#REF!,#REF!</definedName>
    <definedName name="T23?item_ext?ВСЕГО">'[24]23'!$A$55:$P$58,'[24]23'!$A$27:$P$30</definedName>
    <definedName name="T23?item_ext?ИТОГО">'[24]23'!$A$59:$P$59,'[24]23'!$A$31:$P$31</definedName>
    <definedName name="T23?item_ext?РОСТ" localSheetId="1">#REF!</definedName>
    <definedName name="T23?item_ext?РОСТ" localSheetId="24">#REF!</definedName>
    <definedName name="T23?item_ext?РОСТ" localSheetId="0">#REF!</definedName>
    <definedName name="T23?item_ext?РОСТ">#REF!</definedName>
    <definedName name="T23?item_ext?СЦТ">'[24]23'!$A$60:$P$62,'[24]23'!$A$32:$P$34</definedName>
    <definedName name="T23?L1" localSheetId="1">#REF!</definedName>
    <definedName name="T23?L1" localSheetId="24">#REF!</definedName>
    <definedName name="T23?L1" localSheetId="0">#REF!</definedName>
    <definedName name="T23?L1">#REF!</definedName>
    <definedName name="T23?L1.1" localSheetId="1">#REF!</definedName>
    <definedName name="T23?L1.1" localSheetId="24">#REF!</definedName>
    <definedName name="T23?L1.1">#REF!</definedName>
    <definedName name="T23?L1.2" localSheetId="1">#REF!</definedName>
    <definedName name="T23?L1.2" localSheetId="24">#REF!</definedName>
    <definedName name="T23?L1.2">#REF!</definedName>
    <definedName name="T23?L2" localSheetId="1">#REF!</definedName>
    <definedName name="T23?L2" localSheetId="24">#REF!</definedName>
    <definedName name="T23?L2">#REF!</definedName>
    <definedName name="T23?L3" localSheetId="1">#REF!</definedName>
    <definedName name="T23?L3" localSheetId="24">#REF!</definedName>
    <definedName name="T23?L3">#REF!</definedName>
    <definedName name="T23?L4" localSheetId="1">#REF!</definedName>
    <definedName name="T23?L4" localSheetId="24">#REF!</definedName>
    <definedName name="T23?L4">#REF!</definedName>
    <definedName name="T23?Name" localSheetId="1">#REF!</definedName>
    <definedName name="T23?Name" localSheetId="24">#REF!</definedName>
    <definedName name="T23?Name">#REF!</definedName>
    <definedName name="T23?Table" localSheetId="1">#REF!</definedName>
    <definedName name="T23?Table" localSheetId="24">#REF!</definedName>
    <definedName name="T23?Table">#REF!</definedName>
    <definedName name="T23?Title" localSheetId="1">#REF!</definedName>
    <definedName name="T23?Title" localSheetId="24">#REF!</definedName>
    <definedName name="T23?Title">#REF!</definedName>
    <definedName name="T23?unit?ПРЦ" localSheetId="1">#REF!,#REF!</definedName>
    <definedName name="T23?unit?ПРЦ" localSheetId="24">#REF!,#REF!</definedName>
    <definedName name="T23?unit?ПРЦ" localSheetId="0">#REF!,#REF!</definedName>
    <definedName name="T23?unit?ПРЦ">#REF!,#REF!</definedName>
    <definedName name="T23?unit?ТРУБ" localSheetId="1">#REF!,#REF!,#REF!,#REF!</definedName>
    <definedName name="T23?unit?ТРУБ" localSheetId="24">#REF!,#REF!,#REF!,#REF!</definedName>
    <definedName name="T23?unit?ТРУБ" localSheetId="0">#REF!,#REF!,#REF!,#REF!</definedName>
    <definedName name="T23?unit?ТРУБ">#REF!,#REF!,#REF!,#REF!</definedName>
    <definedName name="T23_Protect" localSheetId="1">#REF!,#REF!,#REF!,#REF!,#REF!</definedName>
    <definedName name="T23_Protect" localSheetId="24">#REF!,#REF!,#REF!,#REF!,#REF!</definedName>
    <definedName name="T23_Protect" localSheetId="0">#REF!,#REF!,#REF!,#REF!,#REF!</definedName>
    <definedName name="T23_Protect">#REF!,#REF!,#REF!,#REF!,#REF!</definedName>
    <definedName name="T23_Protection" localSheetId="1">'[24]23'!$A$60:$A$62,'[24]23'!$F$60:$J$62,'[24]23'!$O$60:$P$62,'[24]23'!$A$9:$A$25,[0]!P1_T23_Protection</definedName>
    <definedName name="T23_Protection" localSheetId="0">'[24]23'!$A$60:$A$62,'[24]23'!$F$60:$J$62,'[24]23'!$O$60:$P$62,'[24]23'!$A$9:$A$25,P1_T23_Protection</definedName>
    <definedName name="T23_Protection">'[24]23'!$A$60:$A$62,'[24]23'!$F$60:$J$62,'[24]23'!$O$60:$P$62,'[24]23'!$A$9:$A$25,P1_T23_Protection</definedName>
    <definedName name="T24.1?axis?R?БАНК" localSheetId="1">#REF!</definedName>
    <definedName name="T24.1?axis?R?БАНК" localSheetId="24">#REF!</definedName>
    <definedName name="T24.1?axis?R?БАНК" localSheetId="0">#REF!</definedName>
    <definedName name="T24.1?axis?R?БАНК">#REF!</definedName>
    <definedName name="T24.1?axis?R?БАНК?" localSheetId="1">#REF!</definedName>
    <definedName name="T24.1?axis?R?БАНК?" localSheetId="24">#REF!</definedName>
    <definedName name="T24.1?axis?R?БАНК?">#REF!</definedName>
    <definedName name="T24.1?axis?R?ДОГОВОР" localSheetId="1">#REF!</definedName>
    <definedName name="T24.1?axis?R?ДОГОВОР" localSheetId="24">#REF!</definedName>
    <definedName name="T24.1?axis?R?ДОГОВОР">#REF!</definedName>
    <definedName name="T24.1?axis?R?ДОГОВОР?" localSheetId="1">#REF!</definedName>
    <definedName name="T24.1?axis?R?ДОГОВОР?" localSheetId="24">#REF!</definedName>
    <definedName name="T24.1?axis?R?ДОГОВОР?">#REF!</definedName>
    <definedName name="T24.1?axis?R?КОММ" localSheetId="1">#REF!</definedName>
    <definedName name="T24.1?axis?R?КОММ" localSheetId="24">#REF!</definedName>
    <definedName name="T24.1?axis?R?КОММ">#REF!</definedName>
    <definedName name="T24.1?axis?R?КОММ?" localSheetId="1">#REF!</definedName>
    <definedName name="T24.1?axis?R?КОММ?" localSheetId="24">#REF!</definedName>
    <definedName name="T24.1?axis?R?КОММ?">#REF!</definedName>
    <definedName name="T24.1?axis?ПРД?БАЗ" localSheetId="1">#REF!</definedName>
    <definedName name="T24.1?axis?ПРД?БАЗ" localSheetId="24">#REF!</definedName>
    <definedName name="T24.1?axis?ПРД?БАЗ">#REF!</definedName>
    <definedName name="T24.1?axis?ПРД?РЕГ" localSheetId="1">#REF!</definedName>
    <definedName name="T24.1?axis?ПРД?РЕГ" localSheetId="24">#REF!</definedName>
    <definedName name="T24.1?axis?ПРД?РЕГ">#REF!</definedName>
    <definedName name="T24.1?Data" localSheetId="1">#REF!,#REF!,#REF!,#REF!,#REF!,#REF!</definedName>
    <definedName name="T24.1?Data" localSheetId="24">#REF!,#REF!,#REF!,#REF!,#REF!,#REF!</definedName>
    <definedName name="T24.1?Data" localSheetId="0">#REF!,#REF!,#REF!,#REF!,#REF!,#REF!</definedName>
    <definedName name="T24.1?Data">#REF!,#REF!,#REF!,#REF!,#REF!,#REF!</definedName>
    <definedName name="T24.1?L1" localSheetId="1">#REF!</definedName>
    <definedName name="T24.1?L1" localSheetId="24">#REF!</definedName>
    <definedName name="T24.1?L1" localSheetId="0">#REF!</definedName>
    <definedName name="T24.1?L1">#REF!</definedName>
    <definedName name="T24.1?L2" localSheetId="1">#REF!</definedName>
    <definedName name="T24.1?L2" localSheetId="24">#REF!</definedName>
    <definedName name="T24.1?L2">#REF!</definedName>
    <definedName name="T24.1?L3" localSheetId="1">#REF!</definedName>
    <definedName name="T24.1?L3" localSheetId="24">#REF!</definedName>
    <definedName name="T24.1?L3">#REF!</definedName>
    <definedName name="T24.1?L4" localSheetId="1">#REF!</definedName>
    <definedName name="T24.1?L4" localSheetId="24">#REF!</definedName>
    <definedName name="T24.1?L4">#REF!</definedName>
    <definedName name="T24.1?L5" localSheetId="1">#REF!</definedName>
    <definedName name="T24.1?L5" localSheetId="24">#REF!</definedName>
    <definedName name="T24.1?L5">#REF!</definedName>
    <definedName name="T24.1?L6" localSheetId="1">#REF!</definedName>
    <definedName name="T24.1?L6" localSheetId="24">#REF!</definedName>
    <definedName name="T24.1?L6">#REF!</definedName>
    <definedName name="T24.1?Name" localSheetId="1">#REF!</definedName>
    <definedName name="T24.1?Name" localSheetId="24">#REF!</definedName>
    <definedName name="T24.1?Name">#REF!</definedName>
    <definedName name="T24.1?Table" localSheetId="1">#REF!</definedName>
    <definedName name="T24.1?Table" localSheetId="24">#REF!</definedName>
    <definedName name="T24.1?Table">#REF!</definedName>
    <definedName name="T24.1?Title" localSheetId="1">#REF!</definedName>
    <definedName name="T24.1?Title" localSheetId="24">#REF!</definedName>
    <definedName name="T24.1?Title">#REF!</definedName>
    <definedName name="T24.1?unit?ДАТА" localSheetId="1">#REF!</definedName>
    <definedName name="T24.1?unit?ДАТА" localSheetId="24">#REF!</definedName>
    <definedName name="T24.1?unit?ДАТА">#REF!</definedName>
    <definedName name="T24.1?unit?ДН" localSheetId="1">#REF!</definedName>
    <definedName name="T24.1?unit?ДН" localSheetId="24">#REF!</definedName>
    <definedName name="T24.1?unit?ДН">#REF!</definedName>
    <definedName name="T24.1?unit?ПРЦ" localSheetId="1">#REF!</definedName>
    <definedName name="T24.1?unit?ПРЦ" localSheetId="24">#REF!</definedName>
    <definedName name="T24.1?unit?ПРЦ">#REF!</definedName>
    <definedName name="T24.1?unit?ТРУБ" localSheetId="1">#REF!,#REF!</definedName>
    <definedName name="T24.1?unit?ТРУБ" localSheetId="24">#REF!,#REF!</definedName>
    <definedName name="T24.1?unit?ТРУБ" localSheetId="0">#REF!,#REF!</definedName>
    <definedName name="T24.1?unit?ТРУБ">#REF!,#REF!</definedName>
    <definedName name="T24.1_Protect" localSheetId="1">#REF!,#REF!,#REF!,#REF!</definedName>
    <definedName name="T24.1_Protect" localSheetId="24">#REF!,#REF!,#REF!,#REF!</definedName>
    <definedName name="T24.1_Protect" localSheetId="0">#REF!,#REF!,#REF!,#REF!</definedName>
    <definedName name="T24.1_Protect">#REF!,#REF!,#REF!,#REF!</definedName>
    <definedName name="T24?axis?R?ДОГОВОР" localSheetId="1">#REF!,#REF!</definedName>
    <definedName name="T24?axis?R?ДОГОВОР" localSheetId="24">#REF!,#REF!</definedName>
    <definedName name="T24?axis?R?ДОГОВОР" localSheetId="0">#REF!,#REF!</definedName>
    <definedName name="T24?axis?R?ДОГОВОР">#REF!,#REF!</definedName>
    <definedName name="T24?axis?R?ДОГОВОР?" localSheetId="1">#REF!,#REF!</definedName>
    <definedName name="T24?axis?R?ДОГОВОР?" localSheetId="24">#REF!,#REF!</definedName>
    <definedName name="T24?axis?R?ДОГОВОР?">#REF!,#REF!</definedName>
    <definedName name="T24?axis?ПРД?БАЗ" localSheetId="1">#REF!,#REF!</definedName>
    <definedName name="T24?axis?ПРД?БАЗ" localSheetId="24">#REF!,#REF!</definedName>
    <definedName name="T24?axis?ПРД?БАЗ">#REF!,#REF!</definedName>
    <definedName name="T24?axis?ПРД?ПРЕД" localSheetId="1">#REF!,#REF!</definedName>
    <definedName name="T24?axis?ПРД?ПРЕД" localSheetId="24">#REF!,#REF!</definedName>
    <definedName name="T24?axis?ПРД?ПРЕД">#REF!,#REF!</definedName>
    <definedName name="T24?axis?ПРД?РЕГ" localSheetId="1">#REF!</definedName>
    <definedName name="T24?axis?ПРД?РЕГ" localSheetId="24">#REF!</definedName>
    <definedName name="T24?axis?ПРД?РЕГ" localSheetId="0">#REF!</definedName>
    <definedName name="T24?axis?ПРД?РЕГ">#REF!</definedName>
    <definedName name="T24?axis?ПФ?NA" localSheetId="1">#REF!</definedName>
    <definedName name="T24?axis?ПФ?NA" localSheetId="24">#REF!</definedName>
    <definedName name="T24?axis?ПФ?NA">#REF!</definedName>
    <definedName name="T24?axis?ПФ?ПЛАН" localSheetId="1">#REF!,#REF!,#REF!,#REF!</definedName>
    <definedName name="T24?axis?ПФ?ПЛАН" localSheetId="24">#REF!,#REF!,#REF!,#REF!</definedName>
    <definedName name="T24?axis?ПФ?ПЛАН" localSheetId="0">#REF!,#REF!,#REF!,#REF!</definedName>
    <definedName name="T24?axis?ПФ?ПЛАН">#REF!,#REF!,#REF!,#REF!</definedName>
    <definedName name="T24?axis?ПФ?ФАКТ" localSheetId="1">#REF!,#REF!,#REF!,#REF!</definedName>
    <definedName name="T24?axis?ПФ?ФАКТ" localSheetId="24">#REF!,#REF!,#REF!,#REF!</definedName>
    <definedName name="T24?axis?ПФ?ФАКТ">#REF!,#REF!,#REF!,#REF!</definedName>
    <definedName name="T24?Data" localSheetId="1">#REF!,#REF!,#REF!,#REF!,#REF!</definedName>
    <definedName name="T24?Data" localSheetId="24">#REF!,#REF!,#REF!,#REF!,#REF!</definedName>
    <definedName name="T24?Data" localSheetId="0">#REF!,#REF!,#REF!,#REF!,#REF!</definedName>
    <definedName name="T24?Data">#REF!,#REF!,#REF!,#REF!,#REF!</definedName>
    <definedName name="T24?item_ext?РОСТ" localSheetId="1">#REF!</definedName>
    <definedName name="T24?item_ext?РОСТ" localSheetId="24">#REF!</definedName>
    <definedName name="T24?item_ext?РОСТ" localSheetId="0">#REF!</definedName>
    <definedName name="T24?item_ext?РОСТ">#REF!</definedName>
    <definedName name="T24?L1" localSheetId="1">#REF!</definedName>
    <definedName name="T24?L1" localSheetId="24">#REF!</definedName>
    <definedName name="T24?L1">#REF!</definedName>
    <definedName name="T24?L1.x" localSheetId="1">#REF!</definedName>
    <definedName name="T24?L1.x" localSheetId="24">#REF!</definedName>
    <definedName name="T24?L1.x">#REF!</definedName>
    <definedName name="T24?L2" localSheetId="1">#REF!</definedName>
    <definedName name="T24?L2" localSheetId="24">#REF!</definedName>
    <definedName name="T24?L2">#REF!</definedName>
    <definedName name="T24?L2.1" localSheetId="1">#REF!</definedName>
    <definedName name="T24?L2.1" localSheetId="24">#REF!</definedName>
    <definedName name="T24?L2.1">#REF!</definedName>
    <definedName name="T24?L2.2" localSheetId="1">#REF!</definedName>
    <definedName name="T24?L2.2" localSheetId="24">#REF!</definedName>
    <definedName name="T24?L2.2">#REF!</definedName>
    <definedName name="T24?L3" localSheetId="1">#REF!</definedName>
    <definedName name="T24?L3" localSheetId="24">#REF!</definedName>
    <definedName name="T24?L3">#REF!</definedName>
    <definedName name="T24?L4" localSheetId="1">#REF!</definedName>
    <definedName name="T24?L4" localSheetId="24">#REF!</definedName>
    <definedName name="T24?L4">#REF!</definedName>
    <definedName name="T24?L5" localSheetId="1">#REF!</definedName>
    <definedName name="T24?L5" localSheetId="24">#REF!</definedName>
    <definedName name="T24?L5">#REF!</definedName>
    <definedName name="T24?L5.x" localSheetId="1">#REF!</definedName>
    <definedName name="T24?L5.x" localSheetId="24">#REF!</definedName>
    <definedName name="T24?L5.x">#REF!</definedName>
    <definedName name="T24?L6" localSheetId="1">#REF!</definedName>
    <definedName name="T24?L6" localSheetId="24">#REF!</definedName>
    <definedName name="T24?L6">#REF!</definedName>
    <definedName name="T24?Name" localSheetId="1">#REF!</definedName>
    <definedName name="T24?Name" localSheetId="24">#REF!</definedName>
    <definedName name="T24?Name">#REF!</definedName>
    <definedName name="T24?Table" localSheetId="1">#REF!</definedName>
    <definedName name="T24?Table" localSheetId="24">#REF!</definedName>
    <definedName name="T24?Table">#REF!</definedName>
    <definedName name="T24?Title" localSheetId="1">#REF!</definedName>
    <definedName name="T24?Title" localSheetId="24">#REF!</definedName>
    <definedName name="T24?Title">#REF!</definedName>
    <definedName name="T24?unit?ПРЦ" localSheetId="1">#REF!,#REF!,#REF!,#REF!,#REF!,#REF!</definedName>
    <definedName name="T24?unit?ПРЦ" localSheetId="24">#REF!,#REF!,#REF!,#REF!,#REF!,#REF!</definedName>
    <definedName name="T24?unit?ПРЦ" localSheetId="0">#REF!,#REF!,#REF!,#REF!,#REF!,#REF!</definedName>
    <definedName name="T24?unit?ПРЦ">#REF!,#REF!,#REF!,#REF!,#REF!,#REF!</definedName>
    <definedName name="T24?unit?ТРУБ" localSheetId="1">#REF!,#REF!,#REF!,#REF!,#REF!,#REF!</definedName>
    <definedName name="T24?unit?ТРУБ" localSheetId="24">#REF!,#REF!,#REF!,#REF!,#REF!,#REF!</definedName>
    <definedName name="T24?unit?ТРУБ">#REF!,#REF!,#REF!,#REF!,#REF!,#REF!</definedName>
    <definedName name="T24_1_Protect" localSheetId="1">#REF!,#REF!</definedName>
    <definedName name="T24_1_Protect" localSheetId="24">#REF!,#REF!</definedName>
    <definedName name="T24_1_Protect" localSheetId="0">#REF!,#REF!</definedName>
    <definedName name="T24_1_Protect">#REF!,#REF!</definedName>
    <definedName name="T24_Protect" localSheetId="1">#REF!,#REF!,#REF!,#REF!,#REF!,#REF!,#REF!</definedName>
    <definedName name="T24_Protect" localSheetId="24">#REF!,#REF!,#REF!,#REF!,#REF!,#REF!,#REF!</definedName>
    <definedName name="T24_Protect" localSheetId="0">#REF!,#REF!,#REF!,#REF!,#REF!,#REF!,#REF!</definedName>
    <definedName name="T24_Protect">#REF!,#REF!,#REF!,#REF!,#REF!,#REF!,#REF!</definedName>
    <definedName name="T24_Protection">'[24]24'!$E$24:$H$37,'[24]24'!$B$35:$B$37,'[24]24'!$E$41:$H$42,'[24]24'!$J$8:$M$21,'[24]24'!$J$24:$M$37,'[24]24'!$J$41:$M$42,'[24]24'!$E$8:$H$21</definedName>
    <definedName name="T25?axis?R?ВРАС" localSheetId="1">#REF!</definedName>
    <definedName name="T25?axis?R?ВРАС" localSheetId="24">#REF!</definedName>
    <definedName name="T25?axis?R?ВРАС" localSheetId="0">#REF!</definedName>
    <definedName name="T25?axis?R?ВРАС">#REF!</definedName>
    <definedName name="T25?axis?R?ВРАС?" localSheetId="1">#REF!</definedName>
    <definedName name="T25?axis?R?ВРАС?" localSheetId="24">#REF!</definedName>
    <definedName name="T25?axis?R?ВРАС?">#REF!</definedName>
    <definedName name="T25?axis?R?ДОГОВОР" localSheetId="1">#REF!</definedName>
    <definedName name="T25?axis?R?ДОГОВОР" localSheetId="24">#REF!</definedName>
    <definedName name="T25?axis?R?ДОГОВОР">#REF!</definedName>
    <definedName name="T25?axis?R?ДОГОВОР?" localSheetId="1">#REF!</definedName>
    <definedName name="T25?axis?R?ДОГОВОР?" localSheetId="24">#REF!</definedName>
    <definedName name="T25?axis?R?ДОГОВОР?">#REF!</definedName>
    <definedName name="T25?axis?ПРД?БАЗ" localSheetId="1">#REF!,#REF!</definedName>
    <definedName name="T25?axis?ПРД?БАЗ" localSheetId="24">#REF!,#REF!</definedName>
    <definedName name="T25?axis?ПРД?БАЗ" localSheetId="0">#REF!,#REF!</definedName>
    <definedName name="T25?axis?ПРД?БАЗ">#REF!,#REF!</definedName>
    <definedName name="T25?axis?ПРД?ПРЕД" localSheetId="1">#REF!,#REF!</definedName>
    <definedName name="T25?axis?ПРД?ПРЕД" localSheetId="24">#REF!,#REF!</definedName>
    <definedName name="T25?axis?ПРД?ПРЕД">#REF!,#REF!</definedName>
    <definedName name="T25?axis?ПРД?РЕГ" localSheetId="1">#REF!</definedName>
    <definedName name="T25?axis?ПРД?РЕГ" localSheetId="24">#REF!</definedName>
    <definedName name="T25?axis?ПРД?РЕГ" localSheetId="0">#REF!</definedName>
    <definedName name="T25?axis?ПРД?РЕГ">#REF!</definedName>
    <definedName name="T25?axis?ПФ?NA" localSheetId="1">#REF!</definedName>
    <definedName name="T25?axis?ПФ?NA" localSheetId="24">#REF!</definedName>
    <definedName name="T25?axis?ПФ?NA">#REF!</definedName>
    <definedName name="T25?axis?ПФ?ПЛАН" localSheetId="1">#REF!,#REF!,#REF!,#REF!</definedName>
    <definedName name="T25?axis?ПФ?ПЛАН" localSheetId="24">#REF!,#REF!,#REF!,#REF!</definedName>
    <definedName name="T25?axis?ПФ?ПЛАН" localSheetId="0">#REF!,#REF!,#REF!,#REF!</definedName>
    <definedName name="T25?axis?ПФ?ПЛАН">#REF!,#REF!,#REF!,#REF!</definedName>
    <definedName name="T25?axis?ПФ?ФАКТ" localSheetId="1">#REF!,#REF!,#REF!,#REF!</definedName>
    <definedName name="T25?axis?ПФ?ФАКТ" localSheetId="24">#REF!,#REF!,#REF!,#REF!</definedName>
    <definedName name="T25?axis?ПФ?ФАКТ">#REF!,#REF!,#REF!,#REF!</definedName>
    <definedName name="T25?Data" localSheetId="1">#REF!</definedName>
    <definedName name="T25?Data" localSheetId="24">#REF!</definedName>
    <definedName name="T25?Data" localSheetId="0">#REF!</definedName>
    <definedName name="T25?Data">#REF!</definedName>
    <definedName name="T25?item_ext?ПЛОЩАДЬ" localSheetId="1">#REF!,#REF!,#REF!,#REF!</definedName>
    <definedName name="T25?item_ext?ПЛОЩАДЬ" localSheetId="24">#REF!,#REF!,#REF!,#REF!</definedName>
    <definedName name="T25?item_ext?ПЛОЩАДЬ" localSheetId="0">#REF!,#REF!,#REF!,#REF!</definedName>
    <definedName name="T25?item_ext?ПЛОЩАДЬ">#REF!,#REF!,#REF!,#REF!</definedName>
    <definedName name="T25?item_ext?РОСТ" localSheetId="1">#REF!</definedName>
    <definedName name="T25?item_ext?РОСТ" localSheetId="24">#REF!</definedName>
    <definedName name="T25?item_ext?РОСТ" localSheetId="0">#REF!</definedName>
    <definedName name="T25?item_ext?РОСТ">#REF!</definedName>
    <definedName name="T25?L1" localSheetId="1">#REF!</definedName>
    <definedName name="T25?L1" localSheetId="24">#REF!</definedName>
    <definedName name="T25?L1">#REF!</definedName>
    <definedName name="T25?L2" localSheetId="1">#REF!</definedName>
    <definedName name="T25?L2" localSheetId="24">#REF!</definedName>
    <definedName name="T25?L2">#REF!</definedName>
    <definedName name="T25?L2.1" localSheetId="1">#REF!</definedName>
    <definedName name="T25?L2.1" localSheetId="24">#REF!</definedName>
    <definedName name="T25?L2.1">#REF!</definedName>
    <definedName name="T25?L2.1.1" localSheetId="1">#REF!</definedName>
    <definedName name="T25?L2.1.1" localSheetId="24">#REF!</definedName>
    <definedName name="T25?L2.1.1">#REF!</definedName>
    <definedName name="T25?L2.1.2" localSheetId="1">#REF!</definedName>
    <definedName name="T25?L2.1.2" localSheetId="24">#REF!</definedName>
    <definedName name="T25?L2.1.2">#REF!</definedName>
    <definedName name="T25?L2.1.3" localSheetId="1">#REF!</definedName>
    <definedName name="T25?L2.1.3" localSheetId="24">#REF!</definedName>
    <definedName name="T25?L2.1.3">#REF!</definedName>
    <definedName name="T25?L2.1.4" localSheetId="1">#REF!</definedName>
    <definedName name="T25?L2.1.4" localSheetId="24">#REF!</definedName>
    <definedName name="T25?L2.1.4">#REF!</definedName>
    <definedName name="T25?L2.1.5" localSheetId="1">#REF!</definedName>
    <definedName name="T25?L2.1.5" localSheetId="24">#REF!</definedName>
    <definedName name="T25?L2.1.5">#REF!</definedName>
    <definedName name="T25?L2.2" localSheetId="1">#REF!</definedName>
    <definedName name="T25?L2.2" localSheetId="24">#REF!</definedName>
    <definedName name="T25?L2.2">#REF!</definedName>
    <definedName name="T25?L2.2.1" localSheetId="1">#REF!</definedName>
    <definedName name="T25?L2.2.1" localSheetId="24">#REF!</definedName>
    <definedName name="T25?L2.2.1">#REF!</definedName>
    <definedName name="T25?L2.2.2" localSheetId="1">#REF!</definedName>
    <definedName name="T25?L2.2.2" localSheetId="24">#REF!</definedName>
    <definedName name="T25?L2.2.2">#REF!</definedName>
    <definedName name="T25?L2.2.3" localSheetId="1">#REF!</definedName>
    <definedName name="T25?L2.2.3" localSheetId="24">#REF!</definedName>
    <definedName name="T25?L2.2.3">#REF!</definedName>
    <definedName name="T25?L2.2.4" localSheetId="1">#REF!</definedName>
    <definedName name="T25?L2.2.4" localSheetId="24">#REF!</definedName>
    <definedName name="T25?L2.2.4">#REF!</definedName>
    <definedName name="T25?L2.2.5" localSheetId="1">#REF!</definedName>
    <definedName name="T25?L2.2.5" localSheetId="24">#REF!</definedName>
    <definedName name="T25?L2.2.5">#REF!</definedName>
    <definedName name="T25?Name" localSheetId="1">#REF!</definedName>
    <definedName name="T25?Name" localSheetId="24">#REF!</definedName>
    <definedName name="T25?Name">#REF!</definedName>
    <definedName name="T25?Table" localSheetId="1">#REF!</definedName>
    <definedName name="T25?Table" localSheetId="24">#REF!</definedName>
    <definedName name="T25?Table">#REF!</definedName>
    <definedName name="T25?Title" localSheetId="1">#REF!</definedName>
    <definedName name="T25?Title" localSheetId="24">#REF!</definedName>
    <definedName name="T25?Title">#REF!</definedName>
    <definedName name="T25?unit?ГА" localSheetId="1">#REF!,#REF!,#REF!,#REF!</definedName>
    <definedName name="T25?unit?ГА" localSheetId="24">#REF!,#REF!,#REF!,#REF!</definedName>
    <definedName name="T25?unit?ГА" localSheetId="0">#REF!,#REF!,#REF!,#REF!</definedName>
    <definedName name="T25?unit?ГА">#REF!,#REF!,#REF!,#REF!</definedName>
    <definedName name="T25?unit?ПРЦ" localSheetId="1">#REF!</definedName>
    <definedName name="T25?unit?ПРЦ" localSheetId="24">#REF!</definedName>
    <definedName name="T25?unit?ПРЦ" localSheetId="0">#REF!</definedName>
    <definedName name="T25?unit?ПРЦ">#REF!</definedName>
    <definedName name="T25?unit?ТРУБ" localSheetId="1">#REF!,#REF!,#REF!,#REF!,#REF!</definedName>
    <definedName name="T25?unit?ТРУБ" localSheetId="24">#REF!,#REF!,#REF!,#REF!,#REF!</definedName>
    <definedName name="T25?unit?ТРУБ" localSheetId="0">#REF!,#REF!,#REF!,#REF!,#REF!</definedName>
    <definedName name="T25?unit?ТРУБ">#REF!,#REF!,#REF!,#REF!,#REF!</definedName>
    <definedName name="T25_ADD_1" localSheetId="1">#REF!</definedName>
    <definedName name="T25_ADD_1" localSheetId="24">#REF!</definedName>
    <definedName name="T25_ADD_1" localSheetId="0">#REF!</definedName>
    <definedName name="T25_ADD_1">#REF!</definedName>
    <definedName name="T25_ADD_2" localSheetId="1">#REF!</definedName>
    <definedName name="T25_ADD_2" localSheetId="24">#REF!</definedName>
    <definedName name="T25_ADD_2">#REF!</definedName>
    <definedName name="T25_Protect" localSheetId="1">#REF!,#REF!,#REF!,#REF!,#REF!,#REF!,#REF!</definedName>
    <definedName name="T25_Protect" localSheetId="24">#REF!,#REF!,#REF!,#REF!,#REF!,#REF!,#REF!</definedName>
    <definedName name="T25_Protect" localSheetId="0">#REF!,#REF!,#REF!,#REF!,#REF!,#REF!,#REF!</definedName>
    <definedName name="T25_Protect">#REF!,#REF!,#REF!,#REF!,#REF!,#REF!,#REF!</definedName>
    <definedName name="T25_protection" localSheetId="1">[0]!P1_T25_protection,[0]!P2_T25_protection</definedName>
    <definedName name="T25_protection" localSheetId="0">P1_T25_protection,P2_T25_protection</definedName>
    <definedName name="T25_protection">P1_T25_protection,P2_T25_protection</definedName>
    <definedName name="T26?axis?R?ВРАС" localSheetId="1">#REF!,#REF!,#REF!,#REF!,#REF!</definedName>
    <definedName name="T26?axis?R?ВРАС" localSheetId="24">#REF!,#REF!,#REF!,#REF!,#REF!</definedName>
    <definedName name="T26?axis?R?ВРАС" localSheetId="0">#REF!,#REF!,#REF!,#REF!,#REF!</definedName>
    <definedName name="T26?axis?R?ВРАС">#REF!,#REF!,#REF!,#REF!,#REF!</definedName>
    <definedName name="T26?axis?R?ВРАС?" localSheetId="1">#REF!,#REF!,#REF!,#REF!,#REF!</definedName>
    <definedName name="T26?axis?R?ВРАС?" localSheetId="24">#REF!,#REF!,#REF!,#REF!,#REF!</definedName>
    <definedName name="T26?axis?R?ВРАС?">#REF!,#REF!,#REF!,#REF!,#REF!</definedName>
    <definedName name="T26?axis?ПРД?БАЗ" localSheetId="1">#REF!,#REF!</definedName>
    <definedName name="T26?axis?ПРД?БАЗ" localSheetId="24">#REF!,#REF!</definedName>
    <definedName name="T26?axis?ПРД?БАЗ" localSheetId="0">#REF!,#REF!</definedName>
    <definedName name="T26?axis?ПРД?БАЗ">#REF!,#REF!</definedName>
    <definedName name="T26?axis?ПРД?ПРЕД" localSheetId="1">#REF!,#REF!</definedName>
    <definedName name="T26?axis?ПРД?ПРЕД" localSheetId="24">#REF!,#REF!</definedName>
    <definedName name="T26?axis?ПРД?ПРЕД">#REF!,#REF!</definedName>
    <definedName name="T26?axis?ПРД?РЕГ" localSheetId="1">#REF!</definedName>
    <definedName name="T26?axis?ПРД?РЕГ" localSheetId="24">#REF!</definedName>
    <definedName name="T26?axis?ПРД?РЕГ" localSheetId="0">#REF!</definedName>
    <definedName name="T26?axis?ПРД?РЕГ">#REF!</definedName>
    <definedName name="T26?axis?ПФ?NA" localSheetId="1">#REF!</definedName>
    <definedName name="T26?axis?ПФ?NA" localSheetId="24">#REF!</definedName>
    <definedName name="T26?axis?ПФ?NA">#REF!</definedName>
    <definedName name="T26?axis?ПФ?ПЛАН" localSheetId="1">#REF!,#REF!,#REF!,#REF!</definedName>
    <definedName name="T26?axis?ПФ?ПЛАН" localSheetId="24">#REF!,#REF!,#REF!,#REF!</definedName>
    <definedName name="T26?axis?ПФ?ПЛАН" localSheetId="0">#REF!,#REF!,#REF!,#REF!</definedName>
    <definedName name="T26?axis?ПФ?ПЛАН">#REF!,#REF!,#REF!,#REF!</definedName>
    <definedName name="T26?axis?ПФ?ФАКТ" localSheetId="1">#REF!,#REF!,#REF!,#REF!</definedName>
    <definedName name="T26?axis?ПФ?ФАКТ" localSheetId="24">#REF!,#REF!,#REF!,#REF!</definedName>
    <definedName name="T26?axis?ПФ?ФАКТ">#REF!,#REF!,#REF!,#REF!</definedName>
    <definedName name="T26?Data" localSheetId="1">#REF!,#REF!,#REF!,#REF!,#REF!,#REF!</definedName>
    <definedName name="T26?Data" localSheetId="24">#REF!,#REF!,#REF!,#REF!,#REF!,#REF!</definedName>
    <definedName name="T26?Data" localSheetId="0">#REF!,#REF!,#REF!,#REF!,#REF!,#REF!</definedName>
    <definedName name="T26?Data">#REF!,#REF!,#REF!,#REF!,#REF!,#REF!</definedName>
    <definedName name="T26?item_ext?РОСТ" localSheetId="1">#REF!</definedName>
    <definedName name="T26?item_ext?РОСТ" localSheetId="24">#REF!</definedName>
    <definedName name="T26?item_ext?РОСТ" localSheetId="0">#REF!</definedName>
    <definedName name="T26?item_ext?РОСТ">#REF!</definedName>
    <definedName name="T26?L1" localSheetId="1">#REF!</definedName>
    <definedName name="T26?L1" localSheetId="24">#REF!</definedName>
    <definedName name="T26?L1">#REF!</definedName>
    <definedName name="T26?L1.1" localSheetId="1">#REF!</definedName>
    <definedName name="T26?L1.1" localSheetId="24">#REF!</definedName>
    <definedName name="T26?L1.1">#REF!</definedName>
    <definedName name="T26?L2">'[24]26'!$F$11:$N$11,'[24]26'!$C$11:$D$11</definedName>
    <definedName name="T26?L2.1">'[24]26'!$F$13:$N$13,'[24]26'!$C$13:$D$13</definedName>
    <definedName name="T26?L3">'[24]26'!$F$14:$N$14,'[24]26'!$C$14:$D$14</definedName>
    <definedName name="T26?L4">'[24]26'!$F$15:$N$15,'[24]26'!$C$15:$D$15</definedName>
    <definedName name="T26?L5">'[24]26'!$F$16:$N$16,'[24]26'!$C$16:$D$16</definedName>
    <definedName name="T26?L5.1">'[24]26'!$F$18:$N$18,'[24]26'!$C$18:$D$18</definedName>
    <definedName name="T26?L5.2">'[24]26'!$F$19:$N$19,'[24]26'!$C$19:$D$19</definedName>
    <definedName name="T26?L5.3">'[24]26'!$F$20:$N$20,'[24]26'!$C$20:$D$20</definedName>
    <definedName name="T26?L5.3.x">'[24]26'!$F$22:$N$24,'[24]26'!$C$22:$D$24</definedName>
    <definedName name="T26?L6">'[24]26'!$F$26:$N$26,'[24]26'!$C$26:$D$26</definedName>
    <definedName name="T26?L7">'[24]26'!$F$27:$N$27,'[24]26'!$C$27:$D$27</definedName>
    <definedName name="T26?L7.1">'[24]26'!$F$29:$N$29,'[24]26'!$C$29:$D$29</definedName>
    <definedName name="T26?L7.2">'[24]26'!$F$30:$N$30,'[24]26'!$C$30:$D$30</definedName>
    <definedName name="T26?L7.3">'[24]26'!$F$31:$N$31,'[24]26'!$C$31:$D$31</definedName>
    <definedName name="T26?L7.4">'[24]26'!$F$32:$N$32,'[24]26'!$C$32:$D$32</definedName>
    <definedName name="T26?L7.4.x">'[24]26'!$F$34:$N$36,'[24]26'!$C$34:$D$36</definedName>
    <definedName name="T26?L8">'[24]26'!$F$38:$N$38,'[24]26'!$C$38:$D$38</definedName>
    <definedName name="T26?Name" localSheetId="1">#REF!</definedName>
    <definedName name="T26?Name" localSheetId="24">#REF!</definedName>
    <definedName name="T26?Name" localSheetId="0">#REF!</definedName>
    <definedName name="T26?Name">#REF!</definedName>
    <definedName name="T26?Table" localSheetId="1">#REF!</definedName>
    <definedName name="T26?Table" localSheetId="24">#REF!</definedName>
    <definedName name="T26?Table">#REF!</definedName>
    <definedName name="T26?Title" localSheetId="1">#REF!</definedName>
    <definedName name="T26?Title" localSheetId="24">#REF!</definedName>
    <definedName name="T26?Title">#REF!</definedName>
    <definedName name="T26?unit?ПРЦ" localSheetId="1">#REF!</definedName>
    <definedName name="T26?unit?ПРЦ" localSheetId="24">#REF!</definedName>
    <definedName name="T26?unit?ПРЦ">#REF!</definedName>
    <definedName name="T26?unit?ТРУБ" localSheetId="1">#REF!</definedName>
    <definedName name="T26?unit?ТРУБ" localSheetId="24">#REF!</definedName>
    <definedName name="T26?unit?ТРУБ">#REF!</definedName>
    <definedName name="T26_Protect" localSheetId="1">#REF!,#REF!,#REF!,#REF!,#REF!,#REF!,#REF!,#REF!,#REF!</definedName>
    <definedName name="T26_Protect" localSheetId="24">#REF!,#REF!,#REF!,#REF!,#REF!,#REF!,#REF!,#REF!,#REF!</definedName>
    <definedName name="T26_Protect" localSheetId="0">#REF!,#REF!,#REF!,#REF!,#REF!,#REF!,#REF!,#REF!,#REF!</definedName>
    <definedName name="T26_Protect">#REF!,#REF!,#REF!,#REF!,#REF!,#REF!,#REF!,#REF!,#REF!</definedName>
    <definedName name="T26_Protection" localSheetId="1">'[24]26'!$K$34:$N$36,'[24]26'!$B$22:$B$24,[0]!P1_T26_Protection,[0]!P2_T26_Protection</definedName>
    <definedName name="T26_Protection" localSheetId="0">'[24]26'!$K$34:$N$36,'[24]26'!$B$22:$B$24,P1_T26_Protection,P2_T26_Protection</definedName>
    <definedName name="T26_Protection">'[24]26'!$K$34:$N$36,'[24]26'!$B$22:$B$24,P1_T26_Protection,P2_T26_Protection</definedName>
    <definedName name="T27?axis?R?ВРАС">'[24]27'!$C$34:$S$36,'[24]27'!$C$22:$S$24</definedName>
    <definedName name="T27?axis?R?ВРАС?">'[24]27'!$B$34:$B$36,'[24]27'!$B$22:$B$24</definedName>
    <definedName name="T27?axis?ПРД?БАЗ" localSheetId="1">#REF!,#REF!</definedName>
    <definedName name="T27?axis?ПРД?БАЗ" localSheetId="24">#REF!,#REF!</definedName>
    <definedName name="T27?axis?ПРД?БАЗ" localSheetId="0">#REF!,#REF!</definedName>
    <definedName name="T27?axis?ПРД?БАЗ">#REF!,#REF!</definedName>
    <definedName name="T27?axis?ПРД?ПРЕД" localSheetId="1">#REF!,#REF!</definedName>
    <definedName name="T27?axis?ПРД?ПРЕД" localSheetId="24">#REF!,#REF!</definedName>
    <definedName name="T27?axis?ПРД?ПРЕД">#REF!,#REF!</definedName>
    <definedName name="T27?axis?ПРД?ПРЕД2" localSheetId="1">#REF!</definedName>
    <definedName name="T27?axis?ПРД?ПРЕД2" localSheetId="24">#REF!</definedName>
    <definedName name="T27?axis?ПРД?ПРЕД2" localSheetId="0">#REF!</definedName>
    <definedName name="T27?axis?ПРД?ПРЕД2">#REF!</definedName>
    <definedName name="T27?axis?ПРД?ПРЕД3" localSheetId="1">#REF!</definedName>
    <definedName name="T27?axis?ПРД?ПРЕД3" localSheetId="24">#REF!</definedName>
    <definedName name="T27?axis?ПРД?ПРЕД3">#REF!</definedName>
    <definedName name="T27?axis?ПРД?РЕГ" localSheetId="1">#REF!</definedName>
    <definedName name="T27?axis?ПРД?РЕГ" localSheetId="24">#REF!</definedName>
    <definedName name="T27?axis?ПРД?РЕГ">#REF!</definedName>
    <definedName name="T27?axis?ПФ?NA" localSheetId="1">#REF!</definedName>
    <definedName name="T27?axis?ПФ?NA" localSheetId="24">#REF!</definedName>
    <definedName name="T27?axis?ПФ?NA">#REF!</definedName>
    <definedName name="T27?axis?ПФ?ПЛАН" localSheetId="1">#REF!,#REF!,#REF!,#REF!,#REF!,#REF!,#REF!</definedName>
    <definedName name="T27?axis?ПФ?ПЛАН" localSheetId="24">#REF!,#REF!,#REF!,#REF!,#REF!,#REF!,#REF!</definedName>
    <definedName name="T27?axis?ПФ?ПЛАН" localSheetId="0">#REF!,#REF!,#REF!,#REF!,#REF!,#REF!,#REF!</definedName>
    <definedName name="T27?axis?ПФ?ПЛАН">#REF!,#REF!,#REF!,#REF!,#REF!,#REF!,#REF!</definedName>
    <definedName name="T27?axis?ПФ?ФАКТ" localSheetId="1">#REF!,#REF!,#REF!,#REF!,#REF!,#REF!,#REF!</definedName>
    <definedName name="T27?axis?ПФ?ФАКТ" localSheetId="24">#REF!,#REF!,#REF!,#REF!,#REF!,#REF!,#REF!</definedName>
    <definedName name="T27?axis?ПФ?ФАКТ">#REF!,#REF!,#REF!,#REF!,#REF!,#REF!,#REF!</definedName>
    <definedName name="T27?Data" localSheetId="1">#REF!</definedName>
    <definedName name="T27?Data" localSheetId="24">#REF!</definedName>
    <definedName name="T27?Data" localSheetId="0">#REF!</definedName>
    <definedName name="T27?Data">#REF!</definedName>
    <definedName name="T27?item_ext?РОСТ" localSheetId="1">#REF!</definedName>
    <definedName name="T27?item_ext?РОСТ" localSheetId="24">#REF!</definedName>
    <definedName name="T27?item_ext?РОСТ">#REF!</definedName>
    <definedName name="T27?L1" localSheetId="1">#REF!</definedName>
    <definedName name="T27?L1" localSheetId="24">#REF!</definedName>
    <definedName name="T27?L1">#REF!</definedName>
    <definedName name="T27?L1.1" localSheetId="1">#REF!</definedName>
    <definedName name="T27?L1.1" localSheetId="24">#REF!</definedName>
    <definedName name="T27?L1.1">#REF!</definedName>
    <definedName name="T27?L1.2" localSheetId="1">#REF!</definedName>
    <definedName name="T27?L1.2" localSheetId="24">#REF!</definedName>
    <definedName name="T27?L1.2">#REF!</definedName>
    <definedName name="T27?L2.1">'[24]27'!$F$13:$S$13,'[24]27'!$C$13:$D$13</definedName>
    <definedName name="T27?L5.3">'[24]27'!$F$20:$S$20,'[24]27'!$C$20:$D$20</definedName>
    <definedName name="T27?L5.3.x">'[24]27'!$F$22:$S$24,'[24]27'!$C$22:$D$24</definedName>
    <definedName name="T27?L7">'[24]27'!$F$27:$S$27,'[24]27'!$C$27:$D$27</definedName>
    <definedName name="T27?L7.1">'[24]27'!$F$29:$S$29,'[24]27'!$C$29:$D$29</definedName>
    <definedName name="T27?L7.2">'[24]27'!$F$30:$S$30,'[24]27'!$C$30:$D$30</definedName>
    <definedName name="T27?L7.3">'[24]27'!$F$31:$S$31,'[24]27'!$C$31:$D$31</definedName>
    <definedName name="T27?L7.4">'[24]27'!$F$32:$S$32,'[24]27'!$C$32:$D$32</definedName>
    <definedName name="T27?L7.4.x">'[24]27'!$F$34:$S$36,'[24]27'!$C$34:$D$36</definedName>
    <definedName name="T27?L8">'[24]27'!$F$38:$S$38,'[24]27'!$C$38:$D$38</definedName>
    <definedName name="T27?Name" localSheetId="1">#REF!</definedName>
    <definedName name="T27?Name" localSheetId="24">#REF!</definedName>
    <definedName name="T27?Name" localSheetId="0">#REF!</definedName>
    <definedName name="T27?Name">#REF!</definedName>
    <definedName name="T27?Table" localSheetId="1">#REF!</definedName>
    <definedName name="T27?Table" localSheetId="24">#REF!</definedName>
    <definedName name="T27?Table">#REF!</definedName>
    <definedName name="T27?Title" localSheetId="1">#REF!</definedName>
    <definedName name="T27?Title" localSheetId="24">#REF!</definedName>
    <definedName name="T27?Title">#REF!</definedName>
    <definedName name="T27?unit?ТРУБ" localSheetId="1">#REF!</definedName>
    <definedName name="T27?unit?ТРУБ" localSheetId="24">#REF!</definedName>
    <definedName name="T27?unit?ТРУБ">#REF!</definedName>
    <definedName name="T27_Protect" localSheetId="1">#REF!,#REF!,#REF!,#REF!</definedName>
    <definedName name="T27_Protect" localSheetId="24">#REF!,#REF!,#REF!,#REF!</definedName>
    <definedName name="T27_Protect" localSheetId="0">#REF!,#REF!,#REF!,#REF!</definedName>
    <definedName name="T27_Protect">#REF!,#REF!,#REF!,#REF!</definedName>
    <definedName name="T27_Protection" localSheetId="1">'[24]27'!$P$34:$S$36,'[24]27'!$B$22:$B$24,[0]!P1_T27_Protection,[0]!P2_T27_Protection,[0]!P3_T27_Protection</definedName>
    <definedName name="T27_Protection" localSheetId="0">'[24]27'!$P$34:$S$36,'[24]27'!$B$22:$B$24,P1_T27_Protection,P2_T27_Protection,P3_T27_Protection</definedName>
    <definedName name="T27_Protection">'[24]27'!$P$34:$S$36,'[24]27'!$B$22:$B$24,P1_T27_Protection,P2_T27_Protection,P3_T27_Protection</definedName>
    <definedName name="T28.3?unit?РУБ.ГКАЛ" localSheetId="1">P1_T28.3?unit?РУБ.ГКАЛ,P2_T28.3?unit?РУБ.ГКАЛ</definedName>
    <definedName name="T28.3?unit?РУБ.ГКАЛ" localSheetId="24">P1_T28.3?unit?РУБ.ГКАЛ,P2_T28.3?unit?РУБ.ГКАЛ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1">[0]!P2_T28?axis?R?ПЭ,[0]!P3_T28?axis?R?ПЭ,[0]!P4_T28?axis?R?ПЭ,[0]!P5_T28?axis?R?ПЭ,'Производственные показатели'!P6_T28?axis?R?ПЭ</definedName>
    <definedName name="T28?axis?R?ПЭ" localSheetId="0">P2_T28?axis?R?ПЭ,P3_T28?axis?R?ПЭ,P4_T28?axis?R?ПЭ,P5_T28?axis?R?ПЭ,'форма №2 '!P6_T28?axis?R?ПЭ</definedName>
    <definedName name="T28?axis?R?ПЭ">P2_T28?axis?R?ПЭ,P3_T28?axis?R?ПЭ,P4_T28?axis?R?ПЭ,P5_T28?axis?R?ПЭ,P6_T28?axis?R?ПЭ</definedName>
    <definedName name="T28?axis?R?ПЭ?" localSheetId="1">[0]!P2_T28?axis?R?ПЭ?,[0]!P3_T28?axis?R?ПЭ?,[0]!P4_T28?axis?R?ПЭ?,[0]!P5_T28?axis?R?ПЭ?,'Производственные показатели'!P6_T28?axis?R?ПЭ?</definedName>
    <definedName name="T28?axis?R?ПЭ?" localSheetId="0">P2_T28?axis?R?ПЭ?,P3_T28?axis?R?ПЭ?,P4_T28?axis?R?ПЭ?,P5_T28?axis?R?ПЭ?,'форма №2 '!P6_T28?axis?R?ПЭ?</definedName>
    <definedName name="T28?axis?R?ПЭ?">P2_T28?axis?R?ПЭ?,P3_T28?axis?R?ПЭ?,P4_T28?axis?R?ПЭ?,P5_T28?axis?R?ПЭ?,P6_T28?axis?R?ПЭ?</definedName>
    <definedName name="T28?axis?ПРД?БАЗ" localSheetId="1">#REF!,#REF!</definedName>
    <definedName name="T28?axis?ПРД?БАЗ" localSheetId="24">#REF!,#REF!</definedName>
    <definedName name="T28?axis?ПРД?БАЗ" localSheetId="0">#REF!,#REF!</definedName>
    <definedName name="T28?axis?ПРД?БАЗ">#REF!,#REF!</definedName>
    <definedName name="T28?axis?ПРД?ПРЕД" localSheetId="1">#REF!,#REF!</definedName>
    <definedName name="T28?axis?ПРД?ПРЕД" localSheetId="24">#REF!,#REF!</definedName>
    <definedName name="T28?axis?ПРД?ПРЕД">#REF!,#REF!</definedName>
    <definedName name="T28?axis?ПРД?РЕГ" localSheetId="1">#REF!</definedName>
    <definedName name="T28?axis?ПРД?РЕГ" localSheetId="24">#REF!</definedName>
    <definedName name="T28?axis?ПРД?РЕГ" localSheetId="0">#REF!</definedName>
    <definedName name="T28?axis?ПРД?РЕГ">#REF!</definedName>
    <definedName name="T28?axis?ПФ?NA" localSheetId="1">#REF!</definedName>
    <definedName name="T28?axis?ПФ?NA" localSheetId="24">#REF!</definedName>
    <definedName name="T28?axis?ПФ?NA">#REF!</definedName>
    <definedName name="T28?axis?ПФ?ПЛАН" localSheetId="1">#REF!,#REF!,#REF!,#REF!</definedName>
    <definedName name="T28?axis?ПФ?ПЛАН" localSheetId="24">#REF!,#REF!,#REF!,#REF!</definedName>
    <definedName name="T28?axis?ПФ?ПЛАН" localSheetId="0">#REF!,#REF!,#REF!,#REF!</definedName>
    <definedName name="T28?axis?ПФ?ПЛАН">#REF!,#REF!,#REF!,#REF!</definedName>
    <definedName name="T28?axis?ПФ?ФАКТ" localSheetId="1">#REF!,#REF!,#REF!,#REF!</definedName>
    <definedName name="T28?axis?ПФ?ФАКТ" localSheetId="24">#REF!,#REF!,#REF!,#REF!</definedName>
    <definedName name="T28?axis?ПФ?ФАКТ">#REF!,#REF!,#REF!,#REF!</definedName>
    <definedName name="T28?Data" localSheetId="1">#REF!</definedName>
    <definedName name="T28?Data" localSheetId="24">#REF!</definedName>
    <definedName name="T28?Data" localSheetId="0">#REF!</definedName>
    <definedName name="T28?Data">#REF!</definedName>
    <definedName name="T28?item_ext?ВСЕГО">'[24]28'!$I$8:$I$292,'[24]28'!$F$8:$F$292</definedName>
    <definedName name="T28?item_ext?РОСТ" localSheetId="1">#REF!</definedName>
    <definedName name="T28?item_ext?РОСТ" localSheetId="24">#REF!</definedName>
    <definedName name="T28?item_ext?РОСТ" localSheetId="0">#REF!</definedName>
    <definedName name="T28?item_ext?РОСТ">#REF!</definedName>
    <definedName name="T28?item_ext?ТЭ">'[24]28'!$E$8:$E$292,'[24]28'!$H$8:$H$292</definedName>
    <definedName name="T28?item_ext?ЭЭ">'[24]28'!$D$8:$D$292,'[24]28'!$G$8:$G$292</definedName>
    <definedName name="T28?L1" localSheetId="1">#REF!</definedName>
    <definedName name="T28?L1" localSheetId="24">#REF!</definedName>
    <definedName name="T28?L1" localSheetId="0">#REF!</definedName>
    <definedName name="T28?L1">#REF!</definedName>
    <definedName name="T28?L1.1.x">'[24]28'!$D$16:$I$18,'[24]28'!$D$11:$I$13</definedName>
    <definedName name="T28?L10.1.x">'[24]28'!$D$250:$I$252,'[24]28'!$D$245:$I$247</definedName>
    <definedName name="T28?L11.1.x">'[24]28'!$D$276:$I$278,'[24]28'!$D$271:$I$273</definedName>
    <definedName name="T28?L2" localSheetId="1">#REF!</definedName>
    <definedName name="T28?L2" localSheetId="24">#REF!</definedName>
    <definedName name="T28?L2" localSheetId="0">#REF!</definedName>
    <definedName name="T28?L2">#REF!</definedName>
    <definedName name="T28?L2.1.x">'[24]28'!$D$42:$I$44,'[24]28'!$D$37:$I$39</definedName>
    <definedName name="T28?L3" localSheetId="1">#REF!</definedName>
    <definedName name="T28?L3" localSheetId="24">#REF!</definedName>
    <definedName name="T28?L3" localSheetId="0">#REF!</definedName>
    <definedName name="T28?L3">#REF!</definedName>
    <definedName name="T28?L3.1.x">'[24]28'!$D$68:$I$70,'[24]28'!$D$63:$I$65</definedName>
    <definedName name="T28?L4" localSheetId="1">#REF!</definedName>
    <definedName name="T28?L4" localSheetId="24">#REF!</definedName>
    <definedName name="T28?L4" localSheetId="0">#REF!</definedName>
    <definedName name="T28?L4">#REF!</definedName>
    <definedName name="T28?L4.1.x">'[24]28'!$D$94:$I$96,'[24]28'!$D$89:$I$91</definedName>
    <definedName name="T28?L5" localSheetId="1">#REF!</definedName>
    <definedName name="T28?L5" localSheetId="24">#REF!</definedName>
    <definedName name="T28?L5" localSheetId="0">#REF!</definedName>
    <definedName name="T28?L5">#REF!</definedName>
    <definedName name="T28?L5.1.x">'[24]28'!$D$120:$I$122,'[24]28'!$D$115:$I$117</definedName>
    <definedName name="T28?L6" localSheetId="1">#REF!</definedName>
    <definedName name="T28?L6" localSheetId="24">#REF!</definedName>
    <definedName name="T28?L6" localSheetId="0">#REF!</definedName>
    <definedName name="T28?L6">#REF!</definedName>
    <definedName name="T28?L6.1.x">'[24]28'!$D$146:$I$148,'[24]28'!$D$141:$I$143</definedName>
    <definedName name="T28?L7.1.x">'[24]28'!$D$172:$I$174,'[24]28'!$D$167:$I$169</definedName>
    <definedName name="T28?L8.1.x">'[24]28'!$D$198:$I$200,'[24]28'!$D$193:$I$195</definedName>
    <definedName name="T28?L9.1.x">'[24]28'!$D$224:$I$226,'[24]28'!$D$219:$I$221</definedName>
    <definedName name="T28?Name" localSheetId="1">#REF!</definedName>
    <definedName name="T28?Name" localSheetId="24">#REF!</definedName>
    <definedName name="T28?Name" localSheetId="0">#REF!</definedName>
    <definedName name="T28?Name">#REF!</definedName>
    <definedName name="T28?Table" localSheetId="1">#REF!</definedName>
    <definedName name="T28?Table" localSheetId="24">#REF!</definedName>
    <definedName name="T28?Table">#REF!</definedName>
    <definedName name="T28?Title" localSheetId="1">#REF!</definedName>
    <definedName name="T28?Title" localSheetId="24">#REF!</definedName>
    <definedName name="T28?Title">#REF!</definedName>
    <definedName name="T28?unit?ГКАЛЧ">'[24]28'!$H$164:$H$187,'[24]28'!$E$164:$E$187</definedName>
    <definedName name="T28?unit?МКВТЧ">'[24]28'!$G$190:$G$213,'[24]28'!$D$190:$D$213</definedName>
    <definedName name="T28?unit?ПРЦ" localSheetId="1">#REF!,#REF!</definedName>
    <definedName name="T28?unit?ПРЦ" localSheetId="24">#REF!,#REF!</definedName>
    <definedName name="T28?unit?ПРЦ" localSheetId="0">#REF!,#REF!</definedName>
    <definedName name="T28?unit?ПРЦ">#REF!,#REF!</definedName>
    <definedName name="T28?unit?РУБ.ГКАЛ">'[24]28'!$E$216:$E$239,'[24]28'!$E$268:$E$292,'[24]28'!$H$268:$H$292,'[24]28'!$H$216:$H$239</definedName>
    <definedName name="T28?unit?РУБ.ГКАЛЧ.МЕС">'[24]28'!$H$242:$H$265,'[24]28'!$E$242:$E$265</definedName>
    <definedName name="T28?unit?РУБ.ТКВТ.МЕС">'[24]28'!$G$242:$G$265,'[24]28'!$D$242:$D$265</definedName>
    <definedName name="T28?unit?РУБ.ТКВТЧ">'[24]28'!$G$216:$G$239,'[24]28'!$D$268:$D$292,'[24]28'!$G$268:$G$292,'[24]28'!$D$216:$D$239</definedName>
    <definedName name="T28?unit?ТГКАЛ">'[24]28'!$H$190:$H$213,'[24]28'!$E$190:$E$213</definedName>
    <definedName name="T28?unit?ТКВТ">'[24]28'!$G$164:$G$187,'[24]28'!$D$164:$D$187</definedName>
    <definedName name="T28?unit?ТРУБ" localSheetId="1">#REF!,#REF!</definedName>
    <definedName name="T28?unit?ТРУБ" localSheetId="24">#REF!,#REF!</definedName>
    <definedName name="T28?unit?ТРУБ" localSheetId="0">#REF!,#REF!</definedName>
    <definedName name="T28?unit?ТРУБ">#REF!,#REF!</definedName>
    <definedName name="T28_Protect" localSheetId="1">#REF!,#REF!,#REF!,#REF!,#REF!</definedName>
    <definedName name="T28_Protect" localSheetId="24">#REF!,#REF!,#REF!,#REF!,#REF!</definedName>
    <definedName name="T28_Protect" localSheetId="0">#REF!,#REF!,#REF!,#REF!,#REF!</definedName>
    <definedName name="T28_Protect">#REF!,#REF!,#REF!,#REF!,#REF!</definedName>
    <definedName name="T28_Protection" localSheetId="1">[0]!P9_T28_Protection,[0]!P10_T28_Protection,[0]!P11_T28_Protection,'Производственные показатели'!P12_T28_Protection</definedName>
    <definedName name="T28_Protection" localSheetId="0">P9_T28_Protection,P10_T28_Protection,P11_T28_Protection,'форма №2 '!P12_T28_Protection</definedName>
    <definedName name="T28_Protection">P9_T28_Protection,P10_T28_Protection,P11_T28_Protection,P12_T28_Protection</definedName>
    <definedName name="T29?axis?R?ВРАС" localSheetId="1">#REF!</definedName>
    <definedName name="T29?axis?R?ВРАС" localSheetId="24">#REF!</definedName>
    <definedName name="T29?axis?R?ВРАС" localSheetId="0">#REF!</definedName>
    <definedName name="T29?axis?R?ВРАС">#REF!</definedName>
    <definedName name="T29?axis?R?ВРАС?" localSheetId="1">#REF!</definedName>
    <definedName name="T29?axis?R?ВРАС?" localSheetId="24">#REF!</definedName>
    <definedName name="T29?axis?R?ВРАС?">#REF!</definedName>
    <definedName name="T29?axis?ПРД?БАЗ" localSheetId="1">#REF!,#REF!</definedName>
    <definedName name="T29?axis?ПРД?БАЗ" localSheetId="24">#REF!,#REF!</definedName>
    <definedName name="T29?axis?ПРД?БАЗ" localSheetId="0">#REF!,#REF!</definedName>
    <definedName name="T29?axis?ПРД?БАЗ">#REF!,#REF!</definedName>
    <definedName name="T29?axis?ПРД?ПРЕД" localSheetId="1">#REF!,#REF!</definedName>
    <definedName name="T29?axis?ПРД?ПРЕД" localSheetId="24">#REF!,#REF!</definedName>
    <definedName name="T29?axis?ПРД?ПРЕД">#REF!,#REF!</definedName>
    <definedName name="T29?axis?ПРД?РЕГ" localSheetId="1">#REF!</definedName>
    <definedName name="T29?axis?ПРД?РЕГ" localSheetId="24">#REF!</definedName>
    <definedName name="T29?axis?ПРД?РЕГ" localSheetId="0">#REF!</definedName>
    <definedName name="T29?axis?ПРД?РЕГ">#REF!</definedName>
    <definedName name="T29?axis?ПФ?NA" localSheetId="1">#REF!</definedName>
    <definedName name="T29?axis?ПФ?NA" localSheetId="24">#REF!</definedName>
    <definedName name="T29?axis?ПФ?NA">#REF!</definedName>
    <definedName name="T29?axis?ПФ?ПЛАН" localSheetId="1">#REF!,#REF!,#REF!,#REF!</definedName>
    <definedName name="T29?axis?ПФ?ПЛАН" localSheetId="24">#REF!,#REF!,#REF!,#REF!</definedName>
    <definedName name="T29?axis?ПФ?ПЛАН" localSheetId="0">#REF!,#REF!,#REF!,#REF!</definedName>
    <definedName name="T29?axis?ПФ?ПЛАН">#REF!,#REF!,#REF!,#REF!</definedName>
    <definedName name="T29?axis?ПФ?ФАКТ" localSheetId="1">#REF!,#REF!,#REF!,#REF!</definedName>
    <definedName name="T29?axis?ПФ?ФАКТ" localSheetId="24">#REF!,#REF!,#REF!,#REF!</definedName>
    <definedName name="T29?axis?ПФ?ФАКТ">#REF!,#REF!,#REF!,#REF!</definedName>
    <definedName name="T29?Data" localSheetId="1">#REF!,#REF!</definedName>
    <definedName name="T29?Data" localSheetId="24">#REF!,#REF!</definedName>
    <definedName name="T29?Data" localSheetId="0">#REF!,#REF!</definedName>
    <definedName name="T29?Data">#REF!,#REF!</definedName>
    <definedName name="T29?item_ext?1СТ" localSheetId="1">P1_T29?item_ext?1СТ</definedName>
    <definedName name="T29?item_ext?1СТ" localSheetId="24">P1_T29?item_ext?1СТ</definedName>
    <definedName name="T29?item_ext?1СТ" localSheetId="0">P1_T29?item_ext?1СТ</definedName>
    <definedName name="T29?item_ext?1СТ">P1_T29?item_ext?1СТ</definedName>
    <definedName name="T29?item_ext?2СТ.М" localSheetId="1">P1_T29?item_ext?2СТ.М</definedName>
    <definedName name="T29?item_ext?2СТ.М" localSheetId="24">P1_T29?item_ext?2СТ.М</definedName>
    <definedName name="T29?item_ext?2СТ.М" localSheetId="0">P1_T29?item_ext?2СТ.М</definedName>
    <definedName name="T29?item_ext?2СТ.М">P1_T29?item_ext?2СТ.М</definedName>
    <definedName name="T29?item_ext?2СТ.Э" localSheetId="1">P1_T29?item_ext?2СТ.Э</definedName>
    <definedName name="T29?item_ext?2СТ.Э" localSheetId="24">P1_T29?item_ext?2СТ.Э</definedName>
    <definedName name="T29?item_ext?2СТ.Э" localSheetId="0">P1_T29?item_ext?2СТ.Э</definedName>
    <definedName name="T29?item_ext?2СТ.Э">P1_T29?item_ext?2СТ.Э</definedName>
    <definedName name="T29?item_ext?РОСТ" localSheetId="1">#REF!</definedName>
    <definedName name="T29?item_ext?РОСТ" localSheetId="24">#REF!</definedName>
    <definedName name="T29?item_ext?РОСТ" localSheetId="0">#REF!</definedName>
    <definedName name="T29?item_ext?РОСТ">#REF!</definedName>
    <definedName name="T29?L1" localSheetId="1">#REF!</definedName>
    <definedName name="T29?L1" localSheetId="24">#REF!</definedName>
    <definedName name="T29?L1">#REF!</definedName>
    <definedName name="T29?L1.1" localSheetId="1">#REF!</definedName>
    <definedName name="T29?L1.1" localSheetId="24">#REF!</definedName>
    <definedName name="T29?L1.1">#REF!</definedName>
    <definedName name="T29?L10" localSheetId="1">P1_T29?L10</definedName>
    <definedName name="T29?L10" localSheetId="24">P1_T29?L10</definedName>
    <definedName name="T29?L10" localSheetId="0">P1_T29?L10</definedName>
    <definedName name="T29?L10">P1_T29?L10</definedName>
    <definedName name="T29?Name" localSheetId="1">#REF!</definedName>
    <definedName name="T29?Name" localSheetId="24">#REF!</definedName>
    <definedName name="T29?Name" localSheetId="0">#REF!</definedName>
    <definedName name="T29?Name">#REF!</definedName>
    <definedName name="T29?Table" localSheetId="1">#REF!</definedName>
    <definedName name="T29?Table" localSheetId="24">#REF!</definedName>
    <definedName name="T29?Table">#REF!</definedName>
    <definedName name="T29?Title" localSheetId="1">#REF!</definedName>
    <definedName name="T29?Title" localSheetId="24">#REF!</definedName>
    <definedName name="T29?Title">#REF!</definedName>
    <definedName name="T29?unit?ПРЦ" localSheetId="1">#REF!</definedName>
    <definedName name="T29?unit?ПРЦ" localSheetId="24">#REF!</definedName>
    <definedName name="T29?unit?ПРЦ">#REF!</definedName>
    <definedName name="T29?unit?ТРУБ" localSheetId="1">#REF!</definedName>
    <definedName name="T29?unit?ТРУБ" localSheetId="24">#REF!</definedName>
    <definedName name="T29?unit?ТРУБ">#REF!</definedName>
    <definedName name="T29_Protect" localSheetId="1">#REF!,#REF!,#REF!,#REF!</definedName>
    <definedName name="T29_Protect" localSheetId="24">#REF!,#REF!,#REF!,#REF!</definedName>
    <definedName name="T29_Protect" localSheetId="0">#REF!,#REF!,#REF!,#REF!</definedName>
    <definedName name="T29_Protect">#REF!,#REF!,#REF!,#REF!</definedName>
    <definedName name="T30?axis?R?ВРАС" localSheetId="1">#REF!</definedName>
    <definedName name="T30?axis?R?ВРАС" localSheetId="24">#REF!</definedName>
    <definedName name="T30?axis?R?ВРАС" localSheetId="0">#REF!</definedName>
    <definedName name="T30?axis?R?ВРАС">#REF!</definedName>
    <definedName name="T30?axis?R?ВРАС?" localSheetId="1">#REF!</definedName>
    <definedName name="T30?axis?R?ВРАС?" localSheetId="24">#REF!</definedName>
    <definedName name="T30?axis?R?ВРАС?">#REF!</definedName>
    <definedName name="T30?axis?ПРД?БАЗ" localSheetId="1">#REF!</definedName>
    <definedName name="T30?axis?ПРД?БАЗ" localSheetId="24">#REF!</definedName>
    <definedName name="T30?axis?ПРД?БАЗ">#REF!</definedName>
    <definedName name="T30?axis?ПРД?ПРЕД" localSheetId="1">#REF!</definedName>
    <definedName name="T30?axis?ПРД?ПРЕД" localSheetId="24">#REF!</definedName>
    <definedName name="T30?axis?ПРД?ПРЕД">#REF!</definedName>
    <definedName name="T30?axis?ПРД?РЕГ" localSheetId="1">#REF!</definedName>
    <definedName name="T30?axis?ПРД?РЕГ" localSheetId="24">#REF!</definedName>
    <definedName name="T30?axis?ПРД?РЕГ">#REF!</definedName>
    <definedName name="T30?axis?ПФ?NA" localSheetId="1">#REF!</definedName>
    <definedName name="T30?axis?ПФ?NA" localSheetId="24">#REF!</definedName>
    <definedName name="T30?axis?ПФ?NA">#REF!</definedName>
    <definedName name="T30?axis?ПФ?ПЛАН" localSheetId="1">#REF!,#REF!</definedName>
    <definedName name="T30?axis?ПФ?ПЛАН" localSheetId="24">#REF!,#REF!</definedName>
    <definedName name="T30?axis?ПФ?ПЛАН" localSheetId="0">#REF!,#REF!</definedName>
    <definedName name="T30?axis?ПФ?ПЛАН">#REF!,#REF!</definedName>
    <definedName name="T30?axis?ПФ?ФАКТ" localSheetId="1">#REF!,#REF!</definedName>
    <definedName name="T30?axis?ПФ?ФАКТ" localSheetId="24">#REF!,#REF!</definedName>
    <definedName name="T30?axis?ПФ?ФАКТ">#REF!,#REF!</definedName>
    <definedName name="T30?Data" localSheetId="1">#REF!,#REF!</definedName>
    <definedName name="T30?Data" localSheetId="24">#REF!,#REF!</definedName>
    <definedName name="T30?Data">#REF!,#REF!</definedName>
    <definedName name="T30?L1" localSheetId="1">#REF!</definedName>
    <definedName name="T30?L1" localSheetId="24">#REF!</definedName>
    <definedName name="T30?L1" localSheetId="0">#REF!</definedName>
    <definedName name="T30?L1">#REF!</definedName>
    <definedName name="T30?L1.1" localSheetId="1">#REF!</definedName>
    <definedName name="T30?L1.1" localSheetId="24">#REF!</definedName>
    <definedName name="T30?L1.1">#REF!</definedName>
    <definedName name="T30?Name" localSheetId="1">#REF!</definedName>
    <definedName name="T30?Name" localSheetId="24">#REF!</definedName>
    <definedName name="T30?Name">#REF!</definedName>
    <definedName name="T30?Table" localSheetId="1">#REF!</definedName>
    <definedName name="T30?Table" localSheetId="24">#REF!</definedName>
    <definedName name="T30?Table">#REF!</definedName>
    <definedName name="T30?Title" localSheetId="1">#REF!</definedName>
    <definedName name="T30?Title" localSheetId="24">#REF!</definedName>
    <definedName name="T30?Title">#REF!</definedName>
    <definedName name="T30?unit?ТРУБ" localSheetId="1">#REF!</definedName>
    <definedName name="T30?unit?ТРУБ" localSheetId="24">#REF!</definedName>
    <definedName name="T30?unit?ТРУБ">#REF!</definedName>
    <definedName name="T30_Protect" localSheetId="1">#REF!,#REF!,#REF!,#REF!</definedName>
    <definedName name="T30_Protect" localSheetId="24">#REF!,#REF!,#REF!,#REF!</definedName>
    <definedName name="T30_Protect" localSheetId="0">#REF!,#REF!,#REF!,#REF!</definedName>
    <definedName name="T30_Protect">#REF!,#REF!,#REF!,#REF!</definedName>
    <definedName name="T4?axis?C?ПРД" localSheetId="1">#REF!</definedName>
    <definedName name="T4?axis?C?ПРД" localSheetId="24">#REF!</definedName>
    <definedName name="T4?axis?C?ПРД" localSheetId="0">#REF!</definedName>
    <definedName name="T4?axis?C?ПРД">#REF!</definedName>
    <definedName name="T4?axis?C?ПРД?" localSheetId="1">#REF!</definedName>
    <definedName name="T4?axis?C?ПРД?" localSheetId="24">#REF!</definedName>
    <definedName name="T4?axis?C?ПРД?">#REF!</definedName>
    <definedName name="T4?axis?C?ПЭ" localSheetId="1">#REF!</definedName>
    <definedName name="T4?axis?C?ПЭ" localSheetId="24">#REF!</definedName>
    <definedName name="T4?axis?C?ПЭ">#REF!</definedName>
    <definedName name="T4?axis?C?ПЭ?" localSheetId="1">#REF!</definedName>
    <definedName name="T4?axis?C?ПЭ?" localSheetId="24">#REF!</definedName>
    <definedName name="T4?axis?C?ПЭ?">#REF!</definedName>
    <definedName name="T4?axis?R?ВТОП" localSheetId="1">#REF!,#REF!,#REF!</definedName>
    <definedName name="T4?axis?R?ВТОП" localSheetId="24">#REF!,#REF!,#REF!</definedName>
    <definedName name="T4?axis?R?ВТОП" localSheetId="0">#REF!,#REF!,#REF!</definedName>
    <definedName name="T4?axis?R?ВТОП">#REF!,#REF!,#REF!</definedName>
    <definedName name="T4?axis?R?ВТОП?" localSheetId="1">#REF!,#REF!,#REF!</definedName>
    <definedName name="T4?axis?R?ВТОП?" localSheetId="24">#REF!,#REF!,#REF!</definedName>
    <definedName name="T4?axis?R?ВТОП?">#REF!,#REF!,#REF!</definedName>
    <definedName name="T4?axis?R?ДЕТ" localSheetId="1">#REF!,#REF!,#REF!</definedName>
    <definedName name="T4?axis?R?ДЕТ" localSheetId="24">#REF!,#REF!,#REF!</definedName>
    <definedName name="T4?axis?R?ДЕТ">#REF!,#REF!,#REF!</definedName>
    <definedName name="T4?axis?R?ДЕТ?" localSheetId="1">#REF!,#REF!,#REF!</definedName>
    <definedName name="T4?axis?R?ДЕТ?" localSheetId="24">#REF!,#REF!,#REF!</definedName>
    <definedName name="T4?axis?R?ДЕТ?">#REF!,#REF!,#REF!</definedName>
    <definedName name="T4?Data" localSheetId="1">#REF!,#REF!,#REF!,#REF!,#REF!,#REF!,#REF!</definedName>
    <definedName name="T4?Data" localSheetId="24">#REF!,#REF!,#REF!,#REF!,#REF!,#REF!,#REF!</definedName>
    <definedName name="T4?Data" localSheetId="0">#REF!,#REF!,#REF!,#REF!,#REF!,#REF!,#REF!</definedName>
    <definedName name="T4?Data">#REF!,#REF!,#REF!,#REF!,#REF!,#REF!,#REF!</definedName>
    <definedName name="T4?L1" localSheetId="1">#REF!</definedName>
    <definedName name="T4?L1" localSheetId="24">#REF!</definedName>
    <definedName name="T4?L1" localSheetId="0">#REF!</definedName>
    <definedName name="T4?L1">#REF!</definedName>
    <definedName name="T4?L1.1" localSheetId="1">#REF!</definedName>
    <definedName name="T4?L1.1" localSheetId="24">#REF!</definedName>
    <definedName name="T4?L1.1">#REF!</definedName>
    <definedName name="T4?L1.x" localSheetId="1">#REF!</definedName>
    <definedName name="T4?L1.x" localSheetId="24">#REF!</definedName>
    <definedName name="T4?L1.x">#REF!</definedName>
    <definedName name="T4?L2" localSheetId="1">#REF!</definedName>
    <definedName name="T4?L2" localSheetId="24">#REF!</definedName>
    <definedName name="T4?L2">#REF!</definedName>
    <definedName name="T4?L2.x" localSheetId="1">#REF!</definedName>
    <definedName name="T4?L2.x" localSheetId="24">#REF!</definedName>
    <definedName name="T4?L2.x">#REF!</definedName>
    <definedName name="T4?L3.x" localSheetId="1">#REF!</definedName>
    <definedName name="T4?L3.x" localSheetId="24">#REF!</definedName>
    <definedName name="T4?L3.x">#REF!</definedName>
    <definedName name="T4?Name" localSheetId="1">#REF!</definedName>
    <definedName name="T4?Name" localSheetId="24">#REF!</definedName>
    <definedName name="T4?Name">#REF!</definedName>
    <definedName name="T4?Table" localSheetId="1">#REF!</definedName>
    <definedName name="T4?Table" localSheetId="24">#REF!</definedName>
    <definedName name="T4?Table">#REF!</definedName>
    <definedName name="T4?Title" localSheetId="1">#REF!</definedName>
    <definedName name="T4?Title" localSheetId="24">#REF!</definedName>
    <definedName name="T4?Title">#REF!</definedName>
    <definedName name="T4?unit?ПРЦ" localSheetId="1">#REF!</definedName>
    <definedName name="T4?unit?ПРЦ" localSheetId="24">#REF!</definedName>
    <definedName name="T4?unit?ПРЦ">#REF!</definedName>
    <definedName name="T4?unit?ТТУТ" localSheetId="1">#REF!</definedName>
    <definedName name="T4?unit?ТТУТ" localSheetId="24">#REF!</definedName>
    <definedName name="T4?unit?ТТУТ">#REF!</definedName>
    <definedName name="T4?unit?ЧСЛ" localSheetId="1">#REF!</definedName>
    <definedName name="T4?unit?ЧСЛ" localSheetId="24">#REF!</definedName>
    <definedName name="T4?unit?ЧСЛ">#REF!</definedName>
    <definedName name="T4_ADD_1" localSheetId="1">#REF!</definedName>
    <definedName name="T4_ADD_1" localSheetId="24">#REF!</definedName>
    <definedName name="T4_ADD_1">#REF!</definedName>
    <definedName name="T4_Protect" localSheetId="1">#REF!,#REF!,#REF!,#REF!,#REF!,#REF!,#REF!,'Производственные показатели'!P1_T4_Protect</definedName>
    <definedName name="T4_Protect" localSheetId="24">#REF!,#REF!,#REF!,#REF!,#REF!,#REF!,#REF!,'Свод затрат'!P1_T4_Protect</definedName>
    <definedName name="T4_Protect" localSheetId="0">#REF!,#REF!,#REF!,#REF!,#REF!,#REF!,#REF!,'форма №2 '!P1_T4_Protect</definedName>
    <definedName name="T4_Protect">#REF!,#REF!,#REF!,#REF!,#REF!,#REF!,#REF!,P1_T4_Protect</definedName>
    <definedName name="T5?axis?R?ОС" localSheetId="1">#REF!,#REF!,#REF!,#REF!,#REF!,#REF!</definedName>
    <definedName name="T5?axis?R?ОС" localSheetId="24">#REF!,#REF!,#REF!,#REF!,#REF!,#REF!</definedName>
    <definedName name="T5?axis?R?ОС" localSheetId="0">#REF!,#REF!,#REF!,#REF!,#REF!,#REF!</definedName>
    <definedName name="T5?axis?R?ОС">#REF!,#REF!,#REF!,#REF!,#REF!,#REF!</definedName>
    <definedName name="T5?axis?R?ОС?" localSheetId="1">#REF!,#REF!,#REF!,#REF!,#REF!,#REF!</definedName>
    <definedName name="T5?axis?R?ОС?" localSheetId="24">#REF!,#REF!,#REF!,#REF!,#REF!,#REF!</definedName>
    <definedName name="T5?axis?R?ОС?">#REF!,#REF!,#REF!,#REF!,#REF!,#REF!</definedName>
    <definedName name="T5?axis?ПРД?БАЗ" localSheetId="1">#REF!,#REF!</definedName>
    <definedName name="T5?axis?ПРД?БАЗ" localSheetId="24">#REF!,#REF!</definedName>
    <definedName name="T5?axis?ПРД?БАЗ" localSheetId="0">#REF!,#REF!</definedName>
    <definedName name="T5?axis?ПРД?БАЗ">#REF!,#REF!</definedName>
    <definedName name="T5?axis?ПРД?ПРЕД" localSheetId="1">#REF!,#REF!</definedName>
    <definedName name="T5?axis?ПРД?ПРЕД" localSheetId="24">#REF!,#REF!</definedName>
    <definedName name="T5?axis?ПРД?ПРЕД">#REF!,#REF!</definedName>
    <definedName name="T5?axis?ПРД?РЕГ" localSheetId="1">#REF!</definedName>
    <definedName name="T5?axis?ПРД?РЕГ" localSheetId="24">#REF!</definedName>
    <definedName name="T5?axis?ПРД?РЕГ" localSheetId="0">#REF!</definedName>
    <definedName name="T5?axis?ПРД?РЕГ">#REF!</definedName>
    <definedName name="T5?axis?ПРД?РЕГ.КВ1" localSheetId="1">#REF!</definedName>
    <definedName name="T5?axis?ПРД?РЕГ.КВ1" localSheetId="24">#REF!</definedName>
    <definedName name="T5?axis?ПРД?РЕГ.КВ1">#REF!</definedName>
    <definedName name="T5?axis?ПРД?РЕГ.КВ2" localSheetId="1">#REF!</definedName>
    <definedName name="T5?axis?ПРД?РЕГ.КВ2" localSheetId="24">#REF!</definedName>
    <definedName name="T5?axis?ПРД?РЕГ.КВ2">#REF!</definedName>
    <definedName name="T5?axis?ПРД?РЕГ.КВ3" localSheetId="1">#REF!</definedName>
    <definedName name="T5?axis?ПРД?РЕГ.КВ3" localSheetId="24">#REF!</definedName>
    <definedName name="T5?axis?ПРД?РЕГ.КВ3">#REF!</definedName>
    <definedName name="T5?axis?ПРД?РЕГ.КВ4" localSheetId="1">#REF!</definedName>
    <definedName name="T5?axis?ПРД?РЕГ.КВ4" localSheetId="24">#REF!</definedName>
    <definedName name="T5?axis?ПРД?РЕГ.КВ4">#REF!</definedName>
    <definedName name="T5?axis?ПФ?NA" localSheetId="1">#REF!</definedName>
    <definedName name="T5?axis?ПФ?NA" localSheetId="24">#REF!</definedName>
    <definedName name="T5?axis?ПФ?NA">#REF!</definedName>
    <definedName name="T5?axis?ПФ?ПЛАН" localSheetId="1">#REF!,#REF!,#REF!,#REF!</definedName>
    <definedName name="T5?axis?ПФ?ПЛАН" localSheetId="24">#REF!,#REF!,#REF!,#REF!</definedName>
    <definedName name="T5?axis?ПФ?ПЛАН" localSheetId="0">#REF!,#REF!,#REF!,#REF!</definedName>
    <definedName name="T5?axis?ПФ?ПЛАН">#REF!,#REF!,#REF!,#REF!</definedName>
    <definedName name="T5?axis?ПФ?ФАКТ" localSheetId="1">#REF!,#REF!,#REF!,#REF!</definedName>
    <definedName name="T5?axis?ПФ?ФАКТ" localSheetId="24">#REF!,#REF!,#REF!,#REF!</definedName>
    <definedName name="T5?axis?ПФ?ФАКТ">#REF!,#REF!,#REF!,#REF!</definedName>
    <definedName name="T5?Data" localSheetId="1">#REF!,#REF!,#REF!,#REF!,#REF!,#REF!</definedName>
    <definedName name="T5?Data" localSheetId="24">#REF!,#REF!,#REF!,#REF!,#REF!,#REF!</definedName>
    <definedName name="T5?Data" localSheetId="0">#REF!,#REF!,#REF!,#REF!,#REF!,#REF!</definedName>
    <definedName name="T5?Data">#REF!,#REF!,#REF!,#REF!,#REF!,#REF!</definedName>
    <definedName name="T5?item_ext?РОСТ" localSheetId="1">#REF!</definedName>
    <definedName name="T5?item_ext?РОСТ" localSheetId="24">#REF!</definedName>
    <definedName name="T5?item_ext?РОСТ" localSheetId="0">#REF!</definedName>
    <definedName name="T5?item_ext?РОСТ">#REF!</definedName>
    <definedName name="T5?L1" localSheetId="1">#REF!</definedName>
    <definedName name="T5?L1" localSheetId="24">#REF!</definedName>
    <definedName name="T5?L1">#REF!</definedName>
    <definedName name="T5?L1.1" localSheetId="1">#REF!</definedName>
    <definedName name="T5?L1.1" localSheetId="24">#REF!</definedName>
    <definedName name="T5?L1.1">#REF!</definedName>
    <definedName name="T5?L2" localSheetId="1">#REF!</definedName>
    <definedName name="T5?L2" localSheetId="24">#REF!</definedName>
    <definedName name="T5?L2">#REF!</definedName>
    <definedName name="T5?L2.1" localSheetId="1">#REF!</definedName>
    <definedName name="T5?L2.1" localSheetId="24">#REF!</definedName>
    <definedName name="T5?L2.1">#REF!</definedName>
    <definedName name="T5?L3" localSheetId="1">#REF!</definedName>
    <definedName name="T5?L3" localSheetId="24">#REF!</definedName>
    <definedName name="T5?L3">#REF!</definedName>
    <definedName name="T5?L3.1" localSheetId="1">#REF!</definedName>
    <definedName name="T5?L3.1" localSheetId="24">#REF!</definedName>
    <definedName name="T5?L3.1">#REF!</definedName>
    <definedName name="T5?L4" localSheetId="1">#REF!</definedName>
    <definedName name="T5?L4" localSheetId="24">#REF!</definedName>
    <definedName name="T5?L4">#REF!</definedName>
    <definedName name="T5?L4.1" localSheetId="1">#REF!</definedName>
    <definedName name="T5?L4.1" localSheetId="24">#REF!</definedName>
    <definedName name="T5?L4.1">#REF!</definedName>
    <definedName name="T5?L5.1" localSheetId="1">#REF!</definedName>
    <definedName name="T5?L5.1" localSheetId="24">#REF!</definedName>
    <definedName name="T5?L5.1">#REF!</definedName>
    <definedName name="T5?L6" localSheetId="1">#REF!</definedName>
    <definedName name="T5?L6" localSheetId="24">#REF!</definedName>
    <definedName name="T5?L6">#REF!</definedName>
    <definedName name="T5?L6.1" localSheetId="1">#REF!</definedName>
    <definedName name="T5?L6.1" localSheetId="24">#REF!</definedName>
    <definedName name="T5?L6.1">#REF!</definedName>
    <definedName name="T5?Name" localSheetId="1">#REF!</definedName>
    <definedName name="T5?Name" localSheetId="24">#REF!</definedName>
    <definedName name="T5?Name">#REF!</definedName>
    <definedName name="T5?Table" localSheetId="1">#REF!</definedName>
    <definedName name="T5?Table" localSheetId="24">#REF!</definedName>
    <definedName name="T5?Table">#REF!</definedName>
    <definedName name="T5?Title" localSheetId="1">#REF!</definedName>
    <definedName name="T5?Title" localSheetId="24">#REF!</definedName>
    <definedName name="T5?Title">#REF!</definedName>
    <definedName name="T5?unit?ПРЦ" localSheetId="1">#REF!,#REF!,#REF!,#REF!,#REF!,#REF!</definedName>
    <definedName name="T5?unit?ПРЦ" localSheetId="24">#REF!,#REF!,#REF!,#REF!,#REF!,#REF!</definedName>
    <definedName name="T5?unit?ПРЦ" localSheetId="0">#REF!,#REF!,#REF!,#REF!,#REF!,#REF!</definedName>
    <definedName name="T5?unit?ПРЦ">#REF!,#REF!,#REF!,#REF!,#REF!,#REF!</definedName>
    <definedName name="T5?unit?ТРУБ" localSheetId="1">#REF!,#REF!,#REF!,#REF!,#REF!</definedName>
    <definedName name="T5?unit?ТРУБ" localSheetId="24">#REF!,#REF!,#REF!,#REF!,#REF!</definedName>
    <definedName name="T5?unit?ТРУБ" localSheetId="0">#REF!,#REF!,#REF!,#REF!,#REF!</definedName>
    <definedName name="T5?unit?ТРУБ">#REF!,#REF!,#REF!,#REF!,#REF!</definedName>
    <definedName name="T5_Protect" localSheetId="1">#REF!,#REF!,#REF!,#REF!,#REF!,#REF!,#REF!,#REF!,'Производственные показатели'!P1_T5_Protect</definedName>
    <definedName name="T5_Protect" localSheetId="24">#REF!,#REF!,#REF!,#REF!,#REF!,#REF!,#REF!,#REF!,'Свод затрат'!P1_T5_Protect</definedName>
    <definedName name="T5_Protect" localSheetId="0">#REF!,#REF!,#REF!,#REF!,#REF!,#REF!,#REF!,#REF!,P1_T5_Protect</definedName>
    <definedName name="T5_Protect">#REF!,#REF!,#REF!,#REF!,#REF!,#REF!,#REF!,#REF!,P1_T5_Protect</definedName>
    <definedName name="T6.1?axis?ПРД?БАЗ.КВ1" localSheetId="1">#REF!</definedName>
    <definedName name="T6.1?axis?ПРД?БАЗ.КВ1" localSheetId="24">#REF!</definedName>
    <definedName name="T6.1?axis?ПРД?БАЗ.КВ1" localSheetId="0">#REF!</definedName>
    <definedName name="T6.1?axis?ПРД?БАЗ.КВ1">#REF!</definedName>
    <definedName name="T6.1?axis?ПРД?БАЗ.КВ2" localSheetId="1">#REF!</definedName>
    <definedName name="T6.1?axis?ПРД?БАЗ.КВ2" localSheetId="24">#REF!</definedName>
    <definedName name="T6.1?axis?ПРД?БАЗ.КВ2">#REF!</definedName>
    <definedName name="T6.1?axis?ПРД?БАЗ.КВ3" localSheetId="1">#REF!</definedName>
    <definedName name="T6.1?axis?ПРД?БАЗ.КВ3" localSheetId="24">#REF!</definedName>
    <definedName name="T6.1?axis?ПРД?БАЗ.КВ3">#REF!</definedName>
    <definedName name="T6.1?axis?ПРД?БАЗ.КВ4" localSheetId="1">#REF!</definedName>
    <definedName name="T6.1?axis?ПРД?БАЗ.КВ4" localSheetId="24">#REF!</definedName>
    <definedName name="T6.1?axis?ПРД?БАЗ.КВ4">#REF!</definedName>
    <definedName name="T6.1?axis?ПРД?ПРЕД.КВ1" localSheetId="1">#REF!</definedName>
    <definedName name="T6.1?axis?ПРД?ПРЕД.КВ1" localSheetId="24">#REF!</definedName>
    <definedName name="T6.1?axis?ПРД?ПРЕД.КВ1">#REF!</definedName>
    <definedName name="T6.1?axis?ПРД?ПРЕД.КВ2" localSheetId="1">#REF!</definedName>
    <definedName name="T6.1?axis?ПРД?ПРЕД.КВ2" localSheetId="24">#REF!</definedName>
    <definedName name="T6.1?axis?ПРД?ПРЕД.КВ2">#REF!</definedName>
    <definedName name="T6.1?axis?ПРД?ПРЕД.КВ3" localSheetId="1">#REF!</definedName>
    <definedName name="T6.1?axis?ПРД?ПРЕД.КВ3" localSheetId="24">#REF!</definedName>
    <definedName name="T6.1?axis?ПРД?ПРЕД.КВ3">#REF!</definedName>
    <definedName name="T6.1?axis?ПРД?ПРЕД.КВ4" localSheetId="1">#REF!</definedName>
    <definedName name="T6.1?axis?ПРД?ПРЕД.КВ4" localSheetId="24">#REF!</definedName>
    <definedName name="T6.1?axis?ПРД?ПРЕД.КВ4">#REF!</definedName>
    <definedName name="T6.1?axis?ПРД?РЕГ" localSheetId="1">#REF!</definedName>
    <definedName name="T6.1?axis?ПРД?РЕГ" localSheetId="24">#REF!</definedName>
    <definedName name="T6.1?axis?ПРД?РЕГ">#REF!</definedName>
    <definedName name="T6.1?axis?ПРД?СР3ГОД" localSheetId="1">#REF!</definedName>
    <definedName name="T6.1?axis?ПРД?СР3ГОД" localSheetId="24">#REF!</definedName>
    <definedName name="T6.1?axis?ПРД?СР3ГОД">#REF!</definedName>
    <definedName name="T6.1?Data" localSheetId="1">#REF!</definedName>
    <definedName name="T6.1?Data" localSheetId="24">#REF!</definedName>
    <definedName name="T6.1?Data">#REF!</definedName>
    <definedName name="T6.1?L1" localSheetId="1">#REF!</definedName>
    <definedName name="T6.1?L1" localSheetId="24">#REF!</definedName>
    <definedName name="T6.1?L1">#REF!</definedName>
    <definedName name="T6.1?L2" localSheetId="1">#REF!</definedName>
    <definedName name="T6.1?L2" localSheetId="24">#REF!</definedName>
    <definedName name="T6.1?L2">#REF!</definedName>
    <definedName name="T6.1?Name" localSheetId="1">#REF!</definedName>
    <definedName name="T6.1?Name" localSheetId="24">#REF!</definedName>
    <definedName name="T6.1?Name">#REF!</definedName>
    <definedName name="T6.1?Table" localSheetId="1">#REF!</definedName>
    <definedName name="T6.1?Table" localSheetId="24">#REF!</definedName>
    <definedName name="T6.1?Table">#REF!</definedName>
    <definedName name="T6.1?Title" localSheetId="1">#REF!</definedName>
    <definedName name="T6.1?Title" localSheetId="24">#REF!</definedName>
    <definedName name="T6.1?Title">#REF!</definedName>
    <definedName name="T6.1?unit?ПРЦ" localSheetId="1">#REF!</definedName>
    <definedName name="T6.1?unit?ПРЦ" localSheetId="24">#REF!</definedName>
    <definedName name="T6.1?unit?ПРЦ">#REF!</definedName>
    <definedName name="T6.1?unit?РУБ" localSheetId="1">#REF!</definedName>
    <definedName name="T6.1?unit?РУБ" localSheetId="24">#REF!</definedName>
    <definedName name="T6.1?unit?РУБ">#REF!</definedName>
    <definedName name="T6.1_Protect" localSheetId="1">#REF!,#REF!,#REF!,#REF!,#REF!</definedName>
    <definedName name="T6.1_Protect" localSheetId="24">#REF!,#REF!,#REF!,#REF!,#REF!</definedName>
    <definedName name="T6.1_Protect" localSheetId="0">#REF!,#REF!,#REF!,#REF!,#REF!</definedName>
    <definedName name="T6.1_Protect">#REF!,#REF!,#REF!,#REF!,#REF!</definedName>
    <definedName name="T6?axis?ПРД?БАЗ" localSheetId="1">#REF!,#REF!</definedName>
    <definedName name="T6?axis?ПРД?БАЗ" localSheetId="24">#REF!,#REF!</definedName>
    <definedName name="T6?axis?ПРД?БАЗ" localSheetId="0">#REF!,#REF!</definedName>
    <definedName name="T6?axis?ПРД?БАЗ">#REF!,#REF!</definedName>
    <definedName name="T6?axis?ПРД?ПРЕД" localSheetId="1">#REF!,#REF!</definedName>
    <definedName name="T6?axis?ПРД?ПРЕД" localSheetId="24">#REF!,#REF!</definedName>
    <definedName name="T6?axis?ПРД?ПРЕД">#REF!,#REF!</definedName>
    <definedName name="T6?axis?ПРД?РЕГ" localSheetId="1">#REF!</definedName>
    <definedName name="T6?axis?ПРД?РЕГ" localSheetId="24">#REF!</definedName>
    <definedName name="T6?axis?ПРД?РЕГ" localSheetId="0">#REF!</definedName>
    <definedName name="T6?axis?ПРД?РЕГ">#REF!</definedName>
    <definedName name="T6?axis?ПФ?NA" localSheetId="1">#REF!</definedName>
    <definedName name="T6?axis?ПФ?NA" localSheetId="24">#REF!</definedName>
    <definedName name="T6?axis?ПФ?NA">#REF!</definedName>
    <definedName name="T6?axis?ПФ?ПЛАН" localSheetId="1">#REF!,#REF!,#REF!,#REF!</definedName>
    <definedName name="T6?axis?ПФ?ПЛАН" localSheetId="24">#REF!,#REF!,#REF!,#REF!</definedName>
    <definedName name="T6?axis?ПФ?ПЛАН" localSheetId="0">#REF!,#REF!,#REF!,#REF!</definedName>
    <definedName name="T6?axis?ПФ?ПЛАН">#REF!,#REF!,#REF!,#REF!</definedName>
    <definedName name="T6?axis?ПФ?ФАКТ" localSheetId="1">#REF!,#REF!,#REF!,#REF!</definedName>
    <definedName name="T6?axis?ПФ?ФАКТ" localSheetId="24">#REF!,#REF!,#REF!,#REF!</definedName>
    <definedName name="T6?axis?ПФ?ФАКТ">#REF!,#REF!,#REF!,#REF!</definedName>
    <definedName name="T6?Data" localSheetId="1">#REF!,#REF!,#REF!,#REF!,#REF!,#REF!,#REF!,#REF!,#REF!</definedName>
    <definedName name="T6?Data" localSheetId="24">#REF!,#REF!,#REF!,#REF!,#REF!,#REF!,#REF!,#REF!,#REF!</definedName>
    <definedName name="T6?Data" localSheetId="0">#REF!,#REF!,#REF!,#REF!,#REF!,#REF!,#REF!,#REF!,#REF!</definedName>
    <definedName name="T6?Data">#REF!,#REF!,#REF!,#REF!,#REF!,#REF!,#REF!,#REF!,#REF!</definedName>
    <definedName name="T6?item_ext?РОСТ" localSheetId="1">#REF!</definedName>
    <definedName name="T6?item_ext?РОСТ" localSheetId="24">#REF!</definedName>
    <definedName name="T6?item_ext?РОСТ" localSheetId="0">#REF!</definedName>
    <definedName name="T6?item_ext?РОСТ">#REF!</definedName>
    <definedName name="T6?L1.1" localSheetId="1">#REF!</definedName>
    <definedName name="T6?L1.1" localSheetId="24">#REF!</definedName>
    <definedName name="T6?L1.1">#REF!</definedName>
    <definedName name="T6?L1.1.1" localSheetId="1">#REF!</definedName>
    <definedName name="T6?L1.1.1" localSheetId="24">#REF!</definedName>
    <definedName name="T6?L1.1.1">#REF!</definedName>
    <definedName name="T6?L1.2" localSheetId="1">#REF!</definedName>
    <definedName name="T6?L1.2" localSheetId="24">#REF!</definedName>
    <definedName name="T6?L1.2">#REF!</definedName>
    <definedName name="T6?L1.2.1" localSheetId="1">#REF!</definedName>
    <definedName name="T6?L1.2.1" localSheetId="24">#REF!</definedName>
    <definedName name="T6?L1.2.1">#REF!</definedName>
    <definedName name="T6?L1.3" localSheetId="1">#REF!</definedName>
    <definedName name="T6?L1.3" localSheetId="24">#REF!</definedName>
    <definedName name="T6?L1.3">#REF!</definedName>
    <definedName name="T6?L1.3.1" localSheetId="1">#REF!</definedName>
    <definedName name="T6?L1.3.1" localSheetId="24">#REF!</definedName>
    <definedName name="T6?L1.3.1">#REF!</definedName>
    <definedName name="T6?L1.4" localSheetId="1">#REF!</definedName>
    <definedName name="T6?L1.4" localSheetId="24">#REF!</definedName>
    <definedName name="T6?L1.4">#REF!</definedName>
    <definedName name="T6?L1.5" localSheetId="1">#REF!</definedName>
    <definedName name="T6?L1.5" localSheetId="24">#REF!</definedName>
    <definedName name="T6?L1.5">#REF!</definedName>
    <definedName name="T6?L2.1" localSheetId="1">#REF!</definedName>
    <definedName name="T6?L2.1" localSheetId="24">#REF!</definedName>
    <definedName name="T6?L2.1">#REF!</definedName>
    <definedName name="T6?L2.10" localSheetId="1">#REF!</definedName>
    <definedName name="T6?L2.10" localSheetId="24">#REF!</definedName>
    <definedName name="T6?L2.10">#REF!</definedName>
    <definedName name="T6?L2.11.1.1" localSheetId="1">#REF!</definedName>
    <definedName name="T6?L2.11.1.1" localSheetId="24">#REF!</definedName>
    <definedName name="T6?L2.11.1.1">#REF!</definedName>
    <definedName name="T6?L2.11.1.2" localSheetId="1">#REF!</definedName>
    <definedName name="T6?L2.11.1.2" localSheetId="24">#REF!</definedName>
    <definedName name="T6?L2.11.1.2">#REF!</definedName>
    <definedName name="T6?L2.11.2.1" localSheetId="1">#REF!</definedName>
    <definedName name="T6?L2.11.2.1" localSheetId="24">#REF!</definedName>
    <definedName name="T6?L2.11.2.1">#REF!</definedName>
    <definedName name="T6?L2.11.2.2" localSheetId="1">#REF!</definedName>
    <definedName name="T6?L2.11.2.2" localSheetId="24">#REF!</definedName>
    <definedName name="T6?L2.11.2.2">#REF!</definedName>
    <definedName name="T6?L2.2" localSheetId="1">#REF!</definedName>
    <definedName name="T6?L2.2" localSheetId="24">#REF!</definedName>
    <definedName name="T6?L2.2">#REF!</definedName>
    <definedName name="T6?L2.3" localSheetId="1">#REF!</definedName>
    <definedName name="T6?L2.3" localSheetId="24">#REF!</definedName>
    <definedName name="T6?L2.3">#REF!</definedName>
    <definedName name="T6?L2.4" localSheetId="1">#REF!</definedName>
    <definedName name="T6?L2.4" localSheetId="24">#REF!</definedName>
    <definedName name="T6?L2.4">#REF!</definedName>
    <definedName name="T6?L2.5.1" localSheetId="1">#REF!</definedName>
    <definedName name="T6?L2.5.1" localSheetId="24">#REF!</definedName>
    <definedName name="T6?L2.5.1">#REF!</definedName>
    <definedName name="T6?L2.5.2" localSheetId="1">#REF!</definedName>
    <definedName name="T6?L2.5.2" localSheetId="24">#REF!</definedName>
    <definedName name="T6?L2.5.2">#REF!</definedName>
    <definedName name="T6?L2.6.1" localSheetId="1">#REF!</definedName>
    <definedName name="T6?L2.6.1" localSheetId="24">#REF!</definedName>
    <definedName name="T6?L2.6.1">#REF!</definedName>
    <definedName name="T6?L2.6.2" localSheetId="1">#REF!</definedName>
    <definedName name="T6?L2.6.2" localSheetId="24">#REF!</definedName>
    <definedName name="T6?L2.6.2">#REF!</definedName>
    <definedName name="T6?L2.7.1" localSheetId="1">#REF!</definedName>
    <definedName name="T6?L2.7.1" localSheetId="24">#REF!</definedName>
    <definedName name="T6?L2.7.1">#REF!</definedName>
    <definedName name="T6?L2.7.2" localSheetId="1">#REF!</definedName>
    <definedName name="T6?L2.7.2" localSheetId="24">#REF!</definedName>
    <definedName name="T6?L2.7.2">#REF!</definedName>
    <definedName name="T6?L2.8.1" localSheetId="1">#REF!</definedName>
    <definedName name="T6?L2.8.1" localSheetId="24">#REF!</definedName>
    <definedName name="T6?L2.8.1">#REF!</definedName>
    <definedName name="T6?L2.8.2" localSheetId="1">#REF!</definedName>
    <definedName name="T6?L2.8.2" localSheetId="24">#REF!</definedName>
    <definedName name="T6?L2.8.2">#REF!</definedName>
    <definedName name="T6?L2.9.1" localSheetId="1">#REF!</definedName>
    <definedName name="T6?L2.9.1" localSheetId="24">#REF!</definedName>
    <definedName name="T6?L2.9.1">#REF!</definedName>
    <definedName name="T6?L2.9.2" localSheetId="1">#REF!</definedName>
    <definedName name="T6?L2.9.2" localSheetId="24">#REF!</definedName>
    <definedName name="T6?L2.9.2">#REF!</definedName>
    <definedName name="T6?L3.1" localSheetId="1">#REF!</definedName>
    <definedName name="T6?L3.1" localSheetId="24">#REF!</definedName>
    <definedName name="T6?L3.1">#REF!</definedName>
    <definedName name="T6?L3.2" localSheetId="1">#REF!</definedName>
    <definedName name="T6?L3.2" localSheetId="24">#REF!</definedName>
    <definedName name="T6?L3.2">#REF!</definedName>
    <definedName name="T6?L3.3" localSheetId="1">#REF!</definedName>
    <definedName name="T6?L3.3" localSheetId="24">#REF!</definedName>
    <definedName name="T6?L3.3">#REF!</definedName>
    <definedName name="T6?L4.1" localSheetId="1">#REF!</definedName>
    <definedName name="T6?L4.1" localSheetId="24">#REF!</definedName>
    <definedName name="T6?L4.1">#REF!</definedName>
    <definedName name="T6?L4.2" localSheetId="1">#REF!</definedName>
    <definedName name="T6?L4.2" localSheetId="24">#REF!</definedName>
    <definedName name="T6?L4.2">#REF!</definedName>
    <definedName name="T6?L4.3" localSheetId="1">#REF!</definedName>
    <definedName name="T6?L4.3" localSheetId="24">#REF!</definedName>
    <definedName name="T6?L4.3">#REF!</definedName>
    <definedName name="T6?L4.4" localSheetId="1">#REF!</definedName>
    <definedName name="T6?L4.4" localSheetId="24">#REF!</definedName>
    <definedName name="T6?L4.4">#REF!</definedName>
    <definedName name="T6?L4.5" localSheetId="1">#REF!</definedName>
    <definedName name="T6?L4.5" localSheetId="24">#REF!</definedName>
    <definedName name="T6?L4.5">#REF!</definedName>
    <definedName name="T6?L4.6" localSheetId="1">#REF!</definedName>
    <definedName name="T6?L4.6" localSheetId="24">#REF!</definedName>
    <definedName name="T6?L4.6">#REF!</definedName>
    <definedName name="T6?L4.7" localSheetId="1">#REF!</definedName>
    <definedName name="T6?L4.7" localSheetId="24">#REF!</definedName>
    <definedName name="T6?L4.7">#REF!</definedName>
    <definedName name="T6?Name" localSheetId="1">#REF!</definedName>
    <definedName name="T6?Name" localSheetId="24">#REF!</definedName>
    <definedName name="T6?Name">#REF!</definedName>
    <definedName name="T6?Table" localSheetId="1">#REF!</definedName>
    <definedName name="T6?Table" localSheetId="24">#REF!</definedName>
    <definedName name="T6?Table">#REF!</definedName>
    <definedName name="T6?Title" localSheetId="1">#REF!</definedName>
    <definedName name="T6?Title" localSheetId="24">#REF!</definedName>
    <definedName name="T6?Title">#REF!</definedName>
    <definedName name="T6?unit?ПРЦ" localSheetId="1">#REF!,#REF!,#REF!,#REF!,#REF!,#REF!,#REF!,#REF!</definedName>
    <definedName name="T6?unit?ПРЦ" localSheetId="24">#REF!,#REF!,#REF!,#REF!,#REF!,#REF!,#REF!,#REF!</definedName>
    <definedName name="T6?unit?ПРЦ" localSheetId="0">#REF!,#REF!,#REF!,#REF!,#REF!,#REF!,#REF!,#REF!</definedName>
    <definedName name="T6?unit?ПРЦ">#REF!,#REF!,#REF!,#REF!,#REF!,#REF!,#REF!,#REF!</definedName>
    <definedName name="T6?unit?РУБ" localSheetId="1">#REF!,#REF!,#REF!,#REF!,#REF!,#REF!,#REF!,#REF!</definedName>
    <definedName name="T6?unit?РУБ" localSheetId="24">#REF!,#REF!,#REF!,#REF!,#REF!,#REF!,#REF!,#REF!</definedName>
    <definedName name="T6?unit?РУБ">#REF!,#REF!,#REF!,#REF!,#REF!,#REF!,#REF!,#REF!</definedName>
    <definedName name="T6?unit?ТРУБ" localSheetId="1">#REF!,#REF!</definedName>
    <definedName name="T6?unit?ТРУБ" localSheetId="24">#REF!,#REF!</definedName>
    <definedName name="T6?unit?ТРУБ" localSheetId="0">#REF!,#REF!</definedName>
    <definedName name="T6?unit?ТРУБ">#REF!,#REF!</definedName>
    <definedName name="T6?unit?ЧЕЛ" localSheetId="1">#REF!,#REF!,#REF!</definedName>
    <definedName name="T6?unit?ЧЕЛ" localSheetId="24">#REF!,#REF!,#REF!</definedName>
    <definedName name="T6?unit?ЧЕЛ" localSheetId="0">#REF!,#REF!,#REF!</definedName>
    <definedName name="T6?unit?ЧЕЛ">#REF!,#REF!,#REF!</definedName>
    <definedName name="T6?unit?ЧСЛ" localSheetId="1">#REF!</definedName>
    <definedName name="T6?unit?ЧСЛ" localSheetId="24">#REF!</definedName>
    <definedName name="T6?unit?ЧСЛ" localSheetId="0">#REF!</definedName>
    <definedName name="T6?unit?ЧСЛ">#REF!</definedName>
    <definedName name="T6_1_Protect" localSheetId="1">#REF!,#REF!,#REF!</definedName>
    <definedName name="T6_1_Protect" localSheetId="24">#REF!,#REF!,#REF!</definedName>
    <definedName name="T6_1_Protect" localSheetId="0">#REF!,#REF!,#REF!</definedName>
    <definedName name="T6_1_Protect">#REF!,#REF!,#REF!</definedName>
    <definedName name="T6_Protect" localSheetId="1">'Производственные показатели'!P1_T6_Protect,'Производственные показатели'!P2_T6_Protect</definedName>
    <definedName name="T6_Protect" localSheetId="24">'Свод затрат'!P1_T6_Protect,'Свод затрат'!P2_T6_Protect</definedName>
    <definedName name="T6_Protect" localSheetId="0">P1_T6_Protect,'форма №2 '!P2_T6_Protect</definedName>
    <definedName name="T6_Protect">P1_T6_Protect,P2_T6_Protect</definedName>
    <definedName name="T7?axis?R?ВРАС" localSheetId="1">#REF!</definedName>
    <definedName name="T7?axis?R?ВРАС" localSheetId="24">#REF!</definedName>
    <definedName name="T7?axis?R?ВРАС" localSheetId="0">#REF!</definedName>
    <definedName name="T7?axis?R?ВРАС">#REF!</definedName>
    <definedName name="T7?axis?R?ВРАС?" localSheetId="1">#REF!</definedName>
    <definedName name="T7?axis?R?ВРАС?" localSheetId="24">#REF!</definedName>
    <definedName name="T7?axis?R?ВРАС?">#REF!</definedName>
    <definedName name="T7?axis?ПРД?БАЗ" localSheetId="1">#REF!,#REF!</definedName>
    <definedName name="T7?axis?ПРД?БАЗ" localSheetId="24">#REF!,#REF!</definedName>
    <definedName name="T7?axis?ПРД?БАЗ" localSheetId="0">#REF!,#REF!</definedName>
    <definedName name="T7?axis?ПРД?БАЗ">#REF!,#REF!</definedName>
    <definedName name="T7?axis?ПРД?ПРЕД" localSheetId="1">#REF!,#REF!</definedName>
    <definedName name="T7?axis?ПРД?ПРЕД" localSheetId="24">#REF!,#REF!</definedName>
    <definedName name="T7?axis?ПРД?ПРЕД">#REF!,#REF!</definedName>
    <definedName name="T7?axis?ПРД?РЕГ" localSheetId="1">#REF!</definedName>
    <definedName name="T7?axis?ПРД?РЕГ" localSheetId="24">#REF!</definedName>
    <definedName name="T7?axis?ПРД?РЕГ" localSheetId="0">#REF!</definedName>
    <definedName name="T7?axis?ПРД?РЕГ">#REF!</definedName>
    <definedName name="T7?axis?ПФ?NA" localSheetId="1">#REF!</definedName>
    <definedName name="T7?axis?ПФ?NA" localSheetId="24">#REF!</definedName>
    <definedName name="T7?axis?ПФ?NA">#REF!</definedName>
    <definedName name="T7?axis?ПФ?ПЛАН" localSheetId="1">#REF!,#REF!,#REF!,#REF!</definedName>
    <definedName name="T7?axis?ПФ?ПЛАН" localSheetId="24">#REF!,#REF!,#REF!,#REF!</definedName>
    <definedName name="T7?axis?ПФ?ПЛАН" localSheetId="0">#REF!,#REF!,#REF!,#REF!</definedName>
    <definedName name="T7?axis?ПФ?ПЛАН">#REF!,#REF!,#REF!,#REF!</definedName>
    <definedName name="T7?axis?ПФ?ФАКТ" localSheetId="1">#REF!,#REF!,#REF!,#REF!</definedName>
    <definedName name="T7?axis?ПФ?ФАКТ" localSheetId="24">#REF!,#REF!,#REF!,#REF!</definedName>
    <definedName name="T7?axis?ПФ?ФАКТ">#REF!,#REF!,#REF!,#REF!</definedName>
    <definedName name="T7?Data" localSheetId="1">#REF!,#REF!</definedName>
    <definedName name="T7?Data" localSheetId="24">#REF!,#REF!</definedName>
    <definedName name="T7?Data" localSheetId="0">#REF!,#REF!</definedName>
    <definedName name="T7?Data">#REF!,#REF!</definedName>
    <definedName name="T7?item_ext?РОСТ" localSheetId="1">#REF!</definedName>
    <definedName name="T7?item_ext?РОСТ" localSheetId="24">#REF!</definedName>
    <definedName name="T7?item_ext?РОСТ" localSheetId="0">#REF!</definedName>
    <definedName name="T7?item_ext?РОСТ">#REF!</definedName>
    <definedName name="T7?L1" localSheetId="1">#REF!</definedName>
    <definedName name="T7?L1" localSheetId="24">#REF!</definedName>
    <definedName name="T7?L1">#REF!</definedName>
    <definedName name="T7?L1.1" localSheetId="1">#REF!</definedName>
    <definedName name="T7?L1.1" localSheetId="24">#REF!</definedName>
    <definedName name="T7?L1.1">#REF!</definedName>
    <definedName name="T7?Name" localSheetId="1">#REF!</definedName>
    <definedName name="T7?Name" localSheetId="24">#REF!</definedName>
    <definedName name="T7?Name">#REF!</definedName>
    <definedName name="T7?Table" localSheetId="1">#REF!</definedName>
    <definedName name="T7?Table" localSheetId="24">#REF!</definedName>
    <definedName name="T7?Table">#REF!</definedName>
    <definedName name="T7?Title" localSheetId="1">#REF!</definedName>
    <definedName name="T7?Title" localSheetId="24">#REF!</definedName>
    <definedName name="T7?Title">#REF!</definedName>
    <definedName name="T7?unit?ПРЦ" localSheetId="1">#REF!</definedName>
    <definedName name="T7?unit?ПРЦ" localSheetId="24">#REF!</definedName>
    <definedName name="T7?unit?ПРЦ">#REF!</definedName>
    <definedName name="T7?unit?ТРУБ" localSheetId="1">#REF!</definedName>
    <definedName name="T7?unit?ТРУБ" localSheetId="24">#REF!</definedName>
    <definedName name="T7?unit?ТРУБ">#REF!</definedName>
    <definedName name="T7_Protect" localSheetId="1">#REF!,#REF!,#REF!,#REF!</definedName>
    <definedName name="T7_Protect" localSheetId="24">#REF!,#REF!,#REF!,#REF!</definedName>
    <definedName name="T7_Protect" localSheetId="0">#REF!,#REF!,#REF!,#REF!</definedName>
    <definedName name="T7_Protect">#REF!,#REF!,#REF!,#REF!</definedName>
    <definedName name="T8?axis?ПРД?БАЗ" localSheetId="1">#REF!,#REF!</definedName>
    <definedName name="T8?axis?ПРД?БАЗ" localSheetId="24">#REF!,#REF!</definedName>
    <definedName name="T8?axis?ПРД?БАЗ" localSheetId="0">#REF!,#REF!</definedName>
    <definedName name="T8?axis?ПРД?БАЗ">#REF!,#REF!</definedName>
    <definedName name="T8?axis?ПРД?ПРЕД" localSheetId="1">#REF!,#REF!</definedName>
    <definedName name="T8?axis?ПРД?ПРЕД" localSheetId="24">#REF!,#REF!</definedName>
    <definedName name="T8?axis?ПРД?ПРЕД">#REF!,#REF!</definedName>
    <definedName name="T8?axis?ПРД?РЕГ" localSheetId="1">#REF!</definedName>
    <definedName name="T8?axis?ПРД?РЕГ" localSheetId="24">#REF!</definedName>
    <definedName name="T8?axis?ПРД?РЕГ" localSheetId="0">#REF!</definedName>
    <definedName name="T8?axis?ПРД?РЕГ">#REF!</definedName>
    <definedName name="T8?axis?ПФ?NA" localSheetId="1">#REF!</definedName>
    <definedName name="T8?axis?ПФ?NA" localSheetId="24">#REF!</definedName>
    <definedName name="T8?axis?ПФ?NA">#REF!</definedName>
    <definedName name="T8?axis?ПФ?ПЛАН" localSheetId="1">#REF!,#REF!,#REF!,#REF!</definedName>
    <definedName name="T8?axis?ПФ?ПЛАН" localSheetId="24">#REF!,#REF!,#REF!,#REF!</definedName>
    <definedName name="T8?axis?ПФ?ПЛАН" localSheetId="0">#REF!,#REF!,#REF!,#REF!</definedName>
    <definedName name="T8?axis?ПФ?ПЛАН">#REF!,#REF!,#REF!,#REF!</definedName>
    <definedName name="T8?axis?ПФ?ФАКТ" localSheetId="1">#REF!,#REF!,#REF!,#REF!</definedName>
    <definedName name="T8?axis?ПФ?ФАКТ" localSheetId="24">#REF!,#REF!,#REF!,#REF!</definedName>
    <definedName name="T8?axis?ПФ?ФАКТ">#REF!,#REF!,#REF!,#REF!</definedName>
    <definedName name="T8?Data" localSheetId="1">#REF!,#REF!,#REF!,#REF!,#REF!,#REF!,#REF!,#REF!,#REF!</definedName>
    <definedName name="T8?Data" localSheetId="24">#REF!,#REF!,#REF!,#REF!,#REF!,#REF!,#REF!,#REF!,#REF!</definedName>
    <definedName name="T8?Data" localSheetId="0">#REF!,#REF!,#REF!,#REF!,#REF!,#REF!,#REF!,#REF!,#REF!</definedName>
    <definedName name="T8?Data">#REF!,#REF!,#REF!,#REF!,#REF!,#REF!,#REF!,#REF!,#REF!</definedName>
    <definedName name="T8?item_ext?РОСТ" localSheetId="1">#REF!</definedName>
    <definedName name="T8?item_ext?РОСТ" localSheetId="24">#REF!</definedName>
    <definedName name="T8?item_ext?РОСТ" localSheetId="0">#REF!</definedName>
    <definedName name="T8?item_ext?РОСТ">#REF!</definedName>
    <definedName name="T8?L1" localSheetId="1">#REF!</definedName>
    <definedName name="T8?L1" localSheetId="24">#REF!</definedName>
    <definedName name="T8?L1">#REF!</definedName>
    <definedName name="T8?L1.1" localSheetId="1">#REF!</definedName>
    <definedName name="T8?L1.1" localSheetId="24">#REF!</definedName>
    <definedName name="T8?L1.1">#REF!</definedName>
    <definedName name="T8?L1.2" localSheetId="1">#REF!</definedName>
    <definedName name="T8?L1.2" localSheetId="24">#REF!</definedName>
    <definedName name="T8?L1.2">#REF!</definedName>
    <definedName name="T8?L2" localSheetId="1">#REF!</definedName>
    <definedName name="T8?L2" localSheetId="24">#REF!</definedName>
    <definedName name="T8?L2">#REF!</definedName>
    <definedName name="T8?L2.1" localSheetId="1">#REF!</definedName>
    <definedName name="T8?L2.1" localSheetId="24">#REF!</definedName>
    <definedName name="T8?L2.1">#REF!</definedName>
    <definedName name="T8?L2.2" localSheetId="1">#REF!</definedName>
    <definedName name="T8?L2.2" localSheetId="24">#REF!</definedName>
    <definedName name="T8?L2.2">#REF!</definedName>
    <definedName name="T8?L3" localSheetId="1">#REF!</definedName>
    <definedName name="T8?L3" localSheetId="24">#REF!</definedName>
    <definedName name="T8?L3">#REF!</definedName>
    <definedName name="T8?L3.1" localSheetId="1">#REF!</definedName>
    <definedName name="T8?L3.1" localSheetId="24">#REF!</definedName>
    <definedName name="T8?L3.1">#REF!</definedName>
    <definedName name="T8?L3.2" localSheetId="1">#REF!</definedName>
    <definedName name="T8?L3.2" localSheetId="24">#REF!</definedName>
    <definedName name="T8?L3.2">#REF!</definedName>
    <definedName name="T8?L4" localSheetId="1">#REF!</definedName>
    <definedName name="T8?L4" localSheetId="24">#REF!</definedName>
    <definedName name="T8?L4">#REF!</definedName>
    <definedName name="T8?L4.1" localSheetId="1">#REF!</definedName>
    <definedName name="T8?L4.1" localSheetId="24">#REF!</definedName>
    <definedName name="T8?L4.1">#REF!</definedName>
    <definedName name="T8?L4.2" localSheetId="1">#REF!</definedName>
    <definedName name="T8?L4.2" localSheetId="24">#REF!</definedName>
    <definedName name="T8?L4.2">#REF!</definedName>
    <definedName name="T8?L5" localSheetId="1">#REF!</definedName>
    <definedName name="T8?L5" localSheetId="24">#REF!</definedName>
    <definedName name="T8?L5">#REF!</definedName>
    <definedName name="T8?L5.1" localSheetId="1">#REF!</definedName>
    <definedName name="T8?L5.1" localSheetId="24">#REF!</definedName>
    <definedName name="T8?L5.1">#REF!</definedName>
    <definedName name="T8?L5.2" localSheetId="1">#REF!</definedName>
    <definedName name="T8?L5.2" localSheetId="24">#REF!</definedName>
    <definedName name="T8?L5.2">#REF!</definedName>
    <definedName name="T8?L6" localSheetId="1">#REF!</definedName>
    <definedName name="T8?L6" localSheetId="24">#REF!</definedName>
    <definedName name="T8?L6">#REF!</definedName>
    <definedName name="T8?L6.1" localSheetId="1">#REF!</definedName>
    <definedName name="T8?L6.1" localSheetId="24">#REF!</definedName>
    <definedName name="T8?L6.1">#REF!</definedName>
    <definedName name="T8?L6.2" localSheetId="1">#REF!</definedName>
    <definedName name="T8?L6.2" localSheetId="24">#REF!</definedName>
    <definedName name="T8?L6.2">#REF!</definedName>
    <definedName name="T8?L7" localSheetId="1">#REF!</definedName>
    <definedName name="T8?L7" localSheetId="24">#REF!</definedName>
    <definedName name="T8?L7">#REF!</definedName>
    <definedName name="T8?L7.1" localSheetId="1">#REF!</definedName>
    <definedName name="T8?L7.1" localSheetId="24">#REF!</definedName>
    <definedName name="T8?L7.1">#REF!</definedName>
    <definedName name="T8?L7.2" localSheetId="1">#REF!</definedName>
    <definedName name="T8?L7.2" localSheetId="24">#REF!</definedName>
    <definedName name="T8?L7.2">#REF!</definedName>
    <definedName name="T8?L8.1" localSheetId="1">#REF!</definedName>
    <definedName name="T8?L8.1" localSheetId="24">#REF!</definedName>
    <definedName name="T8?L8.1">#REF!</definedName>
    <definedName name="T8?L8.2" localSheetId="1">#REF!</definedName>
    <definedName name="T8?L8.2" localSheetId="24">#REF!</definedName>
    <definedName name="T8?L8.2">#REF!</definedName>
    <definedName name="T8?L8.3" localSheetId="1">#REF!</definedName>
    <definedName name="T8?L8.3" localSheetId="24">#REF!</definedName>
    <definedName name="T8?L8.3">#REF!</definedName>
    <definedName name="T8?L9" localSheetId="1">#REF!</definedName>
    <definedName name="T8?L9" localSheetId="24">#REF!</definedName>
    <definedName name="T8?L9">#REF!</definedName>
    <definedName name="T8?L9.1" localSheetId="1">#REF!</definedName>
    <definedName name="T8?L9.1" localSheetId="24">#REF!</definedName>
    <definedName name="T8?L9.1">#REF!</definedName>
    <definedName name="T8?L9.2" localSheetId="1">#REF!</definedName>
    <definedName name="T8?L9.2" localSheetId="24">#REF!</definedName>
    <definedName name="T8?L9.2">#REF!</definedName>
    <definedName name="T8?Name" localSheetId="1">#REF!</definedName>
    <definedName name="T8?Name" localSheetId="24">#REF!</definedName>
    <definedName name="T8?Name">#REF!</definedName>
    <definedName name="T8?Table" localSheetId="1">#REF!</definedName>
    <definedName name="T8?Table" localSheetId="24">#REF!</definedName>
    <definedName name="T8?Table">#REF!</definedName>
    <definedName name="T8?Title" localSheetId="1">#REF!</definedName>
    <definedName name="T8?Title" localSheetId="24">#REF!</definedName>
    <definedName name="T8?Title">#REF!</definedName>
    <definedName name="T8?unit?ПРЦ" localSheetId="1">#REF!</definedName>
    <definedName name="T8?unit?ПРЦ" localSheetId="24">#REF!</definedName>
    <definedName name="T8?unit?ПРЦ">#REF!</definedName>
    <definedName name="T8?unit?ТРУБ" localSheetId="1">#REF!,#REF!</definedName>
    <definedName name="T8?unit?ТРУБ" localSheetId="24">#REF!,#REF!</definedName>
    <definedName name="T8?unit?ТРУБ" localSheetId="0">#REF!,#REF!</definedName>
    <definedName name="T8?unit?ТРУБ">#REF!,#REF!</definedName>
    <definedName name="T8?unit?ШТ" localSheetId="1">#REF!</definedName>
    <definedName name="T8?unit?ШТ" localSheetId="24">#REF!</definedName>
    <definedName name="T8?unit?ШТ" localSheetId="0">#REF!</definedName>
    <definedName name="T8?unit?ШТ">#REF!</definedName>
    <definedName name="T8_Protect" localSheetId="1">#REF!,#REF!,#REF!,#REF!,#REF!,#REF!,#REF!,#REF!,#REF!</definedName>
    <definedName name="T8_Protect" localSheetId="24">#REF!,#REF!,#REF!,#REF!,#REF!,#REF!,#REF!,#REF!,#REF!</definedName>
    <definedName name="T8_Protect" localSheetId="0">#REF!,#REF!,#REF!,#REF!,#REF!,#REF!,#REF!,#REF!,#REF!</definedName>
    <definedName name="T8_Protect">#REF!,#REF!,#REF!,#REF!,#REF!,#REF!,#REF!,#REF!,#REF!</definedName>
    <definedName name="T9?axis?ПРД?БАЗ" localSheetId="1">#REF!,#REF!</definedName>
    <definedName name="T9?axis?ПРД?БАЗ" localSheetId="24">#REF!,#REF!</definedName>
    <definedName name="T9?axis?ПРД?БАЗ" localSheetId="0">#REF!,#REF!</definedName>
    <definedName name="T9?axis?ПРД?БАЗ">#REF!,#REF!</definedName>
    <definedName name="T9?axis?ПРД?ПРЕД" localSheetId="1">#REF!,#REF!</definedName>
    <definedName name="T9?axis?ПРД?ПРЕД" localSheetId="24">#REF!,#REF!</definedName>
    <definedName name="T9?axis?ПРД?ПРЕД">#REF!,#REF!</definedName>
    <definedName name="T9?axis?ПРД?РЕГ" localSheetId="1">#REF!</definedName>
    <definedName name="T9?axis?ПРД?РЕГ" localSheetId="24">#REF!</definedName>
    <definedName name="T9?axis?ПРД?РЕГ" localSheetId="0">#REF!</definedName>
    <definedName name="T9?axis?ПРД?РЕГ">#REF!</definedName>
    <definedName name="T9?axis?ПФ?NA" localSheetId="1">#REF!</definedName>
    <definedName name="T9?axis?ПФ?NA" localSheetId="24">#REF!</definedName>
    <definedName name="T9?axis?ПФ?NA">#REF!</definedName>
    <definedName name="T9?axis?ПФ?ПЛАН" localSheetId="1">#REF!,#REF!,#REF!,#REF!</definedName>
    <definedName name="T9?axis?ПФ?ПЛАН" localSheetId="24">#REF!,#REF!,#REF!,#REF!</definedName>
    <definedName name="T9?axis?ПФ?ПЛАН" localSheetId="0">#REF!,#REF!,#REF!,#REF!</definedName>
    <definedName name="T9?axis?ПФ?ПЛАН">#REF!,#REF!,#REF!,#REF!</definedName>
    <definedName name="T9?axis?ПФ?ФАКТ" localSheetId="1">#REF!,#REF!,#REF!,#REF!</definedName>
    <definedName name="T9?axis?ПФ?ФАКТ" localSheetId="24">#REF!,#REF!,#REF!,#REF!</definedName>
    <definedName name="T9?axis?ПФ?ФАКТ">#REF!,#REF!,#REF!,#REF!</definedName>
    <definedName name="T9?Data" localSheetId="1">#REF!,#REF!,#REF!</definedName>
    <definedName name="T9?Data" localSheetId="24">#REF!,#REF!,#REF!</definedName>
    <definedName name="T9?Data" localSheetId="0">#REF!,#REF!,#REF!</definedName>
    <definedName name="T9?Data">#REF!,#REF!,#REF!</definedName>
    <definedName name="T9?item_ext?РОСТ" localSheetId="1">#REF!</definedName>
    <definedName name="T9?item_ext?РОСТ" localSheetId="24">#REF!</definedName>
    <definedName name="T9?item_ext?РОСТ" localSheetId="0">#REF!</definedName>
    <definedName name="T9?item_ext?РОСТ">#REF!</definedName>
    <definedName name="T9?L1" localSheetId="1">#REF!</definedName>
    <definedName name="T9?L1" localSheetId="24">#REF!</definedName>
    <definedName name="T9?L1">#REF!</definedName>
    <definedName name="T9?L2" localSheetId="1">#REF!</definedName>
    <definedName name="T9?L2" localSheetId="24">#REF!</definedName>
    <definedName name="T9?L2">#REF!</definedName>
    <definedName name="T9?L3" localSheetId="1">#REF!</definedName>
    <definedName name="T9?L3" localSheetId="24">#REF!</definedName>
    <definedName name="T9?L3">#REF!</definedName>
    <definedName name="T9?L4" localSheetId="1">#REF!</definedName>
    <definedName name="T9?L4" localSheetId="24">#REF!</definedName>
    <definedName name="T9?L4">#REF!</definedName>
    <definedName name="T9?L4.1.1" localSheetId="1">#REF!</definedName>
    <definedName name="T9?L4.1.1" localSheetId="24">#REF!</definedName>
    <definedName name="T9?L4.1.1">#REF!</definedName>
    <definedName name="T9?L4.1.2" localSheetId="1">#REF!</definedName>
    <definedName name="T9?L4.1.2" localSheetId="24">#REF!</definedName>
    <definedName name="T9?L4.1.2">#REF!</definedName>
    <definedName name="T9?L4.2.1" localSheetId="1">#REF!</definedName>
    <definedName name="T9?L4.2.1" localSheetId="24">#REF!</definedName>
    <definedName name="T9?L4.2.1">#REF!</definedName>
    <definedName name="T9?L4.2.2" localSheetId="1">#REF!</definedName>
    <definedName name="T9?L4.2.2" localSheetId="24">#REF!</definedName>
    <definedName name="T9?L4.2.2">#REF!</definedName>
    <definedName name="T9?L5.1" localSheetId="1">#REF!</definedName>
    <definedName name="T9?L5.1" localSheetId="24">#REF!</definedName>
    <definedName name="T9?L5.1">#REF!</definedName>
    <definedName name="T9?L5.2" localSheetId="1">#REF!</definedName>
    <definedName name="T9?L5.2" localSheetId="24">#REF!</definedName>
    <definedName name="T9?L5.2">#REF!</definedName>
    <definedName name="T9?L6.1" localSheetId="1">#REF!</definedName>
    <definedName name="T9?L6.1" localSheetId="24">#REF!</definedName>
    <definedName name="T9?L6.1">#REF!</definedName>
    <definedName name="T9?L6.2" localSheetId="1">#REF!</definedName>
    <definedName name="T9?L6.2" localSheetId="24">#REF!</definedName>
    <definedName name="T9?L6.2">#REF!</definedName>
    <definedName name="T9?L7" localSheetId="1">#REF!</definedName>
    <definedName name="T9?L7" localSheetId="24">#REF!</definedName>
    <definedName name="T9?L7">#REF!</definedName>
    <definedName name="T9?Name" localSheetId="1">#REF!</definedName>
    <definedName name="T9?Name" localSheetId="24">#REF!</definedName>
    <definedName name="T9?Name">#REF!</definedName>
    <definedName name="T9?Table" localSheetId="1">#REF!</definedName>
    <definedName name="T9?Table" localSheetId="24">#REF!</definedName>
    <definedName name="T9?Table">#REF!</definedName>
    <definedName name="T9?Title" localSheetId="1">#REF!</definedName>
    <definedName name="T9?Title" localSheetId="24">#REF!</definedName>
    <definedName name="T9?Title">#REF!</definedName>
    <definedName name="T9?unit?ПРЦ" localSheetId="1">#REF!,#REF!</definedName>
    <definedName name="T9?unit?ПРЦ" localSheetId="24">#REF!,#REF!</definedName>
    <definedName name="T9?unit?ПРЦ" localSheetId="0">#REF!,#REF!</definedName>
    <definedName name="T9?unit?ПРЦ">#REF!,#REF!</definedName>
    <definedName name="T9?unit?РУБ.МВТЧ" localSheetId="1">#REF!,#REF!</definedName>
    <definedName name="T9?unit?РУБ.МВТЧ" localSheetId="24">#REF!,#REF!</definedName>
    <definedName name="T9?unit?РУБ.МВТЧ">#REF!,#REF!</definedName>
    <definedName name="T9?unit?РУБ.МЕС" localSheetId="1">#REF!</definedName>
    <definedName name="T9?unit?РУБ.МЕС" localSheetId="24">#REF!</definedName>
    <definedName name="T9?unit?РУБ.МЕС" localSheetId="0">#REF!</definedName>
    <definedName name="T9?unit?РУБ.МЕС">#REF!</definedName>
    <definedName name="T9?unit?ТКВТЧ" localSheetId="1">#REF!</definedName>
    <definedName name="T9?unit?ТКВТЧ" localSheetId="24">#REF!</definedName>
    <definedName name="T9?unit?ТКВТЧ">#REF!</definedName>
    <definedName name="T9?unit?ТРУБ" localSheetId="1">#REF!,#REF!,#REF!,#REF!,#REF!,#REF!</definedName>
    <definedName name="T9?unit?ТРУБ" localSheetId="24">#REF!,#REF!,#REF!,#REF!,#REF!,#REF!</definedName>
    <definedName name="T9?unit?ТРУБ" localSheetId="0">#REF!,#REF!,#REF!,#REF!,#REF!,#REF!</definedName>
    <definedName name="T9?unit?ТРУБ">#REF!,#REF!,#REF!,#REF!,#REF!,#REF!</definedName>
    <definedName name="T9_Protect" localSheetId="1">#REF!,#REF!,#REF!,#REF!,#REF!,#REF!,#REF!,#REF!,#REF!,#REF!</definedName>
    <definedName name="T9_Protect" localSheetId="24">#REF!,#REF!,#REF!,#REF!,#REF!,#REF!,#REF!,#REF!,#REF!,#REF!</definedName>
    <definedName name="T9_Protect" localSheetId="0">#REF!,#REF!,#REF!,#REF!,#REF!,#REF!,#REF!,#REF!,#REF!,#REF!</definedName>
    <definedName name="T9_Protect">#REF!,#REF!,#REF!,#REF!,#REF!,#REF!,#REF!,#REF!,#REF!,#REF!</definedName>
    <definedName name="tax" localSheetId="1">#REF!</definedName>
    <definedName name="tax" localSheetId="24">#REF!</definedName>
    <definedName name="tax" localSheetId="0">#REF!</definedName>
    <definedName name="tax">#REF!</definedName>
    <definedName name="Tax_Amortization" localSheetId="1">#REF!</definedName>
    <definedName name="Tax_Amortization" localSheetId="24">#REF!</definedName>
    <definedName name="Tax_Amortization">#REF!</definedName>
    <definedName name="temp">#N/A</definedName>
    <definedName name="TEMPLATE_SPHERE">[12]TECHSHEET!$G$2</definedName>
    <definedName name="term1" localSheetId="1">#REF!</definedName>
    <definedName name="term1" localSheetId="24">#REF!</definedName>
    <definedName name="term1" localSheetId="0">#REF!</definedName>
    <definedName name="term1">#REF!</definedName>
    <definedName name="test">#N/A</definedName>
    <definedName name="test2">#N/A</definedName>
    <definedName name="time" localSheetId="1">#REF!</definedName>
    <definedName name="time" localSheetId="24">#REF!</definedName>
    <definedName name="time">#REF!</definedName>
    <definedName name="tip" localSheetId="1">'[47]покупка-продажа воды'!$B$25:$B$26</definedName>
    <definedName name="tip" localSheetId="24">#REF!</definedName>
    <definedName name="tip">#REF!</definedName>
    <definedName name="title">[48]Cover!$G$13</definedName>
    <definedName name="tlfAprt" localSheetId="1">#REF!</definedName>
    <definedName name="tlfAprt" localSheetId="24">#REF!</definedName>
    <definedName name="tlfAprt" localSheetId="0">#REF!</definedName>
    <definedName name="tlfAprt">#REF!</definedName>
    <definedName name="tlfBank" localSheetId="1">#REF!</definedName>
    <definedName name="tlfBank" localSheetId="24">#REF!</definedName>
    <definedName name="tlfBank">#REF!</definedName>
    <definedName name="tlfCorp" localSheetId="1">#REF!</definedName>
    <definedName name="tlfCorp" localSheetId="24">#REF!</definedName>
    <definedName name="tlfCorp">#REF!</definedName>
    <definedName name="tlfCount" localSheetId="1">#REF!</definedName>
    <definedName name="tlfCount" localSheetId="24">#REF!</definedName>
    <definedName name="tlfCount">#REF!</definedName>
    <definedName name="tlfFIO" localSheetId="1">#REF!</definedName>
    <definedName name="tlfFIO" localSheetId="24">#REF!</definedName>
    <definedName name="tlfFIO">#REF!</definedName>
    <definedName name="tlfHouse" localSheetId="1">#REF!</definedName>
    <definedName name="tlfHouse" localSheetId="24">#REF!</definedName>
    <definedName name="tlfHouse">#REF!</definedName>
    <definedName name="tlfKAprt" localSheetId="1">#REF!</definedName>
    <definedName name="tlfKAprt" localSheetId="24">#REF!</definedName>
    <definedName name="tlfKAprt">#REF!</definedName>
    <definedName name="tlfKBank" localSheetId="1">#REF!</definedName>
    <definedName name="tlfKBank" localSheetId="24">#REF!</definedName>
    <definedName name="tlfKBank">#REF!</definedName>
    <definedName name="tlfKCorp" localSheetId="1">#REF!</definedName>
    <definedName name="tlfKCorp" localSheetId="24">#REF!</definedName>
    <definedName name="tlfKCorp">#REF!</definedName>
    <definedName name="tlfKCount" localSheetId="1">#REF!</definedName>
    <definedName name="tlfKCount" localSheetId="24">#REF!</definedName>
    <definedName name="tlfKCount">#REF!</definedName>
    <definedName name="tlfKFio" localSheetId="1">#REF!</definedName>
    <definedName name="tlfKFio" localSheetId="24">#REF!</definedName>
    <definedName name="tlfKFio">#REF!</definedName>
    <definedName name="tlfKHouse" localSheetId="1">#REF!</definedName>
    <definedName name="tlfKHouse" localSheetId="24">#REF!</definedName>
    <definedName name="tlfKHouse">#REF!</definedName>
    <definedName name="tlfKMonth" localSheetId="1">#REF!</definedName>
    <definedName name="tlfKMonth" localSheetId="24">#REF!</definedName>
    <definedName name="tlfKMonth">#REF!</definedName>
    <definedName name="tlfKStreet" localSheetId="1">#REF!</definedName>
    <definedName name="tlfKStreet" localSheetId="24">#REF!</definedName>
    <definedName name="tlfKStreet">#REF!</definedName>
    <definedName name="tlfKSum" localSheetId="1">#REF!</definedName>
    <definedName name="tlfKSum" localSheetId="24">#REF!</definedName>
    <definedName name="tlfKSum">#REF!</definedName>
    <definedName name="tlfKTarif" localSheetId="1">#REF!</definedName>
    <definedName name="tlfKTarif" localSheetId="24">#REF!</definedName>
    <definedName name="tlfKTarif">#REF!</definedName>
    <definedName name="tlfKTlfNum" localSheetId="1">#REF!</definedName>
    <definedName name="tlfKTlfNum" localSheetId="24">#REF!</definedName>
    <definedName name="tlfKTlfNum">#REF!</definedName>
    <definedName name="tlfKTotal" localSheetId="1">#REF!</definedName>
    <definedName name="tlfKTotal" localSheetId="24">#REF!</definedName>
    <definedName name="tlfKTotal">#REF!</definedName>
    <definedName name="tlfKYear" localSheetId="1">#REF!</definedName>
    <definedName name="tlfKYear" localSheetId="24">#REF!</definedName>
    <definedName name="tlfKYear">#REF!</definedName>
    <definedName name="tlfMonth" localSheetId="1">#REF!</definedName>
    <definedName name="tlfMonth" localSheetId="24">#REF!</definedName>
    <definedName name="tlfMonth">#REF!</definedName>
    <definedName name="tlfStreet" localSheetId="1">#REF!</definedName>
    <definedName name="tlfStreet" localSheetId="24">#REF!</definedName>
    <definedName name="tlfStreet">#REF!</definedName>
    <definedName name="tlfSum" localSheetId="1">#REF!</definedName>
    <definedName name="tlfSum" localSheetId="24">#REF!</definedName>
    <definedName name="tlfSum">#REF!</definedName>
    <definedName name="tlfTarif" localSheetId="1">#REF!</definedName>
    <definedName name="tlfTarif" localSheetId="24">#REF!</definedName>
    <definedName name="tlfTarif">#REF!</definedName>
    <definedName name="tlfTlfNum" localSheetId="1">#REF!</definedName>
    <definedName name="tlfTlfNum" localSheetId="24">#REF!</definedName>
    <definedName name="tlfTlfNum">#REF!</definedName>
    <definedName name="tlfTotal" localSheetId="1">#REF!</definedName>
    <definedName name="tlfTotal" localSheetId="24">#REF!</definedName>
    <definedName name="tlfTotal">#REF!</definedName>
    <definedName name="tlfYear" localSheetId="1">#REF!</definedName>
    <definedName name="tlfYear" localSheetId="24">#REF!</definedName>
    <definedName name="tlfYear">#REF!</definedName>
    <definedName name="Total_Interest" localSheetId="1">#REF!</definedName>
    <definedName name="Total_Interest" localSheetId="24">#REF!</definedName>
    <definedName name="Total_Interest">#REF!</definedName>
    <definedName name="Total_Interest_1" localSheetId="1">#REF!</definedName>
    <definedName name="Total_Interest_1" localSheetId="24">#REF!</definedName>
    <definedName name="Total_Interest_1">#REF!</definedName>
    <definedName name="Total_Interest_1_1" localSheetId="1">#REF!</definedName>
    <definedName name="Total_Interest_1_1" localSheetId="24">#REF!</definedName>
    <definedName name="Total_Interest_1_1">#REF!</definedName>
    <definedName name="Total_Interest_1_11" localSheetId="1">#REF!</definedName>
    <definedName name="Total_Interest_1_11" localSheetId="24">#REF!</definedName>
    <definedName name="Total_Interest_1_11">#REF!</definedName>
    <definedName name="Total_Interest_1_13" localSheetId="1">#REF!</definedName>
    <definedName name="Total_Interest_1_13" localSheetId="24">#REF!</definedName>
    <definedName name="Total_Interest_1_13">#REF!</definedName>
    <definedName name="Total_Interest_1_19">NA()</definedName>
    <definedName name="Total_Interest_1_2">NA()</definedName>
    <definedName name="Total_Interest_1_20">NA()</definedName>
    <definedName name="Total_Interest_1_21">NA()</definedName>
    <definedName name="Total_Interest_1_23">NA()</definedName>
    <definedName name="Total_Interest_1_7">NA()</definedName>
    <definedName name="Total_Interest_11" localSheetId="1">#REF!</definedName>
    <definedName name="Total_Interest_11" localSheetId="24">#REF!</definedName>
    <definedName name="Total_Interest_11" localSheetId="0">#REF!</definedName>
    <definedName name="Total_Interest_11">#REF!</definedName>
    <definedName name="Total_Interest_13" localSheetId="1">#REF!</definedName>
    <definedName name="Total_Interest_13" localSheetId="24">#REF!</definedName>
    <definedName name="Total_Interest_13">#REF!</definedName>
    <definedName name="Total_Interest_15" localSheetId="1">#REF!</definedName>
    <definedName name="Total_Interest_15" localSheetId="24">#REF!</definedName>
    <definedName name="Total_Interest_15">#REF!</definedName>
    <definedName name="Total_Interest_16" localSheetId="1">#REF!</definedName>
    <definedName name="Total_Interest_16" localSheetId="24">#REF!</definedName>
    <definedName name="Total_Interest_16">#REF!</definedName>
    <definedName name="Total_Interest_17" localSheetId="1">#REF!</definedName>
    <definedName name="Total_Interest_17" localSheetId="24">#REF!</definedName>
    <definedName name="Total_Interest_17">#REF!</definedName>
    <definedName name="Total_Interest_18" localSheetId="1">#REF!</definedName>
    <definedName name="Total_Interest_18" localSheetId="24">#REF!</definedName>
    <definedName name="Total_Interest_18">#REF!</definedName>
    <definedName name="Total_Interest_19" localSheetId="1">#REF!</definedName>
    <definedName name="Total_Interest_19" localSheetId="24">#REF!</definedName>
    <definedName name="Total_Interest_19">#REF!</definedName>
    <definedName name="Total_Interest_2" localSheetId="1">#REF!</definedName>
    <definedName name="Total_Interest_2" localSheetId="24">#REF!</definedName>
    <definedName name="Total_Interest_2">#REF!</definedName>
    <definedName name="Total_Interest_2_11" localSheetId="1">#REF!</definedName>
    <definedName name="Total_Interest_2_11" localSheetId="24">#REF!</definedName>
    <definedName name="Total_Interest_2_11">#REF!</definedName>
    <definedName name="Total_Interest_2_13" localSheetId="1">#REF!</definedName>
    <definedName name="Total_Interest_2_13" localSheetId="24">#REF!</definedName>
    <definedName name="Total_Interest_2_13">#REF!</definedName>
    <definedName name="Total_Interest_2_19">NA()</definedName>
    <definedName name="Total_Interest_2_2">NA()</definedName>
    <definedName name="Total_Interest_2_20">NA()</definedName>
    <definedName name="Total_Interest_2_21">NA()</definedName>
    <definedName name="Total_Interest_2_23">NA()</definedName>
    <definedName name="Total_Interest_2_7">NA()</definedName>
    <definedName name="Total_Interest_20" localSheetId="1">#REF!</definedName>
    <definedName name="Total_Interest_20" localSheetId="24">#REF!</definedName>
    <definedName name="Total_Interest_20" localSheetId="0">#REF!</definedName>
    <definedName name="Total_Interest_20">#REF!</definedName>
    <definedName name="Total_Interest_21" localSheetId="1">#REF!</definedName>
    <definedName name="Total_Interest_21" localSheetId="24">#REF!</definedName>
    <definedName name="Total_Interest_21">#REF!</definedName>
    <definedName name="Total_Interest_22" localSheetId="1">#REF!</definedName>
    <definedName name="Total_Interest_22" localSheetId="24">#REF!</definedName>
    <definedName name="Total_Interest_22">#REF!</definedName>
    <definedName name="Total_Interest_23" localSheetId="1">#REF!</definedName>
    <definedName name="Total_Interest_23" localSheetId="24">#REF!</definedName>
    <definedName name="Total_Interest_23">#REF!</definedName>
    <definedName name="Total_Interest_24" localSheetId="1">#REF!</definedName>
    <definedName name="Total_Interest_24" localSheetId="24">#REF!</definedName>
    <definedName name="Total_Interest_24">#REF!</definedName>
    <definedName name="Total_Interest_27" localSheetId="1">#REF!</definedName>
    <definedName name="Total_Interest_27" localSheetId="24">#REF!</definedName>
    <definedName name="Total_Interest_27">#REF!</definedName>
    <definedName name="Total_Interest_29" localSheetId="1">#REF!</definedName>
    <definedName name="Total_Interest_29" localSheetId="24">#REF!</definedName>
    <definedName name="Total_Interest_29">#REF!</definedName>
    <definedName name="Total_Interest_3" localSheetId="1">#REF!</definedName>
    <definedName name="Total_Interest_3" localSheetId="24">#REF!</definedName>
    <definedName name="Total_Interest_3">#REF!</definedName>
    <definedName name="Total_Interest_3_11" localSheetId="1">#REF!</definedName>
    <definedName name="Total_Interest_3_11" localSheetId="24">#REF!</definedName>
    <definedName name="Total_Interest_3_11">#REF!</definedName>
    <definedName name="Total_Interest_3_13" localSheetId="1">#REF!</definedName>
    <definedName name="Total_Interest_3_13" localSheetId="24">#REF!</definedName>
    <definedName name="Total_Interest_3_13">#REF!</definedName>
    <definedName name="Total_Interest_3_19">NA()</definedName>
    <definedName name="Total_Interest_3_2">NA()</definedName>
    <definedName name="Total_Interest_3_20">NA()</definedName>
    <definedName name="Total_Interest_3_21">NA()</definedName>
    <definedName name="Total_Interest_3_23">NA()</definedName>
    <definedName name="Total_Interest_3_7">NA()</definedName>
    <definedName name="Total_Interest_30" localSheetId="1">#REF!</definedName>
    <definedName name="Total_Interest_30" localSheetId="24">#REF!</definedName>
    <definedName name="Total_Interest_30" localSheetId="0">#REF!</definedName>
    <definedName name="Total_Interest_30">#REF!</definedName>
    <definedName name="Total_Interest_31" localSheetId="1">#REF!</definedName>
    <definedName name="Total_Interest_31" localSheetId="24">#REF!</definedName>
    <definedName name="Total_Interest_31">#REF!</definedName>
    <definedName name="Total_Interest_38" localSheetId="1">#REF!</definedName>
    <definedName name="Total_Interest_38" localSheetId="24">#REF!</definedName>
    <definedName name="Total_Interest_38">#REF!</definedName>
    <definedName name="Total_Interest_39" localSheetId="1">#REF!</definedName>
    <definedName name="Total_Interest_39" localSheetId="24">#REF!</definedName>
    <definedName name="Total_Interest_39">#REF!</definedName>
    <definedName name="Total_Interest_4" localSheetId="1">#REF!</definedName>
    <definedName name="Total_Interest_4" localSheetId="24">#REF!</definedName>
    <definedName name="Total_Interest_4">#REF!</definedName>
    <definedName name="Total_Interest_4_11" localSheetId="1">#REF!</definedName>
    <definedName name="Total_Interest_4_11" localSheetId="24">#REF!</definedName>
    <definedName name="Total_Interest_4_11">#REF!</definedName>
    <definedName name="Total_Interest_4_13" localSheetId="1">#REF!</definedName>
    <definedName name="Total_Interest_4_13" localSheetId="24">#REF!</definedName>
    <definedName name="Total_Interest_4_13">#REF!</definedName>
    <definedName name="Total_Interest_4_19">NA()</definedName>
    <definedName name="Total_Interest_4_2">NA()</definedName>
    <definedName name="Total_Interest_4_20">NA()</definedName>
    <definedName name="Total_Interest_4_21">NA()</definedName>
    <definedName name="Total_Interest_4_23">NA()</definedName>
    <definedName name="Total_Interest_4_7">NA()</definedName>
    <definedName name="Total_Interest_43" localSheetId="1">#REF!</definedName>
    <definedName name="Total_Interest_43" localSheetId="24">#REF!</definedName>
    <definedName name="Total_Interest_43" localSheetId="0">#REF!</definedName>
    <definedName name="Total_Interest_43">#REF!</definedName>
    <definedName name="Total_Interest_44" localSheetId="1">#REF!</definedName>
    <definedName name="Total_Interest_44" localSheetId="24">#REF!</definedName>
    <definedName name="Total_Interest_44">#REF!</definedName>
    <definedName name="Total_Interest_5">NA()</definedName>
    <definedName name="Total_Interest_5_1" localSheetId="1">#REF!</definedName>
    <definedName name="Total_Interest_5_1" localSheetId="24">#REF!</definedName>
    <definedName name="Total_Interest_5_1" localSheetId="0">#REF!</definedName>
    <definedName name="Total_Interest_5_1">#REF!</definedName>
    <definedName name="Total_Interest_5_11" localSheetId="1">#REF!</definedName>
    <definedName name="Total_Interest_5_11" localSheetId="24">#REF!</definedName>
    <definedName name="Total_Interest_5_11">#REF!</definedName>
    <definedName name="Total_Interest_5_13" localSheetId="1">#REF!</definedName>
    <definedName name="Total_Interest_5_13" localSheetId="24">#REF!</definedName>
    <definedName name="Total_Interest_5_13">#REF!</definedName>
    <definedName name="Total_Interest_5_2">NA()</definedName>
    <definedName name="Total_Interest_5_21">NA()</definedName>
    <definedName name="Total_Interest_5_7">NA()</definedName>
    <definedName name="Total_Interest_6" localSheetId="1">#REF!</definedName>
    <definedName name="Total_Interest_6" localSheetId="24">#REF!</definedName>
    <definedName name="Total_Interest_6" localSheetId="0">#REF!</definedName>
    <definedName name="Total_Interest_6">#REF!</definedName>
    <definedName name="Total_Interest_7" localSheetId="1">#REF!</definedName>
    <definedName name="Total_Interest_7" localSheetId="24">#REF!</definedName>
    <definedName name="Total_Interest_7">#REF!</definedName>
    <definedName name="Total_Interest_8" localSheetId="1">#REF!</definedName>
    <definedName name="Total_Interest_8" localSheetId="24">#REF!</definedName>
    <definedName name="Total_Interest_8">#REF!</definedName>
    <definedName name="Total_Pay" localSheetId="1">#REF!</definedName>
    <definedName name="Total_Pay">[17]Лист1!$F$18:$F$377</definedName>
    <definedName name="Total_Pay_1" localSheetId="1">#REF!</definedName>
    <definedName name="Total_Pay_1" localSheetId="24">#REF!</definedName>
    <definedName name="Total_Pay_1" localSheetId="0">#REF!</definedName>
    <definedName name="Total_Pay_1">#REF!</definedName>
    <definedName name="Total_Pay_1_1" localSheetId="1">#REF!</definedName>
    <definedName name="Total_Pay_1_1" localSheetId="24">#REF!</definedName>
    <definedName name="Total_Pay_1_1">#REF!</definedName>
    <definedName name="Total_Pay_1_11" localSheetId="1">#REF!</definedName>
    <definedName name="Total_Pay_1_11" localSheetId="24">#REF!</definedName>
    <definedName name="Total_Pay_1_11">#REF!</definedName>
    <definedName name="Total_Pay_1_13" localSheetId="1">#REF!</definedName>
    <definedName name="Total_Pay_1_13" localSheetId="24">#REF!</definedName>
    <definedName name="Total_Pay_1_13">#REF!</definedName>
    <definedName name="Total_Pay_1_19">NA()</definedName>
    <definedName name="Total_Pay_1_2">NA()</definedName>
    <definedName name="Total_Pay_1_20">NA()</definedName>
    <definedName name="Total_Pay_1_21">NA()</definedName>
    <definedName name="Total_Pay_1_23">NA()</definedName>
    <definedName name="Total_Pay_1_7">NA()</definedName>
    <definedName name="Total_Pay_11" localSheetId="1">#REF!</definedName>
    <definedName name="Total_Pay_11" localSheetId="24">#REF!</definedName>
    <definedName name="Total_Pay_11" localSheetId="0">#REF!</definedName>
    <definedName name="Total_Pay_11">#REF!</definedName>
    <definedName name="Total_Pay_13" localSheetId="1">#REF!</definedName>
    <definedName name="Total_Pay_13" localSheetId="24">#REF!</definedName>
    <definedName name="Total_Pay_13">#REF!</definedName>
    <definedName name="Total_Pay_15" localSheetId="1">#REF!</definedName>
    <definedName name="Total_Pay_15" localSheetId="24">#REF!</definedName>
    <definedName name="Total_Pay_15">#REF!</definedName>
    <definedName name="Total_Pay_16" localSheetId="1">#REF!</definedName>
    <definedName name="Total_Pay_16" localSheetId="24">#REF!</definedName>
    <definedName name="Total_Pay_16">#REF!</definedName>
    <definedName name="Total_Pay_17" localSheetId="1">#REF!</definedName>
    <definedName name="Total_Pay_17" localSheetId="24">#REF!</definedName>
    <definedName name="Total_Pay_17">#REF!</definedName>
    <definedName name="Total_Pay_18" localSheetId="1">#REF!</definedName>
    <definedName name="Total_Pay_18" localSheetId="24">#REF!</definedName>
    <definedName name="Total_Pay_18">#REF!</definedName>
    <definedName name="Total_Pay_19" localSheetId="1">#REF!</definedName>
    <definedName name="Total_Pay_19" localSheetId="24">#REF!</definedName>
    <definedName name="Total_Pay_19">#REF!</definedName>
    <definedName name="Total_Pay_2" localSheetId="1">#REF!</definedName>
    <definedName name="Total_Pay_2" localSheetId="24">#REF!</definedName>
    <definedName name="Total_Pay_2">#REF!</definedName>
    <definedName name="Total_Pay_2_11" localSheetId="1">#REF!</definedName>
    <definedName name="Total_Pay_2_11" localSheetId="24">#REF!</definedName>
    <definedName name="Total_Pay_2_11">#REF!</definedName>
    <definedName name="Total_Pay_2_13" localSheetId="1">#REF!</definedName>
    <definedName name="Total_Pay_2_13" localSheetId="24">#REF!</definedName>
    <definedName name="Total_Pay_2_13">#REF!</definedName>
    <definedName name="Total_Pay_2_19">NA()</definedName>
    <definedName name="Total_Pay_2_2">NA()</definedName>
    <definedName name="Total_Pay_2_20">NA()</definedName>
    <definedName name="Total_Pay_2_21">NA()</definedName>
    <definedName name="Total_Pay_2_23">NA()</definedName>
    <definedName name="Total_Pay_2_7">NA()</definedName>
    <definedName name="Total_Pay_20" localSheetId="1">#REF!</definedName>
    <definedName name="Total_Pay_20" localSheetId="24">#REF!</definedName>
    <definedName name="Total_Pay_20" localSheetId="0">#REF!</definedName>
    <definedName name="Total_Pay_20">#REF!</definedName>
    <definedName name="Total_Pay_21" localSheetId="1">#REF!</definedName>
    <definedName name="Total_Pay_21" localSheetId="24">#REF!</definedName>
    <definedName name="Total_Pay_21">#REF!</definedName>
    <definedName name="Total_Pay_22" localSheetId="1">#REF!</definedName>
    <definedName name="Total_Pay_22" localSheetId="24">#REF!</definedName>
    <definedName name="Total_Pay_22">#REF!</definedName>
    <definedName name="Total_Pay_23" localSheetId="1">#REF!</definedName>
    <definedName name="Total_Pay_23" localSheetId="24">#REF!</definedName>
    <definedName name="Total_Pay_23">#REF!</definedName>
    <definedName name="Total_Pay_24" localSheetId="1">#REF!</definedName>
    <definedName name="Total_Pay_24" localSheetId="24">#REF!</definedName>
    <definedName name="Total_Pay_24">#REF!</definedName>
    <definedName name="Total_Pay_27" localSheetId="1">#REF!</definedName>
    <definedName name="Total_Pay_27" localSheetId="24">#REF!</definedName>
    <definedName name="Total_Pay_27">#REF!</definedName>
    <definedName name="Total_Pay_29" localSheetId="1">#REF!</definedName>
    <definedName name="Total_Pay_29" localSheetId="24">#REF!</definedName>
    <definedName name="Total_Pay_29">#REF!</definedName>
    <definedName name="Total_Pay_3" localSheetId="1">#REF!</definedName>
    <definedName name="Total_Pay_3" localSheetId="24">#REF!</definedName>
    <definedName name="Total_Pay_3">#REF!</definedName>
    <definedName name="Total_Pay_3_11" localSheetId="1">#REF!</definedName>
    <definedName name="Total_Pay_3_11" localSheetId="24">#REF!</definedName>
    <definedName name="Total_Pay_3_11">#REF!</definedName>
    <definedName name="Total_Pay_3_13" localSheetId="1">#REF!</definedName>
    <definedName name="Total_Pay_3_13" localSheetId="24">#REF!</definedName>
    <definedName name="Total_Pay_3_13">#REF!</definedName>
    <definedName name="Total_Pay_3_19">NA()</definedName>
    <definedName name="Total_Pay_3_2">NA()</definedName>
    <definedName name="Total_Pay_3_20">NA()</definedName>
    <definedName name="Total_Pay_3_21">NA()</definedName>
    <definedName name="Total_Pay_3_23">NA()</definedName>
    <definedName name="Total_Pay_3_7">NA()</definedName>
    <definedName name="Total_Pay_30" localSheetId="1">#REF!</definedName>
    <definedName name="Total_Pay_30" localSheetId="24">#REF!</definedName>
    <definedName name="Total_Pay_30" localSheetId="0">#REF!</definedName>
    <definedName name="Total_Pay_30">#REF!</definedName>
    <definedName name="Total_Pay_31" localSheetId="1">#REF!</definedName>
    <definedName name="Total_Pay_31" localSheetId="24">#REF!</definedName>
    <definedName name="Total_Pay_31">#REF!</definedName>
    <definedName name="Total_Pay_38" localSheetId="1">#REF!</definedName>
    <definedName name="Total_Pay_38" localSheetId="24">#REF!</definedName>
    <definedName name="Total_Pay_38">#REF!</definedName>
    <definedName name="Total_Pay_39" localSheetId="1">#REF!</definedName>
    <definedName name="Total_Pay_39" localSheetId="24">#REF!</definedName>
    <definedName name="Total_Pay_39">#REF!</definedName>
    <definedName name="Total_Pay_4" localSheetId="1">#REF!</definedName>
    <definedName name="Total_Pay_4" localSheetId="24">#REF!</definedName>
    <definedName name="Total_Pay_4">#REF!</definedName>
    <definedName name="Total_Pay_4_11" localSheetId="1">#REF!</definedName>
    <definedName name="Total_Pay_4_11" localSheetId="24">#REF!</definedName>
    <definedName name="Total_Pay_4_11">#REF!</definedName>
    <definedName name="Total_Pay_4_13" localSheetId="1">#REF!</definedName>
    <definedName name="Total_Pay_4_13" localSheetId="24">#REF!</definedName>
    <definedName name="Total_Pay_4_13">#REF!</definedName>
    <definedName name="Total_Pay_4_19">NA()</definedName>
    <definedName name="Total_Pay_4_2">NA()</definedName>
    <definedName name="Total_Pay_4_20">NA()</definedName>
    <definedName name="Total_Pay_4_21">NA()</definedName>
    <definedName name="Total_Pay_4_23">NA()</definedName>
    <definedName name="Total_Pay_4_7">NA()</definedName>
    <definedName name="Total_Pay_43" localSheetId="1">#REF!</definedName>
    <definedName name="Total_Pay_43" localSheetId="24">#REF!</definedName>
    <definedName name="Total_Pay_43" localSheetId="0">#REF!</definedName>
    <definedName name="Total_Pay_43">#REF!</definedName>
    <definedName name="Total_Pay_44" localSheetId="1">#REF!</definedName>
    <definedName name="Total_Pay_44" localSheetId="24">#REF!</definedName>
    <definedName name="Total_Pay_44">#REF!</definedName>
    <definedName name="Total_Pay_5">NA()</definedName>
    <definedName name="Total_Pay_5_1" localSheetId="1">#REF!</definedName>
    <definedName name="Total_Pay_5_1" localSheetId="24">#REF!</definedName>
    <definedName name="Total_Pay_5_1" localSheetId="0">#REF!</definedName>
    <definedName name="Total_Pay_5_1">#REF!</definedName>
    <definedName name="Total_Pay_5_11" localSheetId="1">#REF!</definedName>
    <definedName name="Total_Pay_5_11" localSheetId="24">#REF!</definedName>
    <definedName name="Total_Pay_5_11">#REF!</definedName>
    <definedName name="Total_Pay_5_13" localSheetId="1">#REF!</definedName>
    <definedName name="Total_Pay_5_13" localSheetId="24">#REF!</definedName>
    <definedName name="Total_Pay_5_13">#REF!</definedName>
    <definedName name="Total_Pay_5_2">NA()</definedName>
    <definedName name="Total_Pay_5_21">NA()</definedName>
    <definedName name="Total_Pay_5_7">NA()</definedName>
    <definedName name="Total_Pay_6" localSheetId="1">#REF!</definedName>
    <definedName name="Total_Pay_6" localSheetId="24">#REF!</definedName>
    <definedName name="Total_Pay_6" localSheetId="0">#REF!</definedName>
    <definedName name="Total_Pay_6">#REF!</definedName>
    <definedName name="Total_Pay_7" localSheetId="1">#REF!</definedName>
    <definedName name="Total_Pay_7" localSheetId="24">#REF!</definedName>
    <definedName name="Total_Pay_7">#REF!</definedName>
    <definedName name="Total_Payment" localSheetId="1">Scheduled_Payment+Extra_Payment</definedName>
    <definedName name="Total_Payment" localSheetId="24">Scheduled_Payment+Extra_Payment</definedName>
    <definedName name="Total_Payment" localSheetId="0">Scheduled_Payment+Extra_Payment</definedName>
    <definedName name="Total_Payment">Scheduled_Payment+Extra_Payment</definedName>
    <definedName name="Total_Payment_1" localSheetId="1">Scheduled_Payment+Extra_Payment</definedName>
    <definedName name="Total_Payment_1" localSheetId="24">Scheduled_Payment+Extra_Payment</definedName>
    <definedName name="Total_Payment_1" localSheetId="0">Scheduled_Payment+Extra_Payment</definedName>
    <definedName name="Total_Payment_1">Scheduled_Payment+Extra_Payment</definedName>
    <definedName name="Total_Payment_1_1" localSheetId="1">Scheduled_Payment+Extra_Payment</definedName>
    <definedName name="Total_Payment_1_1" localSheetId="24">Scheduled_Payment+Extra_Payment</definedName>
    <definedName name="Total_Payment_1_1" localSheetId="0">Scheduled_Payment+Extra_Payment</definedName>
    <definedName name="Total_Payment_1_1">Scheduled_Payment+Extra_Payment</definedName>
    <definedName name="Total_Payment_1_1_1" localSheetId="1">Scheduled_Payment+Extra_Payment</definedName>
    <definedName name="Total_Payment_1_1_1" localSheetId="24">Scheduled_Payment+Extra_Payment</definedName>
    <definedName name="Total_Payment_1_1_1" localSheetId="0">Scheduled_Payment+Extra_Payment</definedName>
    <definedName name="Total_Payment_1_1_1">Scheduled_Payment+Extra_Payment</definedName>
    <definedName name="Total_Payment_1_1_1_1" localSheetId="1">Scheduled_Payment+Extra_Payment</definedName>
    <definedName name="Total_Payment_1_1_1_1" localSheetId="24">Scheduled_Payment+Extra_Payment</definedName>
    <definedName name="Total_Payment_1_1_1_1" localSheetId="0">Scheduled_Payment+Extra_Payment</definedName>
    <definedName name="Total_Payment_1_1_1_1">Scheduled_Payment+Extra_Payment</definedName>
    <definedName name="Total_Payment_1_1_11" localSheetId="1">Scheduled_Payment+Extra_Payment</definedName>
    <definedName name="Total_Payment_1_1_11" localSheetId="24">Scheduled_Payment+Extra_Payment</definedName>
    <definedName name="Total_Payment_1_1_11" localSheetId="0">Scheduled_Payment+Extra_Payment</definedName>
    <definedName name="Total_Payment_1_1_11">Scheduled_Payment+Extra_Payment</definedName>
    <definedName name="Total_Payment_1_1_13" localSheetId="1">Scheduled_Payment+Extra_Payment</definedName>
    <definedName name="Total_Payment_1_1_13" localSheetId="24">Scheduled_Payment+Extra_Payment</definedName>
    <definedName name="Total_Payment_1_1_13" localSheetId="0">Scheduled_Payment+Extra_Payment</definedName>
    <definedName name="Total_Payment_1_1_13">Scheduled_Payment+Extra_Payment</definedName>
    <definedName name="Total_Payment_1_1_18" localSheetId="1">Scheduled_Payment+Extra_Payment</definedName>
    <definedName name="Total_Payment_1_1_18" localSheetId="24">Scheduled_Payment+Extra_Payment</definedName>
    <definedName name="Total_Payment_1_1_18" localSheetId="0">Scheduled_Payment+Extra_Payment</definedName>
    <definedName name="Total_Payment_1_1_18">Scheduled_Payment+Extra_Payment</definedName>
    <definedName name="Total_Payment_1_1_19" localSheetId="1">Scheduled_Payment+Extra_Payment</definedName>
    <definedName name="Total_Payment_1_1_19" localSheetId="24">Scheduled_Payment+Extra_Payment</definedName>
    <definedName name="Total_Payment_1_1_19" localSheetId="0">Scheduled_Payment+Extra_Payment</definedName>
    <definedName name="Total_Payment_1_1_19">Scheduled_Payment+Extra_Payment</definedName>
    <definedName name="Total_Payment_1_1_2" localSheetId="1">Scheduled_Payment+Extra_Payment</definedName>
    <definedName name="Total_Payment_1_1_2" localSheetId="24">Scheduled_Payment+Extra_Payment</definedName>
    <definedName name="Total_Payment_1_1_2" localSheetId="0">Scheduled_Payment+Extra_Payment</definedName>
    <definedName name="Total_Payment_1_1_2">Scheduled_Payment+Extra_Payment</definedName>
    <definedName name="Total_Payment_1_1_2_1" localSheetId="1">Scheduled_Payment+Extra_Payment</definedName>
    <definedName name="Total_Payment_1_1_2_1" localSheetId="24">Scheduled_Payment+Extra_Payment</definedName>
    <definedName name="Total_Payment_1_1_2_1" localSheetId="0">Scheduled_Payment+Extra_Payment</definedName>
    <definedName name="Total_Payment_1_1_2_1">Scheduled_Payment+Extra_Payment</definedName>
    <definedName name="Total_Payment_1_1_20" localSheetId="1">Scheduled_Payment+Extra_Payment</definedName>
    <definedName name="Total_Payment_1_1_20" localSheetId="24">Scheduled_Payment+Extra_Payment</definedName>
    <definedName name="Total_Payment_1_1_20" localSheetId="0">Scheduled_Payment+Extra_Payment</definedName>
    <definedName name="Total_Payment_1_1_20">Scheduled_Payment+Extra_Payment</definedName>
    <definedName name="Total_Payment_1_1_21" localSheetId="1">Scheduled_Payment+Extra_Payment</definedName>
    <definedName name="Total_Payment_1_1_21" localSheetId="24">Scheduled_Payment+Extra_Payment</definedName>
    <definedName name="Total_Payment_1_1_21" localSheetId="0">Scheduled_Payment+Extra_Payment</definedName>
    <definedName name="Total_Payment_1_1_21">Scheduled_Payment+Extra_Payment</definedName>
    <definedName name="Total_Payment_1_1_23" localSheetId="1">Scheduled_Payment+Extra_Payment</definedName>
    <definedName name="Total_Payment_1_1_23" localSheetId="24">Scheduled_Payment+Extra_Payment</definedName>
    <definedName name="Total_Payment_1_1_23" localSheetId="0">Scheduled_Payment+Extra_Payment</definedName>
    <definedName name="Total_Payment_1_1_23">Scheduled_Payment+Extra_Payment</definedName>
    <definedName name="Total_Payment_1_1_6" localSheetId="1">Scheduled_Payment+Extra_Payment</definedName>
    <definedName name="Total_Payment_1_1_6" localSheetId="24">Scheduled_Payment+Extra_Payment</definedName>
    <definedName name="Total_Payment_1_1_6" localSheetId="0">Scheduled_Payment+Extra_Payment</definedName>
    <definedName name="Total_Payment_1_1_6">Scheduled_Payment+Extra_Payment</definedName>
    <definedName name="Total_Payment_1_1_6_1" localSheetId="1">Scheduled_Payment+Extra_Payment</definedName>
    <definedName name="Total_Payment_1_1_6_1" localSheetId="24">Scheduled_Payment+Extra_Payment</definedName>
    <definedName name="Total_Payment_1_1_6_1" localSheetId="0">Scheduled_Payment+Extra_Payment</definedName>
    <definedName name="Total_Payment_1_1_6_1">Scheduled_Payment+Extra_Payment</definedName>
    <definedName name="Total_Payment_1_1_7" localSheetId="1">Scheduled_Payment+Extra_Payment</definedName>
    <definedName name="Total_Payment_1_1_7" localSheetId="24">Scheduled_Payment+Extra_Payment</definedName>
    <definedName name="Total_Payment_1_1_7" localSheetId="0">Scheduled_Payment+Extra_Payment</definedName>
    <definedName name="Total_Payment_1_1_7">Scheduled_Payment+Extra_Payment</definedName>
    <definedName name="Total_Payment_1_1_7_1" localSheetId="1">Scheduled_Payment+Extra_Payment</definedName>
    <definedName name="Total_Payment_1_1_7_1" localSheetId="24">Scheduled_Payment+Extra_Payment</definedName>
    <definedName name="Total_Payment_1_1_7_1" localSheetId="0">Scheduled_Payment+Extra_Payment</definedName>
    <definedName name="Total_Payment_1_1_7_1">Scheduled_Payment+Extra_Payment</definedName>
    <definedName name="Total_Payment_1_11" localSheetId="1">Scheduled_Payment+Extra_Payment</definedName>
    <definedName name="Total_Payment_1_11" localSheetId="24">Scheduled_Payment+Extra_Payment</definedName>
    <definedName name="Total_Payment_1_11" localSheetId="0">Scheduled_Payment+Extra_Payment</definedName>
    <definedName name="Total_Payment_1_11">Scheduled_Payment+Extra_Payment</definedName>
    <definedName name="Total_Payment_1_13" localSheetId="1">Scheduled_Payment+Extra_Payment</definedName>
    <definedName name="Total_Payment_1_13" localSheetId="24">Scheduled_Payment+Extra_Payment</definedName>
    <definedName name="Total_Payment_1_13" localSheetId="0">Scheduled_Payment+Extra_Payment</definedName>
    <definedName name="Total_Payment_1_13">Scheduled_Payment+Extra_Payment</definedName>
    <definedName name="Total_Payment_1_15" localSheetId="1">Scheduled_Payment+Extra_Payment</definedName>
    <definedName name="Total_Payment_1_15" localSheetId="24">Scheduled_Payment+Extra_Payment</definedName>
    <definedName name="Total_Payment_1_15" localSheetId="0">Scheduled_Payment+Extra_Payment</definedName>
    <definedName name="Total_Payment_1_15">Scheduled_Payment+Extra_Payment</definedName>
    <definedName name="Total_Payment_1_16" localSheetId="1">Scheduled_Payment+Extra_Payment</definedName>
    <definedName name="Total_Payment_1_16" localSheetId="24">Scheduled_Payment+Extra_Payment</definedName>
    <definedName name="Total_Payment_1_16" localSheetId="0">Scheduled_Payment+Extra_Payment</definedName>
    <definedName name="Total_Payment_1_16">Scheduled_Payment+Extra_Payment</definedName>
    <definedName name="Total_Payment_1_17" localSheetId="1">Scheduled_Payment+Extra_Payment</definedName>
    <definedName name="Total_Payment_1_17" localSheetId="24">Scheduled_Payment+Extra_Payment</definedName>
    <definedName name="Total_Payment_1_17" localSheetId="0">Scheduled_Payment+Extra_Payment</definedName>
    <definedName name="Total_Payment_1_17">Scheduled_Payment+Extra_Payment</definedName>
    <definedName name="Total_Payment_1_18" localSheetId="1">Scheduled_Payment+Extra_Payment</definedName>
    <definedName name="Total_Payment_1_18" localSheetId="24">Scheduled_Payment+Extra_Payment</definedName>
    <definedName name="Total_Payment_1_18" localSheetId="0">Scheduled_Payment+Extra_Payment</definedName>
    <definedName name="Total_Payment_1_18">Scheduled_Payment+Extra_Payment</definedName>
    <definedName name="Total_Payment_1_19" localSheetId="1">Scheduled_Payment+Extra_Payment</definedName>
    <definedName name="Total_Payment_1_19" localSheetId="24">Scheduled_Payment+Extra_Payment</definedName>
    <definedName name="Total_Payment_1_19" localSheetId="0">Scheduled_Payment+Extra_Payment</definedName>
    <definedName name="Total_Payment_1_19">Scheduled_Payment+Extra_Payment</definedName>
    <definedName name="Total_Payment_1_2" localSheetId="1">Scheduled_Payment+Extra_Payment</definedName>
    <definedName name="Total_Payment_1_2" localSheetId="24">Scheduled_Payment+Extra_Payment</definedName>
    <definedName name="Total_Payment_1_2" localSheetId="0">Scheduled_Payment+Extra_Payment</definedName>
    <definedName name="Total_Payment_1_2">Scheduled_Payment+Extra_Payment</definedName>
    <definedName name="Total_Payment_1_2_1" localSheetId="1">Scheduled_Payment+Extra_Payment</definedName>
    <definedName name="Total_Payment_1_2_1" localSheetId="24">Scheduled_Payment+Extra_Payment</definedName>
    <definedName name="Total_Payment_1_2_1" localSheetId="0">Scheduled_Payment+Extra_Payment</definedName>
    <definedName name="Total_Payment_1_2_1">Scheduled_Payment+Extra_Payment</definedName>
    <definedName name="Total_Payment_1_2_11" localSheetId="1">Scheduled_Payment+Extra_Payment</definedName>
    <definedName name="Total_Payment_1_2_11" localSheetId="24">Scheduled_Payment+Extra_Payment</definedName>
    <definedName name="Total_Payment_1_2_11" localSheetId="0">Scheduled_Payment+Extra_Payment</definedName>
    <definedName name="Total_Payment_1_2_11">Scheduled_Payment+Extra_Payment</definedName>
    <definedName name="Total_Payment_1_2_13" localSheetId="1">Scheduled_Payment+Extra_Payment</definedName>
    <definedName name="Total_Payment_1_2_13" localSheetId="24">Scheduled_Payment+Extra_Payment</definedName>
    <definedName name="Total_Payment_1_2_13" localSheetId="0">Scheduled_Payment+Extra_Payment</definedName>
    <definedName name="Total_Payment_1_2_13">Scheduled_Payment+Extra_Payment</definedName>
    <definedName name="Total_Payment_1_2_18" localSheetId="1">Scheduled_Payment+Extra_Payment</definedName>
    <definedName name="Total_Payment_1_2_18" localSheetId="24">Scheduled_Payment+Extra_Payment</definedName>
    <definedName name="Total_Payment_1_2_18" localSheetId="0">Scheduled_Payment+Extra_Payment</definedName>
    <definedName name="Total_Payment_1_2_18">Scheduled_Payment+Extra_Payment</definedName>
    <definedName name="Total_Payment_1_2_19" localSheetId="1">Scheduled_Payment+Extra_Payment</definedName>
    <definedName name="Total_Payment_1_2_19" localSheetId="24">Scheduled_Payment+Extra_Payment</definedName>
    <definedName name="Total_Payment_1_2_19" localSheetId="0">Scheduled_Payment+Extra_Payment</definedName>
    <definedName name="Total_Payment_1_2_19">Scheduled_Payment+Extra_Payment</definedName>
    <definedName name="Total_Payment_1_2_2" localSheetId="1">Scheduled_Payment+Extra_Payment</definedName>
    <definedName name="Total_Payment_1_2_2" localSheetId="24">Scheduled_Payment+Extra_Payment</definedName>
    <definedName name="Total_Payment_1_2_2" localSheetId="0">Scheduled_Payment+Extra_Payment</definedName>
    <definedName name="Total_Payment_1_2_2">Scheduled_Payment+Extra_Payment</definedName>
    <definedName name="Total_Payment_1_2_20" localSheetId="1">Scheduled_Payment+Extra_Payment</definedName>
    <definedName name="Total_Payment_1_2_20" localSheetId="24">Scheduled_Payment+Extra_Payment</definedName>
    <definedName name="Total_Payment_1_2_20" localSheetId="0">Scheduled_Payment+Extra_Payment</definedName>
    <definedName name="Total_Payment_1_2_20">Scheduled_Payment+Extra_Payment</definedName>
    <definedName name="Total_Payment_1_2_21" localSheetId="1">Scheduled_Payment+Extra_Payment</definedName>
    <definedName name="Total_Payment_1_2_21" localSheetId="24">Scheduled_Payment+Extra_Payment</definedName>
    <definedName name="Total_Payment_1_2_21" localSheetId="0">Scheduled_Payment+Extra_Payment</definedName>
    <definedName name="Total_Payment_1_2_21">Scheduled_Payment+Extra_Payment</definedName>
    <definedName name="Total_Payment_1_2_23" localSheetId="1">Scheduled_Payment+Extra_Payment</definedName>
    <definedName name="Total_Payment_1_2_23" localSheetId="24">Scheduled_Payment+Extra_Payment</definedName>
    <definedName name="Total_Payment_1_2_23" localSheetId="0">Scheduled_Payment+Extra_Payment</definedName>
    <definedName name="Total_Payment_1_2_23">Scheduled_Payment+Extra_Payment</definedName>
    <definedName name="Total_Payment_1_2_6" localSheetId="1">Scheduled_Payment+Extra_Payment</definedName>
    <definedName name="Total_Payment_1_2_6" localSheetId="24">Scheduled_Payment+Extra_Payment</definedName>
    <definedName name="Total_Payment_1_2_6" localSheetId="0">Scheduled_Payment+Extra_Payment</definedName>
    <definedName name="Total_Payment_1_2_6">Scheduled_Payment+Extra_Payment</definedName>
    <definedName name="Total_Payment_1_2_7" localSheetId="1">Scheduled_Payment+Extra_Payment</definedName>
    <definedName name="Total_Payment_1_2_7" localSheetId="24">Scheduled_Payment+Extra_Payment</definedName>
    <definedName name="Total_Payment_1_2_7" localSheetId="0">Scheduled_Payment+Extra_Payment</definedName>
    <definedName name="Total_Payment_1_2_7">Scheduled_Payment+Extra_Payment</definedName>
    <definedName name="Total_Payment_1_20" localSheetId="1">Scheduled_Payment+Extra_Payment</definedName>
    <definedName name="Total_Payment_1_20" localSheetId="24">Scheduled_Payment+Extra_Payment</definedName>
    <definedName name="Total_Payment_1_20" localSheetId="0">Scheduled_Payment+Extra_Payment</definedName>
    <definedName name="Total_Payment_1_20">Scheduled_Payment+Extra_Payment</definedName>
    <definedName name="Total_Payment_1_21" localSheetId="1">Scheduled_Payment+Extra_Payment</definedName>
    <definedName name="Total_Payment_1_21" localSheetId="24">Scheduled_Payment+Extra_Payment</definedName>
    <definedName name="Total_Payment_1_21" localSheetId="0">Scheduled_Payment+Extra_Payment</definedName>
    <definedName name="Total_Payment_1_21">Scheduled_Payment+Extra_Payment</definedName>
    <definedName name="Total_Payment_1_22" localSheetId="1">Scheduled_Payment+Extra_Payment</definedName>
    <definedName name="Total_Payment_1_22" localSheetId="24">Scheduled_Payment+Extra_Payment</definedName>
    <definedName name="Total_Payment_1_22" localSheetId="0">Scheduled_Payment+Extra_Payment</definedName>
    <definedName name="Total_Payment_1_22">Scheduled_Payment+Extra_Payment</definedName>
    <definedName name="Total_Payment_1_23" localSheetId="1">Scheduled_Payment+Extra_Payment</definedName>
    <definedName name="Total_Payment_1_23" localSheetId="24">Scheduled_Payment+Extra_Payment</definedName>
    <definedName name="Total_Payment_1_23" localSheetId="0">Scheduled_Payment+Extra_Payment</definedName>
    <definedName name="Total_Payment_1_23">Scheduled_Payment+Extra_Payment</definedName>
    <definedName name="Total_Payment_1_24" localSheetId="1">Scheduled_Payment+Extra_Payment</definedName>
    <definedName name="Total_Payment_1_24" localSheetId="24">Scheduled_Payment+Extra_Payment</definedName>
    <definedName name="Total_Payment_1_24" localSheetId="0">Scheduled_Payment+Extra_Payment</definedName>
    <definedName name="Total_Payment_1_24">Scheduled_Payment+Extra_Payment</definedName>
    <definedName name="Total_Payment_1_26" localSheetId="1">Scheduled_Payment+Extra_Payment</definedName>
    <definedName name="Total_Payment_1_26" localSheetId="24">Scheduled_Payment+Extra_Payment</definedName>
    <definedName name="Total_Payment_1_26" localSheetId="0">Scheduled_Payment+Extra_Payment</definedName>
    <definedName name="Total_Payment_1_26">Scheduled_Payment+Extra_Payment</definedName>
    <definedName name="Total_Payment_1_27" localSheetId="1">Scheduled_Payment+Extra_Payment</definedName>
    <definedName name="Total_Payment_1_27" localSheetId="24">Scheduled_Payment+Extra_Payment</definedName>
    <definedName name="Total_Payment_1_27" localSheetId="0">Scheduled_Payment+Extra_Payment</definedName>
    <definedName name="Total_Payment_1_27">Scheduled_Payment+Extra_Payment</definedName>
    <definedName name="Total_Payment_1_29" localSheetId="1">Scheduled_Payment+Extra_Payment</definedName>
    <definedName name="Total_Payment_1_29" localSheetId="24">Scheduled_Payment+Extra_Payment</definedName>
    <definedName name="Total_Payment_1_29" localSheetId="0">Scheduled_Payment+Extra_Payment</definedName>
    <definedName name="Total_Payment_1_29">Scheduled_Payment+Extra_Payment</definedName>
    <definedName name="Total_Payment_1_3" localSheetId="1">Scheduled_Payment+Extra_Payment</definedName>
    <definedName name="Total_Payment_1_3" localSheetId="24">Scheduled_Payment+Extra_Payment</definedName>
    <definedName name="Total_Payment_1_3" localSheetId="0">Scheduled_Payment+Extra_Payment</definedName>
    <definedName name="Total_Payment_1_3">Scheduled_Payment+Extra_Payment</definedName>
    <definedName name="Total_Payment_1_3_1" localSheetId="1">Scheduled_Payment+Extra_Payment</definedName>
    <definedName name="Total_Payment_1_3_1" localSheetId="24">Scheduled_Payment+Extra_Payment</definedName>
    <definedName name="Total_Payment_1_3_1" localSheetId="0">Scheduled_Payment+Extra_Payment</definedName>
    <definedName name="Total_Payment_1_3_1">Scheduled_Payment+Extra_Payment</definedName>
    <definedName name="Total_Payment_1_3_11" localSheetId="1">Scheduled_Payment+Extra_Payment</definedName>
    <definedName name="Total_Payment_1_3_11" localSheetId="24">Scheduled_Payment+Extra_Payment</definedName>
    <definedName name="Total_Payment_1_3_11" localSheetId="0">Scheduled_Payment+Extra_Payment</definedName>
    <definedName name="Total_Payment_1_3_11">Scheduled_Payment+Extra_Payment</definedName>
    <definedName name="Total_Payment_1_3_13" localSheetId="1">Scheduled_Payment+Extra_Payment</definedName>
    <definedName name="Total_Payment_1_3_13" localSheetId="24">Scheduled_Payment+Extra_Payment</definedName>
    <definedName name="Total_Payment_1_3_13" localSheetId="0">Scheduled_Payment+Extra_Payment</definedName>
    <definedName name="Total_Payment_1_3_13">Scheduled_Payment+Extra_Payment</definedName>
    <definedName name="Total_Payment_1_3_18" localSheetId="1">Scheduled_Payment+Extra_Payment</definedName>
    <definedName name="Total_Payment_1_3_18" localSheetId="24">Scheduled_Payment+Extra_Payment</definedName>
    <definedName name="Total_Payment_1_3_18" localSheetId="0">Scheduled_Payment+Extra_Payment</definedName>
    <definedName name="Total_Payment_1_3_18">Scheduled_Payment+Extra_Payment</definedName>
    <definedName name="Total_Payment_1_3_19" localSheetId="1">Scheduled_Payment+Extra_Payment</definedName>
    <definedName name="Total_Payment_1_3_19" localSheetId="24">Scheduled_Payment+Extra_Payment</definedName>
    <definedName name="Total_Payment_1_3_19" localSheetId="0">Scheduled_Payment+Extra_Payment</definedName>
    <definedName name="Total_Payment_1_3_19">Scheduled_Payment+Extra_Payment</definedName>
    <definedName name="Total_Payment_1_3_2" localSheetId="1">Scheduled_Payment+Extra_Payment</definedName>
    <definedName name="Total_Payment_1_3_2" localSheetId="24">Scheduled_Payment+Extra_Payment</definedName>
    <definedName name="Total_Payment_1_3_2" localSheetId="0">Scheduled_Payment+Extra_Payment</definedName>
    <definedName name="Total_Payment_1_3_2">Scheduled_Payment+Extra_Payment</definedName>
    <definedName name="Total_Payment_1_3_20" localSheetId="1">Scheduled_Payment+Extra_Payment</definedName>
    <definedName name="Total_Payment_1_3_20" localSheetId="24">Scheduled_Payment+Extra_Payment</definedName>
    <definedName name="Total_Payment_1_3_20" localSheetId="0">Scheduled_Payment+Extra_Payment</definedName>
    <definedName name="Total_Payment_1_3_20">Scheduled_Payment+Extra_Payment</definedName>
    <definedName name="Total_Payment_1_3_21" localSheetId="1">Scheduled_Payment+Extra_Payment</definedName>
    <definedName name="Total_Payment_1_3_21" localSheetId="24">Scheduled_Payment+Extra_Payment</definedName>
    <definedName name="Total_Payment_1_3_21" localSheetId="0">Scheduled_Payment+Extra_Payment</definedName>
    <definedName name="Total_Payment_1_3_21">Scheduled_Payment+Extra_Payment</definedName>
    <definedName name="Total_Payment_1_3_23" localSheetId="1">Scheduled_Payment+Extra_Payment</definedName>
    <definedName name="Total_Payment_1_3_23" localSheetId="24">Scheduled_Payment+Extra_Payment</definedName>
    <definedName name="Total_Payment_1_3_23" localSheetId="0">Scheduled_Payment+Extra_Payment</definedName>
    <definedName name="Total_Payment_1_3_23">Scheduled_Payment+Extra_Payment</definedName>
    <definedName name="Total_Payment_1_3_6" localSheetId="1">Scheduled_Payment+Extra_Payment</definedName>
    <definedName name="Total_Payment_1_3_6" localSheetId="24">Scheduled_Payment+Extra_Payment</definedName>
    <definedName name="Total_Payment_1_3_6" localSheetId="0">Scheduled_Payment+Extra_Payment</definedName>
    <definedName name="Total_Payment_1_3_6">Scheduled_Payment+Extra_Payment</definedName>
    <definedName name="Total_Payment_1_3_7" localSheetId="1">Scheduled_Payment+Extra_Payment</definedName>
    <definedName name="Total_Payment_1_3_7" localSheetId="24">Scheduled_Payment+Extra_Payment</definedName>
    <definedName name="Total_Payment_1_3_7" localSheetId="0">Scheduled_Payment+Extra_Payment</definedName>
    <definedName name="Total_Payment_1_3_7">Scheduled_Payment+Extra_Payment</definedName>
    <definedName name="Total_Payment_1_30" localSheetId="1">Scheduled_Payment+Extra_Payment</definedName>
    <definedName name="Total_Payment_1_30" localSheetId="24">Scheduled_Payment+Extra_Payment</definedName>
    <definedName name="Total_Payment_1_30" localSheetId="0">Scheduled_Payment+Extra_Payment</definedName>
    <definedName name="Total_Payment_1_30">Scheduled_Payment+Extra_Payment</definedName>
    <definedName name="Total_Payment_1_31" localSheetId="1">Scheduled_Payment+Extra_Payment</definedName>
    <definedName name="Total_Payment_1_31" localSheetId="24">Scheduled_Payment+Extra_Payment</definedName>
    <definedName name="Total_Payment_1_31" localSheetId="0">Scheduled_Payment+Extra_Payment</definedName>
    <definedName name="Total_Payment_1_31">Scheduled_Payment+Extra_Payment</definedName>
    <definedName name="Total_Payment_1_4" localSheetId="1">Scheduled_Payment+Extra_Payment</definedName>
    <definedName name="Total_Payment_1_4" localSheetId="24">Scheduled_Payment+Extra_Payment</definedName>
    <definedName name="Total_Payment_1_4" localSheetId="0">Scheduled_Payment+Extra_Payment</definedName>
    <definedName name="Total_Payment_1_4">Scheduled_Payment+Extra_Payment</definedName>
    <definedName name="Total_Payment_1_4_1" localSheetId="1">Scheduled_Payment+Extra_Payment</definedName>
    <definedName name="Total_Payment_1_4_1" localSheetId="24">Scheduled_Payment+Extra_Payment</definedName>
    <definedName name="Total_Payment_1_4_1" localSheetId="0">Scheduled_Payment+Extra_Payment</definedName>
    <definedName name="Total_Payment_1_4_1">Scheduled_Payment+Extra_Payment</definedName>
    <definedName name="Total_Payment_1_4_11" localSheetId="1">Scheduled_Payment+Extra_Payment</definedName>
    <definedName name="Total_Payment_1_4_11" localSheetId="24">Scheduled_Payment+Extra_Payment</definedName>
    <definedName name="Total_Payment_1_4_11" localSheetId="0">Scheduled_Payment+Extra_Payment</definedName>
    <definedName name="Total_Payment_1_4_11">Scheduled_Payment+Extra_Payment</definedName>
    <definedName name="Total_Payment_1_4_13" localSheetId="1">Scheduled_Payment+Extra_Payment</definedName>
    <definedName name="Total_Payment_1_4_13" localSheetId="24">Scheduled_Payment+Extra_Payment</definedName>
    <definedName name="Total_Payment_1_4_13" localSheetId="0">Scheduled_Payment+Extra_Payment</definedName>
    <definedName name="Total_Payment_1_4_13">Scheduled_Payment+Extra_Payment</definedName>
    <definedName name="Total_Payment_1_4_18" localSheetId="1">Scheduled_Payment+Extra_Payment</definedName>
    <definedName name="Total_Payment_1_4_18" localSheetId="24">Scheduled_Payment+Extra_Payment</definedName>
    <definedName name="Total_Payment_1_4_18" localSheetId="0">Scheduled_Payment+Extra_Payment</definedName>
    <definedName name="Total_Payment_1_4_18">Scheduled_Payment+Extra_Payment</definedName>
    <definedName name="Total_Payment_1_4_19" localSheetId="1">Scheduled_Payment+Extra_Payment</definedName>
    <definedName name="Total_Payment_1_4_19" localSheetId="24">Scheduled_Payment+Extra_Payment</definedName>
    <definedName name="Total_Payment_1_4_19" localSheetId="0">Scheduled_Payment+Extra_Payment</definedName>
    <definedName name="Total_Payment_1_4_19">Scheduled_Payment+Extra_Payment</definedName>
    <definedName name="Total_Payment_1_4_2" localSheetId="1">Scheduled_Payment+Extra_Payment</definedName>
    <definedName name="Total_Payment_1_4_2" localSheetId="24">Scheduled_Payment+Extra_Payment</definedName>
    <definedName name="Total_Payment_1_4_2" localSheetId="0">Scheduled_Payment+Extra_Payment</definedName>
    <definedName name="Total_Payment_1_4_2">Scheduled_Payment+Extra_Payment</definedName>
    <definedName name="Total_Payment_1_4_20" localSheetId="1">Scheduled_Payment+Extra_Payment</definedName>
    <definedName name="Total_Payment_1_4_20" localSheetId="24">Scheduled_Payment+Extra_Payment</definedName>
    <definedName name="Total_Payment_1_4_20" localSheetId="0">Scheduled_Payment+Extra_Payment</definedName>
    <definedName name="Total_Payment_1_4_20">Scheduled_Payment+Extra_Payment</definedName>
    <definedName name="Total_Payment_1_4_21" localSheetId="1">Scheduled_Payment+Extra_Payment</definedName>
    <definedName name="Total_Payment_1_4_21" localSheetId="24">Scheduled_Payment+Extra_Payment</definedName>
    <definedName name="Total_Payment_1_4_21" localSheetId="0">Scheduled_Payment+Extra_Payment</definedName>
    <definedName name="Total_Payment_1_4_21">Scheduled_Payment+Extra_Payment</definedName>
    <definedName name="Total_Payment_1_4_23" localSheetId="1">Scheduled_Payment+Extra_Payment</definedName>
    <definedName name="Total_Payment_1_4_23" localSheetId="24">Scheduled_Payment+Extra_Payment</definedName>
    <definedName name="Total_Payment_1_4_23" localSheetId="0">Scheduled_Payment+Extra_Payment</definedName>
    <definedName name="Total_Payment_1_4_23">Scheduled_Payment+Extra_Payment</definedName>
    <definedName name="Total_Payment_1_4_6" localSheetId="1">Scheduled_Payment+Extra_Payment</definedName>
    <definedName name="Total_Payment_1_4_6" localSheetId="24">Scheduled_Payment+Extra_Payment</definedName>
    <definedName name="Total_Payment_1_4_6" localSheetId="0">Scheduled_Payment+Extra_Payment</definedName>
    <definedName name="Total_Payment_1_4_6">Scheduled_Payment+Extra_Payment</definedName>
    <definedName name="Total_Payment_1_4_7" localSheetId="1">Scheduled_Payment+Extra_Payment</definedName>
    <definedName name="Total_Payment_1_4_7" localSheetId="24">Scheduled_Payment+Extra_Payment</definedName>
    <definedName name="Total_Payment_1_4_7" localSheetId="0">Scheduled_Payment+Extra_Payment</definedName>
    <definedName name="Total_Payment_1_4_7">Scheduled_Payment+Extra_Payment</definedName>
    <definedName name="Total_Payment_1_5" localSheetId="1">Scheduled_Payment+Extra_Payment</definedName>
    <definedName name="Total_Payment_1_5" localSheetId="24">Scheduled_Payment+Extra_Payment</definedName>
    <definedName name="Total_Payment_1_5" localSheetId="0">Scheduled_Payment+Extra_Payment</definedName>
    <definedName name="Total_Payment_1_5">Scheduled_Payment+Extra_Payment</definedName>
    <definedName name="Total_Payment_1_5_1" localSheetId="1">Scheduled_Payment+Extra_Payment</definedName>
    <definedName name="Total_Payment_1_5_1" localSheetId="24">Scheduled_Payment+Extra_Payment</definedName>
    <definedName name="Total_Payment_1_5_1" localSheetId="0">Scheduled_Payment+Extra_Payment</definedName>
    <definedName name="Total_Payment_1_5_1">Scheduled_Payment+Extra_Payment</definedName>
    <definedName name="Total_Payment_1_5_11" localSheetId="1">Scheduled_Payment+Extra_Payment</definedName>
    <definedName name="Total_Payment_1_5_11" localSheetId="24">Scheduled_Payment+Extra_Payment</definedName>
    <definedName name="Total_Payment_1_5_11" localSheetId="0">Scheduled_Payment+Extra_Payment</definedName>
    <definedName name="Total_Payment_1_5_11">Scheduled_Payment+Extra_Payment</definedName>
    <definedName name="Total_Payment_1_5_13" localSheetId="1">Scheduled_Payment+Extra_Payment</definedName>
    <definedName name="Total_Payment_1_5_13" localSheetId="24">Scheduled_Payment+Extra_Payment</definedName>
    <definedName name="Total_Payment_1_5_13" localSheetId="0">Scheduled_Payment+Extra_Payment</definedName>
    <definedName name="Total_Payment_1_5_13">Scheduled_Payment+Extra_Payment</definedName>
    <definedName name="Total_Payment_1_5_18" localSheetId="1">Scheduled_Payment+Extra_Payment</definedName>
    <definedName name="Total_Payment_1_5_18" localSheetId="24">Scheduled_Payment+Extra_Payment</definedName>
    <definedName name="Total_Payment_1_5_18" localSheetId="0">Scheduled_Payment+Extra_Payment</definedName>
    <definedName name="Total_Payment_1_5_18">Scheduled_Payment+Extra_Payment</definedName>
    <definedName name="Total_Payment_1_5_2" localSheetId="1">Scheduled_Payment+Extra_Payment</definedName>
    <definedName name="Total_Payment_1_5_2" localSheetId="24">Scheduled_Payment+Extra_Payment</definedName>
    <definedName name="Total_Payment_1_5_2" localSheetId="0">Scheduled_Payment+Extra_Payment</definedName>
    <definedName name="Total_Payment_1_5_2">Scheduled_Payment+Extra_Payment</definedName>
    <definedName name="Total_Payment_1_5_21" localSheetId="1">Scheduled_Payment+Extra_Payment</definedName>
    <definedName name="Total_Payment_1_5_21" localSheetId="24">Scheduled_Payment+Extra_Payment</definedName>
    <definedName name="Total_Payment_1_5_21" localSheetId="0">Scheduled_Payment+Extra_Payment</definedName>
    <definedName name="Total_Payment_1_5_21">Scheduled_Payment+Extra_Payment</definedName>
    <definedName name="Total_Payment_1_5_6" localSheetId="1">Scheduled_Payment+Extra_Payment</definedName>
    <definedName name="Total_Payment_1_5_6" localSheetId="24">Scheduled_Payment+Extra_Payment</definedName>
    <definedName name="Total_Payment_1_5_6" localSheetId="0">Scheduled_Payment+Extra_Payment</definedName>
    <definedName name="Total_Payment_1_5_6">Scheduled_Payment+Extra_Payment</definedName>
    <definedName name="Total_Payment_1_5_7" localSheetId="1">Scheduled_Payment+Extra_Payment</definedName>
    <definedName name="Total_Payment_1_5_7" localSheetId="24">Scheduled_Payment+Extra_Payment</definedName>
    <definedName name="Total_Payment_1_5_7" localSheetId="0">Scheduled_Payment+Extra_Payment</definedName>
    <definedName name="Total_Payment_1_5_7">Scheduled_Payment+Extra_Payment</definedName>
    <definedName name="Total_Payment_1_6" localSheetId="1">Scheduled_Payment+Extra_Payment</definedName>
    <definedName name="Total_Payment_1_6" localSheetId="24">Scheduled_Payment+Extra_Payment</definedName>
    <definedName name="Total_Payment_1_6" localSheetId="0">Scheduled_Payment+Extra_Payment</definedName>
    <definedName name="Total_Payment_1_6">Scheduled_Payment+Extra_Payment</definedName>
    <definedName name="Total_Payment_1_7" localSheetId="1">Scheduled_Payment+Extra_Payment</definedName>
    <definedName name="Total_Payment_1_7" localSheetId="24">Scheduled_Payment+Extra_Payment</definedName>
    <definedName name="Total_Payment_1_7" localSheetId="0">Scheduled_Payment+Extra_Payment</definedName>
    <definedName name="Total_Payment_1_7">Scheduled_Payment+Extra_Payment</definedName>
    <definedName name="Total_Payment_1_9" localSheetId="1">Scheduled_Payment+Extra_Payment</definedName>
    <definedName name="Total_Payment_1_9" localSheetId="24">Scheduled_Payment+Extra_Payment</definedName>
    <definedName name="Total_Payment_1_9" localSheetId="0">Scheduled_Payment+Extra_Payment</definedName>
    <definedName name="Total_Payment_1_9">Scheduled_Payment+Extra_Payment</definedName>
    <definedName name="Total_Payment_10" localSheetId="1">Scheduled_Payment+Extra_Payment</definedName>
    <definedName name="Total_Payment_10" localSheetId="24">Scheduled_Payment+Extra_Payment</definedName>
    <definedName name="Total_Payment_10" localSheetId="0">Scheduled_Payment+Extra_Payment</definedName>
    <definedName name="Total_Payment_10">Scheduled_Payment+Extra_Payment</definedName>
    <definedName name="Total_Payment_11" localSheetId="1">Scheduled_Payment+Extra_Payment</definedName>
    <definedName name="Total_Payment_11" localSheetId="24">Scheduled_Payment+Extra_Payment</definedName>
    <definedName name="Total_Payment_11" localSheetId="0">Scheduled_Payment+Extra_Payment</definedName>
    <definedName name="Total_Payment_11">Scheduled_Payment+Extra_Payment</definedName>
    <definedName name="Total_Payment_13" localSheetId="1">Scheduled_Payment+Extra_Payment</definedName>
    <definedName name="Total_Payment_13" localSheetId="24">Scheduled_Payment+Extra_Payment</definedName>
    <definedName name="Total_Payment_13" localSheetId="0">Scheduled_Payment+Extra_Payment</definedName>
    <definedName name="Total_Payment_13">Scheduled_Payment+Extra_Payment</definedName>
    <definedName name="Total_Payment_15" localSheetId="1">Scheduled_Payment+Extra_Payment</definedName>
    <definedName name="Total_Payment_15" localSheetId="24">Scheduled_Payment+Extra_Payment</definedName>
    <definedName name="Total_Payment_15" localSheetId="0">Scheduled_Payment+Extra_Payment</definedName>
    <definedName name="Total_Payment_15">Scheduled_Payment+Extra_Payment</definedName>
    <definedName name="Total_Payment_16" localSheetId="1">Scheduled_Payment+Extra_Payment</definedName>
    <definedName name="Total_Payment_16" localSheetId="24">Scheduled_Payment+Extra_Payment</definedName>
    <definedName name="Total_Payment_16" localSheetId="0">Scheduled_Payment+Extra_Payment</definedName>
    <definedName name="Total_Payment_16">Scheduled_Payment+Extra_Payment</definedName>
    <definedName name="Total_Payment_16_1" localSheetId="1">Scheduled_Payment+Extra_Payment</definedName>
    <definedName name="Total_Payment_16_1" localSheetId="24">Scheduled_Payment+Extra_Payment</definedName>
    <definedName name="Total_Payment_16_1" localSheetId="0">Scheduled_Payment+Extra_Payment</definedName>
    <definedName name="Total_Payment_16_1">Scheduled_Payment+Extra_Payment</definedName>
    <definedName name="Total_Payment_16_1_1" localSheetId="1">Scheduled_Payment+Extra_Payment</definedName>
    <definedName name="Total_Payment_16_1_1" localSheetId="24">Scheduled_Payment+Extra_Payment</definedName>
    <definedName name="Total_Payment_16_1_1" localSheetId="0">Scheduled_Payment+Extra_Payment</definedName>
    <definedName name="Total_Payment_16_1_1">Scheduled_Payment+Extra_Payment</definedName>
    <definedName name="Total_Payment_16_1_11" localSheetId="1">Scheduled_Payment+Extra_Payment</definedName>
    <definedName name="Total_Payment_16_1_11" localSheetId="24">Scheduled_Payment+Extra_Payment</definedName>
    <definedName name="Total_Payment_16_1_11" localSheetId="0">Scheduled_Payment+Extra_Payment</definedName>
    <definedName name="Total_Payment_16_1_11">Scheduled_Payment+Extra_Payment</definedName>
    <definedName name="Total_Payment_16_1_13" localSheetId="1">Scheduled_Payment+Extra_Payment</definedName>
    <definedName name="Total_Payment_16_1_13" localSheetId="24">Scheduled_Payment+Extra_Payment</definedName>
    <definedName name="Total_Payment_16_1_13" localSheetId="0">Scheduled_Payment+Extra_Payment</definedName>
    <definedName name="Total_Payment_16_1_13">Scheduled_Payment+Extra_Payment</definedName>
    <definedName name="Total_Payment_16_1_18" localSheetId="1">Scheduled_Payment+Extra_Payment</definedName>
    <definedName name="Total_Payment_16_1_18" localSheetId="24">Scheduled_Payment+Extra_Payment</definedName>
    <definedName name="Total_Payment_16_1_18" localSheetId="0">Scheduled_Payment+Extra_Payment</definedName>
    <definedName name="Total_Payment_16_1_18">Scheduled_Payment+Extra_Payment</definedName>
    <definedName name="Total_Payment_16_1_19" localSheetId="1">Scheduled_Payment+Extra_Payment</definedName>
    <definedName name="Total_Payment_16_1_19" localSheetId="24">Scheduled_Payment+Extra_Payment</definedName>
    <definedName name="Total_Payment_16_1_19" localSheetId="0">Scheduled_Payment+Extra_Payment</definedName>
    <definedName name="Total_Payment_16_1_19">Scheduled_Payment+Extra_Payment</definedName>
    <definedName name="Total_Payment_16_1_2" localSheetId="1">Scheduled_Payment+Extra_Payment</definedName>
    <definedName name="Total_Payment_16_1_2" localSheetId="24">Scheduled_Payment+Extra_Payment</definedName>
    <definedName name="Total_Payment_16_1_2" localSheetId="0">Scheduled_Payment+Extra_Payment</definedName>
    <definedName name="Total_Payment_16_1_2">Scheduled_Payment+Extra_Payment</definedName>
    <definedName name="Total_Payment_16_1_20" localSheetId="1">Scheduled_Payment+Extra_Payment</definedName>
    <definedName name="Total_Payment_16_1_20" localSheetId="24">Scheduled_Payment+Extra_Payment</definedName>
    <definedName name="Total_Payment_16_1_20" localSheetId="0">Scheduled_Payment+Extra_Payment</definedName>
    <definedName name="Total_Payment_16_1_20">Scheduled_Payment+Extra_Payment</definedName>
    <definedName name="Total_Payment_16_1_21" localSheetId="1">Scheduled_Payment+Extra_Payment</definedName>
    <definedName name="Total_Payment_16_1_21" localSheetId="24">Scheduled_Payment+Extra_Payment</definedName>
    <definedName name="Total_Payment_16_1_21" localSheetId="0">Scheduled_Payment+Extra_Payment</definedName>
    <definedName name="Total_Payment_16_1_21">Scheduled_Payment+Extra_Payment</definedName>
    <definedName name="Total_Payment_16_1_23" localSheetId="1">Scheduled_Payment+Extra_Payment</definedName>
    <definedName name="Total_Payment_16_1_23" localSheetId="24">Scheduled_Payment+Extra_Payment</definedName>
    <definedName name="Total_Payment_16_1_23" localSheetId="0">Scheduled_Payment+Extra_Payment</definedName>
    <definedName name="Total_Payment_16_1_23">Scheduled_Payment+Extra_Payment</definedName>
    <definedName name="Total_Payment_16_1_6" localSheetId="1">Scheduled_Payment+Extra_Payment</definedName>
    <definedName name="Total_Payment_16_1_6" localSheetId="24">Scheduled_Payment+Extra_Payment</definedName>
    <definedName name="Total_Payment_16_1_6" localSheetId="0">Scheduled_Payment+Extra_Payment</definedName>
    <definedName name="Total_Payment_16_1_6">Scheduled_Payment+Extra_Payment</definedName>
    <definedName name="Total_Payment_16_1_7" localSheetId="1">Scheduled_Payment+Extra_Payment</definedName>
    <definedName name="Total_Payment_16_1_7" localSheetId="24">Scheduled_Payment+Extra_Payment</definedName>
    <definedName name="Total_Payment_16_1_7" localSheetId="0">Scheduled_Payment+Extra_Payment</definedName>
    <definedName name="Total_Payment_16_1_7">Scheduled_Payment+Extra_Payment</definedName>
    <definedName name="Total_Payment_16_11" localSheetId="1">Scheduled_Payment+Extra_Payment</definedName>
    <definedName name="Total_Payment_16_11" localSheetId="24">Scheduled_Payment+Extra_Payment</definedName>
    <definedName name="Total_Payment_16_11" localSheetId="0">Scheduled_Payment+Extra_Payment</definedName>
    <definedName name="Total_Payment_16_11">Scheduled_Payment+Extra_Payment</definedName>
    <definedName name="Total_Payment_16_13" localSheetId="1">Scheduled_Payment+Extra_Payment</definedName>
    <definedName name="Total_Payment_16_13" localSheetId="24">Scheduled_Payment+Extra_Payment</definedName>
    <definedName name="Total_Payment_16_13" localSheetId="0">Scheduled_Payment+Extra_Payment</definedName>
    <definedName name="Total_Payment_16_13">Scheduled_Payment+Extra_Payment</definedName>
    <definedName name="Total_Payment_16_15" localSheetId="1">Scheduled_Payment+Extra_Payment</definedName>
    <definedName name="Total_Payment_16_15" localSheetId="24">Scheduled_Payment+Extra_Payment</definedName>
    <definedName name="Total_Payment_16_15" localSheetId="0">Scheduled_Payment+Extra_Payment</definedName>
    <definedName name="Total_Payment_16_15">Scheduled_Payment+Extra_Payment</definedName>
    <definedName name="Total_Payment_16_16" localSheetId="1">Scheduled_Payment+Extra_Payment</definedName>
    <definedName name="Total_Payment_16_16" localSheetId="24">Scheduled_Payment+Extra_Payment</definedName>
    <definedName name="Total_Payment_16_16" localSheetId="0">Scheduled_Payment+Extra_Payment</definedName>
    <definedName name="Total_Payment_16_16">Scheduled_Payment+Extra_Payment</definedName>
    <definedName name="Total_Payment_16_17" localSheetId="1">Scheduled_Payment+Extra_Payment</definedName>
    <definedName name="Total_Payment_16_17" localSheetId="24">Scheduled_Payment+Extra_Payment</definedName>
    <definedName name="Total_Payment_16_17" localSheetId="0">Scheduled_Payment+Extra_Payment</definedName>
    <definedName name="Total_Payment_16_17">Scheduled_Payment+Extra_Payment</definedName>
    <definedName name="Total_Payment_16_18" localSheetId="1">Scheduled_Payment+Extra_Payment</definedName>
    <definedName name="Total_Payment_16_18" localSheetId="24">Scheduled_Payment+Extra_Payment</definedName>
    <definedName name="Total_Payment_16_18" localSheetId="0">Scheduled_Payment+Extra_Payment</definedName>
    <definedName name="Total_Payment_16_18">Scheduled_Payment+Extra_Payment</definedName>
    <definedName name="Total_Payment_16_19" localSheetId="1">Scheduled_Payment+Extra_Payment</definedName>
    <definedName name="Total_Payment_16_19" localSheetId="24">Scheduled_Payment+Extra_Payment</definedName>
    <definedName name="Total_Payment_16_19" localSheetId="0">Scheduled_Payment+Extra_Payment</definedName>
    <definedName name="Total_Payment_16_19">Scheduled_Payment+Extra_Payment</definedName>
    <definedName name="Total_Payment_16_2" localSheetId="1">Scheduled_Payment+Extra_Payment</definedName>
    <definedName name="Total_Payment_16_2" localSheetId="24">Scheduled_Payment+Extra_Payment</definedName>
    <definedName name="Total_Payment_16_2" localSheetId="0">Scheduled_Payment+Extra_Payment</definedName>
    <definedName name="Total_Payment_16_2">Scheduled_Payment+Extra_Payment</definedName>
    <definedName name="Total_Payment_16_2_1" localSheetId="1">Scheduled_Payment+Extra_Payment</definedName>
    <definedName name="Total_Payment_16_2_1" localSheetId="24">Scheduled_Payment+Extra_Payment</definedName>
    <definedName name="Total_Payment_16_2_1" localSheetId="0">Scheduled_Payment+Extra_Payment</definedName>
    <definedName name="Total_Payment_16_2_1">Scheduled_Payment+Extra_Payment</definedName>
    <definedName name="Total_Payment_16_2_11" localSheetId="1">Scheduled_Payment+Extra_Payment</definedName>
    <definedName name="Total_Payment_16_2_11" localSheetId="24">Scheduled_Payment+Extra_Payment</definedName>
    <definedName name="Total_Payment_16_2_11" localSheetId="0">Scheduled_Payment+Extra_Payment</definedName>
    <definedName name="Total_Payment_16_2_11">Scheduled_Payment+Extra_Payment</definedName>
    <definedName name="Total_Payment_16_2_13" localSheetId="1">Scheduled_Payment+Extra_Payment</definedName>
    <definedName name="Total_Payment_16_2_13" localSheetId="24">Scheduled_Payment+Extra_Payment</definedName>
    <definedName name="Total_Payment_16_2_13" localSheetId="0">Scheduled_Payment+Extra_Payment</definedName>
    <definedName name="Total_Payment_16_2_13">Scheduled_Payment+Extra_Payment</definedName>
    <definedName name="Total_Payment_16_2_18" localSheetId="1">Scheduled_Payment+Extra_Payment</definedName>
    <definedName name="Total_Payment_16_2_18" localSheetId="24">Scheduled_Payment+Extra_Payment</definedName>
    <definedName name="Total_Payment_16_2_18" localSheetId="0">Scheduled_Payment+Extra_Payment</definedName>
    <definedName name="Total_Payment_16_2_18">Scheduled_Payment+Extra_Payment</definedName>
    <definedName name="Total_Payment_16_2_19" localSheetId="1">Scheduled_Payment+Extra_Payment</definedName>
    <definedName name="Total_Payment_16_2_19" localSheetId="24">Scheduled_Payment+Extra_Payment</definedName>
    <definedName name="Total_Payment_16_2_19" localSheetId="0">Scheduled_Payment+Extra_Payment</definedName>
    <definedName name="Total_Payment_16_2_19">Scheduled_Payment+Extra_Payment</definedName>
    <definedName name="Total_Payment_16_2_2" localSheetId="1">Scheduled_Payment+Extra_Payment</definedName>
    <definedName name="Total_Payment_16_2_2" localSheetId="24">Scheduled_Payment+Extra_Payment</definedName>
    <definedName name="Total_Payment_16_2_2" localSheetId="0">Scheduled_Payment+Extra_Payment</definedName>
    <definedName name="Total_Payment_16_2_2">Scheduled_Payment+Extra_Payment</definedName>
    <definedName name="Total_Payment_16_2_20" localSheetId="1">Scheduled_Payment+Extra_Payment</definedName>
    <definedName name="Total_Payment_16_2_20" localSheetId="24">Scheduled_Payment+Extra_Payment</definedName>
    <definedName name="Total_Payment_16_2_20" localSheetId="0">Scheduled_Payment+Extra_Payment</definedName>
    <definedName name="Total_Payment_16_2_20">Scheduled_Payment+Extra_Payment</definedName>
    <definedName name="Total_Payment_16_2_21" localSheetId="1">Scheduled_Payment+Extra_Payment</definedName>
    <definedName name="Total_Payment_16_2_21" localSheetId="24">Scheduled_Payment+Extra_Payment</definedName>
    <definedName name="Total_Payment_16_2_21" localSheetId="0">Scheduled_Payment+Extra_Payment</definedName>
    <definedName name="Total_Payment_16_2_21">Scheduled_Payment+Extra_Payment</definedName>
    <definedName name="Total_Payment_16_2_23" localSheetId="1">Scheduled_Payment+Extra_Payment</definedName>
    <definedName name="Total_Payment_16_2_23" localSheetId="24">Scheduled_Payment+Extra_Payment</definedName>
    <definedName name="Total_Payment_16_2_23" localSheetId="0">Scheduled_Payment+Extra_Payment</definedName>
    <definedName name="Total_Payment_16_2_23">Scheduled_Payment+Extra_Payment</definedName>
    <definedName name="Total_Payment_16_2_6" localSheetId="1">Scheduled_Payment+Extra_Payment</definedName>
    <definedName name="Total_Payment_16_2_6" localSheetId="24">Scheduled_Payment+Extra_Payment</definedName>
    <definedName name="Total_Payment_16_2_6" localSheetId="0">Scheduled_Payment+Extra_Payment</definedName>
    <definedName name="Total_Payment_16_2_6">Scheduled_Payment+Extra_Payment</definedName>
    <definedName name="Total_Payment_16_2_7" localSheetId="1">Scheduled_Payment+Extra_Payment</definedName>
    <definedName name="Total_Payment_16_2_7" localSheetId="24">Scheduled_Payment+Extra_Payment</definedName>
    <definedName name="Total_Payment_16_2_7" localSheetId="0">Scheduled_Payment+Extra_Payment</definedName>
    <definedName name="Total_Payment_16_2_7">Scheduled_Payment+Extra_Payment</definedName>
    <definedName name="Total_Payment_16_20" localSheetId="1">Scheduled_Payment+Extra_Payment</definedName>
    <definedName name="Total_Payment_16_20" localSheetId="24">Scheduled_Payment+Extra_Payment</definedName>
    <definedName name="Total_Payment_16_20" localSheetId="0">Scheduled_Payment+Extra_Payment</definedName>
    <definedName name="Total_Payment_16_20">Scheduled_Payment+Extra_Payment</definedName>
    <definedName name="Total_Payment_16_21" localSheetId="1">Scheduled_Payment+Extra_Payment</definedName>
    <definedName name="Total_Payment_16_21" localSheetId="24">Scheduled_Payment+Extra_Payment</definedName>
    <definedName name="Total_Payment_16_21" localSheetId="0">Scheduled_Payment+Extra_Payment</definedName>
    <definedName name="Total_Payment_16_21">Scheduled_Payment+Extra_Payment</definedName>
    <definedName name="Total_Payment_16_22" localSheetId="1">Scheduled_Payment+Extra_Payment</definedName>
    <definedName name="Total_Payment_16_22" localSheetId="24">Scheduled_Payment+Extra_Payment</definedName>
    <definedName name="Total_Payment_16_22" localSheetId="0">Scheduled_Payment+Extra_Payment</definedName>
    <definedName name="Total_Payment_16_22">Scheduled_Payment+Extra_Payment</definedName>
    <definedName name="Total_Payment_16_23" localSheetId="1">Scheduled_Payment+Extra_Payment</definedName>
    <definedName name="Total_Payment_16_23" localSheetId="24">Scheduled_Payment+Extra_Payment</definedName>
    <definedName name="Total_Payment_16_23" localSheetId="0">Scheduled_Payment+Extra_Payment</definedName>
    <definedName name="Total_Payment_16_23">Scheduled_Payment+Extra_Payment</definedName>
    <definedName name="Total_Payment_16_24" localSheetId="1">Scheduled_Payment+Extra_Payment</definedName>
    <definedName name="Total_Payment_16_24" localSheetId="24">Scheduled_Payment+Extra_Payment</definedName>
    <definedName name="Total_Payment_16_24" localSheetId="0">Scheduled_Payment+Extra_Payment</definedName>
    <definedName name="Total_Payment_16_24">Scheduled_Payment+Extra_Payment</definedName>
    <definedName name="Total_Payment_16_26" localSheetId="1">Scheduled_Payment+Extra_Payment</definedName>
    <definedName name="Total_Payment_16_26" localSheetId="24">Scheduled_Payment+Extra_Payment</definedName>
    <definedName name="Total_Payment_16_26" localSheetId="0">Scheduled_Payment+Extra_Payment</definedName>
    <definedName name="Total_Payment_16_26">Scheduled_Payment+Extra_Payment</definedName>
    <definedName name="Total_Payment_16_27" localSheetId="1">Scheduled_Payment+Extra_Payment</definedName>
    <definedName name="Total_Payment_16_27" localSheetId="24">Scheduled_Payment+Extra_Payment</definedName>
    <definedName name="Total_Payment_16_27" localSheetId="0">Scheduled_Payment+Extra_Payment</definedName>
    <definedName name="Total_Payment_16_27">Scheduled_Payment+Extra_Payment</definedName>
    <definedName name="Total_Payment_16_29" localSheetId="1">Scheduled_Payment+Extra_Payment</definedName>
    <definedName name="Total_Payment_16_29" localSheetId="24">Scheduled_Payment+Extra_Payment</definedName>
    <definedName name="Total_Payment_16_29" localSheetId="0">Scheduled_Payment+Extra_Payment</definedName>
    <definedName name="Total_Payment_16_29">Scheduled_Payment+Extra_Payment</definedName>
    <definedName name="Total_Payment_16_3" localSheetId="1">Scheduled_Payment+Extra_Payment</definedName>
    <definedName name="Total_Payment_16_3" localSheetId="24">Scheduled_Payment+Extra_Payment</definedName>
    <definedName name="Total_Payment_16_3" localSheetId="0">Scheduled_Payment+Extra_Payment</definedName>
    <definedName name="Total_Payment_16_3">Scheduled_Payment+Extra_Payment</definedName>
    <definedName name="Total_Payment_16_3_1" localSheetId="1">Scheduled_Payment+Extra_Payment</definedName>
    <definedName name="Total_Payment_16_3_1" localSheetId="24">Scheduled_Payment+Extra_Payment</definedName>
    <definedName name="Total_Payment_16_3_1" localSheetId="0">Scheduled_Payment+Extra_Payment</definedName>
    <definedName name="Total_Payment_16_3_1">Scheduled_Payment+Extra_Payment</definedName>
    <definedName name="Total_Payment_16_3_11" localSheetId="1">Scheduled_Payment+Extra_Payment</definedName>
    <definedName name="Total_Payment_16_3_11" localSheetId="24">Scheduled_Payment+Extra_Payment</definedName>
    <definedName name="Total_Payment_16_3_11" localSheetId="0">Scheduled_Payment+Extra_Payment</definedName>
    <definedName name="Total_Payment_16_3_11">Scheduled_Payment+Extra_Payment</definedName>
    <definedName name="Total_Payment_16_3_13" localSheetId="1">Scheduled_Payment+Extra_Payment</definedName>
    <definedName name="Total_Payment_16_3_13" localSheetId="24">Scheduled_Payment+Extra_Payment</definedName>
    <definedName name="Total_Payment_16_3_13" localSheetId="0">Scheduled_Payment+Extra_Payment</definedName>
    <definedName name="Total_Payment_16_3_13">Scheduled_Payment+Extra_Payment</definedName>
    <definedName name="Total_Payment_16_3_18" localSheetId="1">Scheduled_Payment+Extra_Payment</definedName>
    <definedName name="Total_Payment_16_3_18" localSheetId="24">Scheduled_Payment+Extra_Payment</definedName>
    <definedName name="Total_Payment_16_3_18" localSheetId="0">Scheduled_Payment+Extra_Payment</definedName>
    <definedName name="Total_Payment_16_3_18">Scheduled_Payment+Extra_Payment</definedName>
    <definedName name="Total_Payment_16_3_19" localSheetId="1">Scheduled_Payment+Extra_Payment</definedName>
    <definedName name="Total_Payment_16_3_19" localSheetId="24">Scheduled_Payment+Extra_Payment</definedName>
    <definedName name="Total_Payment_16_3_19" localSheetId="0">Scheduled_Payment+Extra_Payment</definedName>
    <definedName name="Total_Payment_16_3_19">Scheduled_Payment+Extra_Payment</definedName>
    <definedName name="Total_Payment_16_3_2" localSheetId="1">Scheduled_Payment+Extra_Payment</definedName>
    <definedName name="Total_Payment_16_3_2" localSheetId="24">Scheduled_Payment+Extra_Payment</definedName>
    <definedName name="Total_Payment_16_3_2" localSheetId="0">Scheduled_Payment+Extra_Payment</definedName>
    <definedName name="Total_Payment_16_3_2">Scheduled_Payment+Extra_Payment</definedName>
    <definedName name="Total_Payment_16_3_20" localSheetId="1">Scheduled_Payment+Extra_Payment</definedName>
    <definedName name="Total_Payment_16_3_20" localSheetId="24">Scheduled_Payment+Extra_Payment</definedName>
    <definedName name="Total_Payment_16_3_20" localSheetId="0">Scheduled_Payment+Extra_Payment</definedName>
    <definedName name="Total_Payment_16_3_20">Scheduled_Payment+Extra_Payment</definedName>
    <definedName name="Total_Payment_16_3_21" localSheetId="1">Scheduled_Payment+Extra_Payment</definedName>
    <definedName name="Total_Payment_16_3_21" localSheetId="24">Scheduled_Payment+Extra_Payment</definedName>
    <definedName name="Total_Payment_16_3_21" localSheetId="0">Scheduled_Payment+Extra_Payment</definedName>
    <definedName name="Total_Payment_16_3_21">Scheduled_Payment+Extra_Payment</definedName>
    <definedName name="Total_Payment_16_3_23" localSheetId="1">Scheduled_Payment+Extra_Payment</definedName>
    <definedName name="Total_Payment_16_3_23" localSheetId="24">Scheduled_Payment+Extra_Payment</definedName>
    <definedName name="Total_Payment_16_3_23" localSheetId="0">Scheduled_Payment+Extra_Payment</definedName>
    <definedName name="Total_Payment_16_3_23">Scheduled_Payment+Extra_Payment</definedName>
    <definedName name="Total_Payment_16_3_6" localSheetId="1">Scheduled_Payment+Extra_Payment</definedName>
    <definedName name="Total_Payment_16_3_6" localSheetId="24">Scheduled_Payment+Extra_Payment</definedName>
    <definedName name="Total_Payment_16_3_6" localSheetId="0">Scheduled_Payment+Extra_Payment</definedName>
    <definedName name="Total_Payment_16_3_6">Scheduled_Payment+Extra_Payment</definedName>
    <definedName name="Total_Payment_16_3_7" localSheetId="1">Scheduled_Payment+Extra_Payment</definedName>
    <definedName name="Total_Payment_16_3_7" localSheetId="24">Scheduled_Payment+Extra_Payment</definedName>
    <definedName name="Total_Payment_16_3_7" localSheetId="0">Scheduled_Payment+Extra_Payment</definedName>
    <definedName name="Total_Payment_16_3_7">Scheduled_Payment+Extra_Payment</definedName>
    <definedName name="Total_Payment_16_30" localSheetId="1">Scheduled_Payment+Extra_Payment</definedName>
    <definedName name="Total_Payment_16_30" localSheetId="24">Scheduled_Payment+Extra_Payment</definedName>
    <definedName name="Total_Payment_16_30" localSheetId="0">Scheduled_Payment+Extra_Payment</definedName>
    <definedName name="Total_Payment_16_30">Scheduled_Payment+Extra_Payment</definedName>
    <definedName name="Total_Payment_16_31" localSheetId="1">Scheduled_Payment+Extra_Payment</definedName>
    <definedName name="Total_Payment_16_31" localSheetId="24">Scheduled_Payment+Extra_Payment</definedName>
    <definedName name="Total_Payment_16_31" localSheetId="0">Scheduled_Payment+Extra_Payment</definedName>
    <definedName name="Total_Payment_16_31">Scheduled_Payment+Extra_Payment</definedName>
    <definedName name="Total_Payment_16_4" localSheetId="1">Scheduled_Payment+Extra_Payment</definedName>
    <definedName name="Total_Payment_16_4" localSheetId="24">Scheduled_Payment+Extra_Payment</definedName>
    <definedName name="Total_Payment_16_4" localSheetId="0">Scheduled_Payment+Extra_Payment</definedName>
    <definedName name="Total_Payment_16_4">Scheduled_Payment+Extra_Payment</definedName>
    <definedName name="Total_Payment_16_4_1" localSheetId="1">Scheduled_Payment+Extra_Payment</definedName>
    <definedName name="Total_Payment_16_4_1" localSheetId="24">Scheduled_Payment+Extra_Payment</definedName>
    <definedName name="Total_Payment_16_4_1" localSheetId="0">Scheduled_Payment+Extra_Payment</definedName>
    <definedName name="Total_Payment_16_4_1">Scheduled_Payment+Extra_Payment</definedName>
    <definedName name="Total_Payment_16_4_11" localSheetId="1">Scheduled_Payment+Extra_Payment</definedName>
    <definedName name="Total_Payment_16_4_11" localSheetId="24">Scheduled_Payment+Extra_Payment</definedName>
    <definedName name="Total_Payment_16_4_11" localSheetId="0">Scheduled_Payment+Extra_Payment</definedName>
    <definedName name="Total_Payment_16_4_11">Scheduled_Payment+Extra_Payment</definedName>
    <definedName name="Total_Payment_16_4_13" localSheetId="1">Scheduled_Payment+Extra_Payment</definedName>
    <definedName name="Total_Payment_16_4_13" localSheetId="24">Scheduled_Payment+Extra_Payment</definedName>
    <definedName name="Total_Payment_16_4_13" localSheetId="0">Scheduled_Payment+Extra_Payment</definedName>
    <definedName name="Total_Payment_16_4_13">Scheduled_Payment+Extra_Payment</definedName>
    <definedName name="Total_Payment_16_4_18" localSheetId="1">Scheduled_Payment+Extra_Payment</definedName>
    <definedName name="Total_Payment_16_4_18" localSheetId="24">Scheduled_Payment+Extra_Payment</definedName>
    <definedName name="Total_Payment_16_4_18" localSheetId="0">Scheduled_Payment+Extra_Payment</definedName>
    <definedName name="Total_Payment_16_4_18">Scheduled_Payment+Extra_Payment</definedName>
    <definedName name="Total_Payment_16_4_19" localSheetId="1">Scheduled_Payment+Extra_Payment</definedName>
    <definedName name="Total_Payment_16_4_19" localSheetId="24">Scheduled_Payment+Extra_Payment</definedName>
    <definedName name="Total_Payment_16_4_19" localSheetId="0">Scheduled_Payment+Extra_Payment</definedName>
    <definedName name="Total_Payment_16_4_19">Scheduled_Payment+Extra_Payment</definedName>
    <definedName name="Total_Payment_16_4_2" localSheetId="1">Scheduled_Payment+Extra_Payment</definedName>
    <definedName name="Total_Payment_16_4_2" localSheetId="24">Scheduled_Payment+Extra_Payment</definedName>
    <definedName name="Total_Payment_16_4_2" localSheetId="0">Scheduled_Payment+Extra_Payment</definedName>
    <definedName name="Total_Payment_16_4_2">Scheduled_Payment+Extra_Payment</definedName>
    <definedName name="Total_Payment_16_4_20" localSheetId="1">Scheduled_Payment+Extra_Payment</definedName>
    <definedName name="Total_Payment_16_4_20" localSheetId="24">Scheduled_Payment+Extra_Payment</definedName>
    <definedName name="Total_Payment_16_4_20" localSheetId="0">Scheduled_Payment+Extra_Payment</definedName>
    <definedName name="Total_Payment_16_4_20">Scheduled_Payment+Extra_Payment</definedName>
    <definedName name="Total_Payment_16_4_21" localSheetId="1">Scheduled_Payment+Extra_Payment</definedName>
    <definedName name="Total_Payment_16_4_21" localSheetId="24">Scheduled_Payment+Extra_Payment</definedName>
    <definedName name="Total_Payment_16_4_21" localSheetId="0">Scheduled_Payment+Extra_Payment</definedName>
    <definedName name="Total_Payment_16_4_21">Scheduled_Payment+Extra_Payment</definedName>
    <definedName name="Total_Payment_16_4_23" localSheetId="1">Scheduled_Payment+Extra_Payment</definedName>
    <definedName name="Total_Payment_16_4_23" localSheetId="24">Scheduled_Payment+Extra_Payment</definedName>
    <definedName name="Total_Payment_16_4_23" localSheetId="0">Scheduled_Payment+Extra_Payment</definedName>
    <definedName name="Total_Payment_16_4_23">Scheduled_Payment+Extra_Payment</definedName>
    <definedName name="Total_Payment_16_4_6" localSheetId="1">Scheduled_Payment+Extra_Payment</definedName>
    <definedName name="Total_Payment_16_4_6" localSheetId="24">Scheduled_Payment+Extra_Payment</definedName>
    <definedName name="Total_Payment_16_4_6" localSheetId="0">Scheduled_Payment+Extra_Payment</definedName>
    <definedName name="Total_Payment_16_4_6">Scheduled_Payment+Extra_Payment</definedName>
    <definedName name="Total_Payment_16_4_7" localSheetId="1">Scheduled_Payment+Extra_Payment</definedName>
    <definedName name="Total_Payment_16_4_7" localSheetId="24">Scheduled_Payment+Extra_Payment</definedName>
    <definedName name="Total_Payment_16_4_7" localSheetId="0">Scheduled_Payment+Extra_Payment</definedName>
    <definedName name="Total_Payment_16_4_7">Scheduled_Payment+Extra_Payment</definedName>
    <definedName name="Total_Payment_16_5" localSheetId="1">Scheduled_Payment+Extra_Payment</definedName>
    <definedName name="Total_Payment_16_5" localSheetId="24">Scheduled_Payment+Extra_Payment</definedName>
    <definedName name="Total_Payment_16_5" localSheetId="0">Scheduled_Payment+Extra_Payment</definedName>
    <definedName name="Total_Payment_16_5">Scheduled_Payment+Extra_Payment</definedName>
    <definedName name="Total_Payment_16_5_1" localSheetId="1">Scheduled_Payment+Extra_Payment</definedName>
    <definedName name="Total_Payment_16_5_1" localSheetId="24">Scheduled_Payment+Extra_Payment</definedName>
    <definedName name="Total_Payment_16_5_1" localSheetId="0">Scheduled_Payment+Extra_Payment</definedName>
    <definedName name="Total_Payment_16_5_1">Scheduled_Payment+Extra_Payment</definedName>
    <definedName name="Total_Payment_16_5_11" localSheetId="1">Scheduled_Payment+Extra_Payment</definedName>
    <definedName name="Total_Payment_16_5_11" localSheetId="24">Scheduled_Payment+Extra_Payment</definedName>
    <definedName name="Total_Payment_16_5_11" localSheetId="0">Scheduled_Payment+Extra_Payment</definedName>
    <definedName name="Total_Payment_16_5_11">Scheduled_Payment+Extra_Payment</definedName>
    <definedName name="Total_Payment_16_5_13" localSheetId="1">Scheduled_Payment+Extra_Payment</definedName>
    <definedName name="Total_Payment_16_5_13" localSheetId="24">Scheduled_Payment+Extra_Payment</definedName>
    <definedName name="Total_Payment_16_5_13" localSheetId="0">Scheduled_Payment+Extra_Payment</definedName>
    <definedName name="Total_Payment_16_5_13">Scheduled_Payment+Extra_Payment</definedName>
    <definedName name="Total_Payment_16_5_18" localSheetId="1">Scheduled_Payment+Extra_Payment</definedName>
    <definedName name="Total_Payment_16_5_18" localSheetId="24">Scheduled_Payment+Extra_Payment</definedName>
    <definedName name="Total_Payment_16_5_18" localSheetId="0">Scheduled_Payment+Extra_Payment</definedName>
    <definedName name="Total_Payment_16_5_18">Scheduled_Payment+Extra_Payment</definedName>
    <definedName name="Total_Payment_16_5_2" localSheetId="1">Scheduled_Payment+Extra_Payment</definedName>
    <definedName name="Total_Payment_16_5_2" localSheetId="24">Scheduled_Payment+Extra_Payment</definedName>
    <definedName name="Total_Payment_16_5_2" localSheetId="0">Scheduled_Payment+Extra_Payment</definedName>
    <definedName name="Total_Payment_16_5_2">Scheduled_Payment+Extra_Payment</definedName>
    <definedName name="Total_Payment_16_5_21" localSheetId="1">Scheduled_Payment+Extra_Payment</definedName>
    <definedName name="Total_Payment_16_5_21" localSheetId="24">Scheduled_Payment+Extra_Payment</definedName>
    <definedName name="Total_Payment_16_5_21" localSheetId="0">Scheduled_Payment+Extra_Payment</definedName>
    <definedName name="Total_Payment_16_5_21">Scheduled_Payment+Extra_Payment</definedName>
    <definedName name="Total_Payment_16_5_6" localSheetId="1">Scheduled_Payment+Extra_Payment</definedName>
    <definedName name="Total_Payment_16_5_6" localSheetId="24">Scheduled_Payment+Extra_Payment</definedName>
    <definedName name="Total_Payment_16_5_6" localSheetId="0">Scheduled_Payment+Extra_Payment</definedName>
    <definedName name="Total_Payment_16_5_6">Scheduled_Payment+Extra_Payment</definedName>
    <definedName name="Total_Payment_16_5_7" localSheetId="1">Scheduled_Payment+Extra_Payment</definedName>
    <definedName name="Total_Payment_16_5_7" localSheetId="24">Scheduled_Payment+Extra_Payment</definedName>
    <definedName name="Total_Payment_16_5_7" localSheetId="0">Scheduled_Payment+Extra_Payment</definedName>
    <definedName name="Total_Payment_16_5_7">Scheduled_Payment+Extra_Payment</definedName>
    <definedName name="Total_Payment_16_6" localSheetId="1">Scheduled_Payment+Extra_Payment</definedName>
    <definedName name="Total_Payment_16_6" localSheetId="24">Scheduled_Payment+Extra_Payment</definedName>
    <definedName name="Total_Payment_16_6" localSheetId="0">Scheduled_Payment+Extra_Payment</definedName>
    <definedName name="Total_Payment_16_6">Scheduled_Payment+Extra_Payment</definedName>
    <definedName name="Total_Payment_16_7" localSheetId="1">Scheduled_Payment+Extra_Payment</definedName>
    <definedName name="Total_Payment_16_7" localSheetId="24">Scheduled_Payment+Extra_Payment</definedName>
    <definedName name="Total_Payment_16_7" localSheetId="0">Scheduled_Payment+Extra_Payment</definedName>
    <definedName name="Total_Payment_16_7">Scheduled_Payment+Extra_Payment</definedName>
    <definedName name="Total_Payment_16_9" localSheetId="1">Scheduled_Payment+Extra_Payment</definedName>
    <definedName name="Total_Payment_16_9" localSheetId="24">Scheduled_Payment+Extra_Payment</definedName>
    <definedName name="Total_Payment_16_9" localSheetId="0">Scheduled_Payment+Extra_Payment</definedName>
    <definedName name="Total_Payment_16_9">Scheduled_Payment+Extra_Payment</definedName>
    <definedName name="Total_Payment_17" localSheetId="1">Scheduled_Payment+Extra_Payment</definedName>
    <definedName name="Total_Payment_17" localSheetId="24">Scheduled_Payment+Extra_Payment</definedName>
    <definedName name="Total_Payment_17" localSheetId="0">Scheduled_Payment+Extra_Payment</definedName>
    <definedName name="Total_Payment_17">Scheduled_Payment+Extra_Payment</definedName>
    <definedName name="Total_Payment_18" localSheetId="1">Scheduled_Payment+Extra_Payment</definedName>
    <definedName name="Total_Payment_18" localSheetId="24">Scheduled_Payment+Extra_Payment</definedName>
    <definedName name="Total_Payment_18" localSheetId="0">Scheduled_Payment+Extra_Payment</definedName>
    <definedName name="Total_Payment_18">Scheduled_Payment+Extra_Payment</definedName>
    <definedName name="Total_Payment_18_1" localSheetId="1">Scheduled_Payment+Extra_Payment</definedName>
    <definedName name="Total_Payment_18_1" localSheetId="24">Scheduled_Payment+Extra_Payment</definedName>
    <definedName name="Total_Payment_18_1" localSheetId="0">Scheduled_Payment+Extra_Payment</definedName>
    <definedName name="Total_Payment_18_1">Scheduled_Payment+Extra_Payment</definedName>
    <definedName name="Total_Payment_18_1_1" localSheetId="1">Scheduled_Payment+Extra_Payment</definedName>
    <definedName name="Total_Payment_18_1_1" localSheetId="24">Scheduled_Payment+Extra_Payment</definedName>
    <definedName name="Total_Payment_18_1_1" localSheetId="0">Scheduled_Payment+Extra_Payment</definedName>
    <definedName name="Total_Payment_18_1_1">Scheduled_Payment+Extra_Payment</definedName>
    <definedName name="Total_Payment_18_1_11" localSheetId="1">Scheduled_Payment+Extra_Payment</definedName>
    <definedName name="Total_Payment_18_1_11" localSheetId="24">Scheduled_Payment+Extra_Payment</definedName>
    <definedName name="Total_Payment_18_1_11" localSheetId="0">Scheduled_Payment+Extra_Payment</definedName>
    <definedName name="Total_Payment_18_1_11">Scheduled_Payment+Extra_Payment</definedName>
    <definedName name="Total_Payment_18_1_13" localSheetId="1">Scheduled_Payment+Extra_Payment</definedName>
    <definedName name="Total_Payment_18_1_13" localSheetId="24">Scheduled_Payment+Extra_Payment</definedName>
    <definedName name="Total_Payment_18_1_13" localSheetId="0">Scheduled_Payment+Extra_Payment</definedName>
    <definedName name="Total_Payment_18_1_13">Scheduled_Payment+Extra_Payment</definedName>
    <definedName name="Total_Payment_18_1_18" localSheetId="1">Scheduled_Payment+Extra_Payment</definedName>
    <definedName name="Total_Payment_18_1_18" localSheetId="24">Scheduled_Payment+Extra_Payment</definedName>
    <definedName name="Total_Payment_18_1_18" localSheetId="0">Scheduled_Payment+Extra_Payment</definedName>
    <definedName name="Total_Payment_18_1_18">Scheduled_Payment+Extra_Payment</definedName>
    <definedName name="Total_Payment_18_1_19" localSheetId="1">Scheduled_Payment+Extra_Payment</definedName>
    <definedName name="Total_Payment_18_1_19" localSheetId="24">Scheduled_Payment+Extra_Payment</definedName>
    <definedName name="Total_Payment_18_1_19" localSheetId="0">Scheduled_Payment+Extra_Payment</definedName>
    <definedName name="Total_Payment_18_1_19">Scheduled_Payment+Extra_Payment</definedName>
    <definedName name="Total_Payment_18_1_2" localSheetId="1">Scheduled_Payment+Extra_Payment</definedName>
    <definedName name="Total_Payment_18_1_2" localSheetId="24">Scheduled_Payment+Extra_Payment</definedName>
    <definedName name="Total_Payment_18_1_2" localSheetId="0">Scheduled_Payment+Extra_Payment</definedName>
    <definedName name="Total_Payment_18_1_2">Scheduled_Payment+Extra_Payment</definedName>
    <definedName name="Total_Payment_18_1_20" localSheetId="1">Scheduled_Payment+Extra_Payment</definedName>
    <definedName name="Total_Payment_18_1_20" localSheetId="24">Scheduled_Payment+Extra_Payment</definedName>
    <definedName name="Total_Payment_18_1_20" localSheetId="0">Scheduled_Payment+Extra_Payment</definedName>
    <definedName name="Total_Payment_18_1_20">Scheduled_Payment+Extra_Payment</definedName>
    <definedName name="Total_Payment_18_1_21" localSheetId="1">Scheduled_Payment+Extra_Payment</definedName>
    <definedName name="Total_Payment_18_1_21" localSheetId="24">Scheduled_Payment+Extra_Payment</definedName>
    <definedName name="Total_Payment_18_1_21" localSheetId="0">Scheduled_Payment+Extra_Payment</definedName>
    <definedName name="Total_Payment_18_1_21">Scheduled_Payment+Extra_Payment</definedName>
    <definedName name="Total_Payment_18_1_23" localSheetId="1">Scheduled_Payment+Extra_Payment</definedName>
    <definedName name="Total_Payment_18_1_23" localSheetId="24">Scheduled_Payment+Extra_Payment</definedName>
    <definedName name="Total_Payment_18_1_23" localSheetId="0">Scheduled_Payment+Extra_Payment</definedName>
    <definedName name="Total_Payment_18_1_23">Scheduled_Payment+Extra_Payment</definedName>
    <definedName name="Total_Payment_18_1_6" localSheetId="1">Scheduled_Payment+Extra_Payment</definedName>
    <definedName name="Total_Payment_18_1_6" localSheetId="24">Scheduled_Payment+Extra_Payment</definedName>
    <definedName name="Total_Payment_18_1_6" localSheetId="0">Scheduled_Payment+Extra_Payment</definedName>
    <definedName name="Total_Payment_18_1_6">Scheduled_Payment+Extra_Payment</definedName>
    <definedName name="Total_Payment_18_1_7" localSheetId="1">Scheduled_Payment+Extra_Payment</definedName>
    <definedName name="Total_Payment_18_1_7" localSheetId="24">Scheduled_Payment+Extra_Payment</definedName>
    <definedName name="Total_Payment_18_1_7" localSheetId="0">Scheduled_Payment+Extra_Payment</definedName>
    <definedName name="Total_Payment_18_1_7">Scheduled_Payment+Extra_Payment</definedName>
    <definedName name="Total_Payment_18_11" localSheetId="1">Scheduled_Payment+Extra_Payment</definedName>
    <definedName name="Total_Payment_18_11" localSheetId="24">Scheduled_Payment+Extra_Payment</definedName>
    <definedName name="Total_Payment_18_11" localSheetId="0">Scheduled_Payment+Extra_Payment</definedName>
    <definedName name="Total_Payment_18_11">Scheduled_Payment+Extra_Payment</definedName>
    <definedName name="Total_Payment_18_13" localSheetId="1">Scheduled_Payment+Extra_Payment</definedName>
    <definedName name="Total_Payment_18_13" localSheetId="24">Scheduled_Payment+Extra_Payment</definedName>
    <definedName name="Total_Payment_18_13" localSheetId="0">Scheduled_Payment+Extra_Payment</definedName>
    <definedName name="Total_Payment_18_13">Scheduled_Payment+Extra_Payment</definedName>
    <definedName name="Total_Payment_18_15" localSheetId="1">Scheduled_Payment+Extra_Payment</definedName>
    <definedName name="Total_Payment_18_15" localSheetId="24">Scheduled_Payment+Extra_Payment</definedName>
    <definedName name="Total_Payment_18_15" localSheetId="0">Scheduled_Payment+Extra_Payment</definedName>
    <definedName name="Total_Payment_18_15">Scheduled_Payment+Extra_Payment</definedName>
    <definedName name="Total_Payment_18_16" localSheetId="1">Scheduled_Payment+Extra_Payment</definedName>
    <definedName name="Total_Payment_18_16" localSheetId="24">Scheduled_Payment+Extra_Payment</definedName>
    <definedName name="Total_Payment_18_16" localSheetId="0">Scheduled_Payment+Extra_Payment</definedName>
    <definedName name="Total_Payment_18_16">Scheduled_Payment+Extra_Payment</definedName>
    <definedName name="Total_Payment_18_17" localSheetId="1">Scheduled_Payment+Extra_Payment</definedName>
    <definedName name="Total_Payment_18_17" localSheetId="24">Scheduled_Payment+Extra_Payment</definedName>
    <definedName name="Total_Payment_18_17" localSheetId="0">Scheduled_Payment+Extra_Payment</definedName>
    <definedName name="Total_Payment_18_17">Scheduled_Payment+Extra_Payment</definedName>
    <definedName name="Total_Payment_18_18" localSheetId="1">Scheduled_Payment+Extra_Payment</definedName>
    <definedName name="Total_Payment_18_18" localSheetId="24">Scheduled_Payment+Extra_Payment</definedName>
    <definedName name="Total_Payment_18_18" localSheetId="0">Scheduled_Payment+Extra_Payment</definedName>
    <definedName name="Total_Payment_18_18">Scheduled_Payment+Extra_Payment</definedName>
    <definedName name="Total_Payment_18_19" localSheetId="1">Scheduled_Payment+Extra_Payment</definedName>
    <definedName name="Total_Payment_18_19" localSheetId="24">Scheduled_Payment+Extra_Payment</definedName>
    <definedName name="Total_Payment_18_19" localSheetId="0">Scheduled_Payment+Extra_Payment</definedName>
    <definedName name="Total_Payment_18_19">Scheduled_Payment+Extra_Payment</definedName>
    <definedName name="Total_Payment_18_2" localSheetId="1">Scheduled_Payment+Extra_Payment</definedName>
    <definedName name="Total_Payment_18_2" localSheetId="24">Scheduled_Payment+Extra_Payment</definedName>
    <definedName name="Total_Payment_18_2" localSheetId="0">Scheduled_Payment+Extra_Payment</definedName>
    <definedName name="Total_Payment_18_2">Scheduled_Payment+Extra_Payment</definedName>
    <definedName name="Total_Payment_18_2_1" localSheetId="1">Scheduled_Payment+Extra_Payment</definedName>
    <definedName name="Total_Payment_18_2_1" localSheetId="24">Scheduled_Payment+Extra_Payment</definedName>
    <definedName name="Total_Payment_18_2_1" localSheetId="0">Scheduled_Payment+Extra_Payment</definedName>
    <definedName name="Total_Payment_18_2_1">Scheduled_Payment+Extra_Payment</definedName>
    <definedName name="Total_Payment_18_2_11" localSheetId="1">Scheduled_Payment+Extra_Payment</definedName>
    <definedName name="Total_Payment_18_2_11" localSheetId="24">Scheduled_Payment+Extra_Payment</definedName>
    <definedName name="Total_Payment_18_2_11" localSheetId="0">Scheduled_Payment+Extra_Payment</definedName>
    <definedName name="Total_Payment_18_2_11">Scheduled_Payment+Extra_Payment</definedName>
    <definedName name="Total_Payment_18_2_13" localSheetId="1">Scheduled_Payment+Extra_Payment</definedName>
    <definedName name="Total_Payment_18_2_13" localSheetId="24">Scheduled_Payment+Extra_Payment</definedName>
    <definedName name="Total_Payment_18_2_13" localSheetId="0">Scheduled_Payment+Extra_Payment</definedName>
    <definedName name="Total_Payment_18_2_13">Scheduled_Payment+Extra_Payment</definedName>
    <definedName name="Total_Payment_18_2_18" localSheetId="1">Scheduled_Payment+Extra_Payment</definedName>
    <definedName name="Total_Payment_18_2_18" localSheetId="24">Scheduled_Payment+Extra_Payment</definedName>
    <definedName name="Total_Payment_18_2_18" localSheetId="0">Scheduled_Payment+Extra_Payment</definedName>
    <definedName name="Total_Payment_18_2_18">Scheduled_Payment+Extra_Payment</definedName>
    <definedName name="Total_Payment_18_2_19" localSheetId="1">Scheduled_Payment+Extra_Payment</definedName>
    <definedName name="Total_Payment_18_2_19" localSheetId="24">Scheduled_Payment+Extra_Payment</definedName>
    <definedName name="Total_Payment_18_2_19" localSheetId="0">Scheduled_Payment+Extra_Payment</definedName>
    <definedName name="Total_Payment_18_2_19">Scheduled_Payment+Extra_Payment</definedName>
    <definedName name="Total_Payment_18_2_2" localSheetId="1">Scheduled_Payment+Extra_Payment</definedName>
    <definedName name="Total_Payment_18_2_2" localSheetId="24">Scheduled_Payment+Extra_Payment</definedName>
    <definedName name="Total_Payment_18_2_2" localSheetId="0">Scheduled_Payment+Extra_Payment</definedName>
    <definedName name="Total_Payment_18_2_2">Scheduled_Payment+Extra_Payment</definedName>
    <definedName name="Total_Payment_18_2_20" localSheetId="1">Scheduled_Payment+Extra_Payment</definedName>
    <definedName name="Total_Payment_18_2_20" localSheetId="24">Scheduled_Payment+Extra_Payment</definedName>
    <definedName name="Total_Payment_18_2_20" localSheetId="0">Scheduled_Payment+Extra_Payment</definedName>
    <definedName name="Total_Payment_18_2_20">Scheduled_Payment+Extra_Payment</definedName>
    <definedName name="Total_Payment_18_2_21" localSheetId="1">Scheduled_Payment+Extra_Payment</definedName>
    <definedName name="Total_Payment_18_2_21" localSheetId="24">Scheduled_Payment+Extra_Payment</definedName>
    <definedName name="Total_Payment_18_2_21" localSheetId="0">Scheduled_Payment+Extra_Payment</definedName>
    <definedName name="Total_Payment_18_2_21">Scheduled_Payment+Extra_Payment</definedName>
    <definedName name="Total_Payment_18_2_23" localSheetId="1">Scheduled_Payment+Extra_Payment</definedName>
    <definedName name="Total_Payment_18_2_23" localSheetId="24">Scheduled_Payment+Extra_Payment</definedName>
    <definedName name="Total_Payment_18_2_23" localSheetId="0">Scheduled_Payment+Extra_Payment</definedName>
    <definedName name="Total_Payment_18_2_23">Scheduled_Payment+Extra_Payment</definedName>
    <definedName name="Total_Payment_18_2_6" localSheetId="1">Scheduled_Payment+Extra_Payment</definedName>
    <definedName name="Total_Payment_18_2_6" localSheetId="24">Scheduled_Payment+Extra_Payment</definedName>
    <definedName name="Total_Payment_18_2_6" localSheetId="0">Scheduled_Payment+Extra_Payment</definedName>
    <definedName name="Total_Payment_18_2_6">Scheduled_Payment+Extra_Payment</definedName>
    <definedName name="Total_Payment_18_2_7" localSheetId="1">Scheduled_Payment+Extra_Payment</definedName>
    <definedName name="Total_Payment_18_2_7" localSheetId="24">Scheduled_Payment+Extra_Payment</definedName>
    <definedName name="Total_Payment_18_2_7" localSheetId="0">Scheduled_Payment+Extra_Payment</definedName>
    <definedName name="Total_Payment_18_2_7">Scheduled_Payment+Extra_Payment</definedName>
    <definedName name="Total_Payment_18_20" localSheetId="1">Scheduled_Payment+Extra_Payment</definedName>
    <definedName name="Total_Payment_18_20" localSheetId="24">Scheduled_Payment+Extra_Payment</definedName>
    <definedName name="Total_Payment_18_20" localSheetId="0">Scheduled_Payment+Extra_Payment</definedName>
    <definedName name="Total_Payment_18_20">Scheduled_Payment+Extra_Payment</definedName>
    <definedName name="Total_Payment_18_21" localSheetId="1">Scheduled_Payment+Extra_Payment</definedName>
    <definedName name="Total_Payment_18_21" localSheetId="24">Scheduled_Payment+Extra_Payment</definedName>
    <definedName name="Total_Payment_18_21" localSheetId="0">Scheduled_Payment+Extra_Payment</definedName>
    <definedName name="Total_Payment_18_21">Scheduled_Payment+Extra_Payment</definedName>
    <definedName name="Total_Payment_18_22" localSheetId="1">Scheduled_Payment+Extra_Payment</definedName>
    <definedName name="Total_Payment_18_22" localSheetId="24">Scheduled_Payment+Extra_Payment</definedName>
    <definedName name="Total_Payment_18_22" localSheetId="0">Scheduled_Payment+Extra_Payment</definedName>
    <definedName name="Total_Payment_18_22">Scheduled_Payment+Extra_Payment</definedName>
    <definedName name="Total_Payment_18_23" localSheetId="1">Scheduled_Payment+Extra_Payment</definedName>
    <definedName name="Total_Payment_18_23" localSheetId="24">Scheduled_Payment+Extra_Payment</definedName>
    <definedName name="Total_Payment_18_23" localSheetId="0">Scheduled_Payment+Extra_Payment</definedName>
    <definedName name="Total_Payment_18_23">Scheduled_Payment+Extra_Payment</definedName>
    <definedName name="Total_Payment_18_24" localSheetId="1">Scheduled_Payment+Extra_Payment</definedName>
    <definedName name="Total_Payment_18_24" localSheetId="24">Scheduled_Payment+Extra_Payment</definedName>
    <definedName name="Total_Payment_18_24" localSheetId="0">Scheduled_Payment+Extra_Payment</definedName>
    <definedName name="Total_Payment_18_24">Scheduled_Payment+Extra_Payment</definedName>
    <definedName name="Total_Payment_18_26" localSheetId="1">Scheduled_Payment+Extra_Payment</definedName>
    <definedName name="Total_Payment_18_26" localSheetId="24">Scheduled_Payment+Extra_Payment</definedName>
    <definedName name="Total_Payment_18_26" localSheetId="0">Scheduled_Payment+Extra_Payment</definedName>
    <definedName name="Total_Payment_18_26">Scheduled_Payment+Extra_Payment</definedName>
    <definedName name="Total_Payment_18_27" localSheetId="1">Scheduled_Payment+Extra_Payment</definedName>
    <definedName name="Total_Payment_18_27" localSheetId="24">Scheduled_Payment+Extra_Payment</definedName>
    <definedName name="Total_Payment_18_27" localSheetId="0">Scheduled_Payment+Extra_Payment</definedName>
    <definedName name="Total_Payment_18_27">Scheduled_Payment+Extra_Payment</definedName>
    <definedName name="Total_Payment_18_29" localSheetId="1">Scheduled_Payment+Extra_Payment</definedName>
    <definedName name="Total_Payment_18_29" localSheetId="24">Scheduled_Payment+Extra_Payment</definedName>
    <definedName name="Total_Payment_18_29" localSheetId="0">Scheduled_Payment+Extra_Payment</definedName>
    <definedName name="Total_Payment_18_29">Scheduled_Payment+Extra_Payment</definedName>
    <definedName name="Total_Payment_18_3" localSheetId="1">Scheduled_Payment+Extra_Payment</definedName>
    <definedName name="Total_Payment_18_3" localSheetId="24">Scheduled_Payment+Extra_Payment</definedName>
    <definedName name="Total_Payment_18_3" localSheetId="0">Scheduled_Payment+Extra_Payment</definedName>
    <definedName name="Total_Payment_18_3">Scheduled_Payment+Extra_Payment</definedName>
    <definedName name="Total_Payment_18_3_1" localSheetId="1">Scheduled_Payment+Extra_Payment</definedName>
    <definedName name="Total_Payment_18_3_1" localSheetId="24">Scheduled_Payment+Extra_Payment</definedName>
    <definedName name="Total_Payment_18_3_1" localSheetId="0">Scheduled_Payment+Extra_Payment</definedName>
    <definedName name="Total_Payment_18_3_1">Scheduled_Payment+Extra_Payment</definedName>
    <definedName name="Total_Payment_18_3_11" localSheetId="1">Scheduled_Payment+Extra_Payment</definedName>
    <definedName name="Total_Payment_18_3_11" localSheetId="24">Scheduled_Payment+Extra_Payment</definedName>
    <definedName name="Total_Payment_18_3_11" localSheetId="0">Scheduled_Payment+Extra_Payment</definedName>
    <definedName name="Total_Payment_18_3_11">Scheduled_Payment+Extra_Payment</definedName>
    <definedName name="Total_Payment_18_3_13" localSheetId="1">Scheduled_Payment+Extra_Payment</definedName>
    <definedName name="Total_Payment_18_3_13" localSheetId="24">Scheduled_Payment+Extra_Payment</definedName>
    <definedName name="Total_Payment_18_3_13" localSheetId="0">Scheduled_Payment+Extra_Payment</definedName>
    <definedName name="Total_Payment_18_3_13">Scheduled_Payment+Extra_Payment</definedName>
    <definedName name="Total_Payment_18_3_18" localSheetId="1">Scheduled_Payment+Extra_Payment</definedName>
    <definedName name="Total_Payment_18_3_18" localSheetId="24">Scheduled_Payment+Extra_Payment</definedName>
    <definedName name="Total_Payment_18_3_18" localSheetId="0">Scheduled_Payment+Extra_Payment</definedName>
    <definedName name="Total_Payment_18_3_18">Scheduled_Payment+Extra_Payment</definedName>
    <definedName name="Total_Payment_18_3_19" localSheetId="1">Scheduled_Payment+Extra_Payment</definedName>
    <definedName name="Total_Payment_18_3_19" localSheetId="24">Scheduled_Payment+Extra_Payment</definedName>
    <definedName name="Total_Payment_18_3_19" localSheetId="0">Scheduled_Payment+Extra_Payment</definedName>
    <definedName name="Total_Payment_18_3_19">Scheduled_Payment+Extra_Payment</definedName>
    <definedName name="Total_Payment_18_3_2" localSheetId="1">Scheduled_Payment+Extra_Payment</definedName>
    <definedName name="Total_Payment_18_3_2" localSheetId="24">Scheduled_Payment+Extra_Payment</definedName>
    <definedName name="Total_Payment_18_3_2" localSheetId="0">Scheduled_Payment+Extra_Payment</definedName>
    <definedName name="Total_Payment_18_3_2">Scheduled_Payment+Extra_Payment</definedName>
    <definedName name="Total_Payment_18_3_20" localSheetId="1">Scheduled_Payment+Extra_Payment</definedName>
    <definedName name="Total_Payment_18_3_20" localSheetId="24">Scheduled_Payment+Extra_Payment</definedName>
    <definedName name="Total_Payment_18_3_20" localSheetId="0">Scheduled_Payment+Extra_Payment</definedName>
    <definedName name="Total_Payment_18_3_20">Scheduled_Payment+Extra_Payment</definedName>
    <definedName name="Total_Payment_18_3_21" localSheetId="1">Scheduled_Payment+Extra_Payment</definedName>
    <definedName name="Total_Payment_18_3_21" localSheetId="24">Scheduled_Payment+Extra_Payment</definedName>
    <definedName name="Total_Payment_18_3_21" localSheetId="0">Scheduled_Payment+Extra_Payment</definedName>
    <definedName name="Total_Payment_18_3_21">Scheduled_Payment+Extra_Payment</definedName>
    <definedName name="Total_Payment_18_3_23" localSheetId="1">Scheduled_Payment+Extra_Payment</definedName>
    <definedName name="Total_Payment_18_3_23" localSheetId="24">Scheduled_Payment+Extra_Payment</definedName>
    <definedName name="Total_Payment_18_3_23" localSheetId="0">Scheduled_Payment+Extra_Payment</definedName>
    <definedName name="Total_Payment_18_3_23">Scheduled_Payment+Extra_Payment</definedName>
    <definedName name="Total_Payment_18_3_6" localSheetId="1">Scheduled_Payment+Extra_Payment</definedName>
    <definedName name="Total_Payment_18_3_6" localSheetId="24">Scheduled_Payment+Extra_Payment</definedName>
    <definedName name="Total_Payment_18_3_6" localSheetId="0">Scheduled_Payment+Extra_Payment</definedName>
    <definedName name="Total_Payment_18_3_6">Scheduled_Payment+Extra_Payment</definedName>
    <definedName name="Total_Payment_18_3_7" localSheetId="1">Scheduled_Payment+Extra_Payment</definedName>
    <definedName name="Total_Payment_18_3_7" localSheetId="24">Scheduled_Payment+Extra_Payment</definedName>
    <definedName name="Total_Payment_18_3_7" localSheetId="0">Scheduled_Payment+Extra_Payment</definedName>
    <definedName name="Total_Payment_18_3_7">Scheduled_Payment+Extra_Payment</definedName>
    <definedName name="Total_Payment_18_30" localSheetId="1">Scheduled_Payment+Extra_Payment</definedName>
    <definedName name="Total_Payment_18_30" localSheetId="24">Scheduled_Payment+Extra_Payment</definedName>
    <definedName name="Total_Payment_18_30" localSheetId="0">Scheduled_Payment+Extra_Payment</definedName>
    <definedName name="Total_Payment_18_30">Scheduled_Payment+Extra_Payment</definedName>
    <definedName name="Total_Payment_18_31" localSheetId="1">Scheduled_Payment+Extra_Payment</definedName>
    <definedName name="Total_Payment_18_31" localSheetId="24">Scheduled_Payment+Extra_Payment</definedName>
    <definedName name="Total_Payment_18_31" localSheetId="0">Scheduled_Payment+Extra_Payment</definedName>
    <definedName name="Total_Payment_18_31">Scheduled_Payment+Extra_Payment</definedName>
    <definedName name="Total_Payment_18_4" localSheetId="1">Scheduled_Payment+Extra_Payment</definedName>
    <definedName name="Total_Payment_18_4" localSheetId="24">Scheduled_Payment+Extra_Payment</definedName>
    <definedName name="Total_Payment_18_4" localSheetId="0">Scheduled_Payment+Extra_Payment</definedName>
    <definedName name="Total_Payment_18_4">Scheduled_Payment+Extra_Payment</definedName>
    <definedName name="Total_Payment_18_4_1" localSheetId="1">Scheduled_Payment+Extra_Payment</definedName>
    <definedName name="Total_Payment_18_4_1" localSheetId="24">Scheduled_Payment+Extra_Payment</definedName>
    <definedName name="Total_Payment_18_4_1" localSheetId="0">Scheduled_Payment+Extra_Payment</definedName>
    <definedName name="Total_Payment_18_4_1">Scheduled_Payment+Extra_Payment</definedName>
    <definedName name="Total_Payment_18_4_11" localSheetId="1">Scheduled_Payment+Extra_Payment</definedName>
    <definedName name="Total_Payment_18_4_11" localSheetId="24">Scheduled_Payment+Extra_Payment</definedName>
    <definedName name="Total_Payment_18_4_11" localSheetId="0">Scheduled_Payment+Extra_Payment</definedName>
    <definedName name="Total_Payment_18_4_11">Scheduled_Payment+Extra_Payment</definedName>
    <definedName name="Total_Payment_18_4_13" localSheetId="1">Scheduled_Payment+Extra_Payment</definedName>
    <definedName name="Total_Payment_18_4_13" localSheetId="24">Scheduled_Payment+Extra_Payment</definedName>
    <definedName name="Total_Payment_18_4_13" localSheetId="0">Scheduled_Payment+Extra_Payment</definedName>
    <definedName name="Total_Payment_18_4_13">Scheduled_Payment+Extra_Payment</definedName>
    <definedName name="Total_Payment_18_4_18" localSheetId="1">Scheduled_Payment+Extra_Payment</definedName>
    <definedName name="Total_Payment_18_4_18" localSheetId="24">Scheduled_Payment+Extra_Payment</definedName>
    <definedName name="Total_Payment_18_4_18" localSheetId="0">Scheduled_Payment+Extra_Payment</definedName>
    <definedName name="Total_Payment_18_4_18">Scheduled_Payment+Extra_Payment</definedName>
    <definedName name="Total_Payment_18_4_19" localSheetId="1">Scheduled_Payment+Extra_Payment</definedName>
    <definedName name="Total_Payment_18_4_19" localSheetId="24">Scheduled_Payment+Extra_Payment</definedName>
    <definedName name="Total_Payment_18_4_19" localSheetId="0">Scheduled_Payment+Extra_Payment</definedName>
    <definedName name="Total_Payment_18_4_19">Scheduled_Payment+Extra_Payment</definedName>
    <definedName name="Total_Payment_18_4_2" localSheetId="1">Scheduled_Payment+Extra_Payment</definedName>
    <definedName name="Total_Payment_18_4_2" localSheetId="24">Scheduled_Payment+Extra_Payment</definedName>
    <definedName name="Total_Payment_18_4_2" localSheetId="0">Scheduled_Payment+Extra_Payment</definedName>
    <definedName name="Total_Payment_18_4_2">Scheduled_Payment+Extra_Payment</definedName>
    <definedName name="Total_Payment_18_4_20" localSheetId="1">Scheduled_Payment+Extra_Payment</definedName>
    <definedName name="Total_Payment_18_4_20" localSheetId="24">Scheduled_Payment+Extra_Payment</definedName>
    <definedName name="Total_Payment_18_4_20" localSheetId="0">Scheduled_Payment+Extra_Payment</definedName>
    <definedName name="Total_Payment_18_4_20">Scheduled_Payment+Extra_Payment</definedName>
    <definedName name="Total_Payment_18_4_21" localSheetId="1">Scheduled_Payment+Extra_Payment</definedName>
    <definedName name="Total_Payment_18_4_21" localSheetId="24">Scheduled_Payment+Extra_Payment</definedName>
    <definedName name="Total_Payment_18_4_21" localSheetId="0">Scheduled_Payment+Extra_Payment</definedName>
    <definedName name="Total_Payment_18_4_21">Scheduled_Payment+Extra_Payment</definedName>
    <definedName name="Total_Payment_18_4_23" localSheetId="1">Scheduled_Payment+Extra_Payment</definedName>
    <definedName name="Total_Payment_18_4_23" localSheetId="24">Scheduled_Payment+Extra_Payment</definedName>
    <definedName name="Total_Payment_18_4_23" localSheetId="0">Scheduled_Payment+Extra_Payment</definedName>
    <definedName name="Total_Payment_18_4_23">Scheduled_Payment+Extra_Payment</definedName>
    <definedName name="Total_Payment_18_4_6" localSheetId="1">Scheduled_Payment+Extra_Payment</definedName>
    <definedName name="Total_Payment_18_4_6" localSheetId="24">Scheduled_Payment+Extra_Payment</definedName>
    <definedName name="Total_Payment_18_4_6" localSheetId="0">Scheduled_Payment+Extra_Payment</definedName>
    <definedName name="Total_Payment_18_4_6">Scheduled_Payment+Extra_Payment</definedName>
    <definedName name="Total_Payment_18_4_7" localSheetId="1">Scheduled_Payment+Extra_Payment</definedName>
    <definedName name="Total_Payment_18_4_7" localSheetId="24">Scheduled_Payment+Extra_Payment</definedName>
    <definedName name="Total_Payment_18_4_7" localSheetId="0">Scheduled_Payment+Extra_Payment</definedName>
    <definedName name="Total_Payment_18_4_7">Scheduled_Payment+Extra_Payment</definedName>
    <definedName name="Total_Payment_18_5" localSheetId="1">Scheduled_Payment+Extra_Payment</definedName>
    <definedName name="Total_Payment_18_5" localSheetId="24">Scheduled_Payment+Extra_Payment</definedName>
    <definedName name="Total_Payment_18_5" localSheetId="0">Scheduled_Payment+Extra_Payment</definedName>
    <definedName name="Total_Payment_18_5">Scheduled_Payment+Extra_Payment</definedName>
    <definedName name="Total_Payment_18_5_1" localSheetId="1">Scheduled_Payment+Extra_Payment</definedName>
    <definedName name="Total_Payment_18_5_1" localSheetId="24">Scheduled_Payment+Extra_Payment</definedName>
    <definedName name="Total_Payment_18_5_1" localSheetId="0">Scheduled_Payment+Extra_Payment</definedName>
    <definedName name="Total_Payment_18_5_1">Scheduled_Payment+Extra_Payment</definedName>
    <definedName name="Total_Payment_18_5_11" localSheetId="1">Scheduled_Payment+Extra_Payment</definedName>
    <definedName name="Total_Payment_18_5_11" localSheetId="24">Scheduled_Payment+Extra_Payment</definedName>
    <definedName name="Total_Payment_18_5_11" localSheetId="0">Scheduled_Payment+Extra_Payment</definedName>
    <definedName name="Total_Payment_18_5_11">Scheduled_Payment+Extra_Payment</definedName>
    <definedName name="Total_Payment_18_5_13" localSheetId="1">Scheduled_Payment+Extra_Payment</definedName>
    <definedName name="Total_Payment_18_5_13" localSheetId="24">Scheduled_Payment+Extra_Payment</definedName>
    <definedName name="Total_Payment_18_5_13" localSheetId="0">Scheduled_Payment+Extra_Payment</definedName>
    <definedName name="Total_Payment_18_5_13">Scheduled_Payment+Extra_Payment</definedName>
    <definedName name="Total_Payment_18_5_18" localSheetId="1">Scheduled_Payment+Extra_Payment</definedName>
    <definedName name="Total_Payment_18_5_18" localSheetId="24">Scheduled_Payment+Extra_Payment</definedName>
    <definedName name="Total_Payment_18_5_18" localSheetId="0">Scheduled_Payment+Extra_Payment</definedName>
    <definedName name="Total_Payment_18_5_18">Scheduled_Payment+Extra_Payment</definedName>
    <definedName name="Total_Payment_18_5_2" localSheetId="1">Scheduled_Payment+Extra_Payment</definedName>
    <definedName name="Total_Payment_18_5_2" localSheetId="24">Scheduled_Payment+Extra_Payment</definedName>
    <definedName name="Total_Payment_18_5_2" localSheetId="0">Scheduled_Payment+Extra_Payment</definedName>
    <definedName name="Total_Payment_18_5_2">Scheduled_Payment+Extra_Payment</definedName>
    <definedName name="Total_Payment_18_5_21" localSheetId="1">Scheduled_Payment+Extra_Payment</definedName>
    <definedName name="Total_Payment_18_5_21" localSheetId="24">Scheduled_Payment+Extra_Payment</definedName>
    <definedName name="Total_Payment_18_5_21" localSheetId="0">Scheduled_Payment+Extra_Payment</definedName>
    <definedName name="Total_Payment_18_5_21">Scheduled_Payment+Extra_Payment</definedName>
    <definedName name="Total_Payment_18_5_6" localSheetId="1">Scheduled_Payment+Extra_Payment</definedName>
    <definedName name="Total_Payment_18_5_6" localSheetId="24">Scheduled_Payment+Extra_Payment</definedName>
    <definedName name="Total_Payment_18_5_6" localSheetId="0">Scheduled_Payment+Extra_Payment</definedName>
    <definedName name="Total_Payment_18_5_6">Scheduled_Payment+Extra_Payment</definedName>
    <definedName name="Total_Payment_18_5_7" localSheetId="1">Scheduled_Payment+Extra_Payment</definedName>
    <definedName name="Total_Payment_18_5_7" localSheetId="24">Scheduled_Payment+Extra_Payment</definedName>
    <definedName name="Total_Payment_18_5_7" localSheetId="0">Scheduled_Payment+Extra_Payment</definedName>
    <definedName name="Total_Payment_18_5_7">Scheduled_Payment+Extra_Payment</definedName>
    <definedName name="Total_Payment_18_6" localSheetId="1">Scheduled_Payment+Extra_Payment</definedName>
    <definedName name="Total_Payment_18_6" localSheetId="24">Scheduled_Payment+Extra_Payment</definedName>
    <definedName name="Total_Payment_18_6" localSheetId="0">Scheduled_Payment+Extra_Payment</definedName>
    <definedName name="Total_Payment_18_6">Scheduled_Payment+Extra_Payment</definedName>
    <definedName name="Total_Payment_18_7" localSheetId="1">Scheduled_Payment+Extra_Payment</definedName>
    <definedName name="Total_Payment_18_7" localSheetId="24">Scheduled_Payment+Extra_Payment</definedName>
    <definedName name="Total_Payment_18_7" localSheetId="0">Scheduled_Payment+Extra_Payment</definedName>
    <definedName name="Total_Payment_18_7">Scheduled_Payment+Extra_Payment</definedName>
    <definedName name="Total_Payment_18_9" localSheetId="1">Scheduled_Payment+Extra_Payment</definedName>
    <definedName name="Total_Payment_18_9" localSheetId="24">Scheduled_Payment+Extra_Payment</definedName>
    <definedName name="Total_Payment_18_9" localSheetId="0">Scheduled_Payment+Extra_Payment</definedName>
    <definedName name="Total_Payment_18_9">Scheduled_Payment+Extra_Payment</definedName>
    <definedName name="Total_Payment_19" localSheetId="1">Scheduled_Payment+Extra_Payment</definedName>
    <definedName name="Total_Payment_19" localSheetId="24">Scheduled_Payment+Extra_Payment</definedName>
    <definedName name="Total_Payment_19" localSheetId="0">Scheduled_Payment+Extra_Payment</definedName>
    <definedName name="Total_Payment_19">Scheduled_Payment+Extra_Payment</definedName>
    <definedName name="Total_Payment_2" localSheetId="1">Scheduled_Payment+Extra_Payment</definedName>
    <definedName name="Total_Payment_2" localSheetId="24">Scheduled_Payment+Extra_Payment</definedName>
    <definedName name="Total_Payment_2" localSheetId="0">Scheduled_Payment+Extra_Payment</definedName>
    <definedName name="Total_Payment_2">Scheduled_Payment+Extra_Payment</definedName>
    <definedName name="Total_Payment_2_1" localSheetId="1">Scheduled_Payment+Extra_Payment</definedName>
    <definedName name="Total_Payment_2_1" localSheetId="24">Scheduled_Payment+Extra_Payment</definedName>
    <definedName name="Total_Payment_2_1" localSheetId="0">Scheduled_Payment+Extra_Payment</definedName>
    <definedName name="Total_Payment_2_1">Scheduled_Payment+Extra_Payment</definedName>
    <definedName name="Total_Payment_2_1_1" localSheetId="1">Scheduled_Payment+Extra_Payment</definedName>
    <definedName name="Total_Payment_2_1_1" localSheetId="24">Scheduled_Payment+Extra_Payment</definedName>
    <definedName name="Total_Payment_2_1_1" localSheetId="0">Scheduled_Payment+Extra_Payment</definedName>
    <definedName name="Total_Payment_2_1_1">Scheduled_Payment+Extra_Payment</definedName>
    <definedName name="Total_Payment_2_1_1_1" localSheetId="1">Scheduled_Payment+Extra_Payment</definedName>
    <definedName name="Total_Payment_2_1_1_1" localSheetId="24">Scheduled_Payment+Extra_Payment</definedName>
    <definedName name="Total_Payment_2_1_1_1" localSheetId="0">Scheduled_Payment+Extra_Payment</definedName>
    <definedName name="Total_Payment_2_1_1_1">Scheduled_Payment+Extra_Payment</definedName>
    <definedName name="Total_Payment_2_1_11" localSheetId="1">Scheduled_Payment+Extra_Payment</definedName>
    <definedName name="Total_Payment_2_1_11" localSheetId="24">Scheduled_Payment+Extra_Payment</definedName>
    <definedName name="Total_Payment_2_1_11" localSheetId="0">Scheduled_Payment+Extra_Payment</definedName>
    <definedName name="Total_Payment_2_1_11">Scheduled_Payment+Extra_Payment</definedName>
    <definedName name="Total_Payment_2_1_13" localSheetId="1">Scheduled_Payment+Extra_Payment</definedName>
    <definedName name="Total_Payment_2_1_13" localSheetId="24">Scheduled_Payment+Extra_Payment</definedName>
    <definedName name="Total_Payment_2_1_13" localSheetId="0">Scheduled_Payment+Extra_Payment</definedName>
    <definedName name="Total_Payment_2_1_13">Scheduled_Payment+Extra_Payment</definedName>
    <definedName name="Total_Payment_2_1_18" localSheetId="1">Scheduled_Payment+Extra_Payment</definedName>
    <definedName name="Total_Payment_2_1_18" localSheetId="24">Scheduled_Payment+Extra_Payment</definedName>
    <definedName name="Total_Payment_2_1_18" localSheetId="0">Scheduled_Payment+Extra_Payment</definedName>
    <definedName name="Total_Payment_2_1_18">Scheduled_Payment+Extra_Payment</definedName>
    <definedName name="Total_Payment_2_1_19" localSheetId="1">Scheduled_Payment+Extra_Payment</definedName>
    <definedName name="Total_Payment_2_1_19" localSheetId="24">Scheduled_Payment+Extra_Payment</definedName>
    <definedName name="Total_Payment_2_1_19" localSheetId="0">Scheduled_Payment+Extra_Payment</definedName>
    <definedName name="Total_Payment_2_1_19">Scheduled_Payment+Extra_Payment</definedName>
    <definedName name="Total_Payment_2_1_2" localSheetId="1">Scheduled_Payment+Extra_Payment</definedName>
    <definedName name="Total_Payment_2_1_2" localSheetId="24">Scheduled_Payment+Extra_Payment</definedName>
    <definedName name="Total_Payment_2_1_2" localSheetId="0">Scheduled_Payment+Extra_Payment</definedName>
    <definedName name="Total_Payment_2_1_2">Scheduled_Payment+Extra_Payment</definedName>
    <definedName name="Total_Payment_2_1_2_1" localSheetId="1">Scheduled_Payment+Extra_Payment</definedName>
    <definedName name="Total_Payment_2_1_2_1" localSheetId="24">Scheduled_Payment+Extra_Payment</definedName>
    <definedName name="Total_Payment_2_1_2_1" localSheetId="0">Scheduled_Payment+Extra_Payment</definedName>
    <definedName name="Total_Payment_2_1_2_1">Scheduled_Payment+Extra_Payment</definedName>
    <definedName name="Total_Payment_2_1_20" localSheetId="1">Scheduled_Payment+Extra_Payment</definedName>
    <definedName name="Total_Payment_2_1_20" localSheetId="24">Scheduled_Payment+Extra_Payment</definedName>
    <definedName name="Total_Payment_2_1_20" localSheetId="0">Scheduled_Payment+Extra_Payment</definedName>
    <definedName name="Total_Payment_2_1_20">Scheduled_Payment+Extra_Payment</definedName>
    <definedName name="Total_Payment_2_1_21" localSheetId="1">Scheduled_Payment+Extra_Payment</definedName>
    <definedName name="Total_Payment_2_1_21" localSheetId="24">Scheduled_Payment+Extra_Payment</definedName>
    <definedName name="Total_Payment_2_1_21" localSheetId="0">Scheduled_Payment+Extra_Payment</definedName>
    <definedName name="Total_Payment_2_1_21">Scheduled_Payment+Extra_Payment</definedName>
    <definedName name="Total_Payment_2_1_23" localSheetId="1">Scheduled_Payment+Extra_Payment</definedName>
    <definedName name="Total_Payment_2_1_23" localSheetId="24">Scheduled_Payment+Extra_Payment</definedName>
    <definedName name="Total_Payment_2_1_23" localSheetId="0">Scheduled_Payment+Extra_Payment</definedName>
    <definedName name="Total_Payment_2_1_23">Scheduled_Payment+Extra_Payment</definedName>
    <definedName name="Total_Payment_2_1_6" localSheetId="1">Scheduled_Payment+Extra_Payment</definedName>
    <definedName name="Total_Payment_2_1_6" localSheetId="24">Scheduled_Payment+Extra_Payment</definedName>
    <definedName name="Total_Payment_2_1_6" localSheetId="0">Scheduled_Payment+Extra_Payment</definedName>
    <definedName name="Total_Payment_2_1_6">Scheduled_Payment+Extra_Payment</definedName>
    <definedName name="Total_Payment_2_1_6_1" localSheetId="1">Scheduled_Payment+Extra_Payment</definedName>
    <definedName name="Total_Payment_2_1_6_1" localSheetId="24">Scheduled_Payment+Extra_Payment</definedName>
    <definedName name="Total_Payment_2_1_6_1" localSheetId="0">Scheduled_Payment+Extra_Payment</definedName>
    <definedName name="Total_Payment_2_1_6_1">Scheduled_Payment+Extra_Payment</definedName>
    <definedName name="Total_Payment_2_1_7" localSheetId="1">Scheduled_Payment+Extra_Payment</definedName>
    <definedName name="Total_Payment_2_1_7" localSheetId="24">Scheduled_Payment+Extra_Payment</definedName>
    <definedName name="Total_Payment_2_1_7" localSheetId="0">Scheduled_Payment+Extra_Payment</definedName>
    <definedName name="Total_Payment_2_1_7">Scheduled_Payment+Extra_Payment</definedName>
    <definedName name="Total_Payment_2_1_7_1" localSheetId="1">Scheduled_Payment+Extra_Payment</definedName>
    <definedName name="Total_Payment_2_1_7_1" localSheetId="24">Scheduled_Payment+Extra_Payment</definedName>
    <definedName name="Total_Payment_2_1_7_1" localSheetId="0">Scheduled_Payment+Extra_Payment</definedName>
    <definedName name="Total_Payment_2_1_7_1">Scheduled_Payment+Extra_Payment</definedName>
    <definedName name="Total_Payment_2_11" localSheetId="1">Scheduled_Payment+Extra_Payment</definedName>
    <definedName name="Total_Payment_2_11" localSheetId="24">Scheduled_Payment+Extra_Payment</definedName>
    <definedName name="Total_Payment_2_11" localSheetId="0">Scheduled_Payment+Extra_Payment</definedName>
    <definedName name="Total_Payment_2_11">Scheduled_Payment+Extra_Payment</definedName>
    <definedName name="Total_Payment_2_13" localSheetId="1">Scheduled_Payment+Extra_Payment</definedName>
    <definedName name="Total_Payment_2_13" localSheetId="24">Scheduled_Payment+Extra_Payment</definedName>
    <definedName name="Total_Payment_2_13" localSheetId="0">Scheduled_Payment+Extra_Payment</definedName>
    <definedName name="Total_Payment_2_13">Scheduled_Payment+Extra_Payment</definedName>
    <definedName name="Total_Payment_2_15" localSheetId="1">Scheduled_Payment+Extra_Payment</definedName>
    <definedName name="Total_Payment_2_15" localSheetId="24">Scheduled_Payment+Extra_Payment</definedName>
    <definedName name="Total_Payment_2_15" localSheetId="0">Scheduled_Payment+Extra_Payment</definedName>
    <definedName name="Total_Payment_2_15">Scheduled_Payment+Extra_Payment</definedName>
    <definedName name="Total_Payment_2_16" localSheetId="1">Scheduled_Payment+Extra_Payment</definedName>
    <definedName name="Total_Payment_2_16" localSheetId="24">Scheduled_Payment+Extra_Payment</definedName>
    <definedName name="Total_Payment_2_16" localSheetId="0">Scheduled_Payment+Extra_Payment</definedName>
    <definedName name="Total_Payment_2_16">Scheduled_Payment+Extra_Payment</definedName>
    <definedName name="Total_Payment_2_17" localSheetId="1">Scheduled_Payment+Extra_Payment</definedName>
    <definedName name="Total_Payment_2_17" localSheetId="24">Scheduled_Payment+Extra_Payment</definedName>
    <definedName name="Total_Payment_2_17" localSheetId="0">Scheduled_Payment+Extra_Payment</definedName>
    <definedName name="Total_Payment_2_17">Scheduled_Payment+Extra_Payment</definedName>
    <definedName name="Total_Payment_2_18" localSheetId="1">Scheduled_Payment+Extra_Payment</definedName>
    <definedName name="Total_Payment_2_18" localSheetId="24">Scheduled_Payment+Extra_Payment</definedName>
    <definedName name="Total_Payment_2_18" localSheetId="0">Scheduled_Payment+Extra_Payment</definedName>
    <definedName name="Total_Payment_2_18">Scheduled_Payment+Extra_Payment</definedName>
    <definedName name="Total_Payment_2_19" localSheetId="1">Scheduled_Payment+Extra_Payment</definedName>
    <definedName name="Total_Payment_2_19" localSheetId="24">Scheduled_Payment+Extra_Payment</definedName>
    <definedName name="Total_Payment_2_19" localSheetId="0">Scheduled_Payment+Extra_Payment</definedName>
    <definedName name="Total_Payment_2_19">Scheduled_Payment+Extra_Payment</definedName>
    <definedName name="Total_Payment_2_2" localSheetId="1">Scheduled_Payment+Extra_Payment</definedName>
    <definedName name="Total_Payment_2_2" localSheetId="24">Scheduled_Payment+Extra_Payment</definedName>
    <definedName name="Total_Payment_2_2" localSheetId="0">Scheduled_Payment+Extra_Payment</definedName>
    <definedName name="Total_Payment_2_2">Scheduled_Payment+Extra_Payment</definedName>
    <definedName name="Total_Payment_2_2_1" localSheetId="1">Scheduled_Payment+Extra_Payment</definedName>
    <definedName name="Total_Payment_2_2_1" localSheetId="24">Scheduled_Payment+Extra_Payment</definedName>
    <definedName name="Total_Payment_2_2_1" localSheetId="0">Scheduled_Payment+Extra_Payment</definedName>
    <definedName name="Total_Payment_2_2_1">Scheduled_Payment+Extra_Payment</definedName>
    <definedName name="Total_Payment_2_2_11" localSheetId="1">Scheduled_Payment+Extra_Payment</definedName>
    <definedName name="Total_Payment_2_2_11" localSheetId="24">Scheduled_Payment+Extra_Payment</definedName>
    <definedName name="Total_Payment_2_2_11" localSheetId="0">Scheduled_Payment+Extra_Payment</definedName>
    <definedName name="Total_Payment_2_2_11">Scheduled_Payment+Extra_Payment</definedName>
    <definedName name="Total_Payment_2_2_13" localSheetId="1">Scheduled_Payment+Extra_Payment</definedName>
    <definedName name="Total_Payment_2_2_13" localSheetId="24">Scheduled_Payment+Extra_Payment</definedName>
    <definedName name="Total_Payment_2_2_13" localSheetId="0">Scheduled_Payment+Extra_Payment</definedName>
    <definedName name="Total_Payment_2_2_13">Scheduled_Payment+Extra_Payment</definedName>
    <definedName name="Total_Payment_2_2_18" localSheetId="1">Scheduled_Payment+Extra_Payment</definedName>
    <definedName name="Total_Payment_2_2_18" localSheetId="24">Scheduled_Payment+Extra_Payment</definedName>
    <definedName name="Total_Payment_2_2_18" localSheetId="0">Scheduled_Payment+Extra_Payment</definedName>
    <definedName name="Total_Payment_2_2_18">Scheduled_Payment+Extra_Payment</definedName>
    <definedName name="Total_Payment_2_2_19" localSheetId="1">Scheduled_Payment+Extra_Payment</definedName>
    <definedName name="Total_Payment_2_2_19" localSheetId="24">Scheduled_Payment+Extra_Payment</definedName>
    <definedName name="Total_Payment_2_2_19" localSheetId="0">Scheduled_Payment+Extra_Payment</definedName>
    <definedName name="Total_Payment_2_2_19">Scheduled_Payment+Extra_Payment</definedName>
    <definedName name="Total_Payment_2_2_2" localSheetId="1">Scheduled_Payment+Extra_Payment</definedName>
    <definedName name="Total_Payment_2_2_2" localSheetId="24">Scheduled_Payment+Extra_Payment</definedName>
    <definedName name="Total_Payment_2_2_2" localSheetId="0">Scheduled_Payment+Extra_Payment</definedName>
    <definedName name="Total_Payment_2_2_2">Scheduled_Payment+Extra_Payment</definedName>
    <definedName name="Total_Payment_2_2_20" localSheetId="1">Scheduled_Payment+Extra_Payment</definedName>
    <definedName name="Total_Payment_2_2_20" localSheetId="24">Scheduled_Payment+Extra_Payment</definedName>
    <definedName name="Total_Payment_2_2_20" localSheetId="0">Scheduled_Payment+Extra_Payment</definedName>
    <definedName name="Total_Payment_2_2_20">Scheduled_Payment+Extra_Payment</definedName>
    <definedName name="Total_Payment_2_2_21" localSheetId="1">Scheduled_Payment+Extra_Payment</definedName>
    <definedName name="Total_Payment_2_2_21" localSheetId="24">Scheduled_Payment+Extra_Payment</definedName>
    <definedName name="Total_Payment_2_2_21" localSheetId="0">Scheduled_Payment+Extra_Payment</definedName>
    <definedName name="Total_Payment_2_2_21">Scheduled_Payment+Extra_Payment</definedName>
    <definedName name="Total_Payment_2_2_23" localSheetId="1">Scheduled_Payment+Extra_Payment</definedName>
    <definedName name="Total_Payment_2_2_23" localSheetId="24">Scheduled_Payment+Extra_Payment</definedName>
    <definedName name="Total_Payment_2_2_23" localSheetId="0">Scheduled_Payment+Extra_Payment</definedName>
    <definedName name="Total_Payment_2_2_23">Scheduled_Payment+Extra_Payment</definedName>
    <definedName name="Total_Payment_2_2_6" localSheetId="1">Scheduled_Payment+Extra_Payment</definedName>
    <definedName name="Total_Payment_2_2_6" localSheetId="24">Scheduled_Payment+Extra_Payment</definedName>
    <definedName name="Total_Payment_2_2_6" localSheetId="0">Scheduled_Payment+Extra_Payment</definedName>
    <definedName name="Total_Payment_2_2_6">Scheduled_Payment+Extra_Payment</definedName>
    <definedName name="Total_Payment_2_2_7" localSheetId="1">Scheduled_Payment+Extra_Payment</definedName>
    <definedName name="Total_Payment_2_2_7" localSheetId="24">Scheduled_Payment+Extra_Payment</definedName>
    <definedName name="Total_Payment_2_2_7" localSheetId="0">Scheduled_Payment+Extra_Payment</definedName>
    <definedName name="Total_Payment_2_2_7">Scheduled_Payment+Extra_Payment</definedName>
    <definedName name="Total_Payment_2_20" localSheetId="1">Scheduled_Payment+Extra_Payment</definedName>
    <definedName name="Total_Payment_2_20" localSheetId="24">Scheduled_Payment+Extra_Payment</definedName>
    <definedName name="Total_Payment_2_20" localSheetId="0">Scheduled_Payment+Extra_Payment</definedName>
    <definedName name="Total_Payment_2_20">Scheduled_Payment+Extra_Payment</definedName>
    <definedName name="Total_Payment_2_21" localSheetId="1">Scheduled_Payment+Extra_Payment</definedName>
    <definedName name="Total_Payment_2_21" localSheetId="24">Scheduled_Payment+Extra_Payment</definedName>
    <definedName name="Total_Payment_2_21" localSheetId="0">Scheduled_Payment+Extra_Payment</definedName>
    <definedName name="Total_Payment_2_21">Scheduled_Payment+Extra_Payment</definedName>
    <definedName name="Total_Payment_2_22" localSheetId="1">Scheduled_Payment+Extra_Payment</definedName>
    <definedName name="Total_Payment_2_22" localSheetId="24">Scheduled_Payment+Extra_Payment</definedName>
    <definedName name="Total_Payment_2_22" localSheetId="0">Scheduled_Payment+Extra_Payment</definedName>
    <definedName name="Total_Payment_2_22">Scheduled_Payment+Extra_Payment</definedName>
    <definedName name="Total_Payment_2_23" localSheetId="1">Scheduled_Payment+Extra_Payment</definedName>
    <definedName name="Total_Payment_2_23" localSheetId="24">Scheduled_Payment+Extra_Payment</definedName>
    <definedName name="Total_Payment_2_23" localSheetId="0">Scheduled_Payment+Extra_Payment</definedName>
    <definedName name="Total_Payment_2_23">Scheduled_Payment+Extra_Payment</definedName>
    <definedName name="Total_Payment_2_24" localSheetId="1">Scheduled_Payment+Extra_Payment</definedName>
    <definedName name="Total_Payment_2_24" localSheetId="24">Scheduled_Payment+Extra_Payment</definedName>
    <definedName name="Total_Payment_2_24" localSheetId="0">Scheduled_Payment+Extra_Payment</definedName>
    <definedName name="Total_Payment_2_24">Scheduled_Payment+Extra_Payment</definedName>
    <definedName name="Total_Payment_2_26" localSheetId="1">Scheduled_Payment+Extra_Payment</definedName>
    <definedName name="Total_Payment_2_26" localSheetId="24">Scheduled_Payment+Extra_Payment</definedName>
    <definedName name="Total_Payment_2_26" localSheetId="0">Scheduled_Payment+Extra_Payment</definedName>
    <definedName name="Total_Payment_2_26">Scheduled_Payment+Extra_Payment</definedName>
    <definedName name="Total_Payment_2_27" localSheetId="1">Scheduled_Payment+Extra_Payment</definedName>
    <definedName name="Total_Payment_2_27" localSheetId="24">Scheduled_Payment+Extra_Payment</definedName>
    <definedName name="Total_Payment_2_27" localSheetId="0">Scheduled_Payment+Extra_Payment</definedName>
    <definedName name="Total_Payment_2_27">Scheduled_Payment+Extra_Payment</definedName>
    <definedName name="Total_Payment_2_29" localSheetId="1">Scheduled_Payment+Extra_Payment</definedName>
    <definedName name="Total_Payment_2_29" localSheetId="24">Scheduled_Payment+Extra_Payment</definedName>
    <definedName name="Total_Payment_2_29" localSheetId="0">Scheduled_Payment+Extra_Payment</definedName>
    <definedName name="Total_Payment_2_29">Scheduled_Payment+Extra_Payment</definedName>
    <definedName name="Total_Payment_2_3" localSheetId="1">Scheduled_Payment+Extra_Payment</definedName>
    <definedName name="Total_Payment_2_3" localSheetId="24">Scheduled_Payment+Extra_Payment</definedName>
    <definedName name="Total_Payment_2_3" localSheetId="0">Scheduled_Payment+Extra_Payment</definedName>
    <definedName name="Total_Payment_2_3">Scheduled_Payment+Extra_Payment</definedName>
    <definedName name="Total_Payment_2_3_1" localSheetId="1">Scheduled_Payment+Extra_Payment</definedName>
    <definedName name="Total_Payment_2_3_1" localSheetId="24">Scheduled_Payment+Extra_Payment</definedName>
    <definedName name="Total_Payment_2_3_1" localSheetId="0">Scheduled_Payment+Extra_Payment</definedName>
    <definedName name="Total_Payment_2_3_1">Scheduled_Payment+Extra_Payment</definedName>
    <definedName name="Total_Payment_2_3_11" localSheetId="1">Scheduled_Payment+Extra_Payment</definedName>
    <definedName name="Total_Payment_2_3_11" localSheetId="24">Scheduled_Payment+Extra_Payment</definedName>
    <definedName name="Total_Payment_2_3_11" localSheetId="0">Scheduled_Payment+Extra_Payment</definedName>
    <definedName name="Total_Payment_2_3_11">Scheduled_Payment+Extra_Payment</definedName>
    <definedName name="Total_Payment_2_3_13" localSheetId="1">Scheduled_Payment+Extra_Payment</definedName>
    <definedName name="Total_Payment_2_3_13" localSheetId="24">Scheduled_Payment+Extra_Payment</definedName>
    <definedName name="Total_Payment_2_3_13" localSheetId="0">Scheduled_Payment+Extra_Payment</definedName>
    <definedName name="Total_Payment_2_3_13">Scheduled_Payment+Extra_Payment</definedName>
    <definedName name="Total_Payment_2_3_18" localSheetId="1">Scheduled_Payment+Extra_Payment</definedName>
    <definedName name="Total_Payment_2_3_18" localSheetId="24">Scheduled_Payment+Extra_Payment</definedName>
    <definedName name="Total_Payment_2_3_18" localSheetId="0">Scheduled_Payment+Extra_Payment</definedName>
    <definedName name="Total_Payment_2_3_18">Scheduled_Payment+Extra_Payment</definedName>
    <definedName name="Total_Payment_2_3_19" localSheetId="1">Scheduled_Payment+Extra_Payment</definedName>
    <definedName name="Total_Payment_2_3_19" localSheetId="24">Scheduled_Payment+Extra_Payment</definedName>
    <definedName name="Total_Payment_2_3_19" localSheetId="0">Scheduled_Payment+Extra_Payment</definedName>
    <definedName name="Total_Payment_2_3_19">Scheduled_Payment+Extra_Payment</definedName>
    <definedName name="Total_Payment_2_3_2" localSheetId="1">Scheduled_Payment+Extra_Payment</definedName>
    <definedName name="Total_Payment_2_3_2" localSheetId="24">Scheduled_Payment+Extra_Payment</definedName>
    <definedName name="Total_Payment_2_3_2" localSheetId="0">Scheduled_Payment+Extra_Payment</definedName>
    <definedName name="Total_Payment_2_3_2">Scheduled_Payment+Extra_Payment</definedName>
    <definedName name="Total_Payment_2_3_20" localSheetId="1">Scheduled_Payment+Extra_Payment</definedName>
    <definedName name="Total_Payment_2_3_20" localSheetId="24">Scheduled_Payment+Extra_Payment</definedName>
    <definedName name="Total_Payment_2_3_20" localSheetId="0">Scheduled_Payment+Extra_Payment</definedName>
    <definedName name="Total_Payment_2_3_20">Scheduled_Payment+Extra_Payment</definedName>
    <definedName name="Total_Payment_2_3_21" localSheetId="1">Scheduled_Payment+Extra_Payment</definedName>
    <definedName name="Total_Payment_2_3_21" localSheetId="24">Scheduled_Payment+Extra_Payment</definedName>
    <definedName name="Total_Payment_2_3_21" localSheetId="0">Scheduled_Payment+Extra_Payment</definedName>
    <definedName name="Total_Payment_2_3_21">Scheduled_Payment+Extra_Payment</definedName>
    <definedName name="Total_Payment_2_3_23" localSheetId="1">Scheduled_Payment+Extra_Payment</definedName>
    <definedName name="Total_Payment_2_3_23" localSheetId="24">Scheduled_Payment+Extra_Payment</definedName>
    <definedName name="Total_Payment_2_3_23" localSheetId="0">Scheduled_Payment+Extra_Payment</definedName>
    <definedName name="Total_Payment_2_3_23">Scheduled_Payment+Extra_Payment</definedName>
    <definedName name="Total_Payment_2_3_6" localSheetId="1">Scheduled_Payment+Extra_Payment</definedName>
    <definedName name="Total_Payment_2_3_6" localSheetId="24">Scheduled_Payment+Extra_Payment</definedName>
    <definedName name="Total_Payment_2_3_6" localSheetId="0">Scheduled_Payment+Extra_Payment</definedName>
    <definedName name="Total_Payment_2_3_6">Scheduled_Payment+Extra_Payment</definedName>
    <definedName name="Total_Payment_2_3_7" localSheetId="1">Scheduled_Payment+Extra_Payment</definedName>
    <definedName name="Total_Payment_2_3_7" localSheetId="24">Scheduled_Payment+Extra_Payment</definedName>
    <definedName name="Total_Payment_2_3_7" localSheetId="0">Scheduled_Payment+Extra_Payment</definedName>
    <definedName name="Total_Payment_2_3_7">Scheduled_Payment+Extra_Payment</definedName>
    <definedName name="Total_Payment_2_30" localSheetId="1">Scheduled_Payment+Extra_Payment</definedName>
    <definedName name="Total_Payment_2_30" localSheetId="24">Scheduled_Payment+Extra_Payment</definedName>
    <definedName name="Total_Payment_2_30" localSheetId="0">Scheduled_Payment+Extra_Payment</definedName>
    <definedName name="Total_Payment_2_30">Scheduled_Payment+Extra_Payment</definedName>
    <definedName name="Total_Payment_2_31" localSheetId="1">Scheduled_Payment+Extra_Payment</definedName>
    <definedName name="Total_Payment_2_31" localSheetId="24">Scheduled_Payment+Extra_Payment</definedName>
    <definedName name="Total_Payment_2_31" localSheetId="0">Scheduled_Payment+Extra_Payment</definedName>
    <definedName name="Total_Payment_2_31">Scheduled_Payment+Extra_Payment</definedName>
    <definedName name="Total_Payment_2_4" localSheetId="1">Scheduled_Payment+Extra_Payment</definedName>
    <definedName name="Total_Payment_2_4" localSheetId="24">Scheduled_Payment+Extra_Payment</definedName>
    <definedName name="Total_Payment_2_4" localSheetId="0">Scheduled_Payment+Extra_Payment</definedName>
    <definedName name="Total_Payment_2_4">Scheduled_Payment+Extra_Payment</definedName>
    <definedName name="Total_Payment_2_4_1" localSheetId="1">Scheduled_Payment+Extra_Payment</definedName>
    <definedName name="Total_Payment_2_4_1" localSheetId="24">Scheduled_Payment+Extra_Payment</definedName>
    <definedName name="Total_Payment_2_4_1" localSheetId="0">Scheduled_Payment+Extra_Payment</definedName>
    <definedName name="Total_Payment_2_4_1">Scheduled_Payment+Extra_Payment</definedName>
    <definedName name="Total_Payment_2_4_11" localSheetId="1">Scheduled_Payment+Extra_Payment</definedName>
    <definedName name="Total_Payment_2_4_11" localSheetId="24">Scheduled_Payment+Extra_Payment</definedName>
    <definedName name="Total_Payment_2_4_11" localSheetId="0">Scheduled_Payment+Extra_Payment</definedName>
    <definedName name="Total_Payment_2_4_11">Scheduled_Payment+Extra_Payment</definedName>
    <definedName name="Total_Payment_2_4_13" localSheetId="1">Scheduled_Payment+Extra_Payment</definedName>
    <definedName name="Total_Payment_2_4_13" localSheetId="24">Scheduled_Payment+Extra_Payment</definedName>
    <definedName name="Total_Payment_2_4_13" localSheetId="0">Scheduled_Payment+Extra_Payment</definedName>
    <definedName name="Total_Payment_2_4_13">Scheduled_Payment+Extra_Payment</definedName>
    <definedName name="Total_Payment_2_4_18" localSheetId="1">Scheduled_Payment+Extra_Payment</definedName>
    <definedName name="Total_Payment_2_4_18" localSheetId="24">Scheduled_Payment+Extra_Payment</definedName>
    <definedName name="Total_Payment_2_4_18" localSheetId="0">Scheduled_Payment+Extra_Payment</definedName>
    <definedName name="Total_Payment_2_4_18">Scheduled_Payment+Extra_Payment</definedName>
    <definedName name="Total_Payment_2_4_19" localSheetId="1">Scheduled_Payment+Extra_Payment</definedName>
    <definedName name="Total_Payment_2_4_19" localSheetId="24">Scheduled_Payment+Extra_Payment</definedName>
    <definedName name="Total_Payment_2_4_19" localSheetId="0">Scheduled_Payment+Extra_Payment</definedName>
    <definedName name="Total_Payment_2_4_19">Scheduled_Payment+Extra_Payment</definedName>
    <definedName name="Total_Payment_2_4_2" localSheetId="1">Scheduled_Payment+Extra_Payment</definedName>
    <definedName name="Total_Payment_2_4_2" localSheetId="24">Scheduled_Payment+Extra_Payment</definedName>
    <definedName name="Total_Payment_2_4_2" localSheetId="0">Scheduled_Payment+Extra_Payment</definedName>
    <definedName name="Total_Payment_2_4_2">Scheduled_Payment+Extra_Payment</definedName>
    <definedName name="Total_Payment_2_4_20" localSheetId="1">Scheduled_Payment+Extra_Payment</definedName>
    <definedName name="Total_Payment_2_4_20" localSheetId="24">Scheduled_Payment+Extra_Payment</definedName>
    <definedName name="Total_Payment_2_4_20" localSheetId="0">Scheduled_Payment+Extra_Payment</definedName>
    <definedName name="Total_Payment_2_4_20">Scheduled_Payment+Extra_Payment</definedName>
    <definedName name="Total_Payment_2_4_21" localSheetId="1">Scheduled_Payment+Extra_Payment</definedName>
    <definedName name="Total_Payment_2_4_21" localSheetId="24">Scheduled_Payment+Extra_Payment</definedName>
    <definedName name="Total_Payment_2_4_21" localSheetId="0">Scheduled_Payment+Extra_Payment</definedName>
    <definedName name="Total_Payment_2_4_21">Scheduled_Payment+Extra_Payment</definedName>
    <definedName name="Total_Payment_2_4_23" localSheetId="1">Scheduled_Payment+Extra_Payment</definedName>
    <definedName name="Total_Payment_2_4_23" localSheetId="24">Scheduled_Payment+Extra_Payment</definedName>
    <definedName name="Total_Payment_2_4_23" localSheetId="0">Scheduled_Payment+Extra_Payment</definedName>
    <definedName name="Total_Payment_2_4_23">Scheduled_Payment+Extra_Payment</definedName>
    <definedName name="Total_Payment_2_4_6" localSheetId="1">Scheduled_Payment+Extra_Payment</definedName>
    <definedName name="Total_Payment_2_4_6" localSheetId="24">Scheduled_Payment+Extra_Payment</definedName>
    <definedName name="Total_Payment_2_4_6" localSheetId="0">Scheduled_Payment+Extra_Payment</definedName>
    <definedName name="Total_Payment_2_4_6">Scheduled_Payment+Extra_Payment</definedName>
    <definedName name="Total_Payment_2_4_7" localSheetId="1">Scheduled_Payment+Extra_Payment</definedName>
    <definedName name="Total_Payment_2_4_7" localSheetId="24">Scheduled_Payment+Extra_Payment</definedName>
    <definedName name="Total_Payment_2_4_7" localSheetId="0">Scheduled_Payment+Extra_Payment</definedName>
    <definedName name="Total_Payment_2_4_7">Scheduled_Payment+Extra_Payment</definedName>
    <definedName name="Total_Payment_2_5" localSheetId="1">Scheduled_Payment+Extra_Payment</definedName>
    <definedName name="Total_Payment_2_5" localSheetId="24">Scheduled_Payment+Extra_Payment</definedName>
    <definedName name="Total_Payment_2_5" localSheetId="0">Scheduled_Payment+Extra_Payment</definedName>
    <definedName name="Total_Payment_2_5">Scheduled_Payment+Extra_Payment</definedName>
    <definedName name="Total_Payment_2_5_1" localSheetId="1">Scheduled_Payment+Extra_Payment</definedName>
    <definedName name="Total_Payment_2_5_1" localSheetId="24">Scheduled_Payment+Extra_Payment</definedName>
    <definedName name="Total_Payment_2_5_1" localSheetId="0">Scheduled_Payment+Extra_Payment</definedName>
    <definedName name="Total_Payment_2_5_1">Scheduled_Payment+Extra_Payment</definedName>
    <definedName name="Total_Payment_2_5_11" localSheetId="1">Scheduled_Payment+Extra_Payment</definedName>
    <definedName name="Total_Payment_2_5_11" localSheetId="24">Scheduled_Payment+Extra_Payment</definedName>
    <definedName name="Total_Payment_2_5_11" localSheetId="0">Scheduled_Payment+Extra_Payment</definedName>
    <definedName name="Total_Payment_2_5_11">Scheduled_Payment+Extra_Payment</definedName>
    <definedName name="Total_Payment_2_5_13" localSheetId="1">Scheduled_Payment+Extra_Payment</definedName>
    <definedName name="Total_Payment_2_5_13" localSheetId="24">Scheduled_Payment+Extra_Payment</definedName>
    <definedName name="Total_Payment_2_5_13" localSheetId="0">Scheduled_Payment+Extra_Payment</definedName>
    <definedName name="Total_Payment_2_5_13">Scheduled_Payment+Extra_Payment</definedName>
    <definedName name="Total_Payment_2_5_18" localSheetId="1">Scheduled_Payment+Extra_Payment</definedName>
    <definedName name="Total_Payment_2_5_18" localSheetId="24">Scheduled_Payment+Extra_Payment</definedName>
    <definedName name="Total_Payment_2_5_18" localSheetId="0">Scheduled_Payment+Extra_Payment</definedName>
    <definedName name="Total_Payment_2_5_18">Scheduled_Payment+Extra_Payment</definedName>
    <definedName name="Total_Payment_2_5_2" localSheetId="1">Scheduled_Payment+Extra_Payment</definedName>
    <definedName name="Total_Payment_2_5_2" localSheetId="24">Scheduled_Payment+Extra_Payment</definedName>
    <definedName name="Total_Payment_2_5_2" localSheetId="0">Scheduled_Payment+Extra_Payment</definedName>
    <definedName name="Total_Payment_2_5_2">Scheduled_Payment+Extra_Payment</definedName>
    <definedName name="Total_Payment_2_5_21" localSheetId="1">Scheduled_Payment+Extra_Payment</definedName>
    <definedName name="Total_Payment_2_5_21" localSheetId="24">Scheduled_Payment+Extra_Payment</definedName>
    <definedName name="Total_Payment_2_5_21" localSheetId="0">Scheduled_Payment+Extra_Payment</definedName>
    <definedName name="Total_Payment_2_5_21">Scheduled_Payment+Extra_Payment</definedName>
    <definedName name="Total_Payment_2_5_6" localSheetId="1">Scheduled_Payment+Extra_Payment</definedName>
    <definedName name="Total_Payment_2_5_6" localSheetId="24">Scheduled_Payment+Extra_Payment</definedName>
    <definedName name="Total_Payment_2_5_6" localSheetId="0">Scheduled_Payment+Extra_Payment</definedName>
    <definedName name="Total_Payment_2_5_6">Scheduled_Payment+Extra_Payment</definedName>
    <definedName name="Total_Payment_2_5_7" localSheetId="1">Scheduled_Payment+Extra_Payment</definedName>
    <definedName name="Total_Payment_2_5_7" localSheetId="24">Scheduled_Payment+Extra_Payment</definedName>
    <definedName name="Total_Payment_2_5_7" localSheetId="0">Scheduled_Payment+Extra_Payment</definedName>
    <definedName name="Total_Payment_2_5_7">Scheduled_Payment+Extra_Payment</definedName>
    <definedName name="Total_Payment_2_6" localSheetId="1">Scheduled_Payment+Extra_Payment</definedName>
    <definedName name="Total_Payment_2_6" localSheetId="24">Scheduled_Payment+Extra_Payment</definedName>
    <definedName name="Total_Payment_2_6" localSheetId="0">Scheduled_Payment+Extra_Payment</definedName>
    <definedName name="Total_Payment_2_6">Scheduled_Payment+Extra_Payment</definedName>
    <definedName name="Total_Payment_2_7" localSheetId="1">Scheduled_Payment+Extra_Payment</definedName>
    <definedName name="Total_Payment_2_7" localSheetId="24">Scheduled_Payment+Extra_Payment</definedName>
    <definedName name="Total_Payment_2_7" localSheetId="0">Scheduled_Payment+Extra_Payment</definedName>
    <definedName name="Total_Payment_2_7">Scheduled_Payment+Extra_Payment</definedName>
    <definedName name="Total_Payment_2_9" localSheetId="1">Scheduled_Payment+Extra_Payment</definedName>
    <definedName name="Total_Payment_2_9" localSheetId="24">Scheduled_Payment+Extra_Payment</definedName>
    <definedName name="Total_Payment_2_9" localSheetId="0">Scheduled_Payment+Extra_Payment</definedName>
    <definedName name="Total_Payment_2_9">Scheduled_Payment+Extra_Payment</definedName>
    <definedName name="Total_Payment_20" localSheetId="1">Scheduled_Payment+Extra_Payment</definedName>
    <definedName name="Total_Payment_20" localSheetId="24">Scheduled_Payment+Extra_Payment</definedName>
    <definedName name="Total_Payment_20" localSheetId="0">Scheduled_Payment+Extra_Payment</definedName>
    <definedName name="Total_Payment_20">Scheduled_Payment+Extra_Payment</definedName>
    <definedName name="Total_Payment_21" localSheetId="1">Scheduled_Payment+Extra_Payment</definedName>
    <definedName name="Total_Payment_21" localSheetId="24">Scheduled_Payment+Extra_Payment</definedName>
    <definedName name="Total_Payment_21" localSheetId="0">Scheduled_Payment+Extra_Payment</definedName>
    <definedName name="Total_Payment_21">Scheduled_Payment+Extra_Payment</definedName>
    <definedName name="Total_Payment_22" localSheetId="1">Scheduled_Payment+Extra_Payment</definedName>
    <definedName name="Total_Payment_22" localSheetId="24">Scheduled_Payment+Extra_Payment</definedName>
    <definedName name="Total_Payment_22" localSheetId="0">Scheduled_Payment+Extra_Payment</definedName>
    <definedName name="Total_Payment_22">Scheduled_Payment+Extra_Payment</definedName>
    <definedName name="Total_Payment_23" localSheetId="1">Scheduled_Payment+Extra_Payment</definedName>
    <definedName name="Total_Payment_23" localSheetId="24">Scheduled_Payment+Extra_Payment</definedName>
    <definedName name="Total_Payment_23" localSheetId="0">Scheduled_Payment+Extra_Payment</definedName>
    <definedName name="Total_Payment_23">Scheduled_Payment+Extra_Payment</definedName>
    <definedName name="Total_Payment_24" localSheetId="1">Scheduled_Payment+Extra_Payment</definedName>
    <definedName name="Total_Payment_24" localSheetId="24">Scheduled_Payment+Extra_Payment</definedName>
    <definedName name="Total_Payment_24" localSheetId="0">Scheduled_Payment+Extra_Payment</definedName>
    <definedName name="Total_Payment_24">Scheduled_Payment+Extra_Payment</definedName>
    <definedName name="Total_Payment_26" localSheetId="1">Scheduled_Payment+Extra_Payment</definedName>
    <definedName name="Total_Payment_26" localSheetId="24">Scheduled_Payment+Extra_Payment</definedName>
    <definedName name="Total_Payment_26" localSheetId="0">Scheduled_Payment+Extra_Payment</definedName>
    <definedName name="Total_Payment_26">Scheduled_Payment+Extra_Payment</definedName>
    <definedName name="Total_Payment_27" localSheetId="1">Scheduled_Payment+Extra_Payment</definedName>
    <definedName name="Total_Payment_27" localSheetId="24">Scheduled_Payment+Extra_Payment</definedName>
    <definedName name="Total_Payment_27" localSheetId="0">Scheduled_Payment+Extra_Payment</definedName>
    <definedName name="Total_Payment_27">Scheduled_Payment+Extra_Payment</definedName>
    <definedName name="Total_Payment_29" localSheetId="1">Scheduled_Payment+Extra_Payment</definedName>
    <definedName name="Total_Payment_29" localSheetId="24">Scheduled_Payment+Extra_Payment</definedName>
    <definedName name="Total_Payment_29" localSheetId="0">Scheduled_Payment+Extra_Payment</definedName>
    <definedName name="Total_Payment_29">Scheduled_Payment+Extra_Payment</definedName>
    <definedName name="Total_Payment_3" localSheetId="1">Scheduled_Payment+Extra_Payment</definedName>
    <definedName name="Total_Payment_3" localSheetId="24">Scheduled_Payment+Extra_Payment</definedName>
    <definedName name="Total_Payment_3" localSheetId="0">Scheduled_Payment+Extra_Payment</definedName>
    <definedName name="Total_Payment_3">Scheduled_Payment+Extra_Payment</definedName>
    <definedName name="Total_Payment_3_1" localSheetId="1">Scheduled_Payment+Extra_Payment</definedName>
    <definedName name="Total_Payment_3_1" localSheetId="24">Scheduled_Payment+Extra_Payment</definedName>
    <definedName name="Total_Payment_3_1" localSheetId="0">Scheduled_Payment+Extra_Payment</definedName>
    <definedName name="Total_Payment_3_1">Scheduled_Payment+Extra_Payment</definedName>
    <definedName name="Total_Payment_3_11" localSheetId="1">Scheduled_Payment+Extra_Payment</definedName>
    <definedName name="Total_Payment_3_11" localSheetId="24">Scheduled_Payment+Extra_Payment</definedName>
    <definedName name="Total_Payment_3_11" localSheetId="0">Scheduled_Payment+Extra_Payment</definedName>
    <definedName name="Total_Payment_3_11">Scheduled_Payment+Extra_Payment</definedName>
    <definedName name="Total_Payment_3_13" localSheetId="1">Scheduled_Payment+Extra_Payment</definedName>
    <definedName name="Total_Payment_3_13" localSheetId="24">Scheduled_Payment+Extra_Payment</definedName>
    <definedName name="Total_Payment_3_13" localSheetId="0">Scheduled_Payment+Extra_Payment</definedName>
    <definedName name="Total_Payment_3_13">Scheduled_Payment+Extra_Payment</definedName>
    <definedName name="Total_Payment_3_18" localSheetId="1">Scheduled_Payment+Extra_Payment</definedName>
    <definedName name="Total_Payment_3_18" localSheetId="24">Scheduled_Payment+Extra_Payment</definedName>
    <definedName name="Total_Payment_3_18" localSheetId="0">Scheduled_Payment+Extra_Payment</definedName>
    <definedName name="Total_Payment_3_18">Scheduled_Payment+Extra_Payment</definedName>
    <definedName name="Total_Payment_3_19" localSheetId="1">Scheduled_Payment+Extra_Payment</definedName>
    <definedName name="Total_Payment_3_19" localSheetId="24">Scheduled_Payment+Extra_Payment</definedName>
    <definedName name="Total_Payment_3_19" localSheetId="0">Scheduled_Payment+Extra_Payment</definedName>
    <definedName name="Total_Payment_3_19">Scheduled_Payment+Extra_Payment</definedName>
    <definedName name="Total_Payment_3_2" localSheetId="1">Scheduled_Payment+Extra_Payment</definedName>
    <definedName name="Total_Payment_3_2" localSheetId="24">Scheduled_Payment+Extra_Payment</definedName>
    <definedName name="Total_Payment_3_2" localSheetId="0">Scheduled_Payment+Extra_Payment</definedName>
    <definedName name="Total_Payment_3_2">Scheduled_Payment+Extra_Payment</definedName>
    <definedName name="Total_Payment_3_20" localSheetId="1">Scheduled_Payment+Extra_Payment</definedName>
    <definedName name="Total_Payment_3_20" localSheetId="24">Scheduled_Payment+Extra_Payment</definedName>
    <definedName name="Total_Payment_3_20" localSheetId="0">Scheduled_Payment+Extra_Payment</definedName>
    <definedName name="Total_Payment_3_20">Scheduled_Payment+Extra_Payment</definedName>
    <definedName name="Total_Payment_3_21" localSheetId="1">Scheduled_Payment+Extra_Payment</definedName>
    <definedName name="Total_Payment_3_21" localSheetId="24">Scheduled_Payment+Extra_Payment</definedName>
    <definedName name="Total_Payment_3_21" localSheetId="0">Scheduled_Payment+Extra_Payment</definedName>
    <definedName name="Total_Payment_3_21">Scheduled_Payment+Extra_Payment</definedName>
    <definedName name="Total_Payment_3_23" localSheetId="1">Scheduled_Payment+Extra_Payment</definedName>
    <definedName name="Total_Payment_3_23" localSheetId="24">Scheduled_Payment+Extra_Payment</definedName>
    <definedName name="Total_Payment_3_23" localSheetId="0">Scheduled_Payment+Extra_Payment</definedName>
    <definedName name="Total_Payment_3_23">Scheduled_Payment+Extra_Payment</definedName>
    <definedName name="Total_Payment_3_6" localSheetId="1">Scheduled_Payment+Extra_Payment</definedName>
    <definedName name="Total_Payment_3_6" localSheetId="24">Scheduled_Payment+Extra_Payment</definedName>
    <definedName name="Total_Payment_3_6" localSheetId="0">Scheduled_Payment+Extra_Payment</definedName>
    <definedName name="Total_Payment_3_6">Scheduled_Payment+Extra_Payment</definedName>
    <definedName name="Total_Payment_3_7" localSheetId="1">Scheduled_Payment+Extra_Payment</definedName>
    <definedName name="Total_Payment_3_7" localSheetId="24">Scheduled_Payment+Extra_Payment</definedName>
    <definedName name="Total_Payment_3_7" localSheetId="0">Scheduled_Payment+Extra_Payment</definedName>
    <definedName name="Total_Payment_3_7">Scheduled_Payment+Extra_Payment</definedName>
    <definedName name="Total_Payment_30" localSheetId="1">Scheduled_Payment+Extra_Payment</definedName>
    <definedName name="Total_Payment_30" localSheetId="24">Scheduled_Payment+Extra_Payment</definedName>
    <definedName name="Total_Payment_30" localSheetId="0">Scheduled_Payment+Extra_Payment</definedName>
    <definedName name="Total_Payment_30">Scheduled_Payment+Extra_Payment</definedName>
    <definedName name="Total_Payment_31" localSheetId="1">Scheduled_Payment+Extra_Payment</definedName>
    <definedName name="Total_Payment_31" localSheetId="24">Scheduled_Payment+Extra_Payment</definedName>
    <definedName name="Total_Payment_31" localSheetId="0">Scheduled_Payment+Extra_Payment</definedName>
    <definedName name="Total_Payment_31">Scheduled_Payment+Extra_Payment</definedName>
    <definedName name="Total_Payment_35" localSheetId="1">Scheduled_Payment+Extra_Payment</definedName>
    <definedName name="Total_Payment_35" localSheetId="24">Scheduled_Payment+Extra_Payment</definedName>
    <definedName name="Total_Payment_35" localSheetId="0">Scheduled_Payment+Extra_Payment</definedName>
    <definedName name="Total_Payment_35">Scheduled_Payment+Extra_Payment</definedName>
    <definedName name="Total_Payment_38" localSheetId="1">Scheduled_Payment+Extra_Payment</definedName>
    <definedName name="Total_Payment_38" localSheetId="24">Scheduled_Payment+Extra_Payment</definedName>
    <definedName name="Total_Payment_38" localSheetId="0">Scheduled_Payment+Extra_Payment</definedName>
    <definedName name="Total_Payment_38">Scheduled_Payment+Extra_Payment</definedName>
    <definedName name="Total_Payment_39" localSheetId="1">Scheduled_Payment+Extra_Payment</definedName>
    <definedName name="Total_Payment_39" localSheetId="24">Scheduled_Payment+Extra_Payment</definedName>
    <definedName name="Total_Payment_39" localSheetId="0">Scheduled_Payment+Extra_Payment</definedName>
    <definedName name="Total_Payment_39">Scheduled_Payment+Extra_Payment</definedName>
    <definedName name="Total_Payment_4" localSheetId="1">Scheduled_Payment+Extra_Payment</definedName>
    <definedName name="Total_Payment_4" localSheetId="24">Scheduled_Payment+Extra_Payment</definedName>
    <definedName name="Total_Payment_4" localSheetId="0">Scheduled_Payment+Extra_Payment</definedName>
    <definedName name="Total_Payment_4">Scheduled_Payment+Extra_Payment</definedName>
    <definedName name="Total_Payment_4_1" localSheetId="1">Scheduled_Payment+Extra_Payment</definedName>
    <definedName name="Total_Payment_4_1" localSheetId="24">Scheduled_Payment+Extra_Payment</definedName>
    <definedName name="Total_Payment_4_1" localSheetId="0">Scheduled_Payment+Extra_Payment</definedName>
    <definedName name="Total_Payment_4_1">Scheduled_Payment+Extra_Payment</definedName>
    <definedName name="Total_Payment_4_11" localSheetId="1">Scheduled_Payment+Extra_Payment</definedName>
    <definedName name="Total_Payment_4_11" localSheetId="24">Scheduled_Payment+Extra_Payment</definedName>
    <definedName name="Total_Payment_4_11" localSheetId="0">Scheduled_Payment+Extra_Payment</definedName>
    <definedName name="Total_Payment_4_11">Scheduled_Payment+Extra_Payment</definedName>
    <definedName name="Total_Payment_4_13" localSheetId="1">Scheduled_Payment+Extra_Payment</definedName>
    <definedName name="Total_Payment_4_13" localSheetId="24">Scheduled_Payment+Extra_Payment</definedName>
    <definedName name="Total_Payment_4_13" localSheetId="0">Scheduled_Payment+Extra_Payment</definedName>
    <definedName name="Total_Payment_4_13">Scheduled_Payment+Extra_Payment</definedName>
    <definedName name="Total_Payment_4_18" localSheetId="1">Scheduled_Payment+Extra_Payment</definedName>
    <definedName name="Total_Payment_4_18" localSheetId="24">Scheduled_Payment+Extra_Payment</definedName>
    <definedName name="Total_Payment_4_18" localSheetId="0">Scheduled_Payment+Extra_Payment</definedName>
    <definedName name="Total_Payment_4_18">Scheduled_Payment+Extra_Payment</definedName>
    <definedName name="Total_Payment_4_19" localSheetId="1">Scheduled_Payment+Extra_Payment</definedName>
    <definedName name="Total_Payment_4_19" localSheetId="24">Scheduled_Payment+Extra_Payment</definedName>
    <definedName name="Total_Payment_4_19" localSheetId="0">Scheduled_Payment+Extra_Payment</definedName>
    <definedName name="Total_Payment_4_19">Scheduled_Payment+Extra_Payment</definedName>
    <definedName name="Total_Payment_4_2" localSheetId="1">Scheduled_Payment+Extra_Payment</definedName>
    <definedName name="Total_Payment_4_2" localSheetId="24">Scheduled_Payment+Extra_Payment</definedName>
    <definedName name="Total_Payment_4_2" localSheetId="0">Scheduled_Payment+Extra_Payment</definedName>
    <definedName name="Total_Payment_4_2">Scheduled_Payment+Extra_Payment</definedName>
    <definedName name="Total_Payment_4_20" localSheetId="1">Scheduled_Payment+Extra_Payment</definedName>
    <definedName name="Total_Payment_4_20" localSheetId="24">Scheduled_Payment+Extra_Payment</definedName>
    <definedName name="Total_Payment_4_20" localSheetId="0">Scheduled_Payment+Extra_Payment</definedName>
    <definedName name="Total_Payment_4_20">Scheduled_Payment+Extra_Payment</definedName>
    <definedName name="Total_Payment_4_21" localSheetId="1">Scheduled_Payment+Extra_Payment</definedName>
    <definedName name="Total_Payment_4_21" localSheetId="24">Scheduled_Payment+Extra_Payment</definedName>
    <definedName name="Total_Payment_4_21" localSheetId="0">Scheduled_Payment+Extra_Payment</definedName>
    <definedName name="Total_Payment_4_21">Scheduled_Payment+Extra_Payment</definedName>
    <definedName name="Total_Payment_4_23" localSheetId="1">Scheduled_Payment+Extra_Payment</definedName>
    <definedName name="Total_Payment_4_23" localSheetId="24">Scheduled_Payment+Extra_Payment</definedName>
    <definedName name="Total_Payment_4_23" localSheetId="0">Scheduled_Payment+Extra_Payment</definedName>
    <definedName name="Total_Payment_4_23">Scheduled_Payment+Extra_Payment</definedName>
    <definedName name="Total_Payment_4_6" localSheetId="1">Scheduled_Payment+Extra_Payment</definedName>
    <definedName name="Total_Payment_4_6" localSheetId="24">Scheduled_Payment+Extra_Payment</definedName>
    <definedName name="Total_Payment_4_6" localSheetId="0">Scheduled_Payment+Extra_Payment</definedName>
    <definedName name="Total_Payment_4_6">Scheduled_Payment+Extra_Payment</definedName>
    <definedName name="Total_Payment_4_7" localSheetId="1">Scheduled_Payment+Extra_Payment</definedName>
    <definedName name="Total_Payment_4_7" localSheetId="24">Scheduled_Payment+Extra_Payment</definedName>
    <definedName name="Total_Payment_4_7" localSheetId="0">Scheduled_Payment+Extra_Payment</definedName>
    <definedName name="Total_Payment_4_7">Scheduled_Payment+Extra_Payment</definedName>
    <definedName name="Total_Payment_43" localSheetId="1">Scheduled_Payment+Extra_Payment</definedName>
    <definedName name="Total_Payment_43" localSheetId="24">Scheduled_Payment+Extra_Payment</definedName>
    <definedName name="Total_Payment_43" localSheetId="0">Scheduled_Payment+Extra_Payment</definedName>
    <definedName name="Total_Payment_43">Scheduled_Payment+Extra_Payment</definedName>
    <definedName name="Total_Payment_44" localSheetId="1">Scheduled_Payment+Extra_Payment</definedName>
    <definedName name="Total_Payment_44" localSheetId="24">Scheduled_Payment+Extra_Payment</definedName>
    <definedName name="Total_Payment_44" localSheetId="0">Scheduled_Payment+Extra_Payment</definedName>
    <definedName name="Total_Payment_44">Scheduled_Payment+Extra_Payment</definedName>
    <definedName name="Total_Payment_5" localSheetId="1">Scheduled_Payment+Extra_Payment</definedName>
    <definedName name="Total_Payment_5" localSheetId="24">Scheduled_Payment+Extra_Payment</definedName>
    <definedName name="Total_Payment_5" localSheetId="0">Scheduled_Payment+Extra_Payment</definedName>
    <definedName name="Total_Payment_5">Scheduled_Payment+Extra_Payment</definedName>
    <definedName name="Total_Payment_5_1" localSheetId="1">Scheduled_Payment+Extra_Payment</definedName>
    <definedName name="Total_Payment_5_1" localSheetId="24">Scheduled_Payment+Extra_Payment</definedName>
    <definedName name="Total_Payment_5_1" localSheetId="0">Scheduled_Payment+Extra_Payment</definedName>
    <definedName name="Total_Payment_5_1">Scheduled_Payment+Extra_Payment</definedName>
    <definedName name="Total_Payment_5_1_1" localSheetId="1">Scheduled_Payment+Extra_Payment</definedName>
    <definedName name="Total_Payment_5_1_1" localSheetId="24">Scheduled_Payment+Extra_Payment</definedName>
    <definedName name="Total_Payment_5_1_1" localSheetId="0">Scheduled_Payment+Extra_Payment</definedName>
    <definedName name="Total_Payment_5_1_1">Scheduled_Payment+Extra_Payment</definedName>
    <definedName name="Total_Payment_5_1_1_1" localSheetId="1">Scheduled_Payment+Extra_Payment</definedName>
    <definedName name="Total_Payment_5_1_1_1" localSheetId="24">Scheduled_Payment+Extra_Payment</definedName>
    <definedName name="Total_Payment_5_1_1_1" localSheetId="0">Scheduled_Payment+Extra_Payment</definedName>
    <definedName name="Total_Payment_5_1_1_1">Scheduled_Payment+Extra_Payment</definedName>
    <definedName name="Total_Payment_5_1_11" localSheetId="1">Scheduled_Payment+Extra_Payment</definedName>
    <definedName name="Total_Payment_5_1_11" localSheetId="24">Scheduled_Payment+Extra_Payment</definedName>
    <definedName name="Total_Payment_5_1_11" localSheetId="0">Scheduled_Payment+Extra_Payment</definedName>
    <definedName name="Total_Payment_5_1_11">Scheduled_Payment+Extra_Payment</definedName>
    <definedName name="Total_Payment_5_1_13" localSheetId="1">Scheduled_Payment+Extra_Payment</definedName>
    <definedName name="Total_Payment_5_1_13" localSheetId="24">Scheduled_Payment+Extra_Payment</definedName>
    <definedName name="Total_Payment_5_1_13" localSheetId="0">Scheduled_Payment+Extra_Payment</definedName>
    <definedName name="Total_Payment_5_1_13">Scheduled_Payment+Extra_Payment</definedName>
    <definedName name="Total_Payment_5_1_18" localSheetId="1">Scheduled_Payment+Extra_Payment</definedName>
    <definedName name="Total_Payment_5_1_18" localSheetId="24">Scheduled_Payment+Extra_Payment</definedName>
    <definedName name="Total_Payment_5_1_18" localSheetId="0">Scheduled_Payment+Extra_Payment</definedName>
    <definedName name="Total_Payment_5_1_18">Scheduled_Payment+Extra_Payment</definedName>
    <definedName name="Total_Payment_5_1_19" localSheetId="1">Scheduled_Payment+Extra_Payment</definedName>
    <definedName name="Total_Payment_5_1_19" localSheetId="24">Scheduled_Payment+Extra_Payment</definedName>
    <definedName name="Total_Payment_5_1_19" localSheetId="0">Scheduled_Payment+Extra_Payment</definedName>
    <definedName name="Total_Payment_5_1_19">Scheduled_Payment+Extra_Payment</definedName>
    <definedName name="Total_Payment_5_1_2" localSheetId="1">Scheduled_Payment+Extra_Payment</definedName>
    <definedName name="Total_Payment_5_1_2" localSheetId="24">Scheduled_Payment+Extra_Payment</definedName>
    <definedName name="Total_Payment_5_1_2" localSheetId="0">Scheduled_Payment+Extra_Payment</definedName>
    <definedName name="Total_Payment_5_1_2">Scheduled_Payment+Extra_Payment</definedName>
    <definedName name="Total_Payment_5_1_2_1" localSheetId="1">Scheduled_Payment+Extra_Payment</definedName>
    <definedName name="Total_Payment_5_1_2_1" localSheetId="24">Scheduled_Payment+Extra_Payment</definedName>
    <definedName name="Total_Payment_5_1_2_1" localSheetId="0">Scheduled_Payment+Extra_Payment</definedName>
    <definedName name="Total_Payment_5_1_2_1">Scheduled_Payment+Extra_Payment</definedName>
    <definedName name="Total_Payment_5_1_20" localSheetId="1">Scheduled_Payment+Extra_Payment</definedName>
    <definedName name="Total_Payment_5_1_20" localSheetId="24">Scheduled_Payment+Extra_Payment</definedName>
    <definedName name="Total_Payment_5_1_20" localSheetId="0">Scheduled_Payment+Extra_Payment</definedName>
    <definedName name="Total_Payment_5_1_20">Scheduled_Payment+Extra_Payment</definedName>
    <definedName name="Total_Payment_5_1_21" localSheetId="1">Scheduled_Payment+Extra_Payment</definedName>
    <definedName name="Total_Payment_5_1_21" localSheetId="24">Scheduled_Payment+Extra_Payment</definedName>
    <definedName name="Total_Payment_5_1_21" localSheetId="0">Scheduled_Payment+Extra_Payment</definedName>
    <definedName name="Total_Payment_5_1_21">Scheduled_Payment+Extra_Payment</definedName>
    <definedName name="Total_Payment_5_1_23" localSheetId="1">Scheduled_Payment+Extra_Payment</definedName>
    <definedName name="Total_Payment_5_1_23" localSheetId="24">Scheduled_Payment+Extra_Payment</definedName>
    <definedName name="Total_Payment_5_1_23" localSheetId="0">Scheduled_Payment+Extra_Payment</definedName>
    <definedName name="Total_Payment_5_1_23">Scheduled_Payment+Extra_Payment</definedName>
    <definedName name="Total_Payment_5_1_6" localSheetId="1">Scheduled_Payment+Extra_Payment</definedName>
    <definedName name="Total_Payment_5_1_6" localSheetId="24">Scheduled_Payment+Extra_Payment</definedName>
    <definedName name="Total_Payment_5_1_6" localSheetId="0">Scheduled_Payment+Extra_Payment</definedName>
    <definedName name="Total_Payment_5_1_6">Scheduled_Payment+Extra_Payment</definedName>
    <definedName name="Total_Payment_5_1_6_1" localSheetId="1">Scheduled_Payment+Extra_Payment</definedName>
    <definedName name="Total_Payment_5_1_6_1" localSheetId="24">Scheduled_Payment+Extra_Payment</definedName>
    <definedName name="Total_Payment_5_1_6_1" localSheetId="0">Scheduled_Payment+Extra_Payment</definedName>
    <definedName name="Total_Payment_5_1_6_1">Scheduled_Payment+Extra_Payment</definedName>
    <definedName name="Total_Payment_5_1_7" localSheetId="1">Scheduled_Payment+Extra_Payment</definedName>
    <definedName name="Total_Payment_5_1_7" localSheetId="24">Scheduled_Payment+Extra_Payment</definedName>
    <definedName name="Total_Payment_5_1_7" localSheetId="0">Scheduled_Payment+Extra_Payment</definedName>
    <definedName name="Total_Payment_5_1_7">Scheduled_Payment+Extra_Payment</definedName>
    <definedName name="Total_Payment_5_1_7_1" localSheetId="1">Scheduled_Payment+Extra_Payment</definedName>
    <definedName name="Total_Payment_5_1_7_1" localSheetId="24">Scheduled_Payment+Extra_Payment</definedName>
    <definedName name="Total_Payment_5_1_7_1" localSheetId="0">Scheduled_Payment+Extra_Payment</definedName>
    <definedName name="Total_Payment_5_1_7_1">Scheduled_Payment+Extra_Payment</definedName>
    <definedName name="Total_Payment_5_11" localSheetId="1">Scheduled_Payment+Extra_Payment</definedName>
    <definedName name="Total_Payment_5_11" localSheetId="24">Scheduled_Payment+Extra_Payment</definedName>
    <definedName name="Total_Payment_5_11" localSheetId="0">Scheduled_Payment+Extra_Payment</definedName>
    <definedName name="Total_Payment_5_11">Scheduled_Payment+Extra_Payment</definedName>
    <definedName name="Total_Payment_5_13" localSheetId="1">Scheduled_Payment+Extra_Payment</definedName>
    <definedName name="Total_Payment_5_13" localSheetId="24">Scheduled_Payment+Extra_Payment</definedName>
    <definedName name="Total_Payment_5_13" localSheetId="0">Scheduled_Payment+Extra_Payment</definedName>
    <definedName name="Total_Payment_5_13">Scheduled_Payment+Extra_Payment</definedName>
    <definedName name="Total_Payment_5_15" localSheetId="1">Scheduled_Payment+Extra_Payment</definedName>
    <definedName name="Total_Payment_5_15" localSheetId="24">Scheduled_Payment+Extra_Payment</definedName>
    <definedName name="Total_Payment_5_15" localSheetId="0">Scheduled_Payment+Extra_Payment</definedName>
    <definedName name="Total_Payment_5_15">Scheduled_Payment+Extra_Payment</definedName>
    <definedName name="Total_Payment_5_16" localSheetId="1">Scheduled_Payment+Extra_Payment</definedName>
    <definedName name="Total_Payment_5_16" localSheetId="24">Scheduled_Payment+Extra_Payment</definedName>
    <definedName name="Total_Payment_5_16" localSheetId="0">Scheduled_Payment+Extra_Payment</definedName>
    <definedName name="Total_Payment_5_16">Scheduled_Payment+Extra_Payment</definedName>
    <definedName name="Total_Payment_5_17" localSheetId="1">Scheduled_Payment+Extra_Payment</definedName>
    <definedName name="Total_Payment_5_17" localSheetId="24">Scheduled_Payment+Extra_Payment</definedName>
    <definedName name="Total_Payment_5_17" localSheetId="0">Scheduled_Payment+Extra_Payment</definedName>
    <definedName name="Total_Payment_5_17">Scheduled_Payment+Extra_Payment</definedName>
    <definedName name="Total_Payment_5_18" localSheetId="1">Scheduled_Payment+Extra_Payment</definedName>
    <definedName name="Total_Payment_5_18" localSheetId="24">Scheduled_Payment+Extra_Payment</definedName>
    <definedName name="Total_Payment_5_18" localSheetId="0">Scheduled_Payment+Extra_Payment</definedName>
    <definedName name="Total_Payment_5_18">Scheduled_Payment+Extra_Payment</definedName>
    <definedName name="Total_Payment_5_19" localSheetId="1">Scheduled_Payment+Extra_Payment</definedName>
    <definedName name="Total_Payment_5_19" localSheetId="24">Scheduled_Payment+Extra_Payment</definedName>
    <definedName name="Total_Payment_5_19" localSheetId="0">Scheduled_Payment+Extra_Payment</definedName>
    <definedName name="Total_Payment_5_19">Scheduled_Payment+Extra_Payment</definedName>
    <definedName name="Total_Payment_5_2" localSheetId="1">Scheduled_Payment+Extra_Payment</definedName>
    <definedName name="Total_Payment_5_2" localSheetId="24">Scheduled_Payment+Extra_Payment</definedName>
    <definedName name="Total_Payment_5_2" localSheetId="0">Scheduled_Payment+Extra_Payment</definedName>
    <definedName name="Total_Payment_5_2">Scheduled_Payment+Extra_Payment</definedName>
    <definedName name="Total_Payment_5_2_1" localSheetId="1">Scheduled_Payment+Extra_Payment</definedName>
    <definedName name="Total_Payment_5_2_1" localSheetId="24">Scheduled_Payment+Extra_Payment</definedName>
    <definedName name="Total_Payment_5_2_1" localSheetId="0">Scheduled_Payment+Extra_Payment</definedName>
    <definedName name="Total_Payment_5_2_1">Scheduled_Payment+Extra_Payment</definedName>
    <definedName name="Total_Payment_5_2_11" localSheetId="1">Scheduled_Payment+Extra_Payment</definedName>
    <definedName name="Total_Payment_5_2_11" localSheetId="24">Scheduled_Payment+Extra_Payment</definedName>
    <definedName name="Total_Payment_5_2_11" localSheetId="0">Scheduled_Payment+Extra_Payment</definedName>
    <definedName name="Total_Payment_5_2_11">Scheduled_Payment+Extra_Payment</definedName>
    <definedName name="Total_Payment_5_2_13" localSheetId="1">Scheduled_Payment+Extra_Payment</definedName>
    <definedName name="Total_Payment_5_2_13" localSheetId="24">Scheduled_Payment+Extra_Payment</definedName>
    <definedName name="Total_Payment_5_2_13" localSheetId="0">Scheduled_Payment+Extra_Payment</definedName>
    <definedName name="Total_Payment_5_2_13">Scheduled_Payment+Extra_Payment</definedName>
    <definedName name="Total_Payment_5_2_18" localSheetId="1">Scheduled_Payment+Extra_Payment</definedName>
    <definedName name="Total_Payment_5_2_18" localSheetId="24">Scheduled_Payment+Extra_Payment</definedName>
    <definedName name="Total_Payment_5_2_18" localSheetId="0">Scheduled_Payment+Extra_Payment</definedName>
    <definedName name="Total_Payment_5_2_18">Scheduled_Payment+Extra_Payment</definedName>
    <definedName name="Total_Payment_5_2_19" localSheetId="1">Scheduled_Payment+Extra_Payment</definedName>
    <definedName name="Total_Payment_5_2_19" localSheetId="24">Scheduled_Payment+Extra_Payment</definedName>
    <definedName name="Total_Payment_5_2_19" localSheetId="0">Scheduled_Payment+Extra_Payment</definedName>
    <definedName name="Total_Payment_5_2_19">Scheduled_Payment+Extra_Payment</definedName>
    <definedName name="Total_Payment_5_2_2" localSheetId="1">Scheduled_Payment+Extra_Payment</definedName>
    <definedName name="Total_Payment_5_2_2" localSheetId="24">Scheduled_Payment+Extra_Payment</definedName>
    <definedName name="Total_Payment_5_2_2" localSheetId="0">Scheduled_Payment+Extra_Payment</definedName>
    <definedName name="Total_Payment_5_2_2">Scheduled_Payment+Extra_Payment</definedName>
    <definedName name="Total_Payment_5_2_20" localSheetId="1">Scheduled_Payment+Extra_Payment</definedName>
    <definedName name="Total_Payment_5_2_20" localSheetId="24">Scheduled_Payment+Extra_Payment</definedName>
    <definedName name="Total_Payment_5_2_20" localSheetId="0">Scheduled_Payment+Extra_Payment</definedName>
    <definedName name="Total_Payment_5_2_20">Scheduled_Payment+Extra_Payment</definedName>
    <definedName name="Total_Payment_5_2_21" localSheetId="1">Scheduled_Payment+Extra_Payment</definedName>
    <definedName name="Total_Payment_5_2_21" localSheetId="24">Scheduled_Payment+Extra_Payment</definedName>
    <definedName name="Total_Payment_5_2_21" localSheetId="0">Scheduled_Payment+Extra_Payment</definedName>
    <definedName name="Total_Payment_5_2_21">Scheduled_Payment+Extra_Payment</definedName>
    <definedName name="Total_Payment_5_2_23" localSheetId="1">Scheduled_Payment+Extra_Payment</definedName>
    <definedName name="Total_Payment_5_2_23" localSheetId="24">Scheduled_Payment+Extra_Payment</definedName>
    <definedName name="Total_Payment_5_2_23" localSheetId="0">Scheduled_Payment+Extra_Payment</definedName>
    <definedName name="Total_Payment_5_2_23">Scheduled_Payment+Extra_Payment</definedName>
    <definedName name="Total_Payment_5_2_6" localSheetId="1">Scheduled_Payment+Extra_Payment</definedName>
    <definedName name="Total_Payment_5_2_6" localSheetId="24">Scheduled_Payment+Extra_Payment</definedName>
    <definedName name="Total_Payment_5_2_6" localSheetId="0">Scheduled_Payment+Extra_Payment</definedName>
    <definedName name="Total_Payment_5_2_6">Scheduled_Payment+Extra_Payment</definedName>
    <definedName name="Total_Payment_5_2_7" localSheetId="1">Scheduled_Payment+Extra_Payment</definedName>
    <definedName name="Total_Payment_5_2_7" localSheetId="24">Scheduled_Payment+Extra_Payment</definedName>
    <definedName name="Total_Payment_5_2_7" localSheetId="0">Scheduled_Payment+Extra_Payment</definedName>
    <definedName name="Total_Payment_5_2_7">Scheduled_Payment+Extra_Payment</definedName>
    <definedName name="Total_Payment_5_20" localSheetId="1">Scheduled_Payment+Extra_Payment</definedName>
    <definedName name="Total_Payment_5_20" localSheetId="24">Scheduled_Payment+Extra_Payment</definedName>
    <definedName name="Total_Payment_5_20" localSheetId="0">Scheduled_Payment+Extra_Payment</definedName>
    <definedName name="Total_Payment_5_20">Scheduled_Payment+Extra_Payment</definedName>
    <definedName name="Total_Payment_5_21" localSheetId="1">Scheduled_Payment+Extra_Payment</definedName>
    <definedName name="Total_Payment_5_21" localSheetId="24">Scheduled_Payment+Extra_Payment</definedName>
    <definedName name="Total_Payment_5_21" localSheetId="0">Scheduled_Payment+Extra_Payment</definedName>
    <definedName name="Total_Payment_5_21">Scheduled_Payment+Extra_Payment</definedName>
    <definedName name="Total_Payment_5_22" localSheetId="1">Scheduled_Payment+Extra_Payment</definedName>
    <definedName name="Total_Payment_5_22" localSheetId="24">Scheduled_Payment+Extra_Payment</definedName>
    <definedName name="Total_Payment_5_22" localSheetId="0">Scheduled_Payment+Extra_Payment</definedName>
    <definedName name="Total_Payment_5_22">Scheduled_Payment+Extra_Payment</definedName>
    <definedName name="Total_Payment_5_23" localSheetId="1">Scheduled_Payment+Extra_Payment</definedName>
    <definedName name="Total_Payment_5_23" localSheetId="24">Scheduled_Payment+Extra_Payment</definedName>
    <definedName name="Total_Payment_5_23" localSheetId="0">Scheduled_Payment+Extra_Payment</definedName>
    <definedName name="Total_Payment_5_23">Scheduled_Payment+Extra_Payment</definedName>
    <definedName name="Total_Payment_5_24" localSheetId="1">Scheduled_Payment+Extra_Payment</definedName>
    <definedName name="Total_Payment_5_24" localSheetId="24">Scheduled_Payment+Extra_Payment</definedName>
    <definedName name="Total_Payment_5_24" localSheetId="0">Scheduled_Payment+Extra_Payment</definedName>
    <definedName name="Total_Payment_5_24">Scheduled_Payment+Extra_Payment</definedName>
    <definedName name="Total_Payment_5_26" localSheetId="1">Scheduled_Payment+Extra_Payment</definedName>
    <definedName name="Total_Payment_5_26" localSheetId="24">Scheduled_Payment+Extra_Payment</definedName>
    <definedName name="Total_Payment_5_26" localSheetId="0">Scheduled_Payment+Extra_Payment</definedName>
    <definedName name="Total_Payment_5_26">Scheduled_Payment+Extra_Payment</definedName>
    <definedName name="Total_Payment_5_27" localSheetId="1">Scheduled_Payment+Extra_Payment</definedName>
    <definedName name="Total_Payment_5_27" localSheetId="24">Scheduled_Payment+Extra_Payment</definedName>
    <definedName name="Total_Payment_5_27" localSheetId="0">Scheduled_Payment+Extra_Payment</definedName>
    <definedName name="Total_Payment_5_27">Scheduled_Payment+Extra_Payment</definedName>
    <definedName name="Total_Payment_5_29" localSheetId="1">Scheduled_Payment+Extra_Payment</definedName>
    <definedName name="Total_Payment_5_29" localSheetId="24">Scheduled_Payment+Extra_Payment</definedName>
    <definedName name="Total_Payment_5_29" localSheetId="0">Scheduled_Payment+Extra_Payment</definedName>
    <definedName name="Total_Payment_5_29">Scheduled_Payment+Extra_Payment</definedName>
    <definedName name="Total_Payment_5_3" localSheetId="1">Scheduled_Payment+Extra_Payment</definedName>
    <definedName name="Total_Payment_5_3" localSheetId="24">Scheduled_Payment+Extra_Payment</definedName>
    <definedName name="Total_Payment_5_3" localSheetId="0">Scheduled_Payment+Extra_Payment</definedName>
    <definedName name="Total_Payment_5_3">Scheduled_Payment+Extra_Payment</definedName>
    <definedName name="Total_Payment_5_3_1" localSheetId="1">Scheduled_Payment+Extra_Payment</definedName>
    <definedName name="Total_Payment_5_3_1" localSheetId="24">Scheduled_Payment+Extra_Payment</definedName>
    <definedName name="Total_Payment_5_3_1" localSheetId="0">Scheduled_Payment+Extra_Payment</definedName>
    <definedName name="Total_Payment_5_3_1">Scheduled_Payment+Extra_Payment</definedName>
    <definedName name="Total_Payment_5_3_11" localSheetId="1">Scheduled_Payment+Extra_Payment</definedName>
    <definedName name="Total_Payment_5_3_11" localSheetId="24">Scheduled_Payment+Extra_Payment</definedName>
    <definedName name="Total_Payment_5_3_11" localSheetId="0">Scheduled_Payment+Extra_Payment</definedName>
    <definedName name="Total_Payment_5_3_11">Scheduled_Payment+Extra_Payment</definedName>
    <definedName name="Total_Payment_5_3_13" localSheetId="1">Scheduled_Payment+Extra_Payment</definedName>
    <definedName name="Total_Payment_5_3_13" localSheetId="24">Scheduled_Payment+Extra_Payment</definedName>
    <definedName name="Total_Payment_5_3_13" localSheetId="0">Scheduled_Payment+Extra_Payment</definedName>
    <definedName name="Total_Payment_5_3_13">Scheduled_Payment+Extra_Payment</definedName>
    <definedName name="Total_Payment_5_3_18" localSheetId="1">Scheduled_Payment+Extra_Payment</definedName>
    <definedName name="Total_Payment_5_3_18" localSheetId="24">Scheduled_Payment+Extra_Payment</definedName>
    <definedName name="Total_Payment_5_3_18" localSheetId="0">Scheduled_Payment+Extra_Payment</definedName>
    <definedName name="Total_Payment_5_3_18">Scheduled_Payment+Extra_Payment</definedName>
    <definedName name="Total_Payment_5_3_19" localSheetId="1">Scheduled_Payment+Extra_Payment</definedName>
    <definedName name="Total_Payment_5_3_19" localSheetId="24">Scheduled_Payment+Extra_Payment</definedName>
    <definedName name="Total_Payment_5_3_19" localSheetId="0">Scheduled_Payment+Extra_Payment</definedName>
    <definedName name="Total_Payment_5_3_19">Scheduled_Payment+Extra_Payment</definedName>
    <definedName name="Total_Payment_5_3_2" localSheetId="1">Scheduled_Payment+Extra_Payment</definedName>
    <definedName name="Total_Payment_5_3_2" localSheetId="24">Scheduled_Payment+Extra_Payment</definedName>
    <definedName name="Total_Payment_5_3_2" localSheetId="0">Scheduled_Payment+Extra_Payment</definedName>
    <definedName name="Total_Payment_5_3_2">Scheduled_Payment+Extra_Payment</definedName>
    <definedName name="Total_Payment_5_3_20" localSheetId="1">Scheduled_Payment+Extra_Payment</definedName>
    <definedName name="Total_Payment_5_3_20" localSheetId="24">Scheduled_Payment+Extra_Payment</definedName>
    <definedName name="Total_Payment_5_3_20" localSheetId="0">Scheduled_Payment+Extra_Payment</definedName>
    <definedName name="Total_Payment_5_3_20">Scheduled_Payment+Extra_Payment</definedName>
    <definedName name="Total_Payment_5_3_21" localSheetId="1">Scheduled_Payment+Extra_Payment</definedName>
    <definedName name="Total_Payment_5_3_21" localSheetId="24">Scheduled_Payment+Extra_Payment</definedName>
    <definedName name="Total_Payment_5_3_21" localSheetId="0">Scheduled_Payment+Extra_Payment</definedName>
    <definedName name="Total_Payment_5_3_21">Scheduled_Payment+Extra_Payment</definedName>
    <definedName name="Total_Payment_5_3_23" localSheetId="1">Scheduled_Payment+Extra_Payment</definedName>
    <definedName name="Total_Payment_5_3_23" localSheetId="24">Scheduled_Payment+Extra_Payment</definedName>
    <definedName name="Total_Payment_5_3_23" localSheetId="0">Scheduled_Payment+Extra_Payment</definedName>
    <definedName name="Total_Payment_5_3_23">Scheduled_Payment+Extra_Payment</definedName>
    <definedName name="Total_Payment_5_3_6" localSheetId="1">Scheduled_Payment+Extra_Payment</definedName>
    <definedName name="Total_Payment_5_3_6" localSheetId="24">Scheduled_Payment+Extra_Payment</definedName>
    <definedName name="Total_Payment_5_3_6" localSheetId="0">Scheduled_Payment+Extra_Payment</definedName>
    <definedName name="Total_Payment_5_3_6">Scheduled_Payment+Extra_Payment</definedName>
    <definedName name="Total_Payment_5_3_7" localSheetId="1">Scheduled_Payment+Extra_Payment</definedName>
    <definedName name="Total_Payment_5_3_7" localSheetId="24">Scheduled_Payment+Extra_Payment</definedName>
    <definedName name="Total_Payment_5_3_7" localSheetId="0">Scheduled_Payment+Extra_Payment</definedName>
    <definedName name="Total_Payment_5_3_7">Scheduled_Payment+Extra_Payment</definedName>
    <definedName name="Total_Payment_5_30" localSheetId="1">Scheduled_Payment+Extra_Payment</definedName>
    <definedName name="Total_Payment_5_30" localSheetId="24">Scheduled_Payment+Extra_Payment</definedName>
    <definedName name="Total_Payment_5_30" localSheetId="0">Scheduled_Payment+Extra_Payment</definedName>
    <definedName name="Total_Payment_5_30">Scheduled_Payment+Extra_Payment</definedName>
    <definedName name="Total_Payment_5_31" localSheetId="1">Scheduled_Payment+Extra_Payment</definedName>
    <definedName name="Total_Payment_5_31" localSheetId="24">Scheduled_Payment+Extra_Payment</definedName>
    <definedName name="Total_Payment_5_31" localSheetId="0">Scheduled_Payment+Extra_Payment</definedName>
    <definedName name="Total_Payment_5_31">Scheduled_Payment+Extra_Payment</definedName>
    <definedName name="Total_Payment_5_4" localSheetId="1">Scheduled_Payment+Extra_Payment</definedName>
    <definedName name="Total_Payment_5_4" localSheetId="24">Scheduled_Payment+Extra_Payment</definedName>
    <definedName name="Total_Payment_5_4" localSheetId="0">Scheduled_Payment+Extra_Payment</definedName>
    <definedName name="Total_Payment_5_4">Scheduled_Payment+Extra_Payment</definedName>
    <definedName name="Total_Payment_5_4_1" localSheetId="1">Scheduled_Payment+Extra_Payment</definedName>
    <definedName name="Total_Payment_5_4_1" localSheetId="24">Scheduled_Payment+Extra_Payment</definedName>
    <definedName name="Total_Payment_5_4_1" localSheetId="0">Scheduled_Payment+Extra_Payment</definedName>
    <definedName name="Total_Payment_5_4_1">Scheduled_Payment+Extra_Payment</definedName>
    <definedName name="Total_Payment_5_4_11" localSheetId="1">Scheduled_Payment+Extra_Payment</definedName>
    <definedName name="Total_Payment_5_4_11" localSheetId="24">Scheduled_Payment+Extra_Payment</definedName>
    <definedName name="Total_Payment_5_4_11" localSheetId="0">Scheduled_Payment+Extra_Payment</definedName>
    <definedName name="Total_Payment_5_4_11">Scheduled_Payment+Extra_Payment</definedName>
    <definedName name="Total_Payment_5_4_13" localSheetId="1">Scheduled_Payment+Extra_Payment</definedName>
    <definedName name="Total_Payment_5_4_13" localSheetId="24">Scheduled_Payment+Extra_Payment</definedName>
    <definedName name="Total_Payment_5_4_13" localSheetId="0">Scheduled_Payment+Extra_Payment</definedName>
    <definedName name="Total_Payment_5_4_13">Scheduled_Payment+Extra_Payment</definedName>
    <definedName name="Total_Payment_5_4_18" localSheetId="1">Scheduled_Payment+Extra_Payment</definedName>
    <definedName name="Total_Payment_5_4_18" localSheetId="24">Scheduled_Payment+Extra_Payment</definedName>
    <definedName name="Total_Payment_5_4_18" localSheetId="0">Scheduled_Payment+Extra_Payment</definedName>
    <definedName name="Total_Payment_5_4_18">Scheduled_Payment+Extra_Payment</definedName>
    <definedName name="Total_Payment_5_4_19" localSheetId="1">Scheduled_Payment+Extra_Payment</definedName>
    <definedName name="Total_Payment_5_4_19" localSheetId="24">Scheduled_Payment+Extra_Payment</definedName>
    <definedName name="Total_Payment_5_4_19" localSheetId="0">Scheduled_Payment+Extra_Payment</definedName>
    <definedName name="Total_Payment_5_4_19">Scheduled_Payment+Extra_Payment</definedName>
    <definedName name="Total_Payment_5_4_2" localSheetId="1">Scheduled_Payment+Extra_Payment</definedName>
    <definedName name="Total_Payment_5_4_2" localSheetId="24">Scheduled_Payment+Extra_Payment</definedName>
    <definedName name="Total_Payment_5_4_2" localSheetId="0">Scheduled_Payment+Extra_Payment</definedName>
    <definedName name="Total_Payment_5_4_2">Scheduled_Payment+Extra_Payment</definedName>
    <definedName name="Total_Payment_5_4_20" localSheetId="1">Scheduled_Payment+Extra_Payment</definedName>
    <definedName name="Total_Payment_5_4_20" localSheetId="24">Scheduled_Payment+Extra_Payment</definedName>
    <definedName name="Total_Payment_5_4_20" localSheetId="0">Scheduled_Payment+Extra_Payment</definedName>
    <definedName name="Total_Payment_5_4_20">Scheduled_Payment+Extra_Payment</definedName>
    <definedName name="Total_Payment_5_4_21" localSheetId="1">Scheduled_Payment+Extra_Payment</definedName>
    <definedName name="Total_Payment_5_4_21" localSheetId="24">Scheduled_Payment+Extra_Payment</definedName>
    <definedName name="Total_Payment_5_4_21" localSheetId="0">Scheduled_Payment+Extra_Payment</definedName>
    <definedName name="Total_Payment_5_4_21">Scheduled_Payment+Extra_Payment</definedName>
    <definedName name="Total_Payment_5_4_23" localSheetId="1">Scheduled_Payment+Extra_Payment</definedName>
    <definedName name="Total_Payment_5_4_23" localSheetId="24">Scheduled_Payment+Extra_Payment</definedName>
    <definedName name="Total_Payment_5_4_23" localSheetId="0">Scheduled_Payment+Extra_Payment</definedName>
    <definedName name="Total_Payment_5_4_23">Scheduled_Payment+Extra_Payment</definedName>
    <definedName name="Total_Payment_5_4_6" localSheetId="1">Scheduled_Payment+Extra_Payment</definedName>
    <definedName name="Total_Payment_5_4_6" localSheetId="24">Scheduled_Payment+Extra_Payment</definedName>
    <definedName name="Total_Payment_5_4_6" localSheetId="0">Scheduled_Payment+Extra_Payment</definedName>
    <definedName name="Total_Payment_5_4_6">Scheduled_Payment+Extra_Payment</definedName>
    <definedName name="Total_Payment_5_4_7" localSheetId="1">Scheduled_Payment+Extra_Payment</definedName>
    <definedName name="Total_Payment_5_4_7" localSheetId="24">Scheduled_Payment+Extra_Payment</definedName>
    <definedName name="Total_Payment_5_4_7" localSheetId="0">Scheduled_Payment+Extra_Payment</definedName>
    <definedName name="Total_Payment_5_4_7">Scheduled_Payment+Extra_Payment</definedName>
    <definedName name="Total_Payment_5_5" localSheetId="1">Scheduled_Payment+Extra_Payment</definedName>
    <definedName name="Total_Payment_5_5" localSheetId="24">Scheduled_Payment+Extra_Payment</definedName>
    <definedName name="Total_Payment_5_5" localSheetId="0">Scheduled_Payment+Extra_Payment</definedName>
    <definedName name="Total_Payment_5_5">Scheduled_Payment+Extra_Payment</definedName>
    <definedName name="Total_Payment_5_5_1" localSheetId="1">Scheduled_Payment+Extra_Payment</definedName>
    <definedName name="Total_Payment_5_5_1" localSheetId="24">Scheduled_Payment+Extra_Payment</definedName>
    <definedName name="Total_Payment_5_5_1" localSheetId="0">Scheduled_Payment+Extra_Payment</definedName>
    <definedName name="Total_Payment_5_5_1">Scheduled_Payment+Extra_Payment</definedName>
    <definedName name="Total_Payment_5_5_11" localSheetId="1">Scheduled_Payment+Extra_Payment</definedName>
    <definedName name="Total_Payment_5_5_11" localSheetId="24">Scheduled_Payment+Extra_Payment</definedName>
    <definedName name="Total_Payment_5_5_11" localSheetId="0">Scheduled_Payment+Extra_Payment</definedName>
    <definedName name="Total_Payment_5_5_11">Scheduled_Payment+Extra_Payment</definedName>
    <definedName name="Total_Payment_5_5_13" localSheetId="1">Scheduled_Payment+Extra_Payment</definedName>
    <definedName name="Total_Payment_5_5_13" localSheetId="24">Scheduled_Payment+Extra_Payment</definedName>
    <definedName name="Total_Payment_5_5_13" localSheetId="0">Scheduled_Payment+Extra_Payment</definedName>
    <definedName name="Total_Payment_5_5_13">Scheduled_Payment+Extra_Payment</definedName>
    <definedName name="Total_Payment_5_5_18" localSheetId="1">Scheduled_Payment+Extra_Payment</definedName>
    <definedName name="Total_Payment_5_5_18" localSheetId="24">Scheduled_Payment+Extra_Payment</definedName>
    <definedName name="Total_Payment_5_5_18" localSheetId="0">Scheduled_Payment+Extra_Payment</definedName>
    <definedName name="Total_Payment_5_5_18">Scheduled_Payment+Extra_Payment</definedName>
    <definedName name="Total_Payment_5_5_2" localSheetId="1">Scheduled_Payment+Extra_Payment</definedName>
    <definedName name="Total_Payment_5_5_2" localSheetId="24">Scheduled_Payment+Extra_Payment</definedName>
    <definedName name="Total_Payment_5_5_2" localSheetId="0">Scheduled_Payment+Extra_Payment</definedName>
    <definedName name="Total_Payment_5_5_2">Scheduled_Payment+Extra_Payment</definedName>
    <definedName name="Total_Payment_5_5_21" localSheetId="1">Scheduled_Payment+Extra_Payment</definedName>
    <definedName name="Total_Payment_5_5_21" localSheetId="24">Scheduled_Payment+Extra_Payment</definedName>
    <definedName name="Total_Payment_5_5_21" localSheetId="0">Scheduled_Payment+Extra_Payment</definedName>
    <definedName name="Total_Payment_5_5_21">Scheduled_Payment+Extra_Payment</definedName>
    <definedName name="Total_Payment_5_5_6" localSheetId="1">Scheduled_Payment+Extra_Payment</definedName>
    <definedName name="Total_Payment_5_5_6" localSheetId="24">Scheduled_Payment+Extra_Payment</definedName>
    <definedName name="Total_Payment_5_5_6" localSheetId="0">Scheduled_Payment+Extra_Payment</definedName>
    <definedName name="Total_Payment_5_5_6">Scheduled_Payment+Extra_Payment</definedName>
    <definedName name="Total_Payment_5_5_7" localSheetId="1">Scheduled_Payment+Extra_Payment</definedName>
    <definedName name="Total_Payment_5_5_7" localSheetId="24">Scheduled_Payment+Extra_Payment</definedName>
    <definedName name="Total_Payment_5_5_7" localSheetId="0">Scheduled_Payment+Extra_Payment</definedName>
    <definedName name="Total_Payment_5_5_7">Scheduled_Payment+Extra_Payment</definedName>
    <definedName name="Total_Payment_5_6" localSheetId="1">Scheduled_Payment+Extra_Payment</definedName>
    <definedName name="Total_Payment_5_6" localSheetId="24">Scheduled_Payment+Extra_Payment</definedName>
    <definedName name="Total_Payment_5_6" localSheetId="0">Scheduled_Payment+Extra_Payment</definedName>
    <definedName name="Total_Payment_5_6">Scheduled_Payment+Extra_Payment</definedName>
    <definedName name="Total_Payment_5_7" localSheetId="1">Scheduled_Payment+Extra_Payment</definedName>
    <definedName name="Total_Payment_5_7" localSheetId="24">Scheduled_Payment+Extra_Payment</definedName>
    <definedName name="Total_Payment_5_7" localSheetId="0">Scheduled_Payment+Extra_Payment</definedName>
    <definedName name="Total_Payment_5_7">Scheduled_Payment+Extra_Payment</definedName>
    <definedName name="Total_Payment_5_9" localSheetId="1">Scheduled_Payment+Extra_Payment</definedName>
    <definedName name="Total_Payment_5_9" localSheetId="24">Scheduled_Payment+Extra_Payment</definedName>
    <definedName name="Total_Payment_5_9" localSheetId="0">Scheduled_Payment+Extra_Payment</definedName>
    <definedName name="Total_Payment_5_9">Scheduled_Payment+Extra_Payment</definedName>
    <definedName name="Total_Payment_6" localSheetId="1">Scheduled_Payment+Extra_Payment</definedName>
    <definedName name="Total_Payment_6" localSheetId="24">Scheduled_Payment+Extra_Payment</definedName>
    <definedName name="Total_Payment_6" localSheetId="0">Scheduled_Payment+Extra_Payment</definedName>
    <definedName name="Total_Payment_6">Scheduled_Payment+Extra_Payment</definedName>
    <definedName name="Total_Payment_6_1" localSheetId="1">Scheduled_Payment+Extra_Payment</definedName>
    <definedName name="Total_Payment_6_1" localSheetId="24">Scheduled_Payment+Extra_Payment</definedName>
    <definedName name="Total_Payment_6_1" localSheetId="0">Scheduled_Payment+Extra_Payment</definedName>
    <definedName name="Total_Payment_6_1">Scheduled_Payment+Extra_Payment</definedName>
    <definedName name="Total_Payment_6_1_1" localSheetId="1">Scheduled_Payment+Extra_Payment</definedName>
    <definedName name="Total_Payment_6_1_1" localSheetId="24">Scheduled_Payment+Extra_Payment</definedName>
    <definedName name="Total_Payment_6_1_1" localSheetId="0">Scheduled_Payment+Extra_Payment</definedName>
    <definedName name="Total_Payment_6_1_1">Scheduled_Payment+Extra_Payment</definedName>
    <definedName name="Total_Payment_6_1_11" localSheetId="1">Scheduled_Payment+Extra_Payment</definedName>
    <definedName name="Total_Payment_6_1_11" localSheetId="24">Scheduled_Payment+Extra_Payment</definedName>
    <definedName name="Total_Payment_6_1_11" localSheetId="0">Scheduled_Payment+Extra_Payment</definedName>
    <definedName name="Total_Payment_6_1_11">Scheduled_Payment+Extra_Payment</definedName>
    <definedName name="Total_Payment_6_1_13" localSheetId="1">Scheduled_Payment+Extra_Payment</definedName>
    <definedName name="Total_Payment_6_1_13" localSheetId="24">Scheduled_Payment+Extra_Payment</definedName>
    <definedName name="Total_Payment_6_1_13" localSheetId="0">Scheduled_Payment+Extra_Payment</definedName>
    <definedName name="Total_Payment_6_1_13">Scheduled_Payment+Extra_Payment</definedName>
    <definedName name="Total_Payment_6_1_18" localSheetId="1">Scheduled_Payment+Extra_Payment</definedName>
    <definedName name="Total_Payment_6_1_18" localSheetId="24">Scheduled_Payment+Extra_Payment</definedName>
    <definedName name="Total_Payment_6_1_18" localSheetId="0">Scheduled_Payment+Extra_Payment</definedName>
    <definedName name="Total_Payment_6_1_18">Scheduled_Payment+Extra_Payment</definedName>
    <definedName name="Total_Payment_6_1_19" localSheetId="1">Scheduled_Payment+Extra_Payment</definedName>
    <definedName name="Total_Payment_6_1_19" localSheetId="24">Scheduled_Payment+Extra_Payment</definedName>
    <definedName name="Total_Payment_6_1_19" localSheetId="0">Scheduled_Payment+Extra_Payment</definedName>
    <definedName name="Total_Payment_6_1_19">Scheduled_Payment+Extra_Payment</definedName>
    <definedName name="Total_Payment_6_1_2" localSheetId="1">Scheduled_Payment+Extra_Payment</definedName>
    <definedName name="Total_Payment_6_1_2" localSheetId="24">Scheduled_Payment+Extra_Payment</definedName>
    <definedName name="Total_Payment_6_1_2" localSheetId="0">Scheduled_Payment+Extra_Payment</definedName>
    <definedName name="Total_Payment_6_1_2">Scheduled_Payment+Extra_Payment</definedName>
    <definedName name="Total_Payment_6_1_20" localSheetId="1">Scheduled_Payment+Extra_Payment</definedName>
    <definedName name="Total_Payment_6_1_20" localSheetId="24">Scheduled_Payment+Extra_Payment</definedName>
    <definedName name="Total_Payment_6_1_20" localSheetId="0">Scheduled_Payment+Extra_Payment</definedName>
    <definedName name="Total_Payment_6_1_20">Scheduled_Payment+Extra_Payment</definedName>
    <definedName name="Total_Payment_6_1_21" localSheetId="1">Scheduled_Payment+Extra_Payment</definedName>
    <definedName name="Total_Payment_6_1_21" localSheetId="24">Scheduled_Payment+Extra_Payment</definedName>
    <definedName name="Total_Payment_6_1_21" localSheetId="0">Scheduled_Payment+Extra_Payment</definedName>
    <definedName name="Total_Payment_6_1_21">Scheduled_Payment+Extra_Payment</definedName>
    <definedName name="Total_Payment_6_1_23" localSheetId="1">Scheduled_Payment+Extra_Payment</definedName>
    <definedName name="Total_Payment_6_1_23" localSheetId="24">Scheduled_Payment+Extra_Payment</definedName>
    <definedName name="Total_Payment_6_1_23" localSheetId="0">Scheduled_Payment+Extra_Payment</definedName>
    <definedName name="Total_Payment_6_1_23">Scheduled_Payment+Extra_Payment</definedName>
    <definedName name="Total_Payment_6_1_6" localSheetId="1">Scheduled_Payment+Extra_Payment</definedName>
    <definedName name="Total_Payment_6_1_6" localSheetId="24">Scheduled_Payment+Extra_Payment</definedName>
    <definedName name="Total_Payment_6_1_6" localSheetId="0">Scheduled_Payment+Extra_Payment</definedName>
    <definedName name="Total_Payment_6_1_6">Scheduled_Payment+Extra_Payment</definedName>
    <definedName name="Total_Payment_6_1_7" localSheetId="1">Scheduled_Payment+Extra_Payment</definedName>
    <definedName name="Total_Payment_6_1_7" localSheetId="24">Scheduled_Payment+Extra_Payment</definedName>
    <definedName name="Total_Payment_6_1_7" localSheetId="0">Scheduled_Payment+Extra_Payment</definedName>
    <definedName name="Total_Payment_6_1_7">Scheduled_Payment+Extra_Payment</definedName>
    <definedName name="Total_Payment_6_11" localSheetId="1">Scheduled_Payment+Extra_Payment</definedName>
    <definedName name="Total_Payment_6_11" localSheetId="24">Scheduled_Payment+Extra_Payment</definedName>
    <definedName name="Total_Payment_6_11" localSheetId="0">Scheduled_Payment+Extra_Payment</definedName>
    <definedName name="Total_Payment_6_11">Scheduled_Payment+Extra_Payment</definedName>
    <definedName name="Total_Payment_6_13" localSheetId="1">Scheduled_Payment+Extra_Payment</definedName>
    <definedName name="Total_Payment_6_13" localSheetId="24">Scheduled_Payment+Extra_Payment</definedName>
    <definedName name="Total_Payment_6_13" localSheetId="0">Scheduled_Payment+Extra_Payment</definedName>
    <definedName name="Total_Payment_6_13">Scheduled_Payment+Extra_Payment</definedName>
    <definedName name="Total_Payment_6_15" localSheetId="1">Scheduled_Payment+Extra_Payment</definedName>
    <definedName name="Total_Payment_6_15" localSheetId="24">Scheduled_Payment+Extra_Payment</definedName>
    <definedName name="Total_Payment_6_15" localSheetId="0">Scheduled_Payment+Extra_Payment</definedName>
    <definedName name="Total_Payment_6_15">Scheduled_Payment+Extra_Payment</definedName>
    <definedName name="Total_Payment_6_16" localSheetId="1">Scheduled_Payment+Extra_Payment</definedName>
    <definedName name="Total_Payment_6_16" localSheetId="24">Scheduled_Payment+Extra_Payment</definedName>
    <definedName name="Total_Payment_6_16" localSheetId="0">Scheduled_Payment+Extra_Payment</definedName>
    <definedName name="Total_Payment_6_16">Scheduled_Payment+Extra_Payment</definedName>
    <definedName name="Total_Payment_6_17" localSheetId="1">Scheduled_Payment+Extra_Payment</definedName>
    <definedName name="Total_Payment_6_17" localSheetId="24">Scheduled_Payment+Extra_Payment</definedName>
    <definedName name="Total_Payment_6_17" localSheetId="0">Scheduled_Payment+Extra_Payment</definedName>
    <definedName name="Total_Payment_6_17">Scheduled_Payment+Extra_Payment</definedName>
    <definedName name="Total_Payment_6_18" localSheetId="1">Scheduled_Payment+Extra_Payment</definedName>
    <definedName name="Total_Payment_6_18" localSheetId="24">Scheduled_Payment+Extra_Payment</definedName>
    <definedName name="Total_Payment_6_18" localSheetId="0">Scheduled_Payment+Extra_Payment</definedName>
    <definedName name="Total_Payment_6_18">Scheduled_Payment+Extra_Payment</definedName>
    <definedName name="Total_Payment_6_19" localSheetId="1">Scheduled_Payment+Extra_Payment</definedName>
    <definedName name="Total_Payment_6_19" localSheetId="24">Scheduled_Payment+Extra_Payment</definedName>
    <definedName name="Total_Payment_6_19" localSheetId="0">Scheduled_Payment+Extra_Payment</definedName>
    <definedName name="Total_Payment_6_19">Scheduled_Payment+Extra_Payment</definedName>
    <definedName name="Total_Payment_6_2" localSheetId="1">Scheduled_Payment+Extra_Payment</definedName>
    <definedName name="Total_Payment_6_2" localSheetId="24">Scheduled_Payment+Extra_Payment</definedName>
    <definedName name="Total_Payment_6_2" localSheetId="0">Scheduled_Payment+Extra_Payment</definedName>
    <definedName name="Total_Payment_6_2">Scheduled_Payment+Extra_Payment</definedName>
    <definedName name="Total_Payment_6_2_1" localSheetId="1">Scheduled_Payment+Extra_Payment</definedName>
    <definedName name="Total_Payment_6_2_1" localSheetId="24">Scheduled_Payment+Extra_Payment</definedName>
    <definedName name="Total_Payment_6_2_1" localSheetId="0">Scheduled_Payment+Extra_Payment</definedName>
    <definedName name="Total_Payment_6_2_1">Scheduled_Payment+Extra_Payment</definedName>
    <definedName name="Total_Payment_6_2_11" localSheetId="1">Scheduled_Payment+Extra_Payment</definedName>
    <definedName name="Total_Payment_6_2_11" localSheetId="24">Scheduled_Payment+Extra_Payment</definedName>
    <definedName name="Total_Payment_6_2_11" localSheetId="0">Scheduled_Payment+Extra_Payment</definedName>
    <definedName name="Total_Payment_6_2_11">Scheduled_Payment+Extra_Payment</definedName>
    <definedName name="Total_Payment_6_2_13" localSheetId="1">Scheduled_Payment+Extra_Payment</definedName>
    <definedName name="Total_Payment_6_2_13" localSheetId="24">Scheduled_Payment+Extra_Payment</definedName>
    <definedName name="Total_Payment_6_2_13" localSheetId="0">Scheduled_Payment+Extra_Payment</definedName>
    <definedName name="Total_Payment_6_2_13">Scheduled_Payment+Extra_Payment</definedName>
    <definedName name="Total_Payment_6_2_18" localSheetId="1">Scheduled_Payment+Extra_Payment</definedName>
    <definedName name="Total_Payment_6_2_18" localSheetId="24">Scheduled_Payment+Extra_Payment</definedName>
    <definedName name="Total_Payment_6_2_18" localSheetId="0">Scheduled_Payment+Extra_Payment</definedName>
    <definedName name="Total_Payment_6_2_18">Scheduled_Payment+Extra_Payment</definedName>
    <definedName name="Total_Payment_6_2_19" localSheetId="1">Scheduled_Payment+Extra_Payment</definedName>
    <definedName name="Total_Payment_6_2_19" localSheetId="24">Scheduled_Payment+Extra_Payment</definedName>
    <definedName name="Total_Payment_6_2_19" localSheetId="0">Scheduled_Payment+Extra_Payment</definedName>
    <definedName name="Total_Payment_6_2_19">Scheduled_Payment+Extra_Payment</definedName>
    <definedName name="Total_Payment_6_2_2" localSheetId="1">Scheduled_Payment+Extra_Payment</definedName>
    <definedName name="Total_Payment_6_2_2" localSheetId="24">Scheduled_Payment+Extra_Payment</definedName>
    <definedName name="Total_Payment_6_2_2" localSheetId="0">Scheduled_Payment+Extra_Payment</definedName>
    <definedName name="Total_Payment_6_2_2">Scheduled_Payment+Extra_Payment</definedName>
    <definedName name="Total_Payment_6_2_20" localSheetId="1">Scheduled_Payment+Extra_Payment</definedName>
    <definedName name="Total_Payment_6_2_20" localSheetId="24">Scheduled_Payment+Extra_Payment</definedName>
    <definedName name="Total_Payment_6_2_20" localSheetId="0">Scheduled_Payment+Extra_Payment</definedName>
    <definedName name="Total_Payment_6_2_20">Scheduled_Payment+Extra_Payment</definedName>
    <definedName name="Total_Payment_6_2_21" localSheetId="1">Scheduled_Payment+Extra_Payment</definedName>
    <definedName name="Total_Payment_6_2_21" localSheetId="24">Scheduled_Payment+Extra_Payment</definedName>
    <definedName name="Total_Payment_6_2_21" localSheetId="0">Scheduled_Payment+Extra_Payment</definedName>
    <definedName name="Total_Payment_6_2_21">Scheduled_Payment+Extra_Payment</definedName>
    <definedName name="Total_Payment_6_2_23" localSheetId="1">Scheduled_Payment+Extra_Payment</definedName>
    <definedName name="Total_Payment_6_2_23" localSheetId="24">Scheduled_Payment+Extra_Payment</definedName>
    <definedName name="Total_Payment_6_2_23" localSheetId="0">Scheduled_Payment+Extra_Payment</definedName>
    <definedName name="Total_Payment_6_2_23">Scheduled_Payment+Extra_Payment</definedName>
    <definedName name="Total_Payment_6_2_6" localSheetId="1">Scheduled_Payment+Extra_Payment</definedName>
    <definedName name="Total_Payment_6_2_6" localSheetId="24">Scheduled_Payment+Extra_Payment</definedName>
    <definedName name="Total_Payment_6_2_6" localSheetId="0">Scheduled_Payment+Extra_Payment</definedName>
    <definedName name="Total_Payment_6_2_6">Scheduled_Payment+Extra_Payment</definedName>
    <definedName name="Total_Payment_6_2_7" localSheetId="1">Scheduled_Payment+Extra_Payment</definedName>
    <definedName name="Total_Payment_6_2_7" localSheetId="24">Scheduled_Payment+Extra_Payment</definedName>
    <definedName name="Total_Payment_6_2_7" localSheetId="0">Scheduled_Payment+Extra_Payment</definedName>
    <definedName name="Total_Payment_6_2_7">Scheduled_Payment+Extra_Payment</definedName>
    <definedName name="Total_Payment_6_20" localSheetId="1">Scheduled_Payment+Extra_Payment</definedName>
    <definedName name="Total_Payment_6_20" localSheetId="24">Scheduled_Payment+Extra_Payment</definedName>
    <definedName name="Total_Payment_6_20" localSheetId="0">Scheduled_Payment+Extra_Payment</definedName>
    <definedName name="Total_Payment_6_20">Scheduled_Payment+Extra_Payment</definedName>
    <definedName name="Total_Payment_6_21" localSheetId="1">Scheduled_Payment+Extra_Payment</definedName>
    <definedName name="Total_Payment_6_21" localSheetId="24">Scheduled_Payment+Extra_Payment</definedName>
    <definedName name="Total_Payment_6_21" localSheetId="0">Scheduled_Payment+Extra_Payment</definedName>
    <definedName name="Total_Payment_6_21">Scheduled_Payment+Extra_Payment</definedName>
    <definedName name="Total_Payment_6_22" localSheetId="1">Scheduled_Payment+Extra_Payment</definedName>
    <definedName name="Total_Payment_6_22" localSheetId="24">Scheduled_Payment+Extra_Payment</definedName>
    <definedName name="Total_Payment_6_22" localSheetId="0">Scheduled_Payment+Extra_Payment</definedName>
    <definedName name="Total_Payment_6_22">Scheduled_Payment+Extra_Payment</definedName>
    <definedName name="Total_Payment_6_23" localSheetId="1">Scheduled_Payment+Extra_Payment</definedName>
    <definedName name="Total_Payment_6_23" localSheetId="24">Scheduled_Payment+Extra_Payment</definedName>
    <definedName name="Total_Payment_6_23" localSheetId="0">Scheduled_Payment+Extra_Payment</definedName>
    <definedName name="Total_Payment_6_23">Scheduled_Payment+Extra_Payment</definedName>
    <definedName name="Total_Payment_6_24" localSheetId="1">Scheduled_Payment+Extra_Payment</definedName>
    <definedName name="Total_Payment_6_24" localSheetId="24">Scheduled_Payment+Extra_Payment</definedName>
    <definedName name="Total_Payment_6_24" localSheetId="0">Scheduled_Payment+Extra_Payment</definedName>
    <definedName name="Total_Payment_6_24">Scheduled_Payment+Extra_Payment</definedName>
    <definedName name="Total_Payment_6_26" localSheetId="1">Scheduled_Payment+Extra_Payment</definedName>
    <definedName name="Total_Payment_6_26" localSheetId="24">Scheduled_Payment+Extra_Payment</definedName>
    <definedName name="Total_Payment_6_26" localSheetId="0">Scheduled_Payment+Extra_Payment</definedName>
    <definedName name="Total_Payment_6_26">Scheduled_Payment+Extra_Payment</definedName>
    <definedName name="Total_Payment_6_27" localSheetId="1">Scheduled_Payment+Extra_Payment</definedName>
    <definedName name="Total_Payment_6_27" localSheetId="24">Scheduled_Payment+Extra_Payment</definedName>
    <definedName name="Total_Payment_6_27" localSheetId="0">Scheduled_Payment+Extra_Payment</definedName>
    <definedName name="Total_Payment_6_27">Scheduled_Payment+Extra_Payment</definedName>
    <definedName name="Total_Payment_6_29" localSheetId="1">Scheduled_Payment+Extra_Payment</definedName>
    <definedName name="Total_Payment_6_29" localSheetId="24">Scheduled_Payment+Extra_Payment</definedName>
    <definedName name="Total_Payment_6_29" localSheetId="0">Scheduled_Payment+Extra_Payment</definedName>
    <definedName name="Total_Payment_6_29">Scheduled_Payment+Extra_Payment</definedName>
    <definedName name="Total_Payment_6_3" localSheetId="1">Scheduled_Payment+Extra_Payment</definedName>
    <definedName name="Total_Payment_6_3" localSheetId="24">Scheduled_Payment+Extra_Payment</definedName>
    <definedName name="Total_Payment_6_3" localSheetId="0">Scheduled_Payment+Extra_Payment</definedName>
    <definedName name="Total_Payment_6_3">Scheduled_Payment+Extra_Payment</definedName>
    <definedName name="Total_Payment_6_3_1" localSheetId="1">Scheduled_Payment+Extra_Payment</definedName>
    <definedName name="Total_Payment_6_3_1" localSheetId="24">Scheduled_Payment+Extra_Payment</definedName>
    <definedName name="Total_Payment_6_3_1" localSheetId="0">Scheduled_Payment+Extra_Payment</definedName>
    <definedName name="Total_Payment_6_3_1">Scheduled_Payment+Extra_Payment</definedName>
    <definedName name="Total_Payment_6_3_11" localSheetId="1">Scheduled_Payment+Extra_Payment</definedName>
    <definedName name="Total_Payment_6_3_11" localSheetId="24">Scheduled_Payment+Extra_Payment</definedName>
    <definedName name="Total_Payment_6_3_11" localSheetId="0">Scheduled_Payment+Extra_Payment</definedName>
    <definedName name="Total_Payment_6_3_11">Scheduled_Payment+Extra_Payment</definedName>
    <definedName name="Total_Payment_6_3_13" localSheetId="1">Scheduled_Payment+Extra_Payment</definedName>
    <definedName name="Total_Payment_6_3_13" localSheetId="24">Scheduled_Payment+Extra_Payment</definedName>
    <definedName name="Total_Payment_6_3_13" localSheetId="0">Scheduled_Payment+Extra_Payment</definedName>
    <definedName name="Total_Payment_6_3_13">Scheduled_Payment+Extra_Payment</definedName>
    <definedName name="Total_Payment_6_3_18" localSheetId="1">Scheduled_Payment+Extra_Payment</definedName>
    <definedName name="Total_Payment_6_3_18" localSheetId="24">Scheduled_Payment+Extra_Payment</definedName>
    <definedName name="Total_Payment_6_3_18" localSheetId="0">Scheduled_Payment+Extra_Payment</definedName>
    <definedName name="Total_Payment_6_3_18">Scheduled_Payment+Extra_Payment</definedName>
    <definedName name="Total_Payment_6_3_19" localSheetId="1">Scheduled_Payment+Extra_Payment</definedName>
    <definedName name="Total_Payment_6_3_19" localSheetId="24">Scheduled_Payment+Extra_Payment</definedName>
    <definedName name="Total_Payment_6_3_19" localSheetId="0">Scheduled_Payment+Extra_Payment</definedName>
    <definedName name="Total_Payment_6_3_19">Scheduled_Payment+Extra_Payment</definedName>
    <definedName name="Total_Payment_6_3_2" localSheetId="1">Scheduled_Payment+Extra_Payment</definedName>
    <definedName name="Total_Payment_6_3_2" localSheetId="24">Scheduled_Payment+Extra_Payment</definedName>
    <definedName name="Total_Payment_6_3_2" localSheetId="0">Scheduled_Payment+Extra_Payment</definedName>
    <definedName name="Total_Payment_6_3_2">Scheduled_Payment+Extra_Payment</definedName>
    <definedName name="Total_Payment_6_3_20" localSheetId="1">Scheduled_Payment+Extra_Payment</definedName>
    <definedName name="Total_Payment_6_3_20" localSheetId="24">Scheduled_Payment+Extra_Payment</definedName>
    <definedName name="Total_Payment_6_3_20" localSheetId="0">Scheduled_Payment+Extra_Payment</definedName>
    <definedName name="Total_Payment_6_3_20">Scheduled_Payment+Extra_Payment</definedName>
    <definedName name="Total_Payment_6_3_21" localSheetId="1">Scheduled_Payment+Extra_Payment</definedName>
    <definedName name="Total_Payment_6_3_21" localSheetId="24">Scheduled_Payment+Extra_Payment</definedName>
    <definedName name="Total_Payment_6_3_21" localSheetId="0">Scheduled_Payment+Extra_Payment</definedName>
    <definedName name="Total_Payment_6_3_21">Scheduled_Payment+Extra_Payment</definedName>
    <definedName name="Total_Payment_6_3_23" localSheetId="1">Scheduled_Payment+Extra_Payment</definedName>
    <definedName name="Total_Payment_6_3_23" localSheetId="24">Scheduled_Payment+Extra_Payment</definedName>
    <definedName name="Total_Payment_6_3_23" localSheetId="0">Scheduled_Payment+Extra_Payment</definedName>
    <definedName name="Total_Payment_6_3_23">Scheduled_Payment+Extra_Payment</definedName>
    <definedName name="Total_Payment_6_3_6" localSheetId="1">Scheduled_Payment+Extra_Payment</definedName>
    <definedName name="Total_Payment_6_3_6" localSheetId="24">Scheduled_Payment+Extra_Payment</definedName>
    <definedName name="Total_Payment_6_3_6" localSheetId="0">Scheduled_Payment+Extra_Payment</definedName>
    <definedName name="Total_Payment_6_3_6">Scheduled_Payment+Extra_Payment</definedName>
    <definedName name="Total_Payment_6_3_7" localSheetId="1">Scheduled_Payment+Extra_Payment</definedName>
    <definedName name="Total_Payment_6_3_7" localSheetId="24">Scheduled_Payment+Extra_Payment</definedName>
    <definedName name="Total_Payment_6_3_7" localSheetId="0">Scheduled_Payment+Extra_Payment</definedName>
    <definedName name="Total_Payment_6_3_7">Scheduled_Payment+Extra_Payment</definedName>
    <definedName name="Total_Payment_6_30" localSheetId="1">Scheduled_Payment+Extra_Payment</definedName>
    <definedName name="Total_Payment_6_30" localSheetId="24">Scheduled_Payment+Extra_Payment</definedName>
    <definedName name="Total_Payment_6_30" localSheetId="0">Scheduled_Payment+Extra_Payment</definedName>
    <definedName name="Total_Payment_6_30">Scheduled_Payment+Extra_Payment</definedName>
    <definedName name="Total_Payment_6_31" localSheetId="1">Scheduled_Payment+Extra_Payment</definedName>
    <definedName name="Total_Payment_6_31" localSheetId="24">Scheduled_Payment+Extra_Payment</definedName>
    <definedName name="Total_Payment_6_31" localSheetId="0">Scheduled_Payment+Extra_Payment</definedName>
    <definedName name="Total_Payment_6_31">Scheduled_Payment+Extra_Payment</definedName>
    <definedName name="Total_Payment_6_4" localSheetId="1">Scheduled_Payment+Extra_Payment</definedName>
    <definedName name="Total_Payment_6_4" localSheetId="24">Scheduled_Payment+Extra_Payment</definedName>
    <definedName name="Total_Payment_6_4" localSheetId="0">Scheduled_Payment+Extra_Payment</definedName>
    <definedName name="Total_Payment_6_4">Scheduled_Payment+Extra_Payment</definedName>
    <definedName name="Total_Payment_6_4_1" localSheetId="1">Scheduled_Payment+Extra_Payment</definedName>
    <definedName name="Total_Payment_6_4_1" localSheetId="24">Scheduled_Payment+Extra_Payment</definedName>
    <definedName name="Total_Payment_6_4_1" localSheetId="0">Scheduled_Payment+Extra_Payment</definedName>
    <definedName name="Total_Payment_6_4_1">Scheduled_Payment+Extra_Payment</definedName>
    <definedName name="Total_Payment_6_4_11" localSheetId="1">Scheduled_Payment+Extra_Payment</definedName>
    <definedName name="Total_Payment_6_4_11" localSheetId="24">Scheduled_Payment+Extra_Payment</definedName>
    <definedName name="Total_Payment_6_4_11" localSheetId="0">Scheduled_Payment+Extra_Payment</definedName>
    <definedName name="Total_Payment_6_4_11">Scheduled_Payment+Extra_Payment</definedName>
    <definedName name="Total_Payment_6_4_13" localSheetId="1">Scheduled_Payment+Extra_Payment</definedName>
    <definedName name="Total_Payment_6_4_13" localSheetId="24">Scheduled_Payment+Extra_Payment</definedName>
    <definedName name="Total_Payment_6_4_13" localSheetId="0">Scheduled_Payment+Extra_Payment</definedName>
    <definedName name="Total_Payment_6_4_13">Scheduled_Payment+Extra_Payment</definedName>
    <definedName name="Total_Payment_6_4_18" localSheetId="1">Scheduled_Payment+Extra_Payment</definedName>
    <definedName name="Total_Payment_6_4_18" localSheetId="24">Scheduled_Payment+Extra_Payment</definedName>
    <definedName name="Total_Payment_6_4_18" localSheetId="0">Scheduled_Payment+Extra_Payment</definedName>
    <definedName name="Total_Payment_6_4_18">Scheduled_Payment+Extra_Payment</definedName>
    <definedName name="Total_Payment_6_4_19" localSheetId="1">Scheduled_Payment+Extra_Payment</definedName>
    <definedName name="Total_Payment_6_4_19" localSheetId="24">Scheduled_Payment+Extra_Payment</definedName>
    <definedName name="Total_Payment_6_4_19" localSheetId="0">Scheduled_Payment+Extra_Payment</definedName>
    <definedName name="Total_Payment_6_4_19">Scheduled_Payment+Extra_Payment</definedName>
    <definedName name="Total_Payment_6_4_2" localSheetId="1">Scheduled_Payment+Extra_Payment</definedName>
    <definedName name="Total_Payment_6_4_2" localSheetId="24">Scheduled_Payment+Extra_Payment</definedName>
    <definedName name="Total_Payment_6_4_2" localSheetId="0">Scheduled_Payment+Extra_Payment</definedName>
    <definedName name="Total_Payment_6_4_2">Scheduled_Payment+Extra_Payment</definedName>
    <definedName name="Total_Payment_6_4_20" localSheetId="1">Scheduled_Payment+Extra_Payment</definedName>
    <definedName name="Total_Payment_6_4_20" localSheetId="24">Scheduled_Payment+Extra_Payment</definedName>
    <definedName name="Total_Payment_6_4_20" localSheetId="0">Scheduled_Payment+Extra_Payment</definedName>
    <definedName name="Total_Payment_6_4_20">Scheduled_Payment+Extra_Payment</definedName>
    <definedName name="Total_Payment_6_4_21" localSheetId="1">Scheduled_Payment+Extra_Payment</definedName>
    <definedName name="Total_Payment_6_4_21" localSheetId="24">Scheduled_Payment+Extra_Payment</definedName>
    <definedName name="Total_Payment_6_4_21" localSheetId="0">Scheduled_Payment+Extra_Payment</definedName>
    <definedName name="Total_Payment_6_4_21">Scheduled_Payment+Extra_Payment</definedName>
    <definedName name="Total_Payment_6_4_23" localSheetId="1">Scheduled_Payment+Extra_Payment</definedName>
    <definedName name="Total_Payment_6_4_23" localSheetId="24">Scheduled_Payment+Extra_Payment</definedName>
    <definedName name="Total_Payment_6_4_23" localSheetId="0">Scheduled_Payment+Extra_Payment</definedName>
    <definedName name="Total_Payment_6_4_23">Scheduled_Payment+Extra_Payment</definedName>
    <definedName name="Total_Payment_6_4_6" localSheetId="1">Scheduled_Payment+Extra_Payment</definedName>
    <definedName name="Total_Payment_6_4_6" localSheetId="24">Scheduled_Payment+Extra_Payment</definedName>
    <definedName name="Total_Payment_6_4_6" localSheetId="0">Scheduled_Payment+Extra_Payment</definedName>
    <definedName name="Total_Payment_6_4_6">Scheduled_Payment+Extra_Payment</definedName>
    <definedName name="Total_Payment_6_4_7" localSheetId="1">Scheduled_Payment+Extra_Payment</definedName>
    <definedName name="Total_Payment_6_4_7" localSheetId="24">Scheduled_Payment+Extra_Payment</definedName>
    <definedName name="Total_Payment_6_4_7" localSheetId="0">Scheduled_Payment+Extra_Payment</definedName>
    <definedName name="Total_Payment_6_4_7">Scheduled_Payment+Extra_Payment</definedName>
    <definedName name="Total_Payment_6_5" localSheetId="1">Scheduled_Payment+Extra_Payment</definedName>
    <definedName name="Total_Payment_6_5" localSheetId="24">Scheduled_Payment+Extra_Payment</definedName>
    <definedName name="Total_Payment_6_5" localSheetId="0">Scheduled_Payment+Extra_Payment</definedName>
    <definedName name="Total_Payment_6_5">Scheduled_Payment+Extra_Payment</definedName>
    <definedName name="Total_Payment_6_5_1" localSheetId="1">Scheduled_Payment+Extra_Payment</definedName>
    <definedName name="Total_Payment_6_5_1" localSheetId="24">Scheduled_Payment+Extra_Payment</definedName>
    <definedName name="Total_Payment_6_5_1" localSheetId="0">Scheduled_Payment+Extra_Payment</definedName>
    <definedName name="Total_Payment_6_5_1">Scheduled_Payment+Extra_Payment</definedName>
    <definedName name="Total_Payment_6_5_11" localSheetId="1">Scheduled_Payment+Extra_Payment</definedName>
    <definedName name="Total_Payment_6_5_11" localSheetId="24">Scheduled_Payment+Extra_Payment</definedName>
    <definedName name="Total_Payment_6_5_11" localSheetId="0">Scheduled_Payment+Extra_Payment</definedName>
    <definedName name="Total_Payment_6_5_11">Scheduled_Payment+Extra_Payment</definedName>
    <definedName name="Total_Payment_6_5_13" localSheetId="1">Scheduled_Payment+Extra_Payment</definedName>
    <definedName name="Total_Payment_6_5_13" localSheetId="24">Scheduled_Payment+Extra_Payment</definedName>
    <definedName name="Total_Payment_6_5_13" localSheetId="0">Scheduled_Payment+Extra_Payment</definedName>
    <definedName name="Total_Payment_6_5_13">Scheduled_Payment+Extra_Payment</definedName>
    <definedName name="Total_Payment_6_5_18" localSheetId="1">Scheduled_Payment+Extra_Payment</definedName>
    <definedName name="Total_Payment_6_5_18" localSheetId="24">Scheduled_Payment+Extra_Payment</definedName>
    <definedName name="Total_Payment_6_5_18" localSheetId="0">Scheduled_Payment+Extra_Payment</definedName>
    <definedName name="Total_Payment_6_5_18">Scheduled_Payment+Extra_Payment</definedName>
    <definedName name="Total_Payment_6_5_2" localSheetId="1">Scheduled_Payment+Extra_Payment</definedName>
    <definedName name="Total_Payment_6_5_2" localSheetId="24">Scheduled_Payment+Extra_Payment</definedName>
    <definedName name="Total_Payment_6_5_2" localSheetId="0">Scheduled_Payment+Extra_Payment</definedName>
    <definedName name="Total_Payment_6_5_2">Scheduled_Payment+Extra_Payment</definedName>
    <definedName name="Total_Payment_6_5_21" localSheetId="1">Scheduled_Payment+Extra_Payment</definedName>
    <definedName name="Total_Payment_6_5_21" localSheetId="24">Scheduled_Payment+Extra_Payment</definedName>
    <definedName name="Total_Payment_6_5_21" localSheetId="0">Scheduled_Payment+Extra_Payment</definedName>
    <definedName name="Total_Payment_6_5_21">Scheduled_Payment+Extra_Payment</definedName>
    <definedName name="Total_Payment_6_5_6" localSheetId="1">Scheduled_Payment+Extra_Payment</definedName>
    <definedName name="Total_Payment_6_5_6" localSheetId="24">Scheduled_Payment+Extra_Payment</definedName>
    <definedName name="Total_Payment_6_5_6" localSheetId="0">Scheduled_Payment+Extra_Payment</definedName>
    <definedName name="Total_Payment_6_5_6">Scheduled_Payment+Extra_Payment</definedName>
    <definedName name="Total_Payment_6_5_7" localSheetId="1">Scheduled_Payment+Extra_Payment</definedName>
    <definedName name="Total_Payment_6_5_7" localSheetId="24">Scheduled_Payment+Extra_Payment</definedName>
    <definedName name="Total_Payment_6_5_7" localSheetId="0">Scheduled_Payment+Extra_Payment</definedName>
    <definedName name="Total_Payment_6_5_7">Scheduled_Payment+Extra_Payment</definedName>
    <definedName name="Total_Payment_6_6" localSheetId="1">Scheduled_Payment+Extra_Payment</definedName>
    <definedName name="Total_Payment_6_6" localSheetId="24">Scheduled_Payment+Extra_Payment</definedName>
    <definedName name="Total_Payment_6_6" localSheetId="0">Scheduled_Payment+Extra_Payment</definedName>
    <definedName name="Total_Payment_6_6">Scheduled_Payment+Extra_Payment</definedName>
    <definedName name="Total_Payment_6_7" localSheetId="1">Scheduled_Payment+Extra_Payment</definedName>
    <definedName name="Total_Payment_6_7" localSheetId="24">Scheduled_Payment+Extra_Payment</definedName>
    <definedName name="Total_Payment_6_7" localSheetId="0">Scheduled_Payment+Extra_Payment</definedName>
    <definedName name="Total_Payment_6_7">Scheduled_Payment+Extra_Payment</definedName>
    <definedName name="Total_Payment_6_9" localSheetId="1">Scheduled_Payment+Extra_Payment</definedName>
    <definedName name="Total_Payment_6_9" localSheetId="24">Scheduled_Payment+Extra_Payment</definedName>
    <definedName name="Total_Payment_6_9" localSheetId="0">Scheduled_Payment+Extra_Payment</definedName>
    <definedName name="Total_Payment_6_9">Scheduled_Payment+Extra_Payment</definedName>
    <definedName name="Total_Payment_7" localSheetId="1">Scheduled_Payment+Extra_Payment</definedName>
    <definedName name="Total_Payment_7" localSheetId="24">Scheduled_Payment+Extra_Payment</definedName>
    <definedName name="Total_Payment_7" localSheetId="0">Scheduled_Payment+Extra_Payment</definedName>
    <definedName name="Total_Payment_7">Scheduled_Payment+Extra_Payment</definedName>
    <definedName name="Total_Payment_7_1" localSheetId="1">Scheduled_Payment+Extra_Payment</definedName>
    <definedName name="Total_Payment_7_1" localSheetId="24">Scheduled_Payment+Extra_Payment</definedName>
    <definedName name="Total_Payment_7_1" localSheetId="0">Scheduled_Payment+Extra_Payment</definedName>
    <definedName name="Total_Payment_7_1">Scheduled_Payment+Extra_Payment</definedName>
    <definedName name="Total_Payment_7_1_1" localSheetId="1">Scheduled_Payment+Extra_Payment</definedName>
    <definedName name="Total_Payment_7_1_1" localSheetId="24">Scheduled_Payment+Extra_Payment</definedName>
    <definedName name="Total_Payment_7_1_1" localSheetId="0">Scheduled_Payment+Extra_Payment</definedName>
    <definedName name="Total_Payment_7_1_1">Scheduled_Payment+Extra_Payment</definedName>
    <definedName name="Total_Payment_7_1_11" localSheetId="1">Scheduled_Payment+Extra_Payment</definedName>
    <definedName name="Total_Payment_7_1_11" localSheetId="24">Scheduled_Payment+Extra_Payment</definedName>
    <definedName name="Total_Payment_7_1_11" localSheetId="0">Scheduled_Payment+Extra_Payment</definedName>
    <definedName name="Total_Payment_7_1_11">Scheduled_Payment+Extra_Payment</definedName>
    <definedName name="Total_Payment_7_1_13" localSheetId="1">Scheduled_Payment+Extra_Payment</definedName>
    <definedName name="Total_Payment_7_1_13" localSheetId="24">Scheduled_Payment+Extra_Payment</definedName>
    <definedName name="Total_Payment_7_1_13" localSheetId="0">Scheduled_Payment+Extra_Payment</definedName>
    <definedName name="Total_Payment_7_1_13">Scheduled_Payment+Extra_Payment</definedName>
    <definedName name="Total_Payment_7_1_18" localSheetId="1">Scheduled_Payment+Extra_Payment</definedName>
    <definedName name="Total_Payment_7_1_18" localSheetId="24">Scheduled_Payment+Extra_Payment</definedName>
    <definedName name="Total_Payment_7_1_18" localSheetId="0">Scheduled_Payment+Extra_Payment</definedName>
    <definedName name="Total_Payment_7_1_18">Scheduled_Payment+Extra_Payment</definedName>
    <definedName name="Total_Payment_7_1_19" localSheetId="1">Scheduled_Payment+Extra_Payment</definedName>
    <definedName name="Total_Payment_7_1_19" localSheetId="24">Scheduled_Payment+Extra_Payment</definedName>
    <definedName name="Total_Payment_7_1_19" localSheetId="0">Scheduled_Payment+Extra_Payment</definedName>
    <definedName name="Total_Payment_7_1_19">Scheduled_Payment+Extra_Payment</definedName>
    <definedName name="Total_Payment_7_1_2" localSheetId="1">Scheduled_Payment+Extra_Payment</definedName>
    <definedName name="Total_Payment_7_1_2" localSheetId="24">Scheduled_Payment+Extra_Payment</definedName>
    <definedName name="Total_Payment_7_1_2" localSheetId="0">Scheduled_Payment+Extra_Payment</definedName>
    <definedName name="Total_Payment_7_1_2">Scheduled_Payment+Extra_Payment</definedName>
    <definedName name="Total_Payment_7_1_20" localSheetId="1">Scheduled_Payment+Extra_Payment</definedName>
    <definedName name="Total_Payment_7_1_20" localSheetId="24">Scheduled_Payment+Extra_Payment</definedName>
    <definedName name="Total_Payment_7_1_20" localSheetId="0">Scheduled_Payment+Extra_Payment</definedName>
    <definedName name="Total_Payment_7_1_20">Scheduled_Payment+Extra_Payment</definedName>
    <definedName name="Total_Payment_7_1_21" localSheetId="1">Scheduled_Payment+Extra_Payment</definedName>
    <definedName name="Total_Payment_7_1_21" localSheetId="24">Scheduled_Payment+Extra_Payment</definedName>
    <definedName name="Total_Payment_7_1_21" localSheetId="0">Scheduled_Payment+Extra_Payment</definedName>
    <definedName name="Total_Payment_7_1_21">Scheduled_Payment+Extra_Payment</definedName>
    <definedName name="Total_Payment_7_1_23" localSheetId="1">Scheduled_Payment+Extra_Payment</definedName>
    <definedName name="Total_Payment_7_1_23" localSheetId="24">Scheduled_Payment+Extra_Payment</definedName>
    <definedName name="Total_Payment_7_1_23" localSheetId="0">Scheduled_Payment+Extra_Payment</definedName>
    <definedName name="Total_Payment_7_1_23">Scheduled_Payment+Extra_Payment</definedName>
    <definedName name="Total_Payment_7_1_6" localSheetId="1">Scheduled_Payment+Extra_Payment</definedName>
    <definedName name="Total_Payment_7_1_6" localSheetId="24">Scheduled_Payment+Extra_Payment</definedName>
    <definedName name="Total_Payment_7_1_6" localSheetId="0">Scheduled_Payment+Extra_Payment</definedName>
    <definedName name="Total_Payment_7_1_6">Scheduled_Payment+Extra_Payment</definedName>
    <definedName name="Total_Payment_7_1_7" localSheetId="1">Scheduled_Payment+Extra_Payment</definedName>
    <definedName name="Total_Payment_7_1_7" localSheetId="24">Scheduled_Payment+Extra_Payment</definedName>
    <definedName name="Total_Payment_7_1_7" localSheetId="0">Scheduled_Payment+Extra_Payment</definedName>
    <definedName name="Total_Payment_7_1_7">Scheduled_Payment+Extra_Payment</definedName>
    <definedName name="Total_Payment_7_11" localSheetId="1">Scheduled_Payment+Extra_Payment</definedName>
    <definedName name="Total_Payment_7_11" localSheetId="24">Scheduled_Payment+Extra_Payment</definedName>
    <definedName name="Total_Payment_7_11" localSheetId="0">Scheduled_Payment+Extra_Payment</definedName>
    <definedName name="Total_Payment_7_11">Scheduled_Payment+Extra_Payment</definedName>
    <definedName name="Total_Payment_7_13" localSheetId="1">Scheduled_Payment+Extra_Payment</definedName>
    <definedName name="Total_Payment_7_13" localSheetId="24">Scheduled_Payment+Extra_Payment</definedName>
    <definedName name="Total_Payment_7_13" localSheetId="0">Scheduled_Payment+Extra_Payment</definedName>
    <definedName name="Total_Payment_7_13">Scheduled_Payment+Extra_Payment</definedName>
    <definedName name="Total_Payment_7_15" localSheetId="1">Scheduled_Payment+Extra_Payment</definedName>
    <definedName name="Total_Payment_7_15" localSheetId="24">Scheduled_Payment+Extra_Payment</definedName>
    <definedName name="Total_Payment_7_15" localSheetId="0">Scheduled_Payment+Extra_Payment</definedName>
    <definedName name="Total_Payment_7_15">Scheduled_Payment+Extra_Payment</definedName>
    <definedName name="Total_Payment_7_16" localSheetId="1">Scheduled_Payment+Extra_Payment</definedName>
    <definedName name="Total_Payment_7_16" localSheetId="24">Scheduled_Payment+Extra_Payment</definedName>
    <definedName name="Total_Payment_7_16" localSheetId="0">Scheduled_Payment+Extra_Payment</definedName>
    <definedName name="Total_Payment_7_16">Scheduled_Payment+Extra_Payment</definedName>
    <definedName name="Total_Payment_7_17" localSheetId="1">Scheduled_Payment+Extra_Payment</definedName>
    <definedName name="Total_Payment_7_17" localSheetId="24">Scheduled_Payment+Extra_Payment</definedName>
    <definedName name="Total_Payment_7_17" localSheetId="0">Scheduled_Payment+Extra_Payment</definedName>
    <definedName name="Total_Payment_7_17">Scheduled_Payment+Extra_Payment</definedName>
    <definedName name="Total_Payment_7_18" localSheetId="1">Scheduled_Payment+Extra_Payment</definedName>
    <definedName name="Total_Payment_7_18" localSheetId="24">Scheduled_Payment+Extra_Payment</definedName>
    <definedName name="Total_Payment_7_18" localSheetId="0">Scheduled_Payment+Extra_Payment</definedName>
    <definedName name="Total_Payment_7_18">Scheduled_Payment+Extra_Payment</definedName>
    <definedName name="Total_Payment_7_19" localSheetId="1">Scheduled_Payment+Extra_Payment</definedName>
    <definedName name="Total_Payment_7_19" localSheetId="24">Scheduled_Payment+Extra_Payment</definedName>
    <definedName name="Total_Payment_7_19" localSheetId="0">Scheduled_Payment+Extra_Payment</definedName>
    <definedName name="Total_Payment_7_19">Scheduled_Payment+Extra_Payment</definedName>
    <definedName name="Total_Payment_7_2" localSheetId="1">Scheduled_Payment+Extra_Payment</definedName>
    <definedName name="Total_Payment_7_2" localSheetId="24">Scheduled_Payment+Extra_Payment</definedName>
    <definedName name="Total_Payment_7_2" localSheetId="0">Scheduled_Payment+Extra_Payment</definedName>
    <definedName name="Total_Payment_7_2">Scheduled_Payment+Extra_Payment</definedName>
    <definedName name="Total_Payment_7_2_1" localSheetId="1">Scheduled_Payment+Extra_Payment</definedName>
    <definedName name="Total_Payment_7_2_1" localSheetId="24">Scheduled_Payment+Extra_Payment</definedName>
    <definedName name="Total_Payment_7_2_1" localSheetId="0">Scheduled_Payment+Extra_Payment</definedName>
    <definedName name="Total_Payment_7_2_1">Scheduled_Payment+Extra_Payment</definedName>
    <definedName name="Total_Payment_7_2_11" localSheetId="1">Scheduled_Payment+Extra_Payment</definedName>
    <definedName name="Total_Payment_7_2_11" localSheetId="24">Scheduled_Payment+Extra_Payment</definedName>
    <definedName name="Total_Payment_7_2_11" localSheetId="0">Scheduled_Payment+Extra_Payment</definedName>
    <definedName name="Total_Payment_7_2_11">Scheduled_Payment+Extra_Payment</definedName>
    <definedName name="Total_Payment_7_2_13" localSheetId="1">Scheduled_Payment+Extra_Payment</definedName>
    <definedName name="Total_Payment_7_2_13" localSheetId="24">Scheduled_Payment+Extra_Payment</definedName>
    <definedName name="Total_Payment_7_2_13" localSheetId="0">Scheduled_Payment+Extra_Payment</definedName>
    <definedName name="Total_Payment_7_2_13">Scheduled_Payment+Extra_Payment</definedName>
    <definedName name="Total_Payment_7_2_18" localSheetId="1">Scheduled_Payment+Extra_Payment</definedName>
    <definedName name="Total_Payment_7_2_18" localSheetId="24">Scheduled_Payment+Extra_Payment</definedName>
    <definedName name="Total_Payment_7_2_18" localSheetId="0">Scheduled_Payment+Extra_Payment</definedName>
    <definedName name="Total_Payment_7_2_18">Scheduled_Payment+Extra_Payment</definedName>
    <definedName name="Total_Payment_7_2_19" localSheetId="1">Scheduled_Payment+Extra_Payment</definedName>
    <definedName name="Total_Payment_7_2_19" localSheetId="24">Scheduled_Payment+Extra_Payment</definedName>
    <definedName name="Total_Payment_7_2_19" localSheetId="0">Scheduled_Payment+Extra_Payment</definedName>
    <definedName name="Total_Payment_7_2_19">Scheduled_Payment+Extra_Payment</definedName>
    <definedName name="Total_Payment_7_2_2" localSheetId="1">Scheduled_Payment+Extra_Payment</definedName>
    <definedName name="Total_Payment_7_2_2" localSheetId="24">Scheduled_Payment+Extra_Payment</definedName>
    <definedName name="Total_Payment_7_2_2" localSheetId="0">Scheduled_Payment+Extra_Payment</definedName>
    <definedName name="Total_Payment_7_2_2">Scheduled_Payment+Extra_Payment</definedName>
    <definedName name="Total_Payment_7_2_20" localSheetId="1">Scheduled_Payment+Extra_Payment</definedName>
    <definedName name="Total_Payment_7_2_20" localSheetId="24">Scheduled_Payment+Extra_Payment</definedName>
    <definedName name="Total_Payment_7_2_20" localSheetId="0">Scheduled_Payment+Extra_Payment</definedName>
    <definedName name="Total_Payment_7_2_20">Scheduled_Payment+Extra_Payment</definedName>
    <definedName name="Total_Payment_7_2_21" localSheetId="1">Scheduled_Payment+Extra_Payment</definedName>
    <definedName name="Total_Payment_7_2_21" localSheetId="24">Scheduled_Payment+Extra_Payment</definedName>
    <definedName name="Total_Payment_7_2_21" localSheetId="0">Scheduled_Payment+Extra_Payment</definedName>
    <definedName name="Total_Payment_7_2_21">Scheduled_Payment+Extra_Payment</definedName>
    <definedName name="Total_Payment_7_2_23" localSheetId="1">Scheduled_Payment+Extra_Payment</definedName>
    <definedName name="Total_Payment_7_2_23" localSheetId="24">Scheduled_Payment+Extra_Payment</definedName>
    <definedName name="Total_Payment_7_2_23" localSheetId="0">Scheduled_Payment+Extra_Payment</definedName>
    <definedName name="Total_Payment_7_2_23">Scheduled_Payment+Extra_Payment</definedName>
    <definedName name="Total_Payment_7_2_6" localSheetId="1">Scheduled_Payment+Extra_Payment</definedName>
    <definedName name="Total_Payment_7_2_6" localSheetId="24">Scheduled_Payment+Extra_Payment</definedName>
    <definedName name="Total_Payment_7_2_6" localSheetId="0">Scheduled_Payment+Extra_Payment</definedName>
    <definedName name="Total_Payment_7_2_6">Scheduled_Payment+Extra_Payment</definedName>
    <definedName name="Total_Payment_7_2_7" localSheetId="1">Scheduled_Payment+Extra_Payment</definedName>
    <definedName name="Total_Payment_7_2_7" localSheetId="24">Scheduled_Payment+Extra_Payment</definedName>
    <definedName name="Total_Payment_7_2_7" localSheetId="0">Scheduled_Payment+Extra_Payment</definedName>
    <definedName name="Total_Payment_7_2_7">Scheduled_Payment+Extra_Payment</definedName>
    <definedName name="Total_Payment_7_20" localSheetId="1">Scheduled_Payment+Extra_Payment</definedName>
    <definedName name="Total_Payment_7_20" localSheetId="24">Scheduled_Payment+Extra_Payment</definedName>
    <definedName name="Total_Payment_7_20" localSheetId="0">Scheduled_Payment+Extra_Payment</definedName>
    <definedName name="Total_Payment_7_20">Scheduled_Payment+Extra_Payment</definedName>
    <definedName name="Total_Payment_7_21" localSheetId="1">Scheduled_Payment+Extra_Payment</definedName>
    <definedName name="Total_Payment_7_21" localSheetId="24">Scheduled_Payment+Extra_Payment</definedName>
    <definedName name="Total_Payment_7_21" localSheetId="0">Scheduled_Payment+Extra_Payment</definedName>
    <definedName name="Total_Payment_7_21">Scheduled_Payment+Extra_Payment</definedName>
    <definedName name="Total_Payment_7_22" localSheetId="1">Scheduled_Payment+Extra_Payment</definedName>
    <definedName name="Total_Payment_7_22" localSheetId="24">Scheduled_Payment+Extra_Payment</definedName>
    <definedName name="Total_Payment_7_22" localSheetId="0">Scheduled_Payment+Extra_Payment</definedName>
    <definedName name="Total_Payment_7_22">Scheduled_Payment+Extra_Payment</definedName>
    <definedName name="Total_Payment_7_23" localSheetId="1">Scheduled_Payment+Extra_Payment</definedName>
    <definedName name="Total_Payment_7_23" localSheetId="24">Scheduled_Payment+Extra_Payment</definedName>
    <definedName name="Total_Payment_7_23" localSheetId="0">Scheduled_Payment+Extra_Payment</definedName>
    <definedName name="Total_Payment_7_23">Scheduled_Payment+Extra_Payment</definedName>
    <definedName name="Total_Payment_7_24" localSheetId="1">Scheduled_Payment+Extra_Payment</definedName>
    <definedName name="Total_Payment_7_24" localSheetId="24">Scheduled_Payment+Extra_Payment</definedName>
    <definedName name="Total_Payment_7_24" localSheetId="0">Scheduled_Payment+Extra_Payment</definedName>
    <definedName name="Total_Payment_7_24">Scheduled_Payment+Extra_Payment</definedName>
    <definedName name="Total_Payment_7_26" localSheetId="1">Scheduled_Payment+Extra_Payment</definedName>
    <definedName name="Total_Payment_7_26" localSheetId="24">Scheduled_Payment+Extra_Payment</definedName>
    <definedName name="Total_Payment_7_26" localSheetId="0">Scheduled_Payment+Extra_Payment</definedName>
    <definedName name="Total_Payment_7_26">Scheduled_Payment+Extra_Payment</definedName>
    <definedName name="Total_Payment_7_27" localSheetId="1">Scheduled_Payment+Extra_Payment</definedName>
    <definedName name="Total_Payment_7_27" localSheetId="24">Scheduled_Payment+Extra_Payment</definedName>
    <definedName name="Total_Payment_7_27" localSheetId="0">Scheduled_Payment+Extra_Payment</definedName>
    <definedName name="Total_Payment_7_27">Scheduled_Payment+Extra_Payment</definedName>
    <definedName name="Total_Payment_7_29" localSheetId="1">Scheduled_Payment+Extra_Payment</definedName>
    <definedName name="Total_Payment_7_29" localSheetId="24">Scheduled_Payment+Extra_Payment</definedName>
    <definedName name="Total_Payment_7_29" localSheetId="0">Scheduled_Payment+Extra_Payment</definedName>
    <definedName name="Total_Payment_7_29">Scheduled_Payment+Extra_Payment</definedName>
    <definedName name="Total_Payment_7_3" localSheetId="1">Scheduled_Payment+Extra_Payment</definedName>
    <definedName name="Total_Payment_7_3" localSheetId="24">Scheduled_Payment+Extra_Payment</definedName>
    <definedName name="Total_Payment_7_3" localSheetId="0">Scheduled_Payment+Extra_Payment</definedName>
    <definedName name="Total_Payment_7_3">Scheduled_Payment+Extra_Payment</definedName>
    <definedName name="Total_Payment_7_3_1" localSheetId="1">Scheduled_Payment+Extra_Payment</definedName>
    <definedName name="Total_Payment_7_3_1" localSheetId="24">Scheduled_Payment+Extra_Payment</definedName>
    <definedName name="Total_Payment_7_3_1" localSheetId="0">Scheduled_Payment+Extra_Payment</definedName>
    <definedName name="Total_Payment_7_3_1">Scheduled_Payment+Extra_Payment</definedName>
    <definedName name="Total_Payment_7_3_11" localSheetId="1">Scheduled_Payment+Extra_Payment</definedName>
    <definedName name="Total_Payment_7_3_11" localSheetId="24">Scheduled_Payment+Extra_Payment</definedName>
    <definedName name="Total_Payment_7_3_11" localSheetId="0">Scheduled_Payment+Extra_Payment</definedName>
    <definedName name="Total_Payment_7_3_11">Scheduled_Payment+Extra_Payment</definedName>
    <definedName name="Total_Payment_7_3_13" localSheetId="1">Scheduled_Payment+Extra_Payment</definedName>
    <definedName name="Total_Payment_7_3_13" localSheetId="24">Scheduled_Payment+Extra_Payment</definedName>
    <definedName name="Total_Payment_7_3_13" localSheetId="0">Scheduled_Payment+Extra_Payment</definedName>
    <definedName name="Total_Payment_7_3_13">Scheduled_Payment+Extra_Payment</definedName>
    <definedName name="Total_Payment_7_3_18" localSheetId="1">Scheduled_Payment+Extra_Payment</definedName>
    <definedName name="Total_Payment_7_3_18" localSheetId="24">Scheduled_Payment+Extra_Payment</definedName>
    <definedName name="Total_Payment_7_3_18" localSheetId="0">Scheduled_Payment+Extra_Payment</definedName>
    <definedName name="Total_Payment_7_3_18">Scheduled_Payment+Extra_Payment</definedName>
    <definedName name="Total_Payment_7_3_19" localSheetId="1">Scheduled_Payment+Extra_Payment</definedName>
    <definedName name="Total_Payment_7_3_19" localSheetId="24">Scheduled_Payment+Extra_Payment</definedName>
    <definedName name="Total_Payment_7_3_19" localSheetId="0">Scheduled_Payment+Extra_Payment</definedName>
    <definedName name="Total_Payment_7_3_19">Scheduled_Payment+Extra_Payment</definedName>
    <definedName name="Total_Payment_7_3_2" localSheetId="1">Scheduled_Payment+Extra_Payment</definedName>
    <definedName name="Total_Payment_7_3_2" localSheetId="24">Scheduled_Payment+Extra_Payment</definedName>
    <definedName name="Total_Payment_7_3_2" localSheetId="0">Scheduled_Payment+Extra_Payment</definedName>
    <definedName name="Total_Payment_7_3_2">Scheduled_Payment+Extra_Payment</definedName>
    <definedName name="Total_Payment_7_3_20" localSheetId="1">Scheduled_Payment+Extra_Payment</definedName>
    <definedName name="Total_Payment_7_3_20" localSheetId="24">Scheduled_Payment+Extra_Payment</definedName>
    <definedName name="Total_Payment_7_3_20" localSheetId="0">Scheduled_Payment+Extra_Payment</definedName>
    <definedName name="Total_Payment_7_3_20">Scheduled_Payment+Extra_Payment</definedName>
    <definedName name="Total_Payment_7_3_21" localSheetId="1">Scheduled_Payment+Extra_Payment</definedName>
    <definedName name="Total_Payment_7_3_21" localSheetId="24">Scheduled_Payment+Extra_Payment</definedName>
    <definedName name="Total_Payment_7_3_21" localSheetId="0">Scheduled_Payment+Extra_Payment</definedName>
    <definedName name="Total_Payment_7_3_21">Scheduled_Payment+Extra_Payment</definedName>
    <definedName name="Total_Payment_7_3_23" localSheetId="1">Scheduled_Payment+Extra_Payment</definedName>
    <definedName name="Total_Payment_7_3_23" localSheetId="24">Scheduled_Payment+Extra_Payment</definedName>
    <definedName name="Total_Payment_7_3_23" localSheetId="0">Scheduled_Payment+Extra_Payment</definedName>
    <definedName name="Total_Payment_7_3_23">Scheduled_Payment+Extra_Payment</definedName>
    <definedName name="Total_Payment_7_3_6" localSheetId="1">Scheduled_Payment+Extra_Payment</definedName>
    <definedName name="Total_Payment_7_3_6" localSheetId="24">Scheduled_Payment+Extra_Payment</definedName>
    <definedName name="Total_Payment_7_3_6" localSheetId="0">Scheduled_Payment+Extra_Payment</definedName>
    <definedName name="Total_Payment_7_3_6">Scheduled_Payment+Extra_Payment</definedName>
    <definedName name="Total_Payment_7_3_7" localSheetId="1">Scheduled_Payment+Extra_Payment</definedName>
    <definedName name="Total_Payment_7_3_7" localSheetId="24">Scheduled_Payment+Extra_Payment</definedName>
    <definedName name="Total_Payment_7_3_7" localSheetId="0">Scheduled_Payment+Extra_Payment</definedName>
    <definedName name="Total_Payment_7_3_7">Scheduled_Payment+Extra_Payment</definedName>
    <definedName name="Total_Payment_7_30" localSheetId="1">Scheduled_Payment+Extra_Payment</definedName>
    <definedName name="Total_Payment_7_30" localSheetId="24">Scheduled_Payment+Extra_Payment</definedName>
    <definedName name="Total_Payment_7_30" localSheetId="0">Scheduled_Payment+Extra_Payment</definedName>
    <definedName name="Total_Payment_7_30">Scheduled_Payment+Extra_Payment</definedName>
    <definedName name="Total_Payment_7_31" localSheetId="1">Scheduled_Payment+Extra_Payment</definedName>
    <definedName name="Total_Payment_7_31" localSheetId="24">Scheduled_Payment+Extra_Payment</definedName>
    <definedName name="Total_Payment_7_31" localSheetId="0">Scheduled_Payment+Extra_Payment</definedName>
    <definedName name="Total_Payment_7_31">Scheduled_Payment+Extra_Payment</definedName>
    <definedName name="Total_Payment_7_4" localSheetId="1">Scheduled_Payment+Extra_Payment</definedName>
    <definedName name="Total_Payment_7_4" localSheetId="24">Scheduled_Payment+Extra_Payment</definedName>
    <definedName name="Total_Payment_7_4" localSheetId="0">Scheduled_Payment+Extra_Payment</definedName>
    <definedName name="Total_Payment_7_4">Scheduled_Payment+Extra_Payment</definedName>
    <definedName name="Total_Payment_7_4_1" localSheetId="1">Scheduled_Payment+Extra_Payment</definedName>
    <definedName name="Total_Payment_7_4_1" localSheetId="24">Scheduled_Payment+Extra_Payment</definedName>
    <definedName name="Total_Payment_7_4_1" localSheetId="0">Scheduled_Payment+Extra_Payment</definedName>
    <definedName name="Total_Payment_7_4_1">Scheduled_Payment+Extra_Payment</definedName>
    <definedName name="Total_Payment_7_4_11" localSheetId="1">Scheduled_Payment+Extra_Payment</definedName>
    <definedName name="Total_Payment_7_4_11" localSheetId="24">Scheduled_Payment+Extra_Payment</definedName>
    <definedName name="Total_Payment_7_4_11" localSheetId="0">Scheduled_Payment+Extra_Payment</definedName>
    <definedName name="Total_Payment_7_4_11">Scheduled_Payment+Extra_Payment</definedName>
    <definedName name="Total_Payment_7_4_13" localSheetId="1">Scheduled_Payment+Extra_Payment</definedName>
    <definedName name="Total_Payment_7_4_13" localSheetId="24">Scheduled_Payment+Extra_Payment</definedName>
    <definedName name="Total_Payment_7_4_13" localSheetId="0">Scheduled_Payment+Extra_Payment</definedName>
    <definedName name="Total_Payment_7_4_13">Scheduled_Payment+Extra_Payment</definedName>
    <definedName name="Total_Payment_7_4_18" localSheetId="1">Scheduled_Payment+Extra_Payment</definedName>
    <definedName name="Total_Payment_7_4_18" localSheetId="24">Scheduled_Payment+Extra_Payment</definedName>
    <definedName name="Total_Payment_7_4_18" localSheetId="0">Scheduled_Payment+Extra_Payment</definedName>
    <definedName name="Total_Payment_7_4_18">Scheduled_Payment+Extra_Payment</definedName>
    <definedName name="Total_Payment_7_4_19" localSheetId="1">Scheduled_Payment+Extra_Payment</definedName>
    <definedName name="Total_Payment_7_4_19" localSheetId="24">Scheduled_Payment+Extra_Payment</definedName>
    <definedName name="Total_Payment_7_4_19" localSheetId="0">Scheduled_Payment+Extra_Payment</definedName>
    <definedName name="Total_Payment_7_4_19">Scheduled_Payment+Extra_Payment</definedName>
    <definedName name="Total_Payment_7_4_2" localSheetId="1">Scheduled_Payment+Extra_Payment</definedName>
    <definedName name="Total_Payment_7_4_2" localSheetId="24">Scheduled_Payment+Extra_Payment</definedName>
    <definedName name="Total_Payment_7_4_2" localSheetId="0">Scheduled_Payment+Extra_Payment</definedName>
    <definedName name="Total_Payment_7_4_2">Scheduled_Payment+Extra_Payment</definedName>
    <definedName name="Total_Payment_7_4_20" localSheetId="1">Scheduled_Payment+Extra_Payment</definedName>
    <definedName name="Total_Payment_7_4_20" localSheetId="24">Scheduled_Payment+Extra_Payment</definedName>
    <definedName name="Total_Payment_7_4_20" localSheetId="0">Scheduled_Payment+Extra_Payment</definedName>
    <definedName name="Total_Payment_7_4_20">Scheduled_Payment+Extra_Payment</definedName>
    <definedName name="Total_Payment_7_4_21" localSheetId="1">Scheduled_Payment+Extra_Payment</definedName>
    <definedName name="Total_Payment_7_4_21" localSheetId="24">Scheduled_Payment+Extra_Payment</definedName>
    <definedName name="Total_Payment_7_4_21" localSheetId="0">Scheduled_Payment+Extra_Payment</definedName>
    <definedName name="Total_Payment_7_4_21">Scheduled_Payment+Extra_Payment</definedName>
    <definedName name="Total_Payment_7_4_23" localSheetId="1">Scheduled_Payment+Extra_Payment</definedName>
    <definedName name="Total_Payment_7_4_23" localSheetId="24">Scheduled_Payment+Extra_Payment</definedName>
    <definedName name="Total_Payment_7_4_23" localSheetId="0">Scheduled_Payment+Extra_Payment</definedName>
    <definedName name="Total_Payment_7_4_23">Scheduled_Payment+Extra_Payment</definedName>
    <definedName name="Total_Payment_7_4_6" localSheetId="1">Scheduled_Payment+Extra_Payment</definedName>
    <definedName name="Total_Payment_7_4_6" localSheetId="24">Scheduled_Payment+Extra_Payment</definedName>
    <definedName name="Total_Payment_7_4_6" localSheetId="0">Scheduled_Payment+Extra_Payment</definedName>
    <definedName name="Total_Payment_7_4_6">Scheduled_Payment+Extra_Payment</definedName>
    <definedName name="Total_Payment_7_4_7" localSheetId="1">Scheduled_Payment+Extra_Payment</definedName>
    <definedName name="Total_Payment_7_4_7" localSheetId="24">Scheduled_Payment+Extra_Payment</definedName>
    <definedName name="Total_Payment_7_4_7" localSheetId="0">Scheduled_Payment+Extra_Payment</definedName>
    <definedName name="Total_Payment_7_4_7">Scheduled_Payment+Extra_Payment</definedName>
    <definedName name="Total_Payment_7_5" localSheetId="1">Scheduled_Payment+Extra_Payment</definedName>
    <definedName name="Total_Payment_7_5" localSheetId="24">Scheduled_Payment+Extra_Payment</definedName>
    <definedName name="Total_Payment_7_5" localSheetId="0">Scheduled_Payment+Extra_Payment</definedName>
    <definedName name="Total_Payment_7_5">Scheduled_Payment+Extra_Payment</definedName>
    <definedName name="Total_Payment_7_5_1" localSheetId="1">Scheduled_Payment+Extra_Payment</definedName>
    <definedName name="Total_Payment_7_5_1" localSheetId="24">Scheduled_Payment+Extra_Payment</definedName>
    <definedName name="Total_Payment_7_5_1" localSheetId="0">Scheduled_Payment+Extra_Payment</definedName>
    <definedName name="Total_Payment_7_5_1">Scheduled_Payment+Extra_Payment</definedName>
    <definedName name="Total_Payment_7_5_11" localSheetId="1">Scheduled_Payment+Extra_Payment</definedName>
    <definedName name="Total_Payment_7_5_11" localSheetId="24">Scheduled_Payment+Extra_Payment</definedName>
    <definedName name="Total_Payment_7_5_11" localSheetId="0">Scheduled_Payment+Extra_Payment</definedName>
    <definedName name="Total_Payment_7_5_11">Scheduled_Payment+Extra_Payment</definedName>
    <definedName name="Total_Payment_7_5_13" localSheetId="1">Scheduled_Payment+Extra_Payment</definedName>
    <definedName name="Total_Payment_7_5_13" localSheetId="24">Scheduled_Payment+Extra_Payment</definedName>
    <definedName name="Total_Payment_7_5_13" localSheetId="0">Scheduled_Payment+Extra_Payment</definedName>
    <definedName name="Total_Payment_7_5_13">Scheduled_Payment+Extra_Payment</definedName>
    <definedName name="Total_Payment_7_5_18" localSheetId="1">Scheduled_Payment+Extra_Payment</definedName>
    <definedName name="Total_Payment_7_5_18" localSheetId="24">Scheduled_Payment+Extra_Payment</definedName>
    <definedName name="Total_Payment_7_5_18" localSheetId="0">Scheduled_Payment+Extra_Payment</definedName>
    <definedName name="Total_Payment_7_5_18">Scheduled_Payment+Extra_Payment</definedName>
    <definedName name="Total_Payment_7_5_2" localSheetId="1">Scheduled_Payment+Extra_Payment</definedName>
    <definedName name="Total_Payment_7_5_2" localSheetId="24">Scheduled_Payment+Extra_Payment</definedName>
    <definedName name="Total_Payment_7_5_2" localSheetId="0">Scheduled_Payment+Extra_Payment</definedName>
    <definedName name="Total_Payment_7_5_2">Scheduled_Payment+Extra_Payment</definedName>
    <definedName name="Total_Payment_7_5_21" localSheetId="1">Scheduled_Payment+Extra_Payment</definedName>
    <definedName name="Total_Payment_7_5_21" localSheetId="24">Scheduled_Payment+Extra_Payment</definedName>
    <definedName name="Total_Payment_7_5_21" localSheetId="0">Scheduled_Payment+Extra_Payment</definedName>
    <definedName name="Total_Payment_7_5_21">Scheduled_Payment+Extra_Payment</definedName>
    <definedName name="Total_Payment_7_5_6" localSheetId="1">Scheduled_Payment+Extra_Payment</definedName>
    <definedName name="Total_Payment_7_5_6" localSheetId="24">Scheduled_Payment+Extra_Payment</definedName>
    <definedName name="Total_Payment_7_5_6" localSheetId="0">Scheduled_Payment+Extra_Payment</definedName>
    <definedName name="Total_Payment_7_5_6">Scheduled_Payment+Extra_Payment</definedName>
    <definedName name="Total_Payment_7_5_7" localSheetId="1">Scheduled_Payment+Extra_Payment</definedName>
    <definedName name="Total_Payment_7_5_7" localSheetId="24">Scheduled_Payment+Extra_Payment</definedName>
    <definedName name="Total_Payment_7_5_7" localSheetId="0">Scheduled_Payment+Extra_Payment</definedName>
    <definedName name="Total_Payment_7_5_7">Scheduled_Payment+Extra_Payment</definedName>
    <definedName name="Total_Payment_7_6" localSheetId="1">Scheduled_Payment+Extra_Payment</definedName>
    <definedName name="Total_Payment_7_6" localSheetId="24">Scheduled_Payment+Extra_Payment</definedName>
    <definedName name="Total_Payment_7_6" localSheetId="0">Scheduled_Payment+Extra_Payment</definedName>
    <definedName name="Total_Payment_7_6">Scheduled_Payment+Extra_Payment</definedName>
    <definedName name="Total_Payment_7_7" localSheetId="1">Scheduled_Payment+Extra_Payment</definedName>
    <definedName name="Total_Payment_7_7" localSheetId="24">Scheduled_Payment+Extra_Payment</definedName>
    <definedName name="Total_Payment_7_7" localSheetId="0">Scheduled_Payment+Extra_Payment</definedName>
    <definedName name="Total_Payment_7_7">Scheduled_Payment+Extra_Payment</definedName>
    <definedName name="Total_Payment_7_9" localSheetId="1">Scheduled_Payment+Extra_Payment</definedName>
    <definedName name="Total_Payment_7_9" localSheetId="24">Scheduled_Payment+Extra_Payment</definedName>
    <definedName name="Total_Payment_7_9" localSheetId="0">Scheduled_Payment+Extra_Payment</definedName>
    <definedName name="Total_Payment_7_9">Scheduled_Payment+Extra_Payment</definedName>
    <definedName name="Total_Payment_8">NA()</definedName>
    <definedName name="Total_Payment_9" localSheetId="1">Scheduled_Payment+Extra_Payment</definedName>
    <definedName name="Total_Payment_9" localSheetId="24">Scheduled_Payment+Extra_Payment</definedName>
    <definedName name="Total_Payment_9" localSheetId="0">Scheduled_Payment+Extra_Payment</definedName>
    <definedName name="Total_Payment_9">Scheduled_Payment+Extra_Payment</definedName>
    <definedName name="TP2.1_Protect">[41]P2.1!$F$28:$G$37,[41]P2.1!$F$40:$G$43,[41]P2.1!$F$7:$G$26</definedName>
    <definedName name="trade_pay" localSheetId="1">#REF!</definedName>
    <definedName name="trade_pay" localSheetId="24">#REF!</definedName>
    <definedName name="trade_pay" localSheetId="0">#REF!</definedName>
    <definedName name="trade_pay">#REF!</definedName>
    <definedName name="trade_rec" localSheetId="1">#REF!</definedName>
    <definedName name="trade_rec" localSheetId="24">#REF!</definedName>
    <definedName name="trade_rec">#REF!</definedName>
    <definedName name="TRAILER_TOP">26</definedName>
    <definedName name="TRAILER_TOP_1">#N/A</definedName>
    <definedName name="tt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yyyyyyyyy" localSheetId="1">'Производственные показатели'!tyyyyyyyyy</definedName>
    <definedName name="tyyyyyyyyy" localSheetId="0">'форма №2 '!tyyyyyyyyy</definedName>
    <definedName name="tyyyyyyyyy">[0]!tyyyyyyyyy</definedName>
    <definedName name="tнв" localSheetId="1">#REF!</definedName>
    <definedName name="tнв" localSheetId="24">#REF!</definedName>
    <definedName name="tнв" localSheetId="0">#REF!</definedName>
    <definedName name="tнв">#REF!</definedName>
    <definedName name="tнв_1">NA()</definedName>
    <definedName name="tнв_16" localSheetId="1">#REF!</definedName>
    <definedName name="tнв_16" localSheetId="24">#REF!</definedName>
    <definedName name="tнв_16" localSheetId="0">#REF!</definedName>
    <definedName name="tнв_16">#REF!</definedName>
    <definedName name="tнв_17" localSheetId="1">#REF!</definedName>
    <definedName name="tнв_17" localSheetId="24">#REF!</definedName>
    <definedName name="tнв_17">#REF!</definedName>
    <definedName name="tнв_18" localSheetId="1">#REF!</definedName>
    <definedName name="tнв_18" localSheetId="24">#REF!</definedName>
    <definedName name="tнв_18">#REF!</definedName>
    <definedName name="tнв_2" localSheetId="1">#REF!</definedName>
    <definedName name="tнв_2" localSheetId="24">#REF!</definedName>
    <definedName name="tнв_2">#REF!</definedName>
    <definedName name="tнв_3" localSheetId="1">#REF!</definedName>
    <definedName name="tнв_3" localSheetId="24">#REF!</definedName>
    <definedName name="tнв_3">#REF!</definedName>
    <definedName name="tнв_4" localSheetId="1">#REF!</definedName>
    <definedName name="tнв_4" localSheetId="24">#REF!</definedName>
    <definedName name="tнв_4">#REF!</definedName>
    <definedName name="tнв_5" localSheetId="1">#REF!</definedName>
    <definedName name="tнв_5" localSheetId="24">#REF!</definedName>
    <definedName name="tнв_5">#REF!</definedName>
    <definedName name="tнв_6" localSheetId="1">#REF!</definedName>
    <definedName name="tнв_6" localSheetId="24">#REF!</definedName>
    <definedName name="tнв_6">#REF!</definedName>
    <definedName name="tнв_7" localSheetId="1">#REF!</definedName>
    <definedName name="tнв_7" localSheetId="24">#REF!</definedName>
    <definedName name="tнв_7">#REF!</definedName>
    <definedName name="tнр" localSheetId="1">#REF!</definedName>
    <definedName name="tнр" localSheetId="24">#REF!</definedName>
    <definedName name="tнр">#REF!</definedName>
    <definedName name="tнр_1">NA()</definedName>
    <definedName name="tнр_16" localSheetId="1">#REF!</definedName>
    <definedName name="tнр_16" localSheetId="24">#REF!</definedName>
    <definedName name="tнр_16" localSheetId="0">#REF!</definedName>
    <definedName name="tнр_16">#REF!</definedName>
    <definedName name="tнр_17" localSheetId="1">#REF!</definedName>
    <definedName name="tнр_17" localSheetId="24">#REF!</definedName>
    <definedName name="tнр_17">#REF!</definedName>
    <definedName name="tнр_18" localSheetId="1">#REF!</definedName>
    <definedName name="tнр_18" localSheetId="24">#REF!</definedName>
    <definedName name="tнр_18">#REF!</definedName>
    <definedName name="tнр_2" localSheetId="1">#REF!</definedName>
    <definedName name="tнр_2" localSheetId="24">#REF!</definedName>
    <definedName name="tнр_2">#REF!</definedName>
    <definedName name="tнр_3" localSheetId="1">#REF!</definedName>
    <definedName name="tнр_3" localSheetId="24">#REF!</definedName>
    <definedName name="tнр_3">#REF!</definedName>
    <definedName name="tнр_4" localSheetId="1">#REF!</definedName>
    <definedName name="tнр_4" localSheetId="24">#REF!</definedName>
    <definedName name="tнр_4">#REF!</definedName>
    <definedName name="tнр_5" localSheetId="1">#REF!</definedName>
    <definedName name="tнр_5" localSheetId="24">#REF!</definedName>
    <definedName name="tнр_5">#REF!</definedName>
    <definedName name="tнр_6" localSheetId="1">#REF!</definedName>
    <definedName name="tнр_6" localSheetId="24">#REF!</definedName>
    <definedName name="tнр_6">#REF!</definedName>
    <definedName name="tнр_7" localSheetId="1">#REF!</definedName>
    <definedName name="tнр_7" localSheetId="24">#REF!</definedName>
    <definedName name="tнр_7">#REF!</definedName>
    <definedName name="tрв">'[26]Расчет темпер.графика -Федецкий'!$G$2</definedName>
    <definedName name="tрн">'[26]Расчет темпер.графика -Федецкий'!$G$3</definedName>
    <definedName name="tро">'[26]Расчет темпер.графика -Федецкий'!$G$5</definedName>
    <definedName name="tрп">'[26]Расчет темпер.графика -Федецкий'!$G$4</definedName>
    <definedName name="tср.о" localSheetId="1">#REF!</definedName>
    <definedName name="tср.о" localSheetId="24">#REF!</definedName>
    <definedName name="tср.о" localSheetId="0">#REF!</definedName>
    <definedName name="tср.о">#REF!</definedName>
    <definedName name="tср.о_1">NA()</definedName>
    <definedName name="tср.о_16" localSheetId="1">#REF!</definedName>
    <definedName name="tср.о_16" localSheetId="24">#REF!</definedName>
    <definedName name="tср.о_16" localSheetId="0">#REF!</definedName>
    <definedName name="tср.о_16">#REF!</definedName>
    <definedName name="tср.о_17" localSheetId="1">#REF!</definedName>
    <definedName name="tср.о_17" localSheetId="24">#REF!</definedName>
    <definedName name="tср.о_17">#REF!</definedName>
    <definedName name="tср.о_18" localSheetId="1">#REF!</definedName>
    <definedName name="tср.о_18" localSheetId="24">#REF!</definedName>
    <definedName name="tср.о_18">#REF!</definedName>
    <definedName name="tср.о_2" localSheetId="1">#REF!</definedName>
    <definedName name="tср.о_2" localSheetId="24">#REF!</definedName>
    <definedName name="tср.о_2">#REF!</definedName>
    <definedName name="tср.о_3" localSheetId="1">#REF!</definedName>
    <definedName name="tср.о_3" localSheetId="24">#REF!</definedName>
    <definedName name="tср.о_3">#REF!</definedName>
    <definedName name="tср.о_4" localSheetId="1">#REF!</definedName>
    <definedName name="tср.о_4" localSheetId="24">#REF!</definedName>
    <definedName name="tср.о_4">#REF!</definedName>
    <definedName name="tср.о_5" localSheetId="1">#REF!</definedName>
    <definedName name="tср.о_5" localSheetId="24">#REF!</definedName>
    <definedName name="tср.о_5">#REF!</definedName>
    <definedName name="tср.о_6" localSheetId="1">#REF!</definedName>
    <definedName name="tср.о_6" localSheetId="24">#REF!</definedName>
    <definedName name="tср.о_6">#REF!</definedName>
    <definedName name="tср.о_7" localSheetId="1">#REF!</definedName>
    <definedName name="tср.о_7" localSheetId="24">#REF!</definedName>
    <definedName name="tср.о_7">#REF!</definedName>
    <definedName name="tср.обр.">'[49]Сред.темп. в сетях'!$C$34</definedName>
    <definedName name="tср.под.">'[49]Сред.темп. в сетях'!$C$28</definedName>
    <definedName name="us" localSheetId="1">#REF!</definedName>
    <definedName name="us" localSheetId="24">#REF!</definedName>
    <definedName name="us" localSheetId="0">#REF!</definedName>
    <definedName name="us">#REF!</definedName>
    <definedName name="USD" localSheetId="1">[50]коэфф!$B$2</definedName>
    <definedName name="USD">[51]коэфф!$B$2</definedName>
    <definedName name="USD_RUR_RATE" localSheetId="1">#REF!</definedName>
    <definedName name="USD_RUR_RATE" localSheetId="24">#REF!</definedName>
    <definedName name="USD_RUR_RATE" localSheetId="0">#REF!</definedName>
    <definedName name="USD_RUR_RATE">#REF!</definedName>
    <definedName name="USDDM">[52]оборудование!$D$2</definedName>
    <definedName name="USDRUB">[52]оборудование!$D$1</definedName>
    <definedName name="USDRUS" localSheetId="1">#REF!</definedName>
    <definedName name="USDRUS" localSheetId="24">#REF!</definedName>
    <definedName name="USDRUS" localSheetId="0">#REF!</definedName>
    <definedName name="USDRUS">#REF!</definedName>
    <definedName name="USDконец" localSheetId="1">#REF!</definedName>
    <definedName name="USDконец" localSheetId="24">#REF!</definedName>
    <definedName name="USDконец">#REF!</definedName>
    <definedName name="USDначало" localSheetId="1">#REF!</definedName>
    <definedName name="USDначало" localSheetId="24">#REF!</definedName>
    <definedName name="USDначало">#REF!</definedName>
    <definedName name="UsrPd" localSheetId="1">#REF!</definedName>
    <definedName name="UsrPd" localSheetId="24">#REF!</definedName>
    <definedName name="UsrPd">#REF!</definedName>
    <definedName name="UsrYr" localSheetId="1">#REF!</definedName>
    <definedName name="UsrYr" localSheetId="24">#REF!</definedName>
    <definedName name="UsrYr">#REF!</definedName>
    <definedName name="uu" localSheetId="1">#REF!</definedName>
    <definedName name="uu" localSheetId="24">#REF!</definedName>
    <definedName name="uu">#REF!</definedName>
    <definedName name="Val_OptClick" localSheetId="1">'Производственные показатели'!Val_OptClick</definedName>
    <definedName name="Val_OptClick" localSheetId="0">'форма №2 '!Val_OptClick</definedName>
    <definedName name="Val_OptClick">[0]!Val_OptClick</definedName>
    <definedName name="ValuationSummary" localSheetId="1">#REF!</definedName>
    <definedName name="ValuationSummary" localSheetId="24">#REF!</definedName>
    <definedName name="ValuationSummary" localSheetId="0">#REF!</definedName>
    <definedName name="ValuationSummary">#REF!</definedName>
    <definedName name="ValuationYear" localSheetId="1">#REF!</definedName>
    <definedName name="ValuationYear" localSheetId="24">#REF!</definedName>
    <definedName name="ValuationYear">#REF!</definedName>
    <definedName name="Values_Entered" localSheetId="1">IF('Производственные показатели'!Loan_Amount*'Производственные показатели'!Interest_Rate*'Производственные показатели'!Loan_Years*'Производственные показатели'!Loan_Start&gt;0,1,0)</definedName>
    <definedName name="Values_Entered" localSheetId="24">IF([0]!Loan_Amount*'Свод затрат'!Interest_Rate*[0]!Loan_Years*'Свод затрат'!Loan_Start&gt;0,1,0)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lues_Entered_1">#N/A</definedName>
    <definedName name="Values_Entered_1_1">NA()</definedName>
    <definedName name="Values_Entered_1_16">#N/A</definedName>
    <definedName name="Values_Entered_1_17" localSheetId="1">IF('Производственные показатели'!Loan_Amount_1*'Производственные показатели'!Interest_Rate_1*'Производственные показатели'!Loan_Years_1*'Производственные показатели'!Loan_Start_1&gt;0,1,0)</definedName>
    <definedName name="Values_Entered_1_17" localSheetId="24">IF('Свод затрат'!Loan_Amount_1*'Свод затрат'!Interest_Rate_1*'Свод затрат'!Loan_Years_1*'Свод затрат'!Loan_Start_1&gt;0,1,0)</definedName>
    <definedName name="Values_Entered_1_17" localSheetId="0">IF('форма №2 '!Loan_Amount_1*Interest_Rate_1*'форма №2 '!Loan_Years_1*Loan_Start_1&gt;0,1,0)</definedName>
    <definedName name="Values_Entered_1_17">IF(Loan_Amount_1*Interest_Rate_1*Loan_Years_1*Loan_Start_1&gt;0,1,0)</definedName>
    <definedName name="Values_Entered_1_18" localSheetId="1">IF('Производственные показатели'!Loan_Amount_1*'Производственные показатели'!Interest_Rate_1*'Производственные показатели'!Loan_Years_1*'Производственные показатели'!Loan_Start_1&gt;0,1,0)</definedName>
    <definedName name="Values_Entered_1_18" localSheetId="24">IF('Свод затрат'!Loan_Amount_1*'Свод затрат'!Interest_Rate_1*'Свод затрат'!Loan_Years_1*'Свод затрат'!Loan_Start_1&gt;0,1,0)</definedName>
    <definedName name="Values_Entered_1_18" localSheetId="0">IF('форма №2 '!Loan_Amount_1*Interest_Rate_1*'форма №2 '!Loan_Years_1*Loan_Start_1&gt;0,1,0)</definedName>
    <definedName name="Values_Entered_1_18">IF(Loan_Amount_1*Interest_Rate_1*Loan_Years_1*Loan_Start_1&gt;0,1,0)</definedName>
    <definedName name="Values_Entered_10">#N/A</definedName>
    <definedName name="Values_Entered_11" localSheetId="1">IF('Производственные показатели'!Loan_Amount_11*'Производственные показатели'!Interest_Rate_11*'Производственные показатели'!Loan_Years_11*'Производственные показатели'!Loan_Start_11&gt;0,1,0)</definedName>
    <definedName name="Values_Entered_11" localSheetId="24">IF('Свод затрат'!Loan_Amount_11*'Свод затрат'!Interest_Rate_11*'Свод затрат'!Loan_Years_11*'Свод затрат'!Loan_Start_11&gt;0,1,0)</definedName>
    <definedName name="Values_Entered_11" localSheetId="0">IF('форма №2 '!Loan_Amount_11*'форма №2 '!Interest_Rate_11*'форма №2 '!Loan_Years_11*'форма №2 '!Loan_Start_11&gt;0,1,0)</definedName>
    <definedName name="Values_Entered_11">IF(Loan_Amount_11*Interest_Rate_11*Loan_Years_11*Loan_Start_11&gt;0,1,0)</definedName>
    <definedName name="Values_Entered_13" localSheetId="1">IF('Производственные показатели'!Loan_Amount_13*'Производственные показатели'!Interest_Rate_13*'Производственные показатели'!Loan_Years_13*'Производственные показатели'!Loan_Start_13&gt;0,1,0)</definedName>
    <definedName name="Values_Entered_13" localSheetId="24">IF('Свод затрат'!Loan_Amount_13*'Свод затрат'!Interest_Rate_13*'Свод затрат'!Loan_Years_13*'Свод затрат'!Loan_Start_13&gt;0,1,0)</definedName>
    <definedName name="Values_Entered_13" localSheetId="0">IF(Loan_Amount_13*Interest_Rate_13*Loan_Years_13*Loan_Start_13&gt;0,1,0)</definedName>
    <definedName name="Values_Entered_13">IF(Loan_Amount_13*Interest_Rate_13*Loan_Years_13*Loan_Start_13&gt;0,1,0)</definedName>
    <definedName name="Values_Entered_15" localSheetId="1">IF('Производственные показатели'!Loan_Amount_15*'Производственные показатели'!Interest_Rate_15*'Производственные показатели'!Loan_Years_15*'Производственные показатели'!Loan_Start_15&gt;0,1,0)</definedName>
    <definedName name="Values_Entered_15" localSheetId="24">IF('Свод затрат'!Loan_Amount_15*'Свод затрат'!Interest_Rate_15*'Свод затрат'!Loan_Years_15*'Свод затрат'!Loan_Start_15&gt;0,1,0)</definedName>
    <definedName name="Values_Entered_15" localSheetId="0">IF(Loan_Amount_15*Interest_Rate_15*Loan_Years_15*Loan_Start_15&gt;0,1,0)</definedName>
    <definedName name="Values_Entered_15">IF(Loan_Amount_15*Interest_Rate_15*Loan_Years_15*Loan_Start_15&gt;0,1,0)</definedName>
    <definedName name="Values_Entered_16">#N/A</definedName>
    <definedName name="Values_Entered_16_1">NA()</definedName>
    <definedName name="Values_Entered_16_16">NA()</definedName>
    <definedName name="Values_Entered_16_17">NA()</definedName>
    <definedName name="Values_Entered_16_18">NA()</definedName>
    <definedName name="Values_Entered_17" localSheetId="1">IF('Производственные показатели'!Loan_Amount_17*'Производственные показатели'!Interest_Rate_17*'Производственные показатели'!Loan_Years_17*'Производственные показатели'!Loan_Start_17&gt;0,1,0)</definedName>
    <definedName name="Values_Entered_17" localSheetId="24">IF('Свод затрат'!Loan_Amount_17*'Свод затрат'!Interest_Rate_17*'Свод затрат'!Loan_Years_17*'Свод затрат'!Loan_Start_17&gt;0,1,0)</definedName>
    <definedName name="Values_Entered_17" localSheetId="0">IF(Loan_Amount_17*Interest_Rate_17*Loan_Years_17*Loan_Start_17&gt;0,1,0)</definedName>
    <definedName name="Values_Entered_17">IF(Loan_Amount_17*Interest_Rate_17*Loan_Years_17*Loan_Start_17&gt;0,1,0)</definedName>
    <definedName name="Values_Entered_18">#N/A</definedName>
    <definedName name="Values_Entered_18_1">NA()</definedName>
    <definedName name="Values_Entered_18_16">NA()</definedName>
    <definedName name="Values_Entered_18_17">NA()</definedName>
    <definedName name="Values_Entered_18_18">NA()</definedName>
    <definedName name="Values_Entered_19" localSheetId="1">IF('Производственные показатели'!Loan_Amount_19*'Производственные показатели'!Interest_Rate_19*'Производственные показатели'!Loan_Years_19*'Производственные показатели'!Loan_Start_19&gt;0,1,0)</definedName>
    <definedName name="Values_Entered_19" localSheetId="24">IF('Свод затрат'!Loan_Amount_19*'Свод затрат'!Interest_Rate_19*'Свод затрат'!Loan_Years_19*'Свод затрат'!Loan_Start_19&gt;0,1,0)</definedName>
    <definedName name="Values_Entered_19" localSheetId="0">IF(Loan_Amount_19*Interest_Rate_19*Loan_Years_19*Loan_Start_19&gt;0,1,0)</definedName>
    <definedName name="Values_Entered_19">IF(Loan_Amount_19*Interest_Rate_19*Loan_Years_19*Loan_Start_19&gt;0,1,0)</definedName>
    <definedName name="Values_Entered_2">#N/A</definedName>
    <definedName name="Values_Entered_2_1">NA()</definedName>
    <definedName name="Values_Entered_2_16">#N/A</definedName>
    <definedName name="Values_Entered_2_17" localSheetId="1">IF('Производственные показатели'!Loan_Amount_2*'Производственные показатели'!Interest_Rate_2*'Производственные показатели'!Loan_Years_2*'Производственные показатели'!Loan_Start_2&gt;0,1,0)</definedName>
    <definedName name="Values_Entered_2_17" localSheetId="24">IF('Свод затрат'!Loan_Amount_2*'Свод затрат'!Interest_Rate_2*'Свод затрат'!Loan_Years_2*'Свод затрат'!Loan_Start_2&gt;0,1,0)</definedName>
    <definedName name="Values_Entered_2_17" localSheetId="0">IF(Loan_Amount_2*Interest_Rate_2*Loan_Years_2*Loan_Start_2&gt;0,1,0)</definedName>
    <definedName name="Values_Entered_2_17">IF(Loan_Amount_2*Interest_Rate_2*Loan_Years_2*Loan_Start_2&gt;0,1,0)</definedName>
    <definedName name="Values_Entered_2_18" localSheetId="1">IF('Производственные показатели'!Loan_Amount_2*'Производственные показатели'!Interest_Rate_2*'Производственные показатели'!Loan_Years_2*'Производственные показатели'!Loan_Start_2&gt;0,1,0)</definedName>
    <definedName name="Values_Entered_2_18" localSheetId="24">IF('Свод затрат'!Loan_Amount_2*'Свод затрат'!Interest_Rate_2*'Свод затрат'!Loan_Years_2*'Свод затрат'!Loan_Start_2&gt;0,1,0)</definedName>
    <definedName name="Values_Entered_2_18" localSheetId="0">IF(Loan_Amount_2*Interest_Rate_2*Loan_Years_2*Loan_Start_2&gt;0,1,0)</definedName>
    <definedName name="Values_Entered_2_18">IF(Loan_Amount_2*Interest_Rate_2*Loan_Years_2*Loan_Start_2&gt;0,1,0)</definedName>
    <definedName name="Values_Entered_20" localSheetId="1">IF('Производственные показатели'!Loan_Amount_20*'Производственные показатели'!Interest_Rate_20*'Производственные показатели'!Loan_Years_20*'Производственные показатели'!Loan_Start_20&gt;0,1,0)</definedName>
    <definedName name="Values_Entered_20" localSheetId="24">IF('Свод затрат'!Loan_Amount_20*'Свод затрат'!Interest_Rate_20*'Свод затрат'!Loan_Years_20*'Свод затрат'!Loan_Start_20&gt;0,1,0)</definedName>
    <definedName name="Values_Entered_20" localSheetId="0">IF('форма №2 '!Loan_Amount_20*'форма №2 '!Interest_Rate_20*'форма №2 '!Loan_Years_20*'форма №2 '!Loan_Start_20&gt;0,1,0)</definedName>
    <definedName name="Values_Entered_20">IF(Loan_Amount_20*Interest_Rate_20*Loan_Years_20*Loan_Start_20&gt;0,1,0)</definedName>
    <definedName name="Values_Entered_21">#N/A</definedName>
    <definedName name="Values_Entered_22" localSheetId="1">IF('Производственные показатели'!Loan_Amount_22*'Производственные показатели'!Interest_Rate_22*'Производственные показатели'!Loan_Years_22*'Производственные показатели'!Loan_Start_22&gt;0,1,0)</definedName>
    <definedName name="Values_Entered_22" localSheetId="24">IF('Свод затрат'!Loan_Amount_22*'Свод затрат'!Interest_Rate_22*'Свод затрат'!Loan_Years_22*'Свод затрат'!Loan_Start_22&gt;0,1,0)</definedName>
    <definedName name="Values_Entered_22" localSheetId="0">IF(Loan_Amount_22*Interest_Rate_22*Loan_Years_22*Loan_Start_22&gt;0,1,0)</definedName>
    <definedName name="Values_Entered_22">IF(Loan_Amount_22*Interest_Rate_22*Loan_Years_22*Loan_Start_22&gt;0,1,0)</definedName>
    <definedName name="Values_Entered_23" localSheetId="1">IF('Производственные показатели'!Loan_Amount_23*'Производственные показатели'!Interest_Rate_23*'Производственные показатели'!Loan_Years_23*'Производственные показатели'!Loan_Start_23&gt;0,1,0)</definedName>
    <definedName name="Values_Entered_23" localSheetId="24">IF('Свод затрат'!Loan_Amount_23*'Свод затрат'!Interest_Rate_23*'Свод затрат'!Loan_Years_23*'Свод затрат'!Loan_Start_23&gt;0,1,0)</definedName>
    <definedName name="Values_Entered_23" localSheetId="0">IF(Loan_Amount_23*Interest_Rate_23*Loan_Years_23*Loan_Start_23&gt;0,1,0)</definedName>
    <definedName name="Values_Entered_23">IF(Loan_Amount_23*Interest_Rate_23*Loan_Years_23*Loan_Start_23&gt;0,1,0)</definedName>
    <definedName name="Values_Entered_24" localSheetId="1">IF('Производственные показатели'!Loan_Amount_24*'Производственные показатели'!Interest_Rate_24*'Производственные показатели'!Loan_Years_24*'Производственные показатели'!Loan_Start_24&gt;0,1,0)</definedName>
    <definedName name="Values_Entered_24" localSheetId="24">IF('Свод затрат'!Loan_Amount_24*'Свод затрат'!Interest_Rate_24*'Свод затрат'!Loan_Years_24*'Свод затрат'!Loan_Start_24&gt;0,1,0)</definedName>
    <definedName name="Values_Entered_24" localSheetId="0">IF(Loan_Amount_24*Interest_Rate_24*Loan_Years_24*Loan_Start_24&gt;0,1,0)</definedName>
    <definedName name="Values_Entered_24">IF(Loan_Amount_24*Interest_Rate_24*Loan_Years_24*Loan_Start_24&gt;0,1,0)</definedName>
    <definedName name="Values_Entered_26">#N/A</definedName>
    <definedName name="Values_Entered_27" localSheetId="1">IF('Производственные показатели'!Loan_Amount_27*'Производственные показатели'!Interest_Rate_27*'Производственные показатели'!Loan_Years_27*'Производственные показатели'!Loan_Start_27&gt;0,1,0)</definedName>
    <definedName name="Values_Entered_27" localSheetId="24">IF('Свод затрат'!Loan_Amount_27*'Свод затрат'!Interest_Rate_27*'Свод затрат'!Loan_Years_27*'Свод затрат'!Loan_Start_27&gt;0,1,0)</definedName>
    <definedName name="Values_Entered_27" localSheetId="0">IF(Loan_Amount_27*Interest_Rate_27*Loan_Years_27*Loan_Start_27&gt;0,1,0)</definedName>
    <definedName name="Values_Entered_27">IF(Loan_Amount_27*Interest_Rate_27*Loan_Years_27*Loan_Start_27&gt;0,1,0)</definedName>
    <definedName name="Values_Entered_29" localSheetId="1">IF('Производственные показатели'!Loan_Amount_29*'Производственные показатели'!Interest_Rate_29*'Производственные показатели'!Loan_Years_29*'Производственные показатели'!Loan_Start_29&gt;0,1,0)</definedName>
    <definedName name="Values_Entered_29" localSheetId="24">IF('Свод затрат'!Loan_Amount_29*'Свод затрат'!Interest_Rate_29*'Свод затрат'!Loan_Years_29*'Свод затрат'!Loan_Start_29&gt;0,1,0)</definedName>
    <definedName name="Values_Entered_29" localSheetId="0">IF(Loan_Amount_29*Interest_Rate_29*Loan_Years_29*Loan_Start_29&gt;0,1,0)</definedName>
    <definedName name="Values_Entered_29">IF(Loan_Amount_29*Interest_Rate_29*Loan_Years_29*Loan_Start_29&gt;0,1,0)</definedName>
    <definedName name="Values_Entered_3" localSheetId="1">IF('Производственные показатели'!Loan_Amount_3*'Производственные показатели'!Interest_Rate_3*'Производственные показатели'!Loan_Years_3*'Производственные показатели'!Loan_Start_3&gt;0,1,0)</definedName>
    <definedName name="Values_Entered_3" localSheetId="24">IF('Свод затрат'!Loan_Amount_3*'Свод затрат'!Interest_Rate_3*'Свод затрат'!Loan_Years_3*'Свод затрат'!Loan_Start_3&gt;0,1,0)</definedName>
    <definedName name="Values_Entered_3" localSheetId="0">IF(Loan_Amount_3*Interest_Rate_3*Loan_Years_3*Loan_Start_3&gt;0,1,0)</definedName>
    <definedName name="Values_Entered_3">IF(Loan_Amount_3*Interest_Rate_3*Loan_Years_3*Loan_Start_3&gt;0,1,0)</definedName>
    <definedName name="Values_Entered_3_1" localSheetId="1">IF('Производственные показатели'!Loan_Amount_3*'Производственные показатели'!Interest_Rate_3*'Производственные показатели'!Loan_Years_3*'Производственные показатели'!Loan_Start_3&gt;0,1,0)</definedName>
    <definedName name="Values_Entered_3_1" localSheetId="24">IF('Свод затрат'!Loan_Amount_3*'Свод затрат'!Interest_Rate_3*'Свод затрат'!Loan_Years_3*'Свод затрат'!Loan_Start_3&gt;0,1,0)</definedName>
    <definedName name="Values_Entered_3_1" localSheetId="0">IF(Loan_Amount_3*Interest_Rate_3*Loan_Years_3*Loan_Start_3&gt;0,1,0)</definedName>
    <definedName name="Values_Entered_3_1">IF(Loan_Amount_3*Interest_Rate_3*Loan_Years_3*Loan_Start_3&gt;0,1,0)</definedName>
    <definedName name="Values_Entered_3_11" localSheetId="1">IF('Производственные показатели'!Loan_Amount_3_11*'Производственные показатели'!Interest_Rate_3_11*'Производственные показатели'!Loan_Years_3_11*'Производственные показатели'!Loan_Start_3_11&gt;0,1,0)</definedName>
    <definedName name="Values_Entered_3_11" localSheetId="24">IF('Свод затрат'!Loan_Amount_3_11*'Свод затрат'!Interest_Rate_3_11*'Свод затрат'!Loan_Years_3_11*'Свод затрат'!Loan_Start_3_11&gt;0,1,0)</definedName>
    <definedName name="Values_Entered_3_11" localSheetId="0">IF(Loan_Amount_3_11*Interest_Rate_3_11*Loan_Years_3_11*Loan_Start_3_11&gt;0,1,0)</definedName>
    <definedName name="Values_Entered_3_11">IF(Loan_Amount_3_11*Interest_Rate_3_11*Loan_Years_3_11*Loan_Start_3_11&gt;0,1,0)</definedName>
    <definedName name="Values_Entered_3_13" localSheetId="1">IF('Производственные показатели'!Loan_Amount_3_13*'Производственные показатели'!Interest_Rate_3_13*'Производственные показатели'!Loan_Years_3_13*'Производственные показатели'!Loan_Start_3_13&gt;0,1,0)</definedName>
    <definedName name="Values_Entered_3_13" localSheetId="24">IF('Свод затрат'!Loan_Amount_3_13*'Свод затрат'!Interest_Rate_3_13*'Свод затрат'!Loan_Years_3_13*'Свод затрат'!Loan_Start_3_13&gt;0,1,0)</definedName>
    <definedName name="Values_Entered_3_13" localSheetId="0">IF(Loan_Amount_3_13*Interest_Rate_3_13*Loan_Years_3_13*Loan_Start_3_13&gt;0,1,0)</definedName>
    <definedName name="Values_Entered_3_13">IF(Loan_Amount_3_13*Interest_Rate_3_13*Loan_Years_3_13*Loan_Start_3_13&gt;0,1,0)</definedName>
    <definedName name="Values_Entered_3_18" localSheetId="1">IF('Производственные показатели'!Loan_Amount_3*'Производственные показатели'!Interest_Rate_3*'Производственные показатели'!Loan_Years_3*'Производственные показатели'!Loan_Start_3&gt;0,1,0)</definedName>
    <definedName name="Values_Entered_3_18" localSheetId="24">IF('Свод затрат'!Loan_Amount_3*'Свод затрат'!Interest_Rate_3*'Свод затрат'!Loan_Years_3*'Свод затрат'!Loan_Start_3&gt;0,1,0)</definedName>
    <definedName name="Values_Entered_3_18" localSheetId="0">IF(Loan_Amount_3*Interest_Rate_3*Loan_Years_3*Loan_Start_3&gt;0,1,0)</definedName>
    <definedName name="Values_Entered_3_18">IF(Loan_Amount_3*Interest_Rate_3*Loan_Years_3*Loan_Start_3&gt;0,1,0)</definedName>
    <definedName name="Values_Entered_3_19" localSheetId="1">IF([0]!Loan_Amount_3_19*[0]!Interest_Rate_3_19*[0]!Loan_Years_3_19*[0]!Loan_Start_3_19&gt;0,1,0)</definedName>
    <definedName name="Values_Entered_3_19" localSheetId="0">IF(Loan_Amount_3_19*Interest_Rate_3_19*Loan_Years_3_19*Loan_Start_3_19&gt;0,1,0)</definedName>
    <definedName name="Values_Entered_3_19">IF(Loan_Amount_3_19*Interest_Rate_3_19*Loan_Years_3_19*Loan_Start_3_19&gt;0,1,0)</definedName>
    <definedName name="Values_Entered_3_2" localSheetId="1">IF([0]!Loan_Amount_3_2*[0]!Interest_Rate_3_2*[0]!Loan_Years_3_2*[0]!Loan_Start_3_2&gt;0,1,0)</definedName>
    <definedName name="Values_Entered_3_2" localSheetId="0">IF(Loan_Amount_3_2*Interest_Rate_3_2*Loan_Years_3_2*Loan_Start_3_2&gt;0,1,0)</definedName>
    <definedName name="Values_Entered_3_2">IF(Loan_Amount_3_2*Interest_Rate_3_2*Loan_Years_3_2*Loan_Start_3_2&gt;0,1,0)</definedName>
    <definedName name="Values_Entered_3_20" localSheetId="1">IF([0]!Loan_Amount_3_20*[0]!Interest_Rate_3_20*[0]!Loan_Years_3_20*[0]!Loan_Start_3_20&gt;0,1,0)</definedName>
    <definedName name="Values_Entered_3_20" localSheetId="0">IF(Loan_Amount_3_20*Interest_Rate_3_20*Loan_Years_3_20*Loan_Start_3_20&gt;0,1,0)</definedName>
    <definedName name="Values_Entered_3_20">IF(Loan_Amount_3_20*Interest_Rate_3_20*Loan_Years_3_20*Loan_Start_3_20&gt;0,1,0)</definedName>
    <definedName name="Values_Entered_3_21" localSheetId="1">IF([0]!Loan_Amount_3_21*[0]!Interest_Rate_3_21*[0]!Loan_Years_3_21*[0]!Loan_Start_3_21&gt;0,1,0)</definedName>
    <definedName name="Values_Entered_3_21" localSheetId="0">IF(Loan_Amount_3_21*Interest_Rate_3_21*Loan_Years_3_21*Loan_Start_3_21&gt;0,1,0)</definedName>
    <definedName name="Values_Entered_3_21">IF(Loan_Amount_3_21*Interest_Rate_3_21*Loan_Years_3_21*Loan_Start_3_21&gt;0,1,0)</definedName>
    <definedName name="Values_Entered_3_23" localSheetId="1">IF([0]!Loan_Amount_3_23*[0]!Interest_Rate_3_23*[0]!Loan_Years_3_23*[0]!Loan_Start_3_23&gt;0,1,0)</definedName>
    <definedName name="Values_Entered_3_23" localSheetId="0">IF(Loan_Amount_3_23*Interest_Rate_3_23*Loan_Years_3_23*Loan_Start_3_23&gt;0,1,0)</definedName>
    <definedName name="Values_Entered_3_23">IF(Loan_Amount_3_23*Interest_Rate_3_23*Loan_Years_3_23*Loan_Start_3_23&gt;0,1,0)</definedName>
    <definedName name="Values_Entered_3_6" localSheetId="1">IF('Производственные показатели'!Loan_Amount_3*'Производственные показатели'!Interest_Rate_3*'Производственные показатели'!Loan_Years_3*'Производственные показатели'!Loan_Start_3&gt;0,1,0)</definedName>
    <definedName name="Values_Entered_3_6" localSheetId="24">IF('Свод затрат'!Loan_Amount_3*'Свод затрат'!Interest_Rate_3*'Свод затрат'!Loan_Years_3*'Свод затрат'!Loan_Start_3&gt;0,1,0)</definedName>
    <definedName name="Values_Entered_3_6" localSheetId="0">IF(Loan_Amount_3*Interest_Rate_3*Loan_Years_3*Loan_Start_3&gt;0,1,0)</definedName>
    <definedName name="Values_Entered_3_6">IF(Loan_Amount_3*Interest_Rate_3*Loan_Years_3*Loan_Start_3&gt;0,1,0)</definedName>
    <definedName name="Values_Entered_3_7" localSheetId="1">IF([0]!Loan_Amount_3_7*[0]!Interest_Rate_3_7*[0]!Loan_Years_3_7*[0]!Loan_Start_3_7&gt;0,1,0)</definedName>
    <definedName name="Values_Entered_3_7" localSheetId="0">IF(Loan_Amount_3_7*Interest_Rate_3_7*Loan_Years_3_7*Loan_Start_3_7&gt;0,1,0)</definedName>
    <definedName name="Values_Entered_3_7">IF(Loan_Amount_3_7*Interest_Rate_3_7*Loan_Years_3_7*Loan_Start_3_7&gt;0,1,0)</definedName>
    <definedName name="Values_Entered_30" localSheetId="1">IF('Производственные показатели'!Loan_Amount_30*'Производственные показатели'!Interest_Rate_30*'Производственные показатели'!Loan_Years_30*'Производственные показатели'!Loan_Start_30&gt;0,1,0)</definedName>
    <definedName name="Values_Entered_30" localSheetId="24">IF('Свод затрат'!Loan_Amount_30*'Свод затрат'!Interest_Rate_30*'Свод затрат'!Loan_Years_30*'Свод затрат'!Loan_Start_30&gt;0,1,0)</definedName>
    <definedName name="Values_Entered_30" localSheetId="0">IF('форма №2 '!Loan_Amount_30*'форма №2 '!Interest_Rate_30*'форма №2 '!Loan_Years_30*'форма №2 '!Loan_Start_30&gt;0,1,0)</definedName>
    <definedName name="Values_Entered_30">IF(Loan_Amount_30*Interest_Rate_30*Loan_Years_30*Loan_Start_30&gt;0,1,0)</definedName>
    <definedName name="Values_Entered_31" localSheetId="1">IF('Производственные показатели'!Loan_Amount_31*'Производственные показатели'!Interest_Rate_31*'Производственные показатели'!Loan_Years_31*'Производственные показатели'!Loan_Start_31&gt;0,1,0)</definedName>
    <definedName name="Values_Entered_31" localSheetId="24">IF('Свод затрат'!Loan_Amount_31*'Свод затрат'!Interest_Rate_31*'Свод затрат'!Loan_Years_31*'Свод затрат'!Loan_Start_31&gt;0,1,0)</definedName>
    <definedName name="Values_Entered_31" localSheetId="0">IF(Loan_Amount_31*Interest_Rate_31*Loan_Years_31*Loan_Start_31&gt;0,1,0)</definedName>
    <definedName name="Values_Entered_31">IF(Loan_Amount_31*Interest_Rate_31*Loan_Years_31*Loan_Start_31&gt;0,1,0)</definedName>
    <definedName name="Values_Entered_35">#N/A</definedName>
    <definedName name="Values_Entered_38" localSheetId="1">IF('Производственные показатели'!Loan_Amount_38*'Производственные показатели'!Interest_Rate_38*'Производственные показатели'!Loan_Years_38*'Производственные показатели'!Loan_Start_38&gt;0,1,0)</definedName>
    <definedName name="Values_Entered_38" localSheetId="24">IF('Свод затрат'!Loan_Amount_38*'Свод затрат'!Interest_Rate_38*'Свод затрат'!Loan_Years_38*'Свод затрат'!Loan_Start_38&gt;0,1,0)</definedName>
    <definedName name="Values_Entered_38" localSheetId="0">IF(Loan_Amount_38*Interest_Rate_38*Loan_Years_38*Loan_Start_38&gt;0,1,0)</definedName>
    <definedName name="Values_Entered_38">IF(Loan_Amount_38*Interest_Rate_38*Loan_Years_38*Loan_Start_38&gt;0,1,0)</definedName>
    <definedName name="Values_Entered_39" localSheetId="1">IF('Производственные показатели'!Loan_Amount_39*'Производственные показатели'!Interest_Rate_39*'Производственные показатели'!Loan_Years_39*'Производственные показатели'!Loan_Start_39&gt;0,1,0)</definedName>
    <definedName name="Values_Entered_39" localSheetId="24">IF('Свод затрат'!Loan_Amount_39*'Свод затрат'!Interest_Rate_39*'Свод затрат'!Loan_Years_39*'Свод затрат'!Loan_Start_39&gt;0,1,0)</definedName>
    <definedName name="Values_Entered_39" localSheetId="0">IF(Loan_Amount_39*Interest_Rate_39*Loan_Years_39*Loan_Start_39&gt;0,1,0)</definedName>
    <definedName name="Values_Entered_39">IF(Loan_Amount_39*Interest_Rate_39*Loan_Years_39*Loan_Start_39&gt;0,1,0)</definedName>
    <definedName name="Values_Entered_4" localSheetId="1">IF('Производственные показатели'!Loan_Amount_4*'Производственные показатели'!Interest_Rate_4*'Производственные показатели'!Loan_Years_4*'Производственные показатели'!Loan_Start_4&gt;0,1,0)</definedName>
    <definedName name="Values_Entered_4" localSheetId="24">IF('Свод затрат'!Loan_Amount_4*'Свод затрат'!Interest_Rate_4*'Свод затрат'!Loan_Years_4*'Свод затрат'!Loan_Start_4&gt;0,1,0)</definedName>
    <definedName name="Values_Entered_4" localSheetId="0">IF(Loan_Amount_4*Interest_Rate_4*Loan_Years_4*Loan_Start_4&gt;0,1,0)</definedName>
    <definedName name="Values_Entered_4">IF(Loan_Amount_4*Interest_Rate_4*Loan_Years_4*Loan_Start_4&gt;0,1,0)</definedName>
    <definedName name="Values_Entered_4_1" localSheetId="1">IF('Производственные показатели'!Loan_Amount_4*'Производственные показатели'!Interest_Rate_4*'Производственные показатели'!Loan_Years_4*'Производственные показатели'!Loan_Start_4&gt;0,1,0)</definedName>
    <definedName name="Values_Entered_4_1" localSheetId="24">IF('Свод затрат'!Loan_Amount_4*'Свод затрат'!Interest_Rate_4*'Свод затрат'!Loan_Years_4*'Свод затрат'!Loan_Start_4&gt;0,1,0)</definedName>
    <definedName name="Values_Entered_4_1" localSheetId="0">IF(Loan_Amount_4*Interest_Rate_4*Loan_Years_4*Loan_Start_4&gt;0,1,0)</definedName>
    <definedName name="Values_Entered_4_1">IF(Loan_Amount_4*Interest_Rate_4*Loan_Years_4*Loan_Start_4&gt;0,1,0)</definedName>
    <definedName name="Values_Entered_4_11" localSheetId="1">IF('Производственные показатели'!Loan_Amount_4_11*'Производственные показатели'!Interest_Rate_4_11*'Производственные показатели'!Loan_Years_4_11*'Производственные показатели'!Loan_Start_4_11&gt;0,1,0)</definedName>
    <definedName name="Values_Entered_4_11" localSheetId="24">IF('Свод затрат'!Loan_Amount_4_11*'Свод затрат'!Interest_Rate_4_11*'Свод затрат'!Loan_Years_4_11*'Свод затрат'!Loan_Start_4_11&gt;0,1,0)</definedName>
    <definedName name="Values_Entered_4_11" localSheetId="0">IF(Loan_Amount_4_11*Interest_Rate_4_11*Loan_Years_4_11*Loan_Start_4_11&gt;0,1,0)</definedName>
    <definedName name="Values_Entered_4_11">IF(Loan_Amount_4_11*Interest_Rate_4_11*Loan_Years_4_11*Loan_Start_4_11&gt;0,1,0)</definedName>
    <definedName name="Values_Entered_4_13" localSheetId="1">IF('Производственные показатели'!Loan_Amount_4_13*'Производственные показатели'!Interest_Rate_4_13*'Производственные показатели'!Loan_Years_4_13*'Производственные показатели'!Loan_Start_4_13&gt;0,1,0)</definedName>
    <definedName name="Values_Entered_4_13" localSheetId="24">IF('Свод затрат'!Loan_Amount_4_13*'Свод затрат'!Interest_Rate_4_13*'Свод затрат'!Loan_Years_4_13*'Свод затрат'!Loan_Start_4_13&gt;0,1,0)</definedName>
    <definedName name="Values_Entered_4_13" localSheetId="0">IF(Loan_Amount_4_13*Interest_Rate_4_13*Loan_Years_4_13*Loan_Start_4_13&gt;0,1,0)</definedName>
    <definedName name="Values_Entered_4_13">IF(Loan_Amount_4_13*Interest_Rate_4_13*Loan_Years_4_13*Loan_Start_4_13&gt;0,1,0)</definedName>
    <definedName name="Values_Entered_4_19" localSheetId="1">IF([0]!Loan_Amount_4_19*[0]!Interest_Rate_4_19*[0]!Loan_Years_4_19*[0]!Loan_Start_4_19&gt;0,1,0)</definedName>
    <definedName name="Values_Entered_4_19" localSheetId="0">IF(Loan_Amount_4_19*Interest_Rate_4_19*Loan_Years_4_19*Loan_Start_4_19&gt;0,1,0)</definedName>
    <definedName name="Values_Entered_4_19">IF(Loan_Amount_4_19*Interest_Rate_4_19*Loan_Years_4_19*Loan_Start_4_19&gt;0,1,0)</definedName>
    <definedName name="Values_Entered_4_2" localSheetId="1">IF([0]!Loan_Amount_4_2*[0]!Interest_Rate_4_2*[0]!Loan_Years_4_2*[0]!Loan_Start_4_2&gt;0,1,0)</definedName>
    <definedName name="Values_Entered_4_2" localSheetId="0">IF(Loan_Amount_4_2*Interest_Rate_4_2*Loan_Years_4_2*Loan_Start_4_2&gt;0,1,0)</definedName>
    <definedName name="Values_Entered_4_2">IF(Loan_Amount_4_2*Interest_Rate_4_2*Loan_Years_4_2*Loan_Start_4_2&gt;0,1,0)</definedName>
    <definedName name="Values_Entered_4_20" localSheetId="1">IF([0]!Loan_Amount_4_20*[0]!Interest_Rate_4_20*[0]!Loan_Years_4_20*[0]!Loan_Start_4_20&gt;0,1,0)</definedName>
    <definedName name="Values_Entered_4_20" localSheetId="0">IF(Loan_Amount_4_20*Interest_Rate_4_20*Loan_Years_4_20*Loan_Start_4_20&gt;0,1,0)</definedName>
    <definedName name="Values_Entered_4_20">IF(Loan_Amount_4_20*Interest_Rate_4_20*Loan_Years_4_20*Loan_Start_4_20&gt;0,1,0)</definedName>
    <definedName name="Values_Entered_4_21" localSheetId="1">IF([0]!Loan_Amount_4_21*[0]!Interest_Rate_4_21*[0]!Loan_Years_4_21*[0]!Loan_Start_4_21&gt;0,1,0)</definedName>
    <definedName name="Values_Entered_4_21" localSheetId="0">IF(Loan_Amount_4_21*Interest_Rate_4_21*Loan_Years_4_21*Loan_Start_4_21&gt;0,1,0)</definedName>
    <definedName name="Values_Entered_4_21">IF(Loan_Amount_4_21*Interest_Rate_4_21*Loan_Years_4_21*Loan_Start_4_21&gt;0,1,0)</definedName>
    <definedName name="Values_Entered_4_23" localSheetId="1">IF([0]!Loan_Amount_4_23*[0]!Interest_Rate_4_23*[0]!Loan_Years_4_23*[0]!Loan_Start_4_23&gt;0,1,0)</definedName>
    <definedName name="Values_Entered_4_23" localSheetId="0">IF(Loan_Amount_4_23*Interest_Rate_4_23*Loan_Years_4_23*Loan_Start_4_23&gt;0,1,0)</definedName>
    <definedName name="Values_Entered_4_23">IF(Loan_Amount_4_23*Interest_Rate_4_23*Loan_Years_4_23*Loan_Start_4_23&gt;0,1,0)</definedName>
    <definedName name="Values_Entered_4_6" localSheetId="1">IF('Производственные показатели'!Loan_Amount_4*'Производственные показатели'!Interest_Rate_4*'Производственные показатели'!Loan_Years_4*'Производственные показатели'!Loan_Start_4&gt;0,1,0)</definedName>
    <definedName name="Values_Entered_4_6" localSheetId="24">IF('Свод затрат'!Loan_Amount_4*'Свод затрат'!Interest_Rate_4*'Свод затрат'!Loan_Years_4*'Свод затрат'!Loan_Start_4&gt;0,1,0)</definedName>
    <definedName name="Values_Entered_4_6" localSheetId="0">IF(Loan_Amount_4*Interest_Rate_4*Loan_Years_4*Loan_Start_4&gt;0,1,0)</definedName>
    <definedName name="Values_Entered_4_6">IF(Loan_Amount_4*Interest_Rate_4*Loan_Years_4*Loan_Start_4&gt;0,1,0)</definedName>
    <definedName name="Values_Entered_4_7" localSheetId="1">IF([0]!Loan_Amount_4_7*[0]!Interest_Rate_4_7*[0]!Loan_Years_4_7*[0]!Loan_Start_4_7&gt;0,1,0)</definedName>
    <definedName name="Values_Entered_4_7" localSheetId="0">IF(Loan_Amount_4_7*Interest_Rate_4_7*Loan_Years_4_7*Loan_Start_4_7&gt;0,1,0)</definedName>
    <definedName name="Values_Entered_4_7">IF(Loan_Amount_4_7*Interest_Rate_4_7*Loan_Years_4_7*Loan_Start_4_7&gt;0,1,0)</definedName>
    <definedName name="Values_Entered_43" localSheetId="1">IF('Производственные показатели'!Loan_Amount_43*'Производственные показатели'!Interest_Rate_43*'Производственные показатели'!Loan_Years_43*'Производственные показатели'!Loan_Start_43&gt;0,1,0)</definedName>
    <definedName name="Values_Entered_43" localSheetId="24">IF('Свод затрат'!Loan_Amount_43*'Свод затрат'!Interest_Rate_43*'Свод затрат'!Loan_Years_43*'Свод затрат'!Loan_Start_43&gt;0,1,0)</definedName>
    <definedName name="Values_Entered_43" localSheetId="0">IF('форма №2 '!Loan_Amount_43*'форма №2 '!Interest_Rate_43*'форма №2 '!Loan_Years_43*'форма №2 '!Loan_Start_43&gt;0,1,0)</definedName>
    <definedName name="Values_Entered_43">IF(Loan_Amount_43*Interest_Rate_43*Loan_Years_43*Loan_Start_43&gt;0,1,0)</definedName>
    <definedName name="Values_Entered_44" localSheetId="1">IF('Производственные показатели'!Loan_Amount_44*'Производственные показатели'!Interest_Rate_44*'Производственные показатели'!Loan_Years_44*'Производственные показатели'!Loan_Start_44&gt;0,1,0)</definedName>
    <definedName name="Values_Entered_44" localSheetId="24">IF('Свод затрат'!Loan_Amount_44*'Свод затрат'!Interest_Rate_44*'Свод затрат'!Loan_Years_44*'Свод затрат'!Loan_Start_44&gt;0,1,0)</definedName>
    <definedName name="Values_Entered_44" localSheetId="0">IF(Loan_Amount_44*Interest_Rate_44*Loan_Years_44*Loan_Start_44&gt;0,1,0)</definedName>
    <definedName name="Values_Entered_44">IF(Loan_Amount_44*Interest_Rate_44*Loan_Years_44*Loan_Start_44&gt;0,1,0)</definedName>
    <definedName name="Values_Entered_5" localSheetId="1">IF([0]!Loan_Amount_5*[0]!Interest_Rate_5*[0]!Loan_Years_5*[0]!Loan_Start_5&gt;0,1,0)</definedName>
    <definedName name="Values_Entered_5" localSheetId="0">IF(Loan_Amount_5*Interest_Rate_5*Loan_Years_5*Loan_Start_5&gt;0,1,0)</definedName>
    <definedName name="Values_Entered_5">IF(Loan_Amount_5*Interest_Rate_5*Loan_Years_5*Loan_Start_5&gt;0,1,0)</definedName>
    <definedName name="Values_Entered_5_1" localSheetId="1">IF('Производственные показатели'!Loan_Amount_5_1*'Производственные показатели'!Interest_Rate_5_1*'Производственные показатели'!Loan_Years_5_1*'Производственные показатели'!Loan_Start_5_1&gt;0,1,0)</definedName>
    <definedName name="Values_Entered_5_1" localSheetId="24">IF('Свод затрат'!Loan_Amount_5_1*'Свод затрат'!Interest_Rate_5_1*'Свод затрат'!Loan_Years_5_1*'Свод затрат'!Loan_Start_5_1&gt;0,1,0)</definedName>
    <definedName name="Values_Entered_5_1" localSheetId="0">IF('форма №2 '!Loan_Amount_5_1*'форма №2 '!Interest_Rate_5_1*'форма №2 '!Loan_Years_5_1*'форма №2 '!Loan_Start_5_1&gt;0,1,0)</definedName>
    <definedName name="Values_Entered_5_1">IF(Loan_Amount_5_1*Interest_Rate_5_1*Loan_Years_5_1*Loan_Start_5_1&gt;0,1,0)</definedName>
    <definedName name="Values_Entered_5_11" localSheetId="1">IF('Производственные показатели'!Loan_Amount_5_11*'Производственные показатели'!Interest_Rate_5_11*'Производственные показатели'!Loan_Years_5_11*'Производственные показатели'!Loan_Start_5_11&gt;0,1,0)</definedName>
    <definedName name="Values_Entered_5_11" localSheetId="24">IF('Свод затрат'!Loan_Amount_5_11*'Свод затрат'!Interest_Rate_5_11*'Свод затрат'!Loan_Years_5_11*'Свод затрат'!Loan_Start_5_11&gt;0,1,0)</definedName>
    <definedName name="Values_Entered_5_11" localSheetId="0">IF(Loan_Amount_5_11*Interest_Rate_5_11*Loan_Years_5_11*Loan_Start_5_11&gt;0,1,0)</definedName>
    <definedName name="Values_Entered_5_11">IF(Loan_Amount_5_11*Interest_Rate_5_11*Loan_Years_5_11*Loan_Start_5_11&gt;0,1,0)</definedName>
    <definedName name="Values_Entered_5_13" localSheetId="1">IF('Производственные показатели'!Loan_Amount_5_13*'Производственные показатели'!Interest_Rate_5_13*'Производственные показатели'!Loan_Years_5_13*'Производственные показатели'!Loan_Start_5_13&gt;0,1,0)</definedName>
    <definedName name="Values_Entered_5_13" localSheetId="24">IF('Свод затрат'!Loan_Amount_5_13*'Свод затрат'!Interest_Rate_5_13*'Свод затрат'!Loan_Years_5_13*'Свод затрат'!Loan_Start_5_13&gt;0,1,0)</definedName>
    <definedName name="Values_Entered_5_13" localSheetId="0">IF(Loan_Amount_5_13*Interest_Rate_5_13*Loan_Years_5_13*Loan_Start_5_13&gt;0,1,0)</definedName>
    <definedName name="Values_Entered_5_13">IF(Loan_Amount_5_13*Interest_Rate_5_13*Loan_Years_5_13*Loan_Start_5_13&gt;0,1,0)</definedName>
    <definedName name="Values_Entered_5_18">#N/A</definedName>
    <definedName name="Values_Entered_5_2" localSheetId="1">IF([0]!Loan_Amount_5_2*[0]!Interest_Rate_5_2*[0]!Loan_Years_5_2*[0]!Loan_Start_5_2&gt;0,1,0)</definedName>
    <definedName name="Values_Entered_5_2" localSheetId="0">IF(Loan_Amount_5_2*Interest_Rate_5_2*Loan_Years_5_2*Loan_Start_5_2&gt;0,1,0)</definedName>
    <definedName name="Values_Entered_5_2">IF(Loan_Amount_5_2*Interest_Rate_5_2*Loan_Years_5_2*Loan_Start_5_2&gt;0,1,0)</definedName>
    <definedName name="Values_Entered_5_21" localSheetId="1">IF([0]!Loan_Amount_5_21*[0]!Interest_Rate_5_21*[0]!Loan_Years_5_21*[0]!Loan_Start_5_21&gt;0,1,0)</definedName>
    <definedName name="Values_Entered_5_21" localSheetId="0">IF(Loan_Amount_5_21*Interest_Rate_5_21*Loan_Years_5_21*Loan_Start_5_21&gt;0,1,0)</definedName>
    <definedName name="Values_Entered_5_21">IF(Loan_Amount_5_21*Interest_Rate_5_21*Loan_Years_5_21*Loan_Start_5_21&gt;0,1,0)</definedName>
    <definedName name="Values_Entered_5_6" localSheetId="1">IF('Производственные показатели'!Loan_Amount_5_1*'Производственные показатели'!Interest_Rate_5_1*'Производственные показатели'!Loan_Years_5_1*'Производственные показатели'!Loan_Start_5_1&gt;0,1,0)</definedName>
    <definedName name="Values_Entered_5_6" localSheetId="24">IF('Свод затрат'!Loan_Amount_5_1*'Свод затрат'!Interest_Rate_5_1*'Свод затрат'!Loan_Years_5_1*'Свод затрат'!Loan_Start_5_1&gt;0,1,0)</definedName>
    <definedName name="Values_Entered_5_6" localSheetId="0">IF('форма №2 '!Loan_Amount_5_1*'форма №2 '!Interest_Rate_5_1*'форма №2 '!Loan_Years_5_1*'форма №2 '!Loan_Start_5_1&gt;0,1,0)</definedName>
    <definedName name="Values_Entered_5_6">IF(Loan_Amount_5_1*Interest_Rate_5_1*Loan_Years_5_1*Loan_Start_5_1&gt;0,1,0)</definedName>
    <definedName name="Values_Entered_5_7" localSheetId="1">IF([0]!Loan_Amount_5_7*[0]!Interest_Rate_5_7*[0]!Loan_Years_5_7*[0]!Loan_Start_5_7&gt;0,1,0)</definedName>
    <definedName name="Values_Entered_5_7" localSheetId="0">IF(Loan_Amount_5_7*Interest_Rate_5_7*Loan_Years_5_7*Loan_Start_5_7&gt;0,1,0)</definedName>
    <definedName name="Values_Entered_5_7">IF(Loan_Amount_5_7*Interest_Rate_5_7*Loan_Years_5_7*Loan_Start_5_7&gt;0,1,0)</definedName>
    <definedName name="Values_Entered_6" localSheetId="1">IF('Производственные показатели'!Loan_Amount_6*'Производственные показатели'!Interest_Rate_6*'Производственные показатели'!Loan_Years_6*'Производственные показатели'!Loan_Start_6&gt;0,1,0)</definedName>
    <definedName name="Values_Entered_6" localSheetId="24">IF('Свод затрат'!Loan_Amount_6*'Свод затрат'!Interest_Rate_6*'Свод затрат'!Loan_Years_6*'Свод затрат'!Loan_Start_6&gt;0,1,0)</definedName>
    <definedName name="Values_Entered_6" localSheetId="0">IF('форма №2 '!Loan_Amount_6*'форма №2 '!Interest_Rate_6*'форма №2 '!Loan_Years_6*'форма №2 '!Loan_Start_6&gt;0,1,0)</definedName>
    <definedName name="Values_Entered_6">IF(Loan_Amount_6*Interest_Rate_6*Loan_Years_6*Loan_Start_6&gt;0,1,0)</definedName>
    <definedName name="Values_Entered_7" localSheetId="1">IF('Производственные показатели'!Loan_Amount_7*'Производственные показатели'!Interest_Rate_7*'Производственные показатели'!Loan_Years_7*'Производственные показатели'!Loan_Start_7&gt;0,1,0)</definedName>
    <definedName name="Values_Entered_7" localSheetId="24">IF('Свод затрат'!Loan_Amount_7*'Свод затрат'!Interest_Rate_7*'Свод затрат'!Loan_Years_7*'Свод затрат'!Loan_Start_7&gt;0,1,0)</definedName>
    <definedName name="Values_Entered_7" localSheetId="0">IF(Loan_Amount_7*Interest_Rate_7*Loan_Years_7*Loan_Start_7&gt;0,1,0)</definedName>
    <definedName name="Values_Entered_7">IF(Loan_Amount_7*Interest_Rate_7*Loan_Years_7*Loan_Start_7&gt;0,1,0)</definedName>
    <definedName name="Values_Entered_8" localSheetId="1">IF([0]!Loan_Amount*'Производственные показатели'!Interest_Rate_8*[0]!Loan_Years*'Производственные показатели'!Loan_Start_8&gt;0,1,0)</definedName>
    <definedName name="Values_Entered_8" localSheetId="24">IF([0]!Loan_Amount*'Свод затрат'!Interest_Rate_8*[0]!Loan_Years*'Свод затрат'!Loan_Start_8&gt;0,1,0)</definedName>
    <definedName name="Values_Entered_8" localSheetId="0">IF(Loan_Amount*Interest_Rate_8*Loan_Years*Loan_Start_8&gt;0,1,0)</definedName>
    <definedName name="Values_Entered_8">IF(Loan_Amount*Interest_Rate_8*Loan_Years*Loan_Start_8&gt;0,1,0)</definedName>
    <definedName name="Values_Entered_9">#N/A</definedName>
    <definedName name="vasea" localSheetId="1">#REF!</definedName>
    <definedName name="vasea" localSheetId="24">#REF!</definedName>
    <definedName name="vasea" localSheetId="0">#REF!</definedName>
    <definedName name="vasea">#REF!</definedName>
    <definedName name="VBC" localSheetId="1">#REF!</definedName>
    <definedName name="VBC" localSheetId="24">#REF!</definedName>
    <definedName name="VBC">#REF!</definedName>
    <definedName name="vs" localSheetId="1">#N/A</definedName>
    <definedName name="vs">'[53]списки ФП'!$B$3:$B$7</definedName>
    <definedName name="w" localSheetId="1">#REF!</definedName>
    <definedName name="w" localSheetId="24">#REF!</definedName>
    <definedName name="w" localSheetId="0">#REF!</definedName>
    <definedName name="w">#REF!</definedName>
    <definedName name="w_8" localSheetId="1">#REF!</definedName>
    <definedName name="w_8" localSheetId="24">#REF!</definedName>
    <definedName name="w_8">#REF!</definedName>
    <definedName name="WHSEMHR01" localSheetId="1">#REF!</definedName>
    <definedName name="WHSEMHR01" localSheetId="24">#REF!</definedName>
    <definedName name="WHSEMHR01">#REF!</definedName>
    <definedName name="WHSEMHRLE" localSheetId="1">#REF!</definedName>
    <definedName name="WHSEMHRLE" localSheetId="24">#REF!</definedName>
    <definedName name="WHSEMHRLE">#REF!</definedName>
    <definedName name="WHSEVOL01" localSheetId="1">#REF!</definedName>
    <definedName name="WHSEVOL01" localSheetId="24">#REF!</definedName>
    <definedName name="WHSEVOL01">#REF!</definedName>
    <definedName name="WHSEVOLLE" localSheetId="1">#REF!</definedName>
    <definedName name="WHSEVOLLE" localSheetId="24">#REF!</definedName>
    <definedName name="WHSEVOLLE">#REF!</definedName>
    <definedName name="wid">[28]Заполнить!$C$4</definedName>
    <definedName name="WiP" localSheetId="1">#REF!</definedName>
    <definedName name="WiP" localSheetId="24">#REF!</definedName>
    <definedName name="WiP" localSheetId="0">#REF!</definedName>
    <definedName name="WiP">#REF!</definedName>
    <definedName name="WIPMargin" localSheetId="1">#REF!</definedName>
    <definedName name="WIPMargin" localSheetId="24">#REF!</definedName>
    <definedName name="WIPMargin">#REF!</definedName>
    <definedName name="wrn.1." localSheetId="1" hidden="1">{"konoplin - Личное представление",#N/A,TRUE,"ФинПлан_1кв";"konoplin - Личное представление",#N/A,TRUE,"ФинПлан_2кв"}</definedName>
    <definedName name="wrn.1." localSheetId="0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ALL." localSheetId="1" hidden="1">{#N/A,#N/A,FALSE,"DCF";#N/A,#N/A,FALSE,"WACC";#N/A,#N/A,FALSE,"Sales_EBIT";#N/A,#N/A,FALSE,"Capex_Depreciation";#N/A,#N/A,FALSE,"WC";#N/A,#N/A,FALSE,"Interest";#N/A,#N/A,FALSE,"Assumptions"}</definedName>
    <definedName name="wrn.ALL." localSheetId="0" hidden="1">{#N/A,#N/A,FALSE,"DCF";#N/A,#N/A,FALSE,"WACC";#N/A,#N/A,FALSE,"Sales_EBIT";#N/A,#N/A,FALSE,"Capex_Depreciation";#N/A,#N/A,FALSE,"WC";#N/A,#N/A,FALSE,"Interest";#N/A,#N/A,FALSE,"Assumptions"}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0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апрель.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ГРЭС._.н." localSheetId="1" hidden="1">{"ГРЭС надз",#N/A,FALSE,"Исх"}</definedName>
    <definedName name="wrn.ГРЭС._.н." localSheetId="0" hidden="1">{"ГРЭС надз",#N/A,FALSE,"Исх"}</definedName>
    <definedName name="wrn.ГРЭС._.н." hidden="1">{"ГРЭС надз",#N/A,FALSE,"Исх"}</definedName>
    <definedName name="wrn.ГРЭС._.н._1" localSheetId="1" hidden="1">{"ГРЭС надз",#N/A,FALSE,"Исх"}</definedName>
    <definedName name="wrn.ГРЭС._.н._1" localSheetId="0" hidden="1">{"ГРЭС надз",#N/A,FALSE,"Исх"}</definedName>
    <definedName name="wrn.ГРЭС._.н._1" hidden="1">{"ГРЭС надз",#N/A,FALSE,"Исх"}</definedName>
    <definedName name="wrn.ГРЭС._.н._2" localSheetId="1" hidden="1">{"ГРЭС надз",#N/A,FALSE,"Исх"}</definedName>
    <definedName name="wrn.ГРЭС._.н._2" localSheetId="0" hidden="1">{"ГРЭС надз",#N/A,FALSE,"Исх"}</definedName>
    <definedName name="wrn.ГРЭС._.н._2" hidden="1">{"ГРЭС надз",#N/A,FALSE,"Исх"}</definedName>
    <definedName name="wrn.Калькуляция._.себестоимости." localSheetId="1" hidden="1">{#N/A,#N/A,FALSE,"Себестоимсть-97"}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у." localSheetId="1" hidden="1">{#N/A,#N/A,TRUE,"Лист2"}</definedName>
    <definedName name="wrn.ку." localSheetId="0" hidden="1">{#N/A,#N/A,TRUE,"Лист2"}</definedName>
    <definedName name="wrn.ку." hidden="1">{#N/A,#N/A,TRUE,"Лист2"}</definedName>
    <definedName name="wrn.Модель._.Интенсивника." localSheetId="1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0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localSheetId="1" hidden="1">{"Страница 1",#N/A,FALSE,"Модель Интенсивника";"Страница 3",#N/A,FALSE,"Модель Интенсивника"}</definedName>
    <definedName name="wrn.Модель._.Интенсивника._.стр._.1._.и._.3." localSheetId="0" hidden="1">{"Страница 1",#N/A,FALSE,"Модель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Отчет.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равнение._.с._.отраслями._2" localSheetId="1" hidden="1">{#N/A,#N/A,TRUE,"Лист1";#N/A,#N/A,TRUE,"Лист2";#N/A,#N/A,TRUE,"Лист3"}</definedName>
    <definedName name="wrn.Сравнение._.с._.отраслями._2" localSheetId="0" hidden="1">{#N/A,#N/A,TRUE,"Лист1";#N/A,#N/A,TRUE,"Лист2";#N/A,#N/A,TRUE,"Лист3"}</definedName>
    <definedName name="wrn.Сравнение._.с._.отраслями._2" hidden="1">{#N/A,#N/A,TRUE,"Лист1";#N/A,#N/A,TRUE,"Лист2";#N/A,#N/A,TRUE,"Лист3"}</definedName>
    <definedName name="wrn.ФП_КМК." localSheetId="1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0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w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1">#N/A</definedName>
    <definedName name="www">[9]!www</definedName>
    <definedName name="www_8">#N/A</definedName>
    <definedName name="Wв" localSheetId="1">#REF!</definedName>
    <definedName name="Wв" localSheetId="24">#REF!</definedName>
    <definedName name="Wв" localSheetId="0">#REF!</definedName>
    <definedName name="Wв">#REF!</definedName>
    <definedName name="Wв_1">NA()</definedName>
    <definedName name="Wв_16" localSheetId="1">#REF!</definedName>
    <definedName name="Wв_16" localSheetId="24">#REF!</definedName>
    <definedName name="Wв_16" localSheetId="0">#REF!</definedName>
    <definedName name="Wв_16">#REF!</definedName>
    <definedName name="Wв_17" localSheetId="1">#REF!</definedName>
    <definedName name="Wв_17" localSheetId="24">#REF!</definedName>
    <definedName name="Wв_17">#REF!</definedName>
    <definedName name="Wв_18" localSheetId="1">#REF!</definedName>
    <definedName name="Wв_18" localSheetId="24">#REF!</definedName>
    <definedName name="Wв_18">#REF!</definedName>
    <definedName name="Wв_2" localSheetId="1">#REF!</definedName>
    <definedName name="Wв_2" localSheetId="24">#REF!</definedName>
    <definedName name="Wв_2">#REF!</definedName>
    <definedName name="Wв_3" localSheetId="1">#REF!</definedName>
    <definedName name="Wв_3" localSheetId="24">#REF!</definedName>
    <definedName name="Wв_3">#REF!</definedName>
    <definedName name="Wв_4" localSheetId="1">#REF!</definedName>
    <definedName name="Wв_4" localSheetId="24">#REF!</definedName>
    <definedName name="Wв_4">#REF!</definedName>
    <definedName name="Wв_5" localSheetId="1">#REF!</definedName>
    <definedName name="Wв_5" localSheetId="24">#REF!</definedName>
    <definedName name="Wв_5">#REF!</definedName>
    <definedName name="Wв_6" localSheetId="1">#REF!</definedName>
    <definedName name="Wв_6" localSheetId="24">#REF!</definedName>
    <definedName name="Wв_6">#REF!</definedName>
    <definedName name="Wв_7" localSheetId="1">#REF!</definedName>
    <definedName name="Wв_7" localSheetId="24">#REF!</definedName>
    <definedName name="Wв_7">#REF!</definedName>
    <definedName name="x" localSheetId="1">#REF!</definedName>
    <definedName name="x" localSheetId="24">#REF!</definedName>
    <definedName name="x">#REF!</definedName>
    <definedName name="xoz_r" localSheetId="1">#REF!</definedName>
    <definedName name="xoz_r" localSheetId="24">#REF!</definedName>
    <definedName name="xoz_r">#REF!</definedName>
    <definedName name="xч25" localSheetId="1">#REF!</definedName>
    <definedName name="xч25" localSheetId="24">#REF!</definedName>
    <definedName name="xч25">#REF!</definedName>
    <definedName name="Y" localSheetId="1" hidden="1">{"'Лист1'!$A$1:$W$63"}</definedName>
    <definedName name="Y" localSheetId="0" hidden="1">{"'Лист1'!$A$1:$W$63"}</definedName>
    <definedName name="Y" hidden="1">{"'Лист1'!$A$1:$W$63"}</definedName>
    <definedName name="Year" localSheetId="1">#REF!</definedName>
    <definedName name="Year" localSheetId="24">#REF!</definedName>
    <definedName name="Year">#REF!</definedName>
    <definedName name="yjkju">[15]!yjkju</definedName>
    <definedName name="yy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u" localSheetId="1">'Производственные показатели'!yyu</definedName>
    <definedName name="yyu" localSheetId="0">'форма №2 '!yyu</definedName>
    <definedName name="yyu">[0]!yyu</definedName>
    <definedName name="yyyjjjj" localSheetId="1" hidden="1">{#N/A,#N/A,FALSE,"Себестоимсть-97"}</definedName>
    <definedName name="yyyjjjj" localSheetId="0" hidden="1">{#N/A,#N/A,FALSE,"Себестоимсть-97"}</definedName>
    <definedName name="yyyjjjj" hidden="1">{#N/A,#N/A,FALSE,"Себестоимсть-97"}</definedName>
    <definedName name="z" localSheetId="1">#REF!</definedName>
    <definedName name="z" localSheetId="24">#REF!</definedName>
    <definedName name="z" localSheetId="0">#REF!</definedName>
    <definedName name="z">#REF!</definedName>
    <definedName name="Z_0DD4EB58_0647_11D5_A6F7_00508B654A95_.wvu.Cols" localSheetId="1" hidden="1">#REF!,#REF!,#REF!,#REF!,#REF!</definedName>
    <definedName name="Z_0DD4EB58_0647_11D5_A6F7_00508B654A95_.wvu.Cols" localSheetId="24" hidden="1">#REF!,#REF!,#REF!,#REF!,#REF!</definedName>
    <definedName name="Z_0DD4EB58_0647_11D5_A6F7_00508B654A95_.wvu.Cols" localSheetId="0" hidden="1">#REF!,#REF!,#REF!,#REF!,#REF!</definedName>
    <definedName name="Z_0DD4EB58_0647_11D5_A6F7_00508B654A95_.wvu.Cols" hidden="1">#REF!,#REF!,#REF!,#REF!,#REF!</definedName>
    <definedName name="Z_10435A81_C305_11D5_A6F8_009027BEE0E0_.wvu.Cols" localSheetId="1" hidden="1">#REF!,#REF!,#REF!</definedName>
    <definedName name="Z_10435A81_C305_11D5_A6F8_009027BEE0E0_.wvu.Cols" localSheetId="24" hidden="1">#REF!,#REF!,#REF!</definedName>
    <definedName name="Z_10435A81_C305_11D5_A6F8_009027BEE0E0_.wvu.Cols" localSheetId="0" hidden="1">#REF!,#REF!,#REF!</definedName>
    <definedName name="Z_10435A81_C305_11D5_A6F8_009027BEE0E0_.wvu.Cols" hidden="1">#REF!,#REF!,#REF!</definedName>
    <definedName name="Z_10435A81_C305_11D5_A6F8_009027BEE0E0_.wvu.FilterData" localSheetId="1" hidden="1">#REF!</definedName>
    <definedName name="Z_10435A81_C305_11D5_A6F8_009027BEE0E0_.wvu.FilterData" localSheetId="24" hidden="1">#REF!</definedName>
    <definedName name="Z_10435A81_C305_11D5_A6F8_009027BEE0E0_.wvu.FilterData" localSheetId="0" hidden="1">#REF!</definedName>
    <definedName name="Z_10435A81_C305_11D5_A6F8_009027BEE0E0_.wvu.FilterData" hidden="1">#REF!</definedName>
    <definedName name="Z_10435A81_C305_11D5_A6F8_009027BEE0E0_.wvu.PrintArea" localSheetId="1" hidden="1">#REF!</definedName>
    <definedName name="Z_10435A81_C305_11D5_A6F8_009027BEE0E0_.wvu.PrintArea" localSheetId="24" hidden="1">#REF!</definedName>
    <definedName name="Z_10435A81_C305_11D5_A6F8_009027BEE0E0_.wvu.PrintArea" hidden="1">#REF!</definedName>
    <definedName name="Z_10435A81_C305_11D5_A6F8_009027BEE0E0_.wvu.PrintTitles" localSheetId="1" hidden="1">#REF!</definedName>
    <definedName name="Z_10435A81_C305_11D5_A6F8_009027BEE0E0_.wvu.PrintTitles" localSheetId="24" hidden="1">#REF!</definedName>
    <definedName name="Z_10435A81_C305_11D5_A6F8_009027BEE0E0_.wvu.PrintTitles" hidden="1">#REF!</definedName>
    <definedName name="Z_10435A81_C305_11D5_A6F8_009027BEE0E0_.wvu.Rows" localSheetId="1" hidden="1">#REF!,#REF!</definedName>
    <definedName name="Z_10435A81_C305_11D5_A6F8_009027BEE0E0_.wvu.Rows" localSheetId="24" hidden="1">#REF!,#REF!</definedName>
    <definedName name="Z_10435A81_C305_11D5_A6F8_009027BEE0E0_.wvu.Rows" localSheetId="0" hidden="1">#REF!,#REF!</definedName>
    <definedName name="Z_10435A81_C305_11D5_A6F8_009027BEE0E0_.wvu.Rows" hidden="1">#REF!,#REF!</definedName>
    <definedName name="Z_2804E4BB_ED21_11D4_A6F8_00508B654B8B_.wvu.Cols" localSheetId="1" hidden="1">#REF!,#REF!,#REF!</definedName>
    <definedName name="Z_2804E4BB_ED21_11D4_A6F8_00508B654B8B_.wvu.Cols" localSheetId="24" hidden="1">#REF!,#REF!,#REF!</definedName>
    <definedName name="Z_2804E4BB_ED21_11D4_A6F8_00508B654B8B_.wvu.Cols" localSheetId="0" hidden="1">#REF!,#REF!,#REF!</definedName>
    <definedName name="Z_2804E4BB_ED21_11D4_A6F8_00508B654B8B_.wvu.Cols" hidden="1">#REF!,#REF!,#REF!</definedName>
    <definedName name="Z_2804E4BB_ED21_11D4_A6F8_00508B654B8B_.wvu.FilterData" localSheetId="1" hidden="1">#REF!</definedName>
    <definedName name="Z_2804E4BB_ED21_11D4_A6F8_00508B654B8B_.wvu.FilterData" localSheetId="24" hidden="1">#REF!</definedName>
    <definedName name="Z_2804E4BB_ED21_11D4_A6F8_00508B654B8B_.wvu.FilterData" localSheetId="0" hidden="1">#REF!</definedName>
    <definedName name="Z_2804E4BB_ED21_11D4_A6F8_00508B654B8B_.wvu.FilterData" hidden="1">#REF!</definedName>
    <definedName name="Z_2804E4BB_ED21_11D4_A6F8_00508B654B8B_.wvu.PrintArea" localSheetId="1" hidden="1">#REF!</definedName>
    <definedName name="Z_2804E4BB_ED21_11D4_A6F8_00508B654B8B_.wvu.PrintArea" localSheetId="24" hidden="1">#REF!</definedName>
    <definedName name="Z_2804E4BB_ED21_11D4_A6F8_00508B654B8B_.wvu.PrintArea" hidden="1">#REF!</definedName>
    <definedName name="Z_2804E4BB_ED21_11D4_A6F8_00508B654B8B_.wvu.Rows" localSheetId="1" hidden="1">#REF!,#REF!</definedName>
    <definedName name="Z_2804E4BB_ED21_11D4_A6F8_00508B654B8B_.wvu.Rows" localSheetId="24" hidden="1">#REF!,#REF!</definedName>
    <definedName name="Z_2804E4BB_ED21_11D4_A6F8_00508B654B8B_.wvu.Rows" localSheetId="0" hidden="1">#REF!,#REF!</definedName>
    <definedName name="Z_2804E4BB_ED21_11D4_A6F8_00508B654B8B_.wvu.Rows" hidden="1">#REF!,#REF!</definedName>
    <definedName name="Z_30FEE15E_D26F_11D4_A6F7_00508B6A7686_.wvu.FilterData" localSheetId="1" hidden="1">#REF!</definedName>
    <definedName name="Z_30FEE15E_D26F_11D4_A6F7_00508B6A7686_.wvu.FilterData" localSheetId="24" hidden="1">#REF!</definedName>
    <definedName name="Z_30FEE15E_D26F_11D4_A6F7_00508B6A7686_.wvu.FilterData" localSheetId="0" hidden="1">#REF!</definedName>
    <definedName name="Z_30FEE15E_D26F_11D4_A6F7_00508B6A7686_.wvu.FilterData" hidden="1">#REF!</definedName>
    <definedName name="Z_30FEE15E_D26F_11D4_A6F7_00508B6A7686_.wvu.PrintArea" localSheetId="1" hidden="1">#REF!</definedName>
    <definedName name="Z_30FEE15E_D26F_11D4_A6F7_00508B6A7686_.wvu.PrintArea" localSheetId="24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localSheetId="1" hidden="1">#REF!</definedName>
    <definedName name="Z_30FEE15E_D26F_11D4_A6F7_00508B6A7686_.wvu.PrintTitles" localSheetId="24" hidden="1">#REF!</definedName>
    <definedName name="Z_30FEE15E_D26F_11D4_A6F7_00508B6A7686_.wvu.PrintTitles" localSheetId="0" hidden="1">#REF!</definedName>
    <definedName name="Z_30FEE15E_D26F_11D4_A6F7_00508B6A7686_.wvu.PrintTitles" hidden="1">#REF!</definedName>
    <definedName name="Z_30FEE15E_D26F_11D4_A6F7_00508B6A7686_.wvu.Rows" localSheetId="1" hidden="1">#REF!</definedName>
    <definedName name="Z_30FEE15E_D26F_11D4_A6F7_00508B6A7686_.wvu.Rows" localSheetId="24" hidden="1">#REF!</definedName>
    <definedName name="Z_30FEE15E_D26F_11D4_A6F7_00508B6A7686_.wvu.Rows" localSheetId="0" hidden="1">#REF!</definedName>
    <definedName name="Z_30FEE15E_D26F_11D4_A6F7_00508B6A7686_.wvu.Rows" hidden="1">#REF!</definedName>
    <definedName name="Z_5A868EA0_ED63_11D4_A6F8_009027BEE0E0_.wvu.Cols" localSheetId="1" hidden="1">#REF!,#REF!,#REF!</definedName>
    <definedName name="Z_5A868EA0_ED63_11D4_A6F8_009027BEE0E0_.wvu.Cols" localSheetId="24" hidden="1">#REF!,#REF!,#REF!</definedName>
    <definedName name="Z_5A868EA0_ED63_11D4_A6F8_009027BEE0E0_.wvu.Cols" localSheetId="0" hidden="1">#REF!,#REF!,#REF!</definedName>
    <definedName name="Z_5A868EA0_ED63_11D4_A6F8_009027BEE0E0_.wvu.Cols" hidden="1">#REF!,#REF!,#REF!</definedName>
    <definedName name="Z_5A868EA0_ED63_11D4_A6F8_009027BEE0E0_.wvu.FilterData" localSheetId="1" hidden="1">#REF!</definedName>
    <definedName name="Z_5A868EA0_ED63_11D4_A6F8_009027BEE0E0_.wvu.FilterData" localSheetId="24" hidden="1">#REF!</definedName>
    <definedName name="Z_5A868EA0_ED63_11D4_A6F8_009027BEE0E0_.wvu.FilterData" localSheetId="0" hidden="1">#REF!</definedName>
    <definedName name="Z_5A868EA0_ED63_11D4_A6F8_009027BEE0E0_.wvu.FilterData" hidden="1">#REF!</definedName>
    <definedName name="Z_5A868EA0_ED63_11D4_A6F8_009027BEE0E0_.wvu.PrintArea" localSheetId="1" hidden="1">#REF!</definedName>
    <definedName name="Z_5A868EA0_ED63_11D4_A6F8_009027BEE0E0_.wvu.PrintArea" localSheetId="24" hidden="1">#REF!</definedName>
    <definedName name="Z_5A868EA0_ED63_11D4_A6F8_009027BEE0E0_.wvu.PrintArea" hidden="1">#REF!</definedName>
    <definedName name="Z_5A868EA0_ED63_11D4_A6F8_009027BEE0E0_.wvu.Rows" localSheetId="1" hidden="1">#REF!,#REF!</definedName>
    <definedName name="Z_5A868EA0_ED63_11D4_A6F8_009027BEE0E0_.wvu.Rows" localSheetId="24" hidden="1">#REF!,#REF!</definedName>
    <definedName name="Z_5A868EA0_ED63_11D4_A6F8_009027BEE0E0_.wvu.Rows" localSheetId="0" hidden="1">#REF!,#REF!</definedName>
    <definedName name="Z_5A868EA0_ED63_11D4_A6F8_009027BEE0E0_.wvu.Rows" hidden="1">#REF!,#REF!</definedName>
    <definedName name="Z_6E40955B_C2F5_11D5_A6F7_009027BEE7F1_.wvu.Cols" localSheetId="1" hidden="1">#REF!,#REF!,#REF!</definedName>
    <definedName name="Z_6E40955B_C2F5_11D5_A6F7_009027BEE7F1_.wvu.Cols" localSheetId="24" hidden="1">#REF!,#REF!,#REF!</definedName>
    <definedName name="Z_6E40955B_C2F5_11D5_A6F7_009027BEE7F1_.wvu.Cols" localSheetId="0" hidden="1">#REF!,#REF!,#REF!</definedName>
    <definedName name="Z_6E40955B_C2F5_11D5_A6F7_009027BEE7F1_.wvu.Cols" hidden="1">#REF!,#REF!,#REF!</definedName>
    <definedName name="Z_6E40955B_C2F5_11D5_A6F7_009027BEE7F1_.wvu.FilterData" localSheetId="1" hidden="1">#REF!</definedName>
    <definedName name="Z_6E40955B_C2F5_11D5_A6F7_009027BEE7F1_.wvu.FilterData" localSheetId="24" hidden="1">#REF!</definedName>
    <definedName name="Z_6E40955B_C2F5_11D5_A6F7_009027BEE7F1_.wvu.FilterData" localSheetId="0" hidden="1">#REF!</definedName>
    <definedName name="Z_6E40955B_C2F5_11D5_A6F7_009027BEE7F1_.wvu.FilterData" hidden="1">#REF!</definedName>
    <definedName name="Z_6E40955B_C2F5_11D5_A6F7_009027BEE7F1_.wvu.PrintArea" localSheetId="1" hidden="1">#REF!</definedName>
    <definedName name="Z_6E40955B_C2F5_11D5_A6F7_009027BEE7F1_.wvu.PrintArea" localSheetId="24" hidden="1">#REF!</definedName>
    <definedName name="Z_6E40955B_C2F5_11D5_A6F7_009027BEE7F1_.wvu.PrintArea" hidden="1">#REF!</definedName>
    <definedName name="Z_6E40955B_C2F5_11D5_A6F7_009027BEE7F1_.wvu.PrintTitles" localSheetId="1" hidden="1">#REF!</definedName>
    <definedName name="Z_6E40955B_C2F5_11D5_A6F7_009027BEE7F1_.wvu.PrintTitles" localSheetId="24" hidden="1">#REF!</definedName>
    <definedName name="Z_6E40955B_C2F5_11D5_A6F7_009027BEE7F1_.wvu.PrintTitles" hidden="1">#REF!</definedName>
    <definedName name="Z_6E40955B_C2F5_11D5_A6F7_009027BEE7F1_.wvu.Rows" localSheetId="1" hidden="1">#REF!,#REF!</definedName>
    <definedName name="Z_6E40955B_C2F5_11D5_A6F7_009027BEE7F1_.wvu.Rows" localSheetId="24" hidden="1">#REF!,#REF!</definedName>
    <definedName name="Z_6E40955B_C2F5_11D5_A6F7_009027BEE7F1_.wvu.Rows" localSheetId="0" hidden="1">#REF!,#REF!</definedName>
    <definedName name="Z_6E40955B_C2F5_11D5_A6F7_009027BEE7F1_.wvu.Rows" hidden="1">#REF!,#REF!</definedName>
    <definedName name="z_8" localSheetId="1">#REF!</definedName>
    <definedName name="z_8" localSheetId="24">#REF!</definedName>
    <definedName name="z_8" localSheetId="0">#REF!</definedName>
    <definedName name="z_8">#REF!</definedName>
    <definedName name="Z_901DD601_3312_11D5_8F89_00010215A1CA_.wvu.Rows" localSheetId="1" hidden="1">#REF!,#REF!</definedName>
    <definedName name="Z_901DD601_3312_11D5_8F89_00010215A1CA_.wvu.Rows" localSheetId="24" hidden="1">#REF!,#REF!</definedName>
    <definedName name="Z_901DD601_3312_11D5_8F89_00010215A1CA_.wvu.Rows" localSheetId="0" hidden="1">#REF!,#REF!</definedName>
    <definedName name="Z_901DD601_3312_11D5_8F89_00010215A1CA_.wvu.Rows" hidden="1">#REF!,#REF!</definedName>
    <definedName name="Z_A158D6E1_ED44_11D4_A6F7_00508B654028_.wvu.Cols" localSheetId="1" hidden="1">#REF!,#REF!</definedName>
    <definedName name="Z_A158D6E1_ED44_11D4_A6F7_00508B654028_.wvu.Cols" localSheetId="24" hidden="1">#REF!,#REF!</definedName>
    <definedName name="Z_A158D6E1_ED44_11D4_A6F7_00508B654028_.wvu.Cols" hidden="1">#REF!,#REF!</definedName>
    <definedName name="Z_A158D6E1_ED44_11D4_A6F7_00508B654028_.wvu.FilterData" localSheetId="1" hidden="1">#REF!</definedName>
    <definedName name="Z_A158D6E1_ED44_11D4_A6F7_00508B654028_.wvu.FilterData" localSheetId="24" hidden="1">#REF!</definedName>
    <definedName name="Z_A158D6E1_ED44_11D4_A6F7_00508B654028_.wvu.FilterData" localSheetId="0" hidden="1">#REF!</definedName>
    <definedName name="Z_A158D6E1_ED44_11D4_A6F7_00508B654028_.wvu.FilterData" hidden="1">#REF!</definedName>
    <definedName name="Z_A158D6E1_ED44_11D4_A6F7_00508B654028_.wvu.PrintArea" localSheetId="1" hidden="1">#REF!</definedName>
    <definedName name="Z_A158D6E1_ED44_11D4_A6F7_00508B654028_.wvu.PrintArea" localSheetId="24" hidden="1">#REF!</definedName>
    <definedName name="Z_A158D6E1_ED44_11D4_A6F7_00508B654028_.wvu.PrintArea" hidden="1">#REF!</definedName>
    <definedName name="Z_A158D6E1_ED44_11D4_A6F7_00508B654028_.wvu.Rows" localSheetId="1" hidden="1">#REF!,#REF!</definedName>
    <definedName name="Z_A158D6E1_ED44_11D4_A6F7_00508B654028_.wvu.Rows" localSheetId="24" hidden="1">#REF!,#REF!</definedName>
    <definedName name="Z_A158D6E1_ED44_11D4_A6F7_00508B654028_.wvu.Rows" localSheetId="0" hidden="1">#REF!,#REF!</definedName>
    <definedName name="Z_A158D6E1_ED44_11D4_A6F7_00508B654028_.wvu.Rows" hidden="1">#REF!,#REF!</definedName>
    <definedName name="Z_ADA92181_C3E4_11D5_A6F7_00508B6A7686_.wvu.Cols" localSheetId="1" hidden="1">#REF!,#REF!,#REF!</definedName>
    <definedName name="Z_ADA92181_C3E4_11D5_A6F7_00508B6A7686_.wvu.Cols" localSheetId="24" hidden="1">#REF!,#REF!,#REF!</definedName>
    <definedName name="Z_ADA92181_C3E4_11D5_A6F7_00508B6A7686_.wvu.Cols" localSheetId="0" hidden="1">#REF!,#REF!,#REF!</definedName>
    <definedName name="Z_ADA92181_C3E4_11D5_A6F7_00508B6A7686_.wvu.Cols" hidden="1">#REF!,#REF!,#REF!</definedName>
    <definedName name="Z_ADA92181_C3E4_11D5_A6F7_00508B6A7686_.wvu.FilterData" localSheetId="1" hidden="1">#REF!</definedName>
    <definedName name="Z_ADA92181_C3E4_11D5_A6F7_00508B6A7686_.wvu.FilterData" localSheetId="24" hidden="1">#REF!</definedName>
    <definedName name="Z_ADA92181_C3E4_11D5_A6F7_00508B6A7686_.wvu.FilterData" localSheetId="0" hidden="1">#REF!</definedName>
    <definedName name="Z_ADA92181_C3E4_11D5_A6F7_00508B6A7686_.wvu.FilterData" hidden="1">#REF!</definedName>
    <definedName name="Z_ADA92181_C3E4_11D5_A6F7_00508B6A7686_.wvu.PrintArea" localSheetId="1" hidden="1">#REF!</definedName>
    <definedName name="Z_ADA92181_C3E4_11D5_A6F7_00508B6A7686_.wvu.PrintArea" localSheetId="24" hidden="1">#REF!</definedName>
    <definedName name="Z_ADA92181_C3E4_11D5_A6F7_00508B6A7686_.wvu.PrintArea" hidden="1">#REF!</definedName>
    <definedName name="Z_ADA92181_C3E4_11D5_A6F7_00508B6A7686_.wvu.PrintTitles" localSheetId="1" hidden="1">#REF!</definedName>
    <definedName name="Z_ADA92181_C3E4_11D5_A6F7_00508B6A7686_.wvu.PrintTitles" localSheetId="24" hidden="1">#REF!</definedName>
    <definedName name="Z_ADA92181_C3E4_11D5_A6F7_00508B6A7686_.wvu.PrintTitles" hidden="1">#REF!</definedName>
    <definedName name="Z_ADA92181_C3E4_11D5_A6F7_00508B6A7686_.wvu.Rows" localSheetId="1" hidden="1">#REF!,#REF!</definedName>
    <definedName name="Z_ADA92181_C3E4_11D5_A6F7_00508B6A7686_.wvu.Rows" localSheetId="24" hidden="1">#REF!,#REF!</definedName>
    <definedName name="Z_ADA92181_C3E4_11D5_A6F7_00508B6A7686_.wvu.Rows" localSheetId="0" hidden="1">#REF!,#REF!</definedName>
    <definedName name="Z_ADA92181_C3E4_11D5_A6F7_00508B6A7686_.wvu.Rows" hidden="1">#REF!,#REF!</definedName>
    <definedName name="Z_D4FBBAF2_ED2F_11D4_A6F7_00508B6540C5_.wvu.FilterData" localSheetId="1" hidden="1">#REF!</definedName>
    <definedName name="Z_D4FBBAF2_ED2F_11D4_A6F7_00508B6540C5_.wvu.FilterData" localSheetId="24" hidden="1">#REF!</definedName>
    <definedName name="Z_D4FBBAF2_ED2F_11D4_A6F7_00508B6540C5_.wvu.FilterData" localSheetId="0" hidden="1">#REF!</definedName>
    <definedName name="Z_D4FBBAF2_ED2F_11D4_A6F7_00508B6540C5_.wvu.FilterData" hidden="1">#REF!</definedName>
    <definedName name="Z_D9E68341_C2F0_11D5_A6F7_00508B6540C5_.wvu.Cols" localSheetId="1" hidden="1">#REF!,#REF!,#REF!</definedName>
    <definedName name="Z_D9E68341_C2F0_11D5_A6F7_00508B6540C5_.wvu.Cols" localSheetId="24" hidden="1">#REF!,#REF!,#REF!</definedName>
    <definedName name="Z_D9E68341_C2F0_11D5_A6F7_00508B6540C5_.wvu.Cols" localSheetId="0" hidden="1">#REF!,#REF!,#REF!</definedName>
    <definedName name="Z_D9E68341_C2F0_11D5_A6F7_00508B6540C5_.wvu.Cols" hidden="1">#REF!,#REF!,#REF!</definedName>
    <definedName name="Z_D9E68341_C2F0_11D5_A6F7_00508B6540C5_.wvu.FilterData" localSheetId="1" hidden="1">#REF!</definedName>
    <definedName name="Z_D9E68341_C2F0_11D5_A6F7_00508B6540C5_.wvu.FilterData" localSheetId="24" hidden="1">#REF!</definedName>
    <definedName name="Z_D9E68341_C2F0_11D5_A6F7_00508B6540C5_.wvu.FilterData" localSheetId="0" hidden="1">#REF!</definedName>
    <definedName name="Z_D9E68341_C2F0_11D5_A6F7_00508B6540C5_.wvu.FilterData" hidden="1">#REF!</definedName>
    <definedName name="Z_D9E68341_C2F0_11D5_A6F7_00508B6540C5_.wvu.PrintArea" localSheetId="1" hidden="1">#REF!</definedName>
    <definedName name="Z_D9E68341_C2F0_11D5_A6F7_00508B6540C5_.wvu.PrintArea" localSheetId="24" hidden="1">#REF!</definedName>
    <definedName name="Z_D9E68341_C2F0_11D5_A6F7_00508B6540C5_.wvu.PrintArea" hidden="1">#REF!</definedName>
    <definedName name="Z_D9E68341_C2F0_11D5_A6F7_00508B6540C5_.wvu.PrintTitles" localSheetId="1" hidden="1">#REF!</definedName>
    <definedName name="Z_D9E68341_C2F0_11D5_A6F7_00508B6540C5_.wvu.PrintTitles" localSheetId="24" hidden="1">#REF!</definedName>
    <definedName name="Z_D9E68341_C2F0_11D5_A6F7_00508B6540C5_.wvu.PrintTitles" hidden="1">#REF!</definedName>
    <definedName name="Z_D9E68341_C2F0_11D5_A6F7_00508B6540C5_.wvu.Rows" localSheetId="1" hidden="1">#REF!</definedName>
    <definedName name="Z_D9E68341_C2F0_11D5_A6F7_00508B6540C5_.wvu.Rows" localSheetId="24" hidden="1">#REF!</definedName>
    <definedName name="Z_D9E68341_C2F0_11D5_A6F7_00508B6540C5_.wvu.Rows" hidden="1">#REF!</definedName>
    <definedName name="А" localSheetId="1">#N/A</definedName>
    <definedName name="а">[9]!а</definedName>
    <definedName name="а_8">#N/A</definedName>
    <definedName name="а1" localSheetId="1">#REF!</definedName>
    <definedName name="а1" localSheetId="24">#REF!</definedName>
    <definedName name="а1" localSheetId="0">#REF!</definedName>
    <definedName name="а1">#REF!</definedName>
    <definedName name="а1_8" localSheetId="1">#REF!</definedName>
    <definedName name="а1_8" localSheetId="24">#REF!</definedName>
    <definedName name="а1_8">#REF!</definedName>
    <definedName name="А21" localSheetId="1">#REF!</definedName>
    <definedName name="А21" localSheetId="24">#REF!</definedName>
    <definedName name="А21">#REF!</definedName>
    <definedName name="а30" localSheetId="1">#REF!</definedName>
    <definedName name="а30" localSheetId="24">#REF!</definedName>
    <definedName name="а30">#REF!</definedName>
    <definedName name="аа" localSheetId="1">#N/A</definedName>
    <definedName name="аа">[9]!аа</definedName>
    <definedName name="аа_8">#N/A</definedName>
    <definedName name="ааа" localSheetId="1" hidden="1">{"'Лист1'!$A$1:$W$63"}</definedName>
    <definedName name="ааа" localSheetId="0" hidden="1">{"'Лист1'!$A$1:$W$63"}</definedName>
    <definedName name="ааа" hidden="1">{"'Лист1'!$A$1:$W$63"}</definedName>
    <definedName name="ааа_1" localSheetId="1" hidden="1">{"'Лист1'!$A$1:$W$63"}</definedName>
    <definedName name="ааа_1" localSheetId="0" hidden="1">{"'Лист1'!$A$1:$W$63"}</definedName>
    <definedName name="ааа_1" hidden="1">{"'Лист1'!$A$1:$W$63"}</definedName>
    <definedName name="ааа_2" localSheetId="1" hidden="1">{"'Лист1'!$A$1:$W$63"}</definedName>
    <definedName name="ааа_2" localSheetId="0" hidden="1">{"'Лист1'!$A$1:$W$63"}</definedName>
    <definedName name="ааа_2" hidden="1">{"'Лист1'!$A$1:$W$63"}</definedName>
    <definedName name="аааа">#N/A</definedName>
    <definedName name="ааааааа" localSheetId="1">#N/A</definedName>
    <definedName name="ааааааа" localSheetId="24">[15]!NotesHyp</definedName>
    <definedName name="ааааааа">[15]!NotesHyp</definedName>
    <definedName name="АААААААА">#N/A</definedName>
    <definedName name="ааагнннаш" localSheetId="1">'Производственные показатели'!ааагнннаш</definedName>
    <definedName name="ааагнннаш" localSheetId="0">'форма №2 '!ааагнннаш</definedName>
    <definedName name="ааагнннаш">[0]!ааагнннаш</definedName>
    <definedName name="абон.пл" localSheetId="1">'Производственные показатели'!абон.пл</definedName>
    <definedName name="абон.пл" localSheetId="0">'форма №2 '!абон.пл</definedName>
    <definedName name="абон.пл">[0]!абон.пл</definedName>
    <definedName name="авв">#N/A</definedName>
    <definedName name="АВГ_РУБ" localSheetId="1">[54]Калькуляции!#REF!</definedName>
    <definedName name="АВГ_РУБ" localSheetId="24">[54]Калькуляции!#REF!</definedName>
    <definedName name="АВГ_РУБ" localSheetId="0">[54]Калькуляции!#REF!</definedName>
    <definedName name="АВГ_РУБ">[54]Калькуляции!#REF!</definedName>
    <definedName name="АВГ_ТОН" localSheetId="1">[54]Калькуляции!#REF!</definedName>
    <definedName name="АВГ_ТОН" localSheetId="24">[54]Калькуляции!#REF!</definedName>
    <definedName name="АВГ_ТОН">[54]Калькуляции!#REF!</definedName>
    <definedName name="август" localSheetId="1">#REF!</definedName>
    <definedName name="август" localSheetId="24">#REF!</definedName>
    <definedName name="август" localSheetId="0">#REF!</definedName>
    <definedName name="август">#REF!</definedName>
    <definedName name="авпв">#N/A</definedName>
    <definedName name="авт" localSheetId="1">'Производственные показатели'!авт</definedName>
    <definedName name="авт" localSheetId="0">'форма №2 '!авт</definedName>
    <definedName name="авт">[0]!авт</definedName>
    <definedName name="АВЧ_ВН" localSheetId="1">#REF!</definedName>
    <definedName name="АВЧ_ВН" localSheetId="24">#REF!</definedName>
    <definedName name="АВЧ_ВН" localSheetId="0">#REF!</definedName>
    <definedName name="АВЧ_ВН">#REF!</definedName>
    <definedName name="АВЧ_ДП" localSheetId="1">[54]Калькуляции!#REF!</definedName>
    <definedName name="АВЧ_ДП" localSheetId="24">[54]Калькуляции!#REF!</definedName>
    <definedName name="АВЧ_ДП" localSheetId="0">[54]Калькуляции!#REF!</definedName>
    <definedName name="АВЧ_ДП">[54]Калькуляции!#REF!</definedName>
    <definedName name="АВЧ_ЛОК" localSheetId="1">[54]Калькуляции!#REF!</definedName>
    <definedName name="АВЧ_ЛОК" localSheetId="24">[54]Калькуляции!#REF!</definedName>
    <definedName name="АВЧ_ЛОК" localSheetId="0">[54]Калькуляции!#REF!</definedName>
    <definedName name="АВЧ_ЛОК">[54]Калькуляции!#REF!</definedName>
    <definedName name="АВЧ_С" localSheetId="1">#REF!</definedName>
    <definedName name="АВЧ_С" localSheetId="24">#REF!</definedName>
    <definedName name="АВЧ_С" localSheetId="0">#REF!</definedName>
    <definedName name="АВЧ_С">#REF!</definedName>
    <definedName name="АВЧ_ТОЛ" localSheetId="1">#REF!</definedName>
    <definedName name="АВЧ_ТОЛ" localSheetId="24">#REF!</definedName>
    <definedName name="АВЧ_ТОЛ">#REF!</definedName>
    <definedName name="АВЧНЗ_АЛФ" localSheetId="1">#REF!</definedName>
    <definedName name="АВЧНЗ_АЛФ" localSheetId="24">#REF!</definedName>
    <definedName name="АВЧНЗ_АЛФ">#REF!</definedName>
    <definedName name="АВЧНЗ_МЕД" localSheetId="1">#REF!</definedName>
    <definedName name="АВЧНЗ_МЕД" localSheetId="24">#REF!</definedName>
    <definedName name="АВЧНЗ_МЕД">#REF!</definedName>
    <definedName name="АВЧНЗ_ХЛБ" localSheetId="1">#REF!</definedName>
    <definedName name="АВЧНЗ_ХЛБ" localSheetId="24">#REF!</definedName>
    <definedName name="АВЧНЗ_ХЛБ">#REF!</definedName>
    <definedName name="АВЧНЗ_ЭЛ" localSheetId="1">#REF!</definedName>
    <definedName name="АВЧНЗ_ЭЛ" localSheetId="24">#REF!</definedName>
    <definedName name="АВЧНЗ_ЭЛ">#REF!</definedName>
    <definedName name="авыав" localSheetId="1" hidden="1">{"Страница 1",#N/A,FALSE,"Модель Интенсивника";"Страница 3",#N/A,FALSE,"Модель Интенсивника"}</definedName>
    <definedName name="авыав" localSheetId="0" hidden="1">{"Страница 1",#N/A,FALSE,"Модель Интенсивника";"Страница 3",#N/A,FALSE,"Модель Интенсивника"}</definedName>
    <definedName name="авыав" hidden="1">{"Страница 1",#N/A,FALSE,"Модель Интенсивника";"Страница 3",#N/A,FALSE,"Модель Интенсивника"}</definedName>
    <definedName name="авып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д" localSheetId="1">#REF!</definedName>
    <definedName name="ад" localSheetId="24">#REF!</definedName>
    <definedName name="ад" localSheetId="0">#REF!</definedName>
    <definedName name="ад">#REF!</definedName>
    <definedName name="АК12" localSheetId="1">[54]Калькуляции!#REF!</definedName>
    <definedName name="АК12" localSheetId="24">[54]Калькуляции!#REF!</definedName>
    <definedName name="АК12" localSheetId="0">[54]Калькуляции!#REF!</definedName>
    <definedName name="АК12">[54]Калькуляции!#REF!</definedName>
    <definedName name="АК12ОЧ" localSheetId="1">[54]Калькуляции!#REF!</definedName>
    <definedName name="АК12ОЧ" localSheetId="24">[54]Калькуляции!#REF!</definedName>
    <definedName name="АК12ОЧ" localSheetId="0">[54]Калькуляции!#REF!</definedName>
    <definedName name="АК12ОЧ">[54]Калькуляции!#REF!</definedName>
    <definedName name="АК5М2" localSheetId="1">[54]Калькуляции!#REF!</definedName>
    <definedName name="АК5М2" localSheetId="24">[54]Калькуляции!#REF!</definedName>
    <definedName name="АК5М2" localSheetId="0">[54]Калькуляции!#REF!</definedName>
    <definedName name="АК5М2">[54]Калькуляции!#REF!</definedName>
    <definedName name="АК9ПЧ" localSheetId="1">[54]Калькуляции!#REF!</definedName>
    <definedName name="АК9ПЧ" localSheetId="24">[54]Калькуляции!#REF!</definedName>
    <definedName name="АК9ПЧ">[54]Калькуляции!#REF!</definedName>
    <definedName name="АЛ_АВЧ" localSheetId="1">#REF!</definedName>
    <definedName name="АЛ_АВЧ" localSheetId="24">#REF!</definedName>
    <definedName name="АЛ_АВЧ" localSheetId="0">#REF!</definedName>
    <definedName name="АЛ_АВЧ">#REF!</definedName>
    <definedName name="АЛ_АТЧ" localSheetId="1">#REF!</definedName>
    <definedName name="АЛ_АТЧ" localSheetId="24">#REF!</definedName>
    <definedName name="АЛ_АТЧ">#REF!</definedName>
    <definedName name="АЛ_Ф" localSheetId="1">#REF!</definedName>
    <definedName name="АЛ_Ф" localSheetId="24">#REF!</definedName>
    <definedName name="АЛ_Ф">#REF!</definedName>
    <definedName name="АЛ_Ф_" localSheetId="1">#REF!</definedName>
    <definedName name="АЛ_Ф_" localSheetId="24">#REF!</definedName>
    <definedName name="АЛ_Ф_">#REF!</definedName>
    <definedName name="АЛ_Ф_ЗФА" localSheetId="1">#REF!</definedName>
    <definedName name="АЛ_Ф_ЗФА" localSheetId="24">#REF!</definedName>
    <definedName name="АЛ_Ф_ЗФА">#REF!</definedName>
    <definedName name="АЛ_Ф_Т" localSheetId="1">#REF!</definedName>
    <definedName name="АЛ_Ф_Т" localSheetId="24">#REF!</definedName>
    <definedName name="АЛ_Ф_Т">#REF!</definedName>
    <definedName name="Алмаз2">[55]Дебиторка!$J$7</definedName>
    <definedName name="АЛЮМ_АВЧ" localSheetId="1">#REF!</definedName>
    <definedName name="АЛЮМ_АВЧ" localSheetId="24">#REF!</definedName>
    <definedName name="АЛЮМ_АВЧ" localSheetId="0">#REF!</definedName>
    <definedName name="АЛЮМ_АВЧ">#REF!</definedName>
    <definedName name="АЛЮМ_АТЧ" localSheetId="1">#REF!</definedName>
    <definedName name="АЛЮМ_АТЧ" localSheetId="24">#REF!</definedName>
    <definedName name="АЛЮМ_АТЧ">#REF!</definedName>
    <definedName name="амортизация_2015_полуг" localSheetId="1">[56]дефляторы!$I$24</definedName>
    <definedName name="амортизация_2015_полуг">[57]дефляторы!$I$24</definedName>
    <definedName name="Амортизация_основных_фондов_с_01072015">[47]дефляторы!$J$23</definedName>
    <definedName name="амортизация_с_01.07.2016">[58]дефляторы!$N$23</definedName>
    <definedName name="амортизация_с_01.07.2017">[58]дефляторы!$P$23</definedName>
    <definedName name="амортизация_с_01.07.2018">[58]дефляторы!$R$23</definedName>
    <definedName name="амортизация_среднегод_2016">[58]дефляторы!$O$23</definedName>
    <definedName name="АН_Б" localSheetId="1">#REF!</definedName>
    <definedName name="АН_Б" localSheetId="24">#REF!</definedName>
    <definedName name="АН_Б" localSheetId="0">#REF!</definedName>
    <definedName name="АН_Б">#REF!</definedName>
    <definedName name="АН_Б_ТОЛ" localSheetId="1">[54]Калькуляции!#REF!</definedName>
    <definedName name="АН_Б_ТОЛ" localSheetId="24">[54]Калькуляции!#REF!</definedName>
    <definedName name="АН_Б_ТОЛ" localSheetId="0">[54]Калькуляции!#REF!</definedName>
    <definedName name="АН_Б_ТОЛ">[54]Калькуляции!#REF!</definedName>
    <definedName name="АН_М" localSheetId="1">#REF!</definedName>
    <definedName name="АН_М" localSheetId="24">#REF!</definedName>
    <definedName name="АН_М" localSheetId="0">#REF!</definedName>
    <definedName name="АН_М">#REF!</definedName>
    <definedName name="АН_М_" localSheetId="1">#REF!</definedName>
    <definedName name="АН_М_" localSheetId="24">#REF!</definedName>
    <definedName name="АН_М_">#REF!</definedName>
    <definedName name="АН_М_К" localSheetId="1">[54]Калькуляции!#REF!</definedName>
    <definedName name="АН_М_К" localSheetId="24">[54]Калькуляции!#REF!</definedName>
    <definedName name="АН_М_К">[54]Калькуляции!#REF!</definedName>
    <definedName name="АН_М_П" localSheetId="1">[54]Калькуляции!#REF!</definedName>
    <definedName name="АН_М_П" localSheetId="24">[54]Калькуляции!#REF!</definedName>
    <definedName name="АН_М_П">[54]Калькуляции!#REF!</definedName>
    <definedName name="АН_М_ПК" localSheetId="1">[54]Калькуляции!#REF!</definedName>
    <definedName name="АН_М_ПК" localSheetId="24">[54]Калькуляции!#REF!</definedName>
    <definedName name="АН_М_ПК">[54]Калькуляции!#REF!</definedName>
    <definedName name="АН_М_ПРОСТ" localSheetId="1">[54]Калькуляции!#REF!</definedName>
    <definedName name="АН_М_ПРОСТ" localSheetId="24">[54]Калькуляции!#REF!</definedName>
    <definedName name="АН_М_ПРОСТ">[54]Калькуляции!#REF!</definedName>
    <definedName name="АН_С" localSheetId="1">#REF!</definedName>
    <definedName name="АН_С" localSheetId="24">#REF!</definedName>
    <definedName name="АН_С" localSheetId="0">#REF!</definedName>
    <definedName name="АН_С">#REF!</definedName>
    <definedName name="анализ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2" localSheetId="1">#REF!</definedName>
    <definedName name="анализ2" localSheetId="24">#REF!</definedName>
    <definedName name="анализ2" localSheetId="0">#REF!</definedName>
    <definedName name="анализ2">#REF!</definedName>
    <definedName name="анблоки_вн" localSheetId="1">#REF!</definedName>
    <definedName name="анблоки_вн" localSheetId="24">#REF!</definedName>
    <definedName name="анблоки_вн">#REF!</definedName>
    <definedName name="анблоки_ВСЕГО" localSheetId="1">#REF!</definedName>
    <definedName name="анблоки_ВСЕГО" localSheetId="24">#REF!</definedName>
    <definedName name="анблоки_ВСЕГО">#REF!</definedName>
    <definedName name="анблоки_РА" localSheetId="1">#REF!</definedName>
    <definedName name="анблоки_РА" localSheetId="24">#REF!</definedName>
    <definedName name="анблоки_РА">#REF!</definedName>
    <definedName name="Андрей" localSheetId="1">#REF!</definedName>
    <definedName name="Андрей" localSheetId="24">#REF!</definedName>
    <definedName name="Андрей">#REF!</definedName>
    <definedName name="ано">[59]Анкета!$B$8</definedName>
    <definedName name="ап" localSheetId="1">#REF!</definedName>
    <definedName name="ап" localSheetId="24">#REF!</definedName>
    <definedName name="ап" localSheetId="0">#REF!</definedName>
    <definedName name="ап">#REF!</definedName>
    <definedName name="апиав" localSheetId="1">'Производственные показатели'!апиав</definedName>
    <definedName name="апиав" localSheetId="0">'форма №2 '!апиав</definedName>
    <definedName name="апиав">[0]!апиав</definedName>
    <definedName name="АПР_РУБ" localSheetId="1">#REF!</definedName>
    <definedName name="АПР_РУБ" localSheetId="24">#REF!</definedName>
    <definedName name="АПР_РУБ" localSheetId="0">#REF!</definedName>
    <definedName name="АПР_РУБ">#REF!</definedName>
    <definedName name="АПР_ТОН" localSheetId="1">#REF!</definedName>
    <definedName name="АПР_ТОН" localSheetId="24">#REF!</definedName>
    <definedName name="АПР_ТОН">#REF!</definedName>
    <definedName name="апрель" localSheetId="1">#REF!</definedName>
    <definedName name="апрель" localSheetId="24">#REF!</definedName>
    <definedName name="апрель">#REF!</definedName>
    <definedName name="апыми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енда_19">[60]дефляторы!$F$25</definedName>
    <definedName name="аренда_20">[60]дефляторы!$G$25</definedName>
    <definedName name="аренда_2015_полуг" localSheetId="1">[56]дефляторы!$I$26</definedName>
    <definedName name="аренда_2015_полуг">[57]дефляторы!$I$26</definedName>
    <definedName name="аренда_21">[60]дефляторы!$H$25</definedName>
    <definedName name="аренда_22">[60]дефляторы!$I$25</definedName>
    <definedName name="аренда_23">[60]дефляторы!$J$25</definedName>
    <definedName name="аренда_ваг">'[61]цены цехов'!$D$30</definedName>
    <definedName name="аренда_с_01.07.2016">[58]дефляторы!$N$25</definedName>
    <definedName name="аренда_с_01.07.2017">[58]дефляторы!$P$25</definedName>
    <definedName name="аренда_с_01.07.2018">[58]дефляторы!$R$25</definedName>
    <definedName name="аренда_среднегод_2016">[58]дефляторы!$O$25</definedName>
    <definedName name="аренда_среднегод_2021">[32]дефляторы!$L$25</definedName>
    <definedName name="аренда_среднегод_2022">[32]дефляторы!$M$25</definedName>
    <definedName name="аренда_среднегод_2023">[32]дефляторы!$N$25</definedName>
    <definedName name="аренда_среднегод_2024">[32]дефляторы!$O$25</definedName>
    <definedName name="Арендая_плата" localSheetId="1">#REF!</definedName>
    <definedName name="Арендая_плата" localSheetId="24">#REF!</definedName>
    <definedName name="Арендая_плата" localSheetId="0">#REF!</definedName>
    <definedName name="Арендая_плата">#REF!</definedName>
    <definedName name="Арендная_плата_с_01072015">[47]дефляторы!$J$25</definedName>
    <definedName name="Арендная_плата_с_01072016">[47]дефляторы!$L$25</definedName>
    <definedName name="Арендная_плата_с_01072017">[47]дефляторы!$N$25</definedName>
    <definedName name="ароа">#N/A</definedName>
    <definedName name="АТЧ_ЦЕХА" localSheetId="1">[54]Калькуляции!#REF!</definedName>
    <definedName name="АТЧ_ЦЕХА" localSheetId="24">[54]Калькуляции!#REF!</definedName>
    <definedName name="АТЧ_ЦЕХА" localSheetId="0">[54]Калькуляции!#REF!</definedName>
    <definedName name="АТЧ_ЦЕХА">[54]Калькуляции!#REF!</definedName>
    <definedName name="АТЧНЗ_АМ" localSheetId="1">#REF!</definedName>
    <definedName name="АТЧНЗ_АМ" localSheetId="24">#REF!</definedName>
    <definedName name="АТЧНЗ_АМ" localSheetId="0">#REF!</definedName>
    <definedName name="АТЧНЗ_АМ">#REF!</definedName>
    <definedName name="АТЧНЗ_ГЛ" localSheetId="1">#REF!</definedName>
    <definedName name="АТЧНЗ_ГЛ" localSheetId="24">#REF!</definedName>
    <definedName name="АТЧНЗ_ГЛ">#REF!</definedName>
    <definedName name="АТЧНЗ_КР" localSheetId="1">#REF!</definedName>
    <definedName name="АТЧНЗ_КР" localSheetId="24">#REF!</definedName>
    <definedName name="АТЧНЗ_КР">#REF!</definedName>
    <definedName name="АТЧНЗ_ЭЛ" localSheetId="1">#REF!</definedName>
    <definedName name="АТЧНЗ_ЭЛ" localSheetId="24">#REF!</definedName>
    <definedName name="АТЧНЗ_ЭЛ">#REF!</definedName>
    <definedName name="аш" localSheetId="1">'Производственные показатели'!аш</definedName>
    <definedName name="аш" localSheetId="0">'форма №2 '!аш</definedName>
    <definedName name="аш">[0]!аш</definedName>
    <definedName name="аы" localSheetId="1">#REF!</definedName>
    <definedName name="аы" localSheetId="24">#REF!</definedName>
    <definedName name="аы" localSheetId="0">#REF!</definedName>
    <definedName name="аы">#REF!</definedName>
    <definedName name="б" localSheetId="1">#N/A</definedName>
    <definedName name="б">[9]!б</definedName>
    <definedName name="б_8">#N/A</definedName>
    <definedName name="б1" localSheetId="1">#REF!</definedName>
    <definedName name="б1" localSheetId="24">#REF!</definedName>
    <definedName name="б1" localSheetId="0">#REF!</definedName>
    <definedName name="б1">#REF!</definedName>
    <definedName name="б1_8" localSheetId="1">#REF!</definedName>
    <definedName name="б1_8" localSheetId="24">#REF!</definedName>
    <definedName name="б1_8">#REF!</definedName>
    <definedName name="ба" localSheetId="1">#REF!</definedName>
    <definedName name="ба" localSheetId="24">#REF!</definedName>
    <definedName name="ба">#REF!</definedName>
    <definedName name="база" localSheetId="1">#REF!</definedName>
    <definedName name="база" localSheetId="24">#REF!</definedName>
    <definedName name="база">#REF!</definedName>
    <definedName name="база_2" localSheetId="1">#REF!</definedName>
    <definedName name="база_2" localSheetId="24">#REF!</definedName>
    <definedName name="база_2">#REF!</definedName>
    <definedName name="_xlnm.Database" localSheetId="1">#REF!</definedName>
    <definedName name="_xlnm.Database" localSheetId="24">#REF!</definedName>
    <definedName name="_xlnm.Database">#REF!</definedName>
    <definedName name="база1" localSheetId="1">#REF!</definedName>
    <definedName name="база1" localSheetId="24">#REF!</definedName>
    <definedName name="база1">#REF!</definedName>
    <definedName name="база2" localSheetId="1">#REF!</definedName>
    <definedName name="база2" localSheetId="24">#REF!</definedName>
    <definedName name="база2">#REF!</definedName>
    <definedName name="база3" localSheetId="1">#REF!</definedName>
    <definedName name="база3" localSheetId="24">#REF!</definedName>
    <definedName name="база3">#REF!</definedName>
    <definedName name="Базовые">'[62]Производство электроэнергии'!$A$95</definedName>
    <definedName name="БазовыйПериод" localSheetId="1">[63]Заголовок!$B$4</definedName>
    <definedName name="БазовыйПериод">[64]Заголовок!$B$15</definedName>
    <definedName name="БАЛ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овая" localSheetId="1">#REF!</definedName>
    <definedName name="балансовая" localSheetId="24">#REF!</definedName>
    <definedName name="балансовая" localSheetId="0">#REF!</definedName>
    <definedName name="балансовая">#REF!</definedName>
    <definedName name="БАР" localSheetId="1">#REF!</definedName>
    <definedName name="БАР" localSheetId="24">#REF!</definedName>
    <definedName name="БАР">#REF!</definedName>
    <definedName name="БАР_" localSheetId="1">#REF!</definedName>
    <definedName name="БАР_" localSheetId="24">#REF!</definedName>
    <definedName name="БАР_">#REF!</definedName>
    <definedName name="бб" localSheetId="1">'Производственные показатели'!бб</definedName>
    <definedName name="бб" localSheetId="0">'форма №2 '!бб</definedName>
    <definedName name="бб">[0]!бб</definedName>
    <definedName name="ббб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бб" localSheetId="1">#N/A</definedName>
    <definedName name="ббббб">[9]!ббббб</definedName>
    <definedName name="ббббб_8">#N/A</definedName>
    <definedName name="бл" localSheetId="1">#REF!</definedName>
    <definedName name="бл" localSheetId="24">#REF!</definedName>
    <definedName name="бл" localSheetId="0">#REF!</definedName>
    <definedName name="бл">#REF!</definedName>
    <definedName name="Блок" localSheetId="1">#REF!</definedName>
    <definedName name="Блок" localSheetId="24">#REF!</definedName>
    <definedName name="Блок">#REF!</definedName>
    <definedName name="Бородино2">[55]Дебиторка!$J$9</definedName>
    <definedName name="Браво2">[55]Дебиторка!$J$10</definedName>
    <definedName name="БС">[65]Справочники!$A$11:$A$13</definedName>
    <definedName name="Бюджет_ОАО__СУАЛ" localSheetId="1">#REF!</definedName>
    <definedName name="Бюджет_ОАО__СУАЛ" localSheetId="24">#REF!</definedName>
    <definedName name="Бюджет_ОАО__СУАЛ" localSheetId="0">#REF!</definedName>
    <definedName name="Бюджет_ОАО__СУАЛ">#REF!</definedName>
    <definedName name="Бюджетные_электроэнергии">'[62]Производство электроэнергии'!$A$111</definedName>
    <definedName name="в" localSheetId="1">#N/A</definedName>
    <definedName name="в">[9]!в</definedName>
    <definedName name="в_8">#N/A</definedName>
    <definedName name="В_В" localSheetId="1">#REF!</definedName>
    <definedName name="В_В" localSheetId="24">#REF!</definedName>
    <definedName name="В_В" localSheetId="0">#REF!</definedName>
    <definedName name="В_В">#REF!</definedName>
    <definedName name="В_ДП" localSheetId="1">[54]Калькуляции!#REF!</definedName>
    <definedName name="В_ДП" localSheetId="24">[54]Калькуляции!#REF!</definedName>
    <definedName name="В_ДП" localSheetId="0">[54]Калькуляции!#REF!</definedName>
    <definedName name="В_ДП">[54]Калькуляции!#REF!</definedName>
    <definedName name="В_Т" localSheetId="1">#REF!</definedName>
    <definedName name="В_Т" localSheetId="24">#REF!</definedName>
    <definedName name="В_Т" localSheetId="0">#REF!</definedName>
    <definedName name="В_Т">#REF!</definedName>
    <definedName name="В_Т_А" localSheetId="1">[54]Калькуляции!#REF!</definedName>
    <definedName name="В_Т_А" localSheetId="24">[54]Калькуляции!#REF!</definedName>
    <definedName name="В_Т_А" localSheetId="0">[54]Калькуляции!#REF!</definedName>
    <definedName name="В_Т_А">[54]Калькуляции!#REF!</definedName>
    <definedName name="В_Т_ВС" localSheetId="1">[54]Калькуляции!#REF!</definedName>
    <definedName name="В_Т_ВС" localSheetId="24">[54]Калькуляции!#REF!</definedName>
    <definedName name="В_Т_ВС" localSheetId="0">[54]Калькуляции!#REF!</definedName>
    <definedName name="В_Т_ВС">[54]Калькуляции!#REF!</definedName>
    <definedName name="В_Т_К" localSheetId="1">[54]Калькуляции!#REF!</definedName>
    <definedName name="В_Т_К" localSheetId="24">[54]Калькуляции!#REF!</definedName>
    <definedName name="В_Т_К">[54]Калькуляции!#REF!</definedName>
    <definedName name="В_Т_П" localSheetId="1">[54]Калькуляции!#REF!</definedName>
    <definedName name="В_Т_П" localSheetId="24">[54]Калькуляции!#REF!</definedName>
    <definedName name="В_Т_П">[54]Калькуляции!#REF!</definedName>
    <definedName name="В_Т_ПК" localSheetId="1">[54]Калькуляции!#REF!</definedName>
    <definedName name="В_Т_ПК" localSheetId="24">[54]Калькуляции!#REF!</definedName>
    <definedName name="В_Т_ПК">[54]Калькуляции!#REF!</definedName>
    <definedName name="В_Э" localSheetId="1">#REF!</definedName>
    <definedName name="В_Э" localSheetId="24">#REF!</definedName>
    <definedName name="В_Э" localSheetId="0">#REF!</definedName>
    <definedName name="В_Э">#REF!</definedName>
    <definedName name="в23ё" localSheetId="1">#N/A</definedName>
    <definedName name="в23ё">[9]!в23ё</definedName>
    <definedName name="в23ё_8">#N/A</definedName>
    <definedName name="В5" localSheetId="1">[66]БДДС_нов!$C$1:$H$501</definedName>
    <definedName name="В5">[67]БДДС_нов!$C$1:$H$501</definedName>
    <definedName name="В779" localSheetId="1">#REF!</definedName>
    <definedName name="В779" localSheetId="24">#REF!</definedName>
    <definedName name="В779" localSheetId="0">#REF!</definedName>
    <definedName name="В779">#REF!</definedName>
    <definedName name="в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ЛОВЫЙ" localSheetId="1">#REF!</definedName>
    <definedName name="ВАЛОВЫЙ" localSheetId="24">#REF!</definedName>
    <definedName name="ВАЛОВЫЙ" localSheetId="0">#REF!</definedName>
    <definedName name="ВАЛОВЫЙ">#REF!</definedName>
    <definedName name="вапке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иант" localSheetId="1">#N/A</definedName>
    <definedName name="вариант">'[68]ПФВ-0.6'!$D$71:$E$71</definedName>
    <definedName name="вас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localSheetId="1">#N/A</definedName>
    <definedName name="вв">[9]!вв</definedName>
    <definedName name="вв_8">#N/A</definedName>
    <definedName name="ВВВВ" localSheetId="1">#REF!</definedName>
    <definedName name="ВВВВ" localSheetId="24">#REF!</definedName>
    <definedName name="ВВВВ" localSheetId="0">#REF!</definedName>
    <definedName name="ВВВВ">#REF!</definedName>
    <definedName name="вввв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ена2">[55]Дебиторка!$J$11</definedName>
    <definedName name="вид" localSheetId="1">[69]Лист1!#REF!</definedName>
    <definedName name="вид" localSheetId="24">[70]Лист1!#REF!</definedName>
    <definedName name="вид" localSheetId="0">[70]Лист1!#REF!</definedName>
    <definedName name="вид">[70]Лист1!#REF!</definedName>
    <definedName name="вид_водозабора">[32]списки!$S$2:$S$3</definedName>
    <definedName name="вид_воды">[32]списки!$H$22:$H$23</definedName>
    <definedName name="вид_оборудования">[32]списки!$W$9:$W$14</definedName>
    <definedName name="вид_тарифа">[32]списки!$H$4:$H$9</definedName>
    <definedName name="витт" localSheetId="1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итт_2" localSheetId="1" hidden="1">{#N/A,#N/A,TRUE,"Лист1";#N/A,#N/A,TRUE,"Лист2";#N/A,#N/A,TRUE,"Лист3"}</definedName>
    <definedName name="витт_2" localSheetId="0" hidden="1">{#N/A,#N/A,TRUE,"Лист1";#N/A,#N/A,TRUE,"Лист2";#N/A,#N/A,TRUE,"Лист3"}</definedName>
    <definedName name="витт_2" hidden="1">{#N/A,#N/A,TRUE,"Лист1";#N/A,#N/A,TRUE,"Лист2";#N/A,#N/A,TRUE,"Лист3"}</definedName>
    <definedName name="вм">#N/A</definedName>
    <definedName name="ВН" localSheetId="1">#REF!</definedName>
    <definedName name="ВН" localSheetId="24">#REF!</definedName>
    <definedName name="ВН" localSheetId="0">#REF!</definedName>
    <definedName name="ВН">#REF!</definedName>
    <definedName name="ВН_3003_ДП" localSheetId="1">#REF!</definedName>
    <definedName name="ВН_3003_ДП" localSheetId="24">#REF!</definedName>
    <definedName name="ВН_3003_ДП">#REF!</definedName>
    <definedName name="ВН_3103_ЭКС" localSheetId="1">[54]Калькуляции!#REF!</definedName>
    <definedName name="ВН_3103_ЭКС" localSheetId="24">[54]Калькуляции!#REF!</definedName>
    <definedName name="ВН_3103_ЭКС">[54]Калькуляции!#REF!</definedName>
    <definedName name="ВН_6063_ЭКС" localSheetId="1">[54]Калькуляции!#REF!</definedName>
    <definedName name="ВН_6063_ЭКС" localSheetId="24">[54]Калькуляции!#REF!</definedName>
    <definedName name="ВН_6063_ЭКС">[54]Калькуляции!#REF!</definedName>
    <definedName name="ВН_АВЧ_ВН" localSheetId="1">#REF!</definedName>
    <definedName name="ВН_АВЧ_ВН" localSheetId="24">#REF!</definedName>
    <definedName name="ВН_АВЧ_ВН" localSheetId="0">#REF!</definedName>
    <definedName name="ВН_АВЧ_ВН">#REF!</definedName>
    <definedName name="ВН_АВЧ_ДП" localSheetId="1">[54]Калькуляции!#REF!</definedName>
    <definedName name="ВН_АВЧ_ДП" localSheetId="24">[54]Калькуляции!#REF!</definedName>
    <definedName name="ВН_АВЧ_ДП" localSheetId="0">[54]Калькуляции!#REF!</definedName>
    <definedName name="ВН_АВЧ_ДП">[54]Калькуляции!#REF!</definedName>
    <definedName name="ВН_АВЧ_ТОЛ" localSheetId="1">#REF!</definedName>
    <definedName name="ВН_АВЧ_ТОЛ" localSheetId="24">#REF!</definedName>
    <definedName name="ВН_АВЧ_ТОЛ" localSheetId="0">#REF!</definedName>
    <definedName name="ВН_АВЧ_ТОЛ">#REF!</definedName>
    <definedName name="ВН_АВЧ_ЭКС" localSheetId="1">#REF!</definedName>
    <definedName name="ВН_АВЧ_ЭКС" localSheetId="24">#REF!</definedName>
    <definedName name="ВН_АВЧ_ЭКС">#REF!</definedName>
    <definedName name="ВН_АТЧ_ВН" localSheetId="1">#REF!</definedName>
    <definedName name="ВН_АТЧ_ВН" localSheetId="24">#REF!</definedName>
    <definedName name="ВН_АТЧ_ВН">#REF!</definedName>
    <definedName name="ВН_АТЧ_ДП" localSheetId="1">[54]Калькуляции!#REF!</definedName>
    <definedName name="ВН_АТЧ_ДП" localSheetId="24">[54]Калькуляции!#REF!</definedName>
    <definedName name="ВН_АТЧ_ДП">[54]Калькуляции!#REF!</definedName>
    <definedName name="ВН_АТЧ_ТОЛ" localSheetId="1">#REF!</definedName>
    <definedName name="ВН_АТЧ_ТОЛ" localSheetId="24">#REF!</definedName>
    <definedName name="ВН_АТЧ_ТОЛ" localSheetId="0">#REF!</definedName>
    <definedName name="ВН_АТЧ_ТОЛ">#REF!</definedName>
    <definedName name="ВН_АТЧ_ТОЛ_А" localSheetId="1">[54]Калькуляции!#REF!</definedName>
    <definedName name="ВН_АТЧ_ТОЛ_А" localSheetId="24">[54]Калькуляции!#REF!</definedName>
    <definedName name="ВН_АТЧ_ТОЛ_А" localSheetId="0">[54]Калькуляции!#REF!</definedName>
    <definedName name="ВН_АТЧ_ТОЛ_А">[54]Калькуляции!#REF!</definedName>
    <definedName name="ВН_АТЧ_ТОЛ_П" localSheetId="1">[54]Калькуляции!#REF!</definedName>
    <definedName name="ВН_АТЧ_ТОЛ_П" localSheetId="24">[54]Калькуляции!#REF!</definedName>
    <definedName name="ВН_АТЧ_ТОЛ_П">[54]Калькуляции!#REF!</definedName>
    <definedName name="ВН_АТЧ_ТОЛ_ПК" localSheetId="1">[54]Калькуляции!#REF!</definedName>
    <definedName name="ВН_АТЧ_ТОЛ_ПК" localSheetId="24">[54]Калькуляции!#REF!</definedName>
    <definedName name="ВН_АТЧ_ТОЛ_ПК">[54]Калькуляции!#REF!</definedName>
    <definedName name="ВН_АТЧ_ЭКС" localSheetId="1">#REF!</definedName>
    <definedName name="ВН_АТЧ_ЭКС" localSheetId="24">#REF!</definedName>
    <definedName name="ВН_АТЧ_ЭКС" localSheetId="0">#REF!</definedName>
    <definedName name="ВН_АТЧ_ЭКС">#REF!</definedName>
    <definedName name="ВН_Р" localSheetId="1">#REF!</definedName>
    <definedName name="ВН_Р" localSheetId="24">#REF!</definedName>
    <definedName name="ВН_Р">#REF!</definedName>
    <definedName name="ВН_С_ВН" localSheetId="1">#REF!</definedName>
    <definedName name="ВН_С_ВН" localSheetId="24">#REF!</definedName>
    <definedName name="ВН_С_ВН">#REF!</definedName>
    <definedName name="ВН_С_ДП" localSheetId="1">[54]Калькуляции!#REF!</definedName>
    <definedName name="ВН_С_ДП" localSheetId="24">[54]Калькуляции!#REF!</definedName>
    <definedName name="ВН_С_ДП">[54]Калькуляции!#REF!</definedName>
    <definedName name="ВН_С_ТОЛ" localSheetId="1">#REF!</definedName>
    <definedName name="ВН_С_ТОЛ" localSheetId="24">#REF!</definedName>
    <definedName name="ВН_С_ТОЛ" localSheetId="0">#REF!</definedName>
    <definedName name="ВН_С_ТОЛ">#REF!</definedName>
    <definedName name="ВН_С_ЭКС" localSheetId="1">#REF!</definedName>
    <definedName name="ВН_С_ЭКС" localSheetId="24">#REF!</definedName>
    <definedName name="ВН_С_ЭКС">#REF!</definedName>
    <definedName name="ВН_Т" localSheetId="1">#REF!</definedName>
    <definedName name="ВН_Т" localSheetId="24">#REF!</definedName>
    <definedName name="ВН_Т">#REF!</definedName>
    <definedName name="ВНИТ" localSheetId="1">#REF!</definedName>
    <definedName name="ВНИТ" localSheetId="24">#REF!</definedName>
    <definedName name="ВНИТ">#REF!</definedName>
    <definedName name="ВОД_ОБ" localSheetId="1">#REF!</definedName>
    <definedName name="ВОД_ОБ" localSheetId="24">#REF!</definedName>
    <definedName name="ВОД_ОБ">#REF!</definedName>
    <definedName name="ВОД_Т" localSheetId="1">#REF!</definedName>
    <definedName name="ВОД_Т" localSheetId="24">#REF!</definedName>
    <definedName name="ВОД_Т">#REF!</definedName>
    <definedName name="вода">'[61]цены цехов'!$D$5</definedName>
    <definedName name="вода_18">[71]дефляторы!$E$7</definedName>
    <definedName name="вода_19">[71]дефляторы!$F$7</definedName>
    <definedName name="вода_20">[71]дефляторы!$G$7</definedName>
    <definedName name="вода_2015_полуг" localSheetId="1">[56]дефляторы!$I$8</definedName>
    <definedName name="вода_2015_полуг">[57]дефляторы!$I$8</definedName>
    <definedName name="вода_21">[71]дефляторы!$H$7</definedName>
    <definedName name="вода_22">[71]дефляторы!$I$7</definedName>
    <definedName name="вода_23">[71]дефляторы!$J$7</definedName>
    <definedName name="Вода_на_технологические_нужды_с_01072015">[47]дефляторы!$J$7</definedName>
    <definedName name="Вода_на_технологические_нужды_с_01072016">[47]дефляторы!$L$7</definedName>
    <definedName name="Вода_на_технологические_нужды_с_01072017">[47]дефляторы!$N$7</definedName>
    <definedName name="вода_НТМК">'[61]цены цехов'!$D$10</definedName>
    <definedName name="вода_обор.">'[61]цены цехов'!$D$17</definedName>
    <definedName name="вода_с_01.07.2016">[72]дефляторы!$J$7</definedName>
    <definedName name="вода_с_01.07.2017">[72]дефляторы!$L$7</definedName>
    <definedName name="вода_с_01.07.2018">[58]дефляторы!$R$7</definedName>
    <definedName name="вода_свежая">'[61]цены цехов'!$D$16</definedName>
    <definedName name="вода_среднегод_2016">[58]дефляторы!$O$7</definedName>
    <definedName name="вода_среднегод_2017">[73]дефляторы!$Q$7</definedName>
    <definedName name="вода_среднегод_2021">[32]дефляторы!$L$7</definedName>
    <definedName name="вода_среднегод_2022">[32]дефляторы!$M$7</definedName>
    <definedName name="вода_среднегод_2023">[32]дефляторы!$N$7</definedName>
    <definedName name="вода_среднегод_2024">[32]дефляторы!$O$7</definedName>
    <definedName name="Водоотведение" localSheetId="1" hidden="1">{"'Лист1'!$A$1:$W$63"}</definedName>
    <definedName name="Водоотведение" localSheetId="0" hidden="1">{"'Лист1'!$A$1:$W$63"}</definedName>
    <definedName name="Водоотведение" hidden="1">{"'Лист1'!$A$1:$W$63"}</definedName>
    <definedName name="водоотлив_Магн.">'[61]цены цехов'!$D$35</definedName>
    <definedName name="ВОЗ" localSheetId="1">#REF!</definedName>
    <definedName name="ВОЗ" localSheetId="24">#REF!</definedName>
    <definedName name="ВОЗ" localSheetId="0">#REF!</definedName>
    <definedName name="ВОЗ">#REF!</definedName>
    <definedName name="Волгоградэнерго" localSheetId="1">#REF!</definedName>
    <definedName name="Волгоградэнерго" localSheetId="24">#REF!</definedName>
    <definedName name="Волгоградэнерго">#REF!</definedName>
    <definedName name="Всего" localSheetId="1">#REF!</definedName>
    <definedName name="Всего" localSheetId="24">#REF!</definedName>
    <definedName name="Всего">#REF!</definedName>
    <definedName name="вск_вн" localSheetId="1">#REF!</definedName>
    <definedName name="вск_вн" localSheetId="24">#REF!</definedName>
    <definedName name="вск_вн">#REF!</definedName>
    <definedName name="вск_ВСЕГО" localSheetId="1">#REF!</definedName>
    <definedName name="вск_ВСЕГО" localSheetId="24">#REF!</definedName>
    <definedName name="вск_ВСЕГО">#REF!</definedName>
    <definedName name="ВСП" localSheetId="1">#REF!</definedName>
    <definedName name="ВСП" localSheetId="24">#REF!</definedName>
    <definedName name="ВСП">#REF!</definedName>
    <definedName name="ВСП1" localSheetId="1">#REF!</definedName>
    <definedName name="ВСП1" localSheetId="24">#REF!</definedName>
    <definedName name="ВСП1">#REF!</definedName>
    <definedName name="ВСП2" localSheetId="1">#REF!</definedName>
    <definedName name="ВСП2" localSheetId="24">#REF!</definedName>
    <definedName name="ВСП2">#REF!</definedName>
    <definedName name="ВСПОМОГ" localSheetId="1">#REF!</definedName>
    <definedName name="ВСПОМОГ" localSheetId="24">#REF!</definedName>
    <definedName name="ВСПОМОГ">#REF!</definedName>
    <definedName name="вспомогательные_материалы_с_01.07.2016">[72]дефляторы!$J$6</definedName>
    <definedName name="вспомогательные_материалы_с_01.07.2017">[58]дефляторы!$P$6</definedName>
    <definedName name="вспомогательные_материалы_с_01.07.2018">[58]дефляторы!$R$6</definedName>
    <definedName name="Вспомогательные_материалы_с_01072015" localSheetId="1">[47]дефляторы!$J$6</definedName>
    <definedName name="Вспомогательные_материалы_с_01072015">[74]дефляторы!$J$6</definedName>
    <definedName name="Вспомогательные_материалы_среднегод_2015">[75]дефляторы!$K$6</definedName>
    <definedName name="вспомогательные_материалы_среднегод_2016">[58]дефляторы!$O$6</definedName>
    <definedName name="вспомогательные_материалы_среднегод_2017">[73]дефляторы!$Q$6</definedName>
    <definedName name="вспомогательные_материалы_среднегод_2021">[32]дефляторы!$L$6</definedName>
    <definedName name="вспомогательные_материалы_среднегод_2022">[32]дефляторы!$M$6</definedName>
    <definedName name="вспомогательные_материалы_среднегод_2023">[32]дефляторы!$N$6</definedName>
    <definedName name="вспомогательные_материалы_среднегод_2024">[32]дефляторы!$O$6</definedName>
    <definedName name="ВТОМ" localSheetId="1">#REF!</definedName>
    <definedName name="ВТОМ" localSheetId="24">#REF!</definedName>
    <definedName name="ВТОМ" localSheetId="0">#REF!</definedName>
    <definedName name="ВТОМ">#REF!</definedName>
    <definedName name="второй" localSheetId="1">#REF!</definedName>
    <definedName name="второй" localSheetId="24">#REF!</definedName>
    <definedName name="второй">#REF!</definedName>
    <definedName name="вуув" localSheetId="1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уув_2" localSheetId="1" hidden="1">{#N/A,#N/A,TRUE,"Лист1";#N/A,#N/A,TRUE,"Лист2";#N/A,#N/A,TRUE,"Лист3"}</definedName>
    <definedName name="вуув_2" localSheetId="0" hidden="1">{#N/A,#N/A,TRUE,"Лист1";#N/A,#N/A,TRUE,"Лист2";#N/A,#N/A,TRUE,"Лист3"}</definedName>
    <definedName name="вуув_2" hidden="1">{#N/A,#N/A,TRUE,"Лист1";#N/A,#N/A,TRUE,"Лист2";#N/A,#N/A,TRUE,"Лист3"}</definedName>
    <definedName name="вц" localSheetId="1" hidden="1">{"'Лист1'!$A$1:$W$63"}</definedName>
    <definedName name="вц" localSheetId="0" hidden="1">{"'Лист1'!$A$1:$W$63"}</definedName>
    <definedName name="вц" hidden="1">{"'Лист1'!$A$1:$W$63"}</definedName>
    <definedName name="вц_1" localSheetId="1" hidden="1">{"'Лист1'!$A$1:$W$63"}</definedName>
    <definedName name="вц_1" localSheetId="0" hidden="1">{"'Лист1'!$A$1:$W$63"}</definedName>
    <definedName name="вц_1" hidden="1">{"'Лист1'!$A$1:$W$63"}</definedName>
    <definedName name="вц_2" localSheetId="1" hidden="1">{"'Лист1'!$A$1:$W$63"}</definedName>
    <definedName name="вц_2" localSheetId="0" hidden="1">{"'Лист1'!$A$1:$W$63"}</definedName>
    <definedName name="вц_2" hidden="1">{"'Лист1'!$A$1:$W$63"}</definedName>
    <definedName name="вы" localSheetId="1" hidden="1">{"'Лист1'!$A$1:$W$63"}</definedName>
    <definedName name="вы" localSheetId="0" hidden="1">{"'Лист1'!$A$1:$W$63"}</definedName>
    <definedName name="вы" hidden="1">{"'Лист1'!$A$1:$W$63"}</definedName>
    <definedName name="выбор">[32]списки!$G$4:$G$5</definedName>
    <definedName name="выв" localSheetId="1">#REF!</definedName>
    <definedName name="выв" localSheetId="24">#REF!</definedName>
    <definedName name="выв" localSheetId="0">#REF!</definedName>
    <definedName name="выв">#REF!</definedName>
    <definedName name="вывапва" localSheetId="1" hidden="1">{"'Лист1'!$A$1:$W$63"}</definedName>
    <definedName name="вывапва" localSheetId="0" hidden="1">{"'Лист1'!$A$1:$W$63"}</definedName>
    <definedName name="вывапва" hidden="1">{"'Лист1'!$A$1:$W$63"}</definedName>
    <definedName name="вывапва_1" localSheetId="1" hidden="1">{"'Лист1'!$A$1:$W$63"}</definedName>
    <definedName name="вывапва_1" localSheetId="0" hidden="1">{"'Лист1'!$A$1:$W$63"}</definedName>
    <definedName name="вывапва_1" hidden="1">{"'Лист1'!$A$1:$W$63"}</definedName>
    <definedName name="вывапва_2" localSheetId="1" hidden="1">{"'Лист1'!$A$1:$W$63"}</definedName>
    <definedName name="вывапва_2" localSheetId="0" hidden="1">{"'Лист1'!$A$1:$W$63"}</definedName>
    <definedName name="вывапва_2" hidden="1">{"'Лист1'!$A$1:$W$63"}</definedName>
    <definedName name="Вып_н_2003" localSheetId="1">'[76]Текущие цены'!#REF!</definedName>
    <definedName name="Вып_н_2003" localSheetId="24">'[76]Текущие цены'!#REF!</definedName>
    <definedName name="Вып_н_2003">'[76]Текущие цены'!#REF!</definedName>
    <definedName name="вып_н_2004" localSheetId="1">'[76]Текущие цены'!#REF!</definedName>
    <definedName name="вып_н_2004" localSheetId="24">'[76]Текущие цены'!#REF!</definedName>
    <definedName name="вып_н_2004">'[76]Текущие цены'!#REF!</definedName>
    <definedName name="Вып_ОФ_с_пц">[76]рабочий!$Y$202:$AP$224</definedName>
    <definedName name="Вып_оф_с_цпг" localSheetId="1">'[76]Текущие цены'!#REF!</definedName>
    <definedName name="Вып_оф_с_цпг" localSheetId="24">'[76]Текущие цены'!#REF!</definedName>
    <definedName name="Вып_оф_с_цпг">'[76]Текущие цены'!#REF!</definedName>
    <definedName name="Вып_с_новых_ОФ">[76]рабочий!$Y$277:$AP$299</definedName>
    <definedName name="выф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ходКХП">0.6790118</definedName>
    <definedName name="г" localSheetId="1">#N/A</definedName>
    <definedName name="г">[9]!г</definedName>
    <definedName name="г_8">#N/A</definedName>
    <definedName name="газ_кокс" localSheetId="1">#REF!</definedName>
    <definedName name="газ_кокс" localSheetId="24">#REF!</definedName>
    <definedName name="газ_кокс" localSheetId="0">#REF!</definedName>
    <definedName name="газ_кокс">#REF!</definedName>
    <definedName name="Газ_природный" localSheetId="1">#REF!</definedName>
    <definedName name="Газ_природный" localSheetId="24">#REF!</definedName>
    <definedName name="Газ_природный">#REF!</definedName>
    <definedName name="газ_с_01.07.2016">[58]дефляторы!$N$11</definedName>
    <definedName name="газ_с_01.07.2017">[72]дефляторы!$L$11</definedName>
    <definedName name="газ_среднегод_2015">[58]дефляторы!$M$11</definedName>
    <definedName name="газ_среднегод_2016">[72]дефляторы!$K$11</definedName>
    <definedName name="газ_среднегод_2017">[58]дефляторы!$Q$11</definedName>
    <definedName name="ГАС_Ш" localSheetId="1">#REF!</definedName>
    <definedName name="ГАС_Ш" localSheetId="24">#REF!</definedName>
    <definedName name="ГАС_Ш" localSheetId="0">#REF!</definedName>
    <definedName name="ГАС_Ш">#REF!</definedName>
    <definedName name="гг" localSheetId="1">#REF!</definedName>
    <definedName name="гг" localSheetId="24">#REF!</definedName>
    <definedName name="гг">#REF!</definedName>
    <definedName name="генпла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ИД" localSheetId="1">#REF!</definedName>
    <definedName name="ГИД" localSheetId="24">#REF!</definedName>
    <definedName name="ГИД" localSheetId="0">#REF!</definedName>
    <definedName name="ГИД">#REF!</definedName>
    <definedName name="ГИД_ЗФА" localSheetId="1">#REF!</definedName>
    <definedName name="ГИД_ЗФА" localSheetId="24">#REF!</definedName>
    <definedName name="ГИД_ЗФА">#REF!</definedName>
    <definedName name="ГЛ" localSheetId="1">#REF!</definedName>
    <definedName name="ГЛ" localSheetId="24">#REF!</definedName>
    <definedName name="ГЛ">#REF!</definedName>
    <definedName name="ГЛ_" localSheetId="1">#REF!</definedName>
    <definedName name="ГЛ_" localSheetId="24">#REF!</definedName>
    <definedName name="ГЛ_">#REF!</definedName>
    <definedName name="ГЛ_ДП" localSheetId="1">[54]Калькуляции!#REF!</definedName>
    <definedName name="ГЛ_ДП" localSheetId="24">[54]Калькуляции!#REF!</definedName>
    <definedName name="ГЛ_ДП">[54]Калькуляции!#REF!</definedName>
    <definedName name="ГЛ_Т" localSheetId="1">#REF!</definedName>
    <definedName name="ГЛ_Т" localSheetId="24">#REF!</definedName>
    <definedName name="ГЛ_Т" localSheetId="0">#REF!</definedName>
    <definedName name="ГЛ_Т">#REF!</definedName>
    <definedName name="ГЛ_Ш" localSheetId="1">#REF!</definedName>
    <definedName name="ГЛ_Ш" localSheetId="24">#REF!</definedName>
    <definedName name="ГЛ_Ш">#REF!</definedName>
    <definedName name="глиноз_шлак_тонн" localSheetId="1">#REF!</definedName>
    <definedName name="глиноз_шлак_тонн" localSheetId="24">#REF!</definedName>
    <definedName name="глиноз_шлак_тонн">#REF!</definedName>
    <definedName name="глинозем" localSheetId="1">'Производственные показатели'!USD/1.701</definedName>
    <definedName name="глинозем">[9]!USD/1.701</definedName>
    <definedName name="глинозем._шлак" localSheetId="1">#REF!</definedName>
    <definedName name="глинозем._шлак" localSheetId="24">#REF!</definedName>
    <definedName name="глинозем._шлак" localSheetId="0">#REF!</definedName>
    <definedName name="глинозем._шлак">#REF!</definedName>
    <definedName name="глинозем_8">#N/A</definedName>
    <definedName name="Глубина" localSheetId="1">#N/A</definedName>
    <definedName name="Глубина">'[77]ПФВ-0.5'!$AK$13:$AK$15</definedName>
    <definedName name="гн" localSheetId="1">'Производственные показатели'!гн</definedName>
    <definedName name="гн" localSheetId="0">'форма №2 '!гн</definedName>
    <definedName name="гн">[0]!гн</definedName>
    <definedName name="год" localSheetId="1">'Производственные показатели'!год</definedName>
    <definedName name="год">[58]списки!$B$18:$B$23</definedName>
    <definedName name="год1">[78]параметры!$C$3</definedName>
    <definedName name="год2">[79]параметры!$C$2</definedName>
    <definedName name="годы" localSheetId="1">[47]списки!$B$18:$B$23</definedName>
    <definedName name="годы">[80]списки!$B$18:$B$23</definedName>
    <definedName name="годы_1" localSheetId="1">[47]списки!$B$21:$B$23</definedName>
    <definedName name="годы_1">[80]списки!$B$21:$B$23</definedName>
    <definedName name="Гольцо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од" localSheetId="1">#N/A</definedName>
    <definedName name="город">[81]Анкета!$B$8</definedName>
    <definedName name="ГР" localSheetId="1">#REF!</definedName>
    <definedName name="ГР" localSheetId="24">#REF!</definedName>
    <definedName name="ГР" localSheetId="0">#REF!</definedName>
    <definedName name="ГР">#REF!</definedName>
    <definedName name="гра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" localSheetId="1">'Производственные показатели'!график</definedName>
    <definedName name="график" localSheetId="0">'форма №2 '!график</definedName>
    <definedName name="график">[0]!график</definedName>
    <definedName name="грприрцфв00ав98" localSheetId="1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прирцфв00ав98_2" localSheetId="1" hidden="1">{#N/A,#N/A,TRUE,"Лист1";#N/A,#N/A,TRUE,"Лист2";#N/A,#N/A,TRUE,"Лист3"}</definedName>
    <definedName name="грприрцфв00ав98_2" localSheetId="0" hidden="1">{#N/A,#N/A,TRUE,"Лист1";#N/A,#N/A,TRUE,"Лист2";#N/A,#N/A,TRUE,"Лист3"}</definedName>
    <definedName name="грприрцфв00ав98_2" hidden="1">{#N/A,#N/A,TRUE,"Лист1";#N/A,#N/A,TRUE,"Лист2";#N/A,#N/A,TRUE,"Лист3"}</definedName>
    <definedName name="грузопер_ПЖТ">'[61]цены цехов'!$D$29</definedName>
    <definedName name="Груп_хвс_с_типом_водоснабжения" localSheetId="1">#N/A</definedName>
    <definedName name="Груп_хвс_с_типом_водоснабжения" localSheetId="24">#REF!</definedName>
    <definedName name="Груп_хвс_с_типом_водоснабжения" localSheetId="0">#REF!</definedName>
    <definedName name="Груп_хвс_с_типом_водоснабжения">#REF!</definedName>
    <definedName name="группировка" localSheetId="1">#REF!</definedName>
    <definedName name="группировка" localSheetId="24">#REF!</definedName>
    <definedName name="группировка">#REF!</definedName>
    <definedName name="грфинцкавг98Х" localSheetId="1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рфинцкавг98Х_2" localSheetId="1" hidden="1">{#N/A,#N/A,TRUE,"Лист1";#N/A,#N/A,TRUE,"Лист2";#N/A,#N/A,TRUE,"Лист3"}</definedName>
    <definedName name="грфинцкавг98Х_2" localSheetId="0" hidden="1">{#N/A,#N/A,TRUE,"Лист1";#N/A,#N/A,TRUE,"Лист2";#N/A,#N/A,TRUE,"Лист3"}</definedName>
    <definedName name="грфинцкавг98Х_2" hidden="1">{#N/A,#N/A,TRUE,"Лист1";#N/A,#N/A,TRUE,"Лист2";#N/A,#N/A,TRUE,"Лист3"}</definedName>
    <definedName name="ГФГ">'[61]цены цехов'!$D$52</definedName>
    <definedName name="гшгш" localSheetId="1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гш_2" localSheetId="1" hidden="1">{#N/A,#N/A,TRUE,"Лист1";#N/A,#N/A,TRUE,"Лист2";#N/A,#N/A,TRUE,"Лист3"}</definedName>
    <definedName name="гшгш_2" localSheetId="0" hidden="1">{#N/A,#N/A,TRUE,"Лист1";#N/A,#N/A,TRUE,"Лист2";#N/A,#N/A,TRUE,"Лист3"}</definedName>
    <definedName name="гшгш_2" hidden="1">{#N/A,#N/A,TRUE,"Лист1";#N/A,#N/A,TRUE,"Лист2";#N/A,#N/A,TRUE,"Лист3"}</definedName>
    <definedName name="гшщ" localSheetId="1">'Производственные показатели'!гшщ</definedName>
    <definedName name="гшщ" localSheetId="0">'форма №2 '!гшщ</definedName>
    <definedName name="гшщ">[0]!гшщ</definedName>
    <definedName name="д" localSheetId="1">'Производственные показатели'!д</definedName>
    <definedName name="д">[82]имена!$A$1</definedName>
    <definedName name="да1" localSheetId="1">#REF!</definedName>
    <definedName name="да1" localSheetId="24">#REF!</definedName>
    <definedName name="да1" localSheetId="0">#REF!</definedName>
    <definedName name="да1">#REF!</definedName>
    <definedName name="да2" localSheetId="1">#REF!</definedName>
    <definedName name="да2" localSheetId="24">#REF!</definedName>
    <definedName name="да2">#REF!</definedName>
    <definedName name="да3" localSheetId="1">#REF!</definedName>
    <definedName name="да3" localSheetId="24">#REF!</definedName>
    <definedName name="да3">#REF!</definedName>
    <definedName name="ДАВ_ЖИД" localSheetId="1">#REF!</definedName>
    <definedName name="ДАВ_ЖИД" localSheetId="24">#REF!</definedName>
    <definedName name="ДАВ_ЖИД">#REF!</definedName>
    <definedName name="ДАВ_КАТАНКА" localSheetId="1">[54]Калькуляции!#REF!</definedName>
    <definedName name="ДАВ_КАТАНКА" localSheetId="24">[54]Калькуляции!#REF!</definedName>
    <definedName name="ДАВ_КАТАНКА">[54]Калькуляции!#REF!</definedName>
    <definedName name="ДАВ_МЕЛК" localSheetId="1">#REF!</definedName>
    <definedName name="ДАВ_МЕЛК" localSheetId="24">#REF!</definedName>
    <definedName name="ДАВ_МЕЛК" localSheetId="0">#REF!</definedName>
    <definedName name="ДАВ_МЕЛК">#REF!</definedName>
    <definedName name="ДАВ_СЛИТКИ" localSheetId="1">#REF!</definedName>
    <definedName name="ДАВ_СЛИТКИ" localSheetId="24">#REF!</definedName>
    <definedName name="ДАВ_СЛИТКИ">#REF!</definedName>
    <definedName name="Дав_тв" localSheetId="1">#REF!</definedName>
    <definedName name="Дав_тв" localSheetId="24">#REF!</definedName>
    <definedName name="Дав_тв">#REF!</definedName>
    <definedName name="ДАВ_ШТАН" localSheetId="1">#REF!</definedName>
    <definedName name="ДАВ_ШТАН" localSheetId="24">#REF!</definedName>
    <definedName name="ДАВ_ШТАН">#REF!</definedName>
    <definedName name="ДАВАЛЬЧЕСИЙ" localSheetId="1">#REF!</definedName>
    <definedName name="ДАВАЛЬЧЕСИЙ" localSheetId="24">#REF!</definedName>
    <definedName name="ДАВАЛЬЧЕСИЙ">#REF!</definedName>
    <definedName name="ДАВАЛЬЧЕСКИЙ" localSheetId="1">#REF!</definedName>
    <definedName name="ДАВАЛЬЧЕСКИЙ" localSheetId="24">#REF!</definedName>
    <definedName name="ДАВАЛЬЧЕСКИЙ">#REF!</definedName>
    <definedName name="Данкор2">[55]Дебиторка!$J$27</definedName>
    <definedName name="дар1" localSheetId="1">#REF!</definedName>
    <definedName name="дар1" localSheetId="24">#REF!</definedName>
    <definedName name="дар1" localSheetId="0">#REF!</definedName>
    <definedName name="дар1">#REF!</definedName>
    <definedName name="дат" localSheetId="1">#REF!</definedName>
    <definedName name="дат" localSheetId="24">#REF!</definedName>
    <definedName name="дат">#REF!</definedName>
    <definedName name="ДАТА" localSheetId="1">[69]Лист1!$A$38:$A$50</definedName>
    <definedName name="ДАТА">[70]Лист1!$A$38:$A$50</definedName>
    <definedName name="дата_2_2" localSheetId="1">#REF!</definedName>
    <definedName name="дата_2_2" localSheetId="24">#REF!</definedName>
    <definedName name="дата_2_2" localSheetId="0">#REF!</definedName>
    <definedName name="дата_2_2">#REF!</definedName>
    <definedName name="дата_2_2_" localSheetId="1">#REF!</definedName>
    <definedName name="дата_2_2_" localSheetId="24">#REF!</definedName>
    <definedName name="дата_2_2_">#REF!</definedName>
    <definedName name="дата_4" localSheetId="1">#REF!</definedName>
    <definedName name="дата_4" localSheetId="24">#REF!</definedName>
    <definedName name="дата_4">#REF!</definedName>
    <definedName name="дата_5" localSheetId="1">#REF!</definedName>
    <definedName name="дата_5" localSheetId="24">#REF!</definedName>
    <definedName name="дата_5">#REF!</definedName>
    <definedName name="дата_г" localSheetId="1">#REF!</definedName>
    <definedName name="дата_г" localSheetId="24">#REF!</definedName>
    <definedName name="дата_г">#REF!</definedName>
    <definedName name="дата_гг" localSheetId="1">#REF!</definedName>
    <definedName name="дата_гг" localSheetId="24">#REF!</definedName>
    <definedName name="дата_гг">#REF!</definedName>
    <definedName name="дата_с" localSheetId="1">#REF!</definedName>
    <definedName name="дата_с" localSheetId="24">#REF!</definedName>
    <definedName name="дата_с">#REF!</definedName>
    <definedName name="дата_с_2" localSheetId="1">#REF!</definedName>
    <definedName name="дата_с_2" localSheetId="24">#REF!</definedName>
    <definedName name="дата_с_2">#REF!</definedName>
    <definedName name="дата_спрг" localSheetId="1">#REF!</definedName>
    <definedName name="дата_спрг" localSheetId="24">#REF!</definedName>
    <definedName name="дата_спрг">#REF!</definedName>
    <definedName name="дата_сс" localSheetId="1">#REF!</definedName>
    <definedName name="дата_сс" localSheetId="24">#REF!</definedName>
    <definedName name="дата_сс">#REF!</definedName>
    <definedName name="дата01" localSheetId="1">#REF!</definedName>
    <definedName name="дата01" localSheetId="24">#REF!</definedName>
    <definedName name="дата01">#REF!</definedName>
    <definedName name="дата02" localSheetId="1">#REF!</definedName>
    <definedName name="дата02" localSheetId="24">#REF!</definedName>
    <definedName name="дата02">#REF!</definedName>
    <definedName name="дата03" localSheetId="1">#REF!</definedName>
    <definedName name="дата03" localSheetId="24">#REF!</definedName>
    <definedName name="дата03">#REF!</definedName>
    <definedName name="дата04" localSheetId="1">#REF!</definedName>
    <definedName name="дата04" localSheetId="24">#REF!</definedName>
    <definedName name="дата04">#REF!</definedName>
    <definedName name="дата05" localSheetId="1">#REF!</definedName>
    <definedName name="дата05" localSheetId="24">#REF!</definedName>
    <definedName name="дата05">#REF!</definedName>
    <definedName name="дата06" localSheetId="1">#REF!</definedName>
    <definedName name="дата06" localSheetId="24">#REF!</definedName>
    <definedName name="дата06">#REF!</definedName>
    <definedName name="дата07" localSheetId="1">#REF!</definedName>
    <definedName name="дата07" localSheetId="24">#REF!</definedName>
    <definedName name="дата07">#REF!</definedName>
    <definedName name="дата08" localSheetId="1">#REF!</definedName>
    <definedName name="дата08" localSheetId="24">#REF!</definedName>
    <definedName name="дата08">#REF!</definedName>
    <definedName name="дата09" localSheetId="1">#REF!</definedName>
    <definedName name="дата09" localSheetId="24">#REF!</definedName>
    <definedName name="дата09">#REF!</definedName>
    <definedName name="дата10" localSheetId="1">#REF!</definedName>
    <definedName name="дата10" localSheetId="24">#REF!</definedName>
    <definedName name="дата10">#REF!</definedName>
    <definedName name="дата11" localSheetId="1">#REF!</definedName>
    <definedName name="дата11" localSheetId="24">#REF!</definedName>
    <definedName name="дата11">#REF!</definedName>
    <definedName name="дата12" localSheetId="1">#REF!</definedName>
    <definedName name="дата12" localSheetId="24">#REF!</definedName>
    <definedName name="дата12">#REF!</definedName>
    <definedName name="дата13" localSheetId="1">#REF!</definedName>
    <definedName name="дата13" localSheetId="24">#REF!</definedName>
    <definedName name="дата13">#REF!</definedName>
    <definedName name="дата14" localSheetId="1">#REF!</definedName>
    <definedName name="дата14" localSheetId="24">#REF!</definedName>
    <definedName name="дата14">#REF!</definedName>
    <definedName name="дата15" localSheetId="1">#REF!</definedName>
    <definedName name="дата15" localSheetId="24">#REF!</definedName>
    <definedName name="дата15">#REF!</definedName>
    <definedName name="дата16" localSheetId="1">#REF!</definedName>
    <definedName name="дата16" localSheetId="24">#REF!</definedName>
    <definedName name="дата16">#REF!</definedName>
    <definedName name="дата17" localSheetId="1">#REF!</definedName>
    <definedName name="дата17" localSheetId="24">#REF!</definedName>
    <definedName name="дата17">#REF!</definedName>
    <definedName name="дата18" localSheetId="1">#REF!</definedName>
    <definedName name="дата18" localSheetId="24">#REF!</definedName>
    <definedName name="дата18">#REF!</definedName>
    <definedName name="дата19" localSheetId="1">#REF!</definedName>
    <definedName name="дата19" localSheetId="24">#REF!</definedName>
    <definedName name="дата19">#REF!</definedName>
    <definedName name="дата20" localSheetId="1">#REF!</definedName>
    <definedName name="дата20" localSheetId="24">#REF!</definedName>
    <definedName name="дата20">#REF!</definedName>
    <definedName name="дата21" localSheetId="1">#REF!</definedName>
    <definedName name="дата21" localSheetId="24">#REF!</definedName>
    <definedName name="дата21">#REF!</definedName>
    <definedName name="дата22" localSheetId="1">#REF!</definedName>
    <definedName name="дата22" localSheetId="24">#REF!</definedName>
    <definedName name="дата22">#REF!</definedName>
    <definedName name="дата3" localSheetId="1">#REF!</definedName>
    <definedName name="дата3" localSheetId="24">#REF!</definedName>
    <definedName name="дата3">#REF!</definedName>
    <definedName name="дач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Бюджет___обобщение__по_абоненту_1Круп" localSheetId="1">#REF!</definedName>
    <definedName name="ДБюджет___обобщение__по_абоненту_1Круп" localSheetId="24">#REF!</definedName>
    <definedName name="ДБюджет___обобщение__по_абоненту_1Круп" localSheetId="0">#REF!</definedName>
    <definedName name="ДБюджет___обобщение__по_абоненту_1Круп">#REF!</definedName>
    <definedName name="Дв" localSheetId="1">#N/A</definedName>
    <definedName name="Дв">[9]!Дв</definedName>
    <definedName name="Дв_8">#N/A</definedName>
    <definedName name="движимость_имущества">[32]списки!$W$2:$W$4</definedName>
    <definedName name="дд" localSheetId="1">'Производственные показатели'!дд</definedName>
    <definedName name="дд" localSheetId="0">'форма №2 '!дд</definedName>
    <definedName name="дд">[0]!дд</definedName>
    <definedName name="ддд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ддддддд" localSheetId="1">#N/A</definedName>
    <definedName name="дддддддддд">[9]!дддддддддд</definedName>
    <definedName name="де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БИТ_кон" localSheetId="1">#REF!</definedName>
    <definedName name="ДЕБИТ_кон" localSheetId="24">#REF!</definedName>
    <definedName name="ДЕБИТ_кон" localSheetId="0">#REF!</definedName>
    <definedName name="ДЕБИТ_кон">#REF!</definedName>
    <definedName name="ДЕБИТ_нач" localSheetId="1">#REF!</definedName>
    <definedName name="ДЕБИТ_нач" localSheetId="24">#REF!</definedName>
    <definedName name="ДЕБИТ_нач">#REF!</definedName>
    <definedName name="ДЕК_РУБ" localSheetId="1">[54]Калькуляции!#REF!</definedName>
    <definedName name="ДЕК_РУБ" localSheetId="24">[54]Калькуляции!#REF!</definedName>
    <definedName name="ДЕК_РУБ">[54]Калькуляции!#REF!</definedName>
    <definedName name="ДЕК_Т" localSheetId="1">[54]Калькуляции!#REF!</definedName>
    <definedName name="ДЕК_Т" localSheetId="24">[54]Калькуляции!#REF!</definedName>
    <definedName name="ДЕК_Т">[54]Калькуляции!#REF!</definedName>
    <definedName name="ДЕК_ТОН" localSheetId="1">[54]Калькуляции!#REF!</definedName>
    <definedName name="ДЕК_ТОН" localSheetId="24">[54]Калькуляции!#REF!</definedName>
    <definedName name="ДЕК_ТОН">[54]Калькуляции!#REF!</definedName>
    <definedName name="декабрь" localSheetId="1" hidden="1">{"'Лист1'!$A$1:$W$63"}</definedName>
    <definedName name="декабрь" localSheetId="0" hidden="1">{"'Лист1'!$A$1:$W$63"}</definedName>
    <definedName name="декабрь" hidden="1">{"'Лист1'!$A$1:$W$63"}</definedName>
    <definedName name="декабрь_1" localSheetId="1" hidden="1">{"'Лист1'!$A$1:$W$63"}</definedName>
    <definedName name="декабрь_1" localSheetId="0" hidden="1">{"'Лист1'!$A$1:$W$63"}</definedName>
    <definedName name="декабрь_1" hidden="1">{"'Лист1'!$A$1:$W$63"}</definedName>
    <definedName name="декабрь_2" localSheetId="1" hidden="1">{"'Лист1'!$A$1:$W$63"}</definedName>
    <definedName name="декабрь_2" localSheetId="0" hidden="1">{"'Лист1'!$A$1:$W$63"}</definedName>
    <definedName name="декабрь_2" hidden="1">{"'Лист1'!$A$1:$W$63"}</definedName>
    <definedName name="декабрь_8" localSheetId="1">#REF!</definedName>
    <definedName name="декабрь_8" localSheetId="24">#REF!</definedName>
    <definedName name="декабрь_8">#REF!</definedName>
    <definedName name="День" localSheetId="1">#N/A</definedName>
    <definedName name="День">'[77]ПФВ-0.5'!$AM$4:$AM$34</definedName>
    <definedName name="деф">[83]параметры!$C$6</definedName>
    <definedName name="Дефл_ц_пред_год">'[76]Текущие цены'!$AT$36:$BK$58</definedName>
    <definedName name="дефлятор">[84]параметры!$C$8</definedName>
    <definedName name="Дефлятор_годовой">'[76]Текущие цены'!$Y$4:$AP$27</definedName>
    <definedName name="Дефлятор_цепной">'[76]Текущие цены'!$Y$36:$AP$58</definedName>
    <definedName name="джэ">#N/A</definedName>
    <definedName name="джэ_1">#N/A</definedName>
    <definedName name="джэ_2">#N/A</definedName>
    <definedName name="джэ_3">#N/A</definedName>
    <definedName name="джэ_4">#N/A</definedName>
    <definedName name="джэ_5">#N/A</definedName>
    <definedName name="джэ_6" localSheetId="1">MATCH(0.01,'Производственные показатели'!End_Bal_6,-1)+1</definedName>
    <definedName name="джэ_6" localSheetId="24">MATCH(0.01,'Свод затрат'!End_Bal_6,-1)+1</definedName>
    <definedName name="джэ_6" localSheetId="0">MATCH(0.01,'форма №2 '!End_Bal_6,-1)+1</definedName>
    <definedName name="джэ_6">MATCH(0.01,End_Bal_6,-1)+1</definedName>
    <definedName name="джэ_7" localSheetId="1">MATCH(0.01,'Производственные показатели'!End_Bal_7,-1)+1</definedName>
    <definedName name="джэ_7" localSheetId="24">MATCH(0.01,'Свод затрат'!End_Bal_7,-1)+1</definedName>
    <definedName name="джэ_7" localSheetId="0">MATCH(0.01,End_Bal_7,-1)+1</definedName>
    <definedName name="джэ_7">MATCH(0.01,End_Bal_7,-1)+1</definedName>
    <definedName name="ДЗО" localSheetId="1">'[84]титул БДР'!$A$18</definedName>
    <definedName name="ДЗО">'[85]титул БДР'!$A$22</definedName>
    <definedName name="Диаметры" localSheetId="1">#N/A</definedName>
    <definedName name="Диаметры">'[77]ПФВ-0.5'!$AK$22:$AK$39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24">#REF!,#REF!,#REF!,#REF!,[0]!P1_ДиапазонЗащиты,[0]!P2_ДиапазонЗащиты,[0]!P3_ДиапазонЗащиты,[0]!P4_ДиапазонЗащиты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д" localSheetId="1">#REF!</definedName>
    <definedName name="дивид" localSheetId="24">#REF!</definedName>
    <definedName name="дивид" localSheetId="0">#REF!</definedName>
    <definedName name="дивид">#REF!</definedName>
    <definedName name="дизельное_топливо_с_01.07.2016">[58]дефляторы!$N$14</definedName>
    <definedName name="дизельное_топливо_с_01072015">[47]дефляторы!$J$14</definedName>
    <definedName name="дизельное_топливо_среднегод_2016">[58]дефляторы!$O$14</definedName>
    <definedName name="дизельное_топливо_среднегод_2021">[32]дефляторы!$L$14</definedName>
    <definedName name="дизельное_топливо_среднегод_2022">[32]дефляторы!$M$14</definedName>
    <definedName name="дизельное_топливо_среднегод_2023">[32]дефляторы!$N$14</definedName>
    <definedName name="дизельное_топливо_среднегод_2024">[32]дефляторы!$O$14</definedName>
    <definedName name="ДИЗТОПЛИВО" localSheetId="1">#REF!</definedName>
    <definedName name="ДИЗТОПЛИВО" localSheetId="24">#REF!</definedName>
    <definedName name="ДИЗТОПЛИВО" localSheetId="0">#REF!</definedName>
    <definedName name="ДИЗТОПЛИВО">#REF!</definedName>
    <definedName name="дизтопливо_2015_полуг" localSheetId="1">[56]дефляторы!$I$15</definedName>
    <definedName name="дизтопливо_2015_полуг">[57]дефляторы!$I$15</definedName>
    <definedName name="ДИМА" localSheetId="1">#REF!</definedName>
    <definedName name="ДИМА" localSheetId="24">#REF!</definedName>
    <definedName name="ДИМА" localSheetId="0">#REF!</definedName>
    <definedName name="ДИМА">#REF!</definedName>
    <definedName name="Дионис2">[55]Дебиторка!$J$15</definedName>
    <definedName name="Диспетчер" localSheetId="1">#REF!</definedName>
    <definedName name="Диспетчер" localSheetId="24">#REF!</definedName>
    <definedName name="Диспетчер" localSheetId="0">#REF!</definedName>
    <definedName name="Диспетчер">#REF!</definedName>
    <definedName name="ДИЭТ" localSheetId="1">[54]Калькуляции!#REF!</definedName>
    <definedName name="ДИЭТ" localSheetId="24">[54]Калькуляции!#REF!</definedName>
    <definedName name="ДИЭТ" localSheetId="0">[54]Калькуляции!#REF!</definedName>
    <definedName name="ДИЭТ">[54]Калькуляции!#REF!</definedName>
    <definedName name="дл" localSheetId="1">#REF!</definedName>
    <definedName name="дл">[84]Анкета!$A$5</definedName>
    <definedName name="длоо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ни" localSheetId="1">#REF!</definedName>
    <definedName name="дни" localSheetId="24">#REF!</definedName>
    <definedName name="дни" localSheetId="0">#REF!</definedName>
    <definedName name="дни">#REF!</definedName>
    <definedName name="договор">[32]списки!$U$2:$U$7</definedName>
    <definedName name="ДОГПЕР_АВЧСЫРЕЦ" localSheetId="1">[54]Калькуляции!#REF!</definedName>
    <definedName name="ДОГПЕР_АВЧСЫРЕЦ" localSheetId="24">[54]Калькуляции!#REF!</definedName>
    <definedName name="ДОГПЕР_АВЧСЫРЕЦ" localSheetId="0">[54]Калькуляции!#REF!</definedName>
    <definedName name="ДОГПЕР_АВЧСЫРЕЦ">[54]Калькуляции!#REF!</definedName>
    <definedName name="ДОГПЕР_СЫРЕЦ" localSheetId="1">[54]Калькуляции!#REF!</definedName>
    <definedName name="ДОГПЕР_СЫРЕЦ" localSheetId="24">[54]Калькуляции!#REF!</definedName>
    <definedName name="ДОГПЕР_СЫРЕЦ" localSheetId="0">[54]Калькуляции!#REF!</definedName>
    <definedName name="ДОГПЕР_СЫРЕЦ">[54]Калькуляции!#REF!</definedName>
    <definedName name="дол" localSheetId="1">#REF!</definedName>
    <definedName name="дол" localSheetId="24">#REF!</definedName>
    <definedName name="дол" localSheetId="0">#REF!</definedName>
    <definedName name="дол">#REF!</definedName>
    <definedName name="Доллар" localSheetId="1">[86]Оборудование_стоим!#REF!</definedName>
    <definedName name="Доллар" localSheetId="24">[87]Оборудование_стоим!#REF!</definedName>
    <definedName name="Доллар" localSheetId="0">[87]Оборудование_стоим!#REF!</definedName>
    <definedName name="Доллар">[87]Оборудование_стоим!#REF!</definedName>
    <definedName name="доллар_единный">28.5</definedName>
    <definedName name="Доллар_Единый">33.7</definedName>
    <definedName name="доля_проч_ф" localSheetId="1">#REF!</definedName>
    <definedName name="доля_проч_ф" localSheetId="24">#REF!</definedName>
    <definedName name="доля_проч_ф" localSheetId="0">#REF!</definedName>
    <definedName name="доля_проч_ф">#REF!</definedName>
    <definedName name="доля_прочая" localSheetId="1">#REF!</definedName>
    <definedName name="доля_прочая" localSheetId="24">#REF!</definedName>
    <definedName name="доля_прочая">#REF!</definedName>
    <definedName name="доля_прочая_98_ав" localSheetId="1">#REF!</definedName>
    <definedName name="доля_прочая_98_ав" localSheetId="24">#REF!</definedName>
    <definedName name="доля_прочая_98_ав">#REF!</definedName>
    <definedName name="доля_прочая_ав" localSheetId="1">#REF!</definedName>
    <definedName name="доля_прочая_ав" localSheetId="24">#REF!</definedName>
    <definedName name="доля_прочая_ав">#REF!</definedName>
    <definedName name="доля_прочая_ф" localSheetId="1">#REF!</definedName>
    <definedName name="доля_прочая_ф" localSheetId="24">#REF!</definedName>
    <definedName name="доля_прочая_ф">#REF!</definedName>
    <definedName name="доля_т_ф" localSheetId="1">#REF!</definedName>
    <definedName name="доля_т_ф" localSheetId="24">#REF!</definedName>
    <definedName name="доля_т_ф">#REF!</definedName>
    <definedName name="доля_теп_1" localSheetId="1">#REF!</definedName>
    <definedName name="доля_теп_1" localSheetId="24">#REF!</definedName>
    <definedName name="доля_теп_1">#REF!</definedName>
    <definedName name="доля_теп_2" localSheetId="1">#REF!</definedName>
    <definedName name="доля_теп_2" localSheetId="24">#REF!</definedName>
    <definedName name="доля_теп_2">#REF!</definedName>
    <definedName name="доля_теп_3" localSheetId="1">#REF!</definedName>
    <definedName name="доля_теп_3" localSheetId="24">#REF!</definedName>
    <definedName name="доля_теп_3">#REF!</definedName>
    <definedName name="доля_тепло" localSheetId="1">#REF!</definedName>
    <definedName name="доля_тепло" localSheetId="24">#REF!</definedName>
    <definedName name="доля_тепло">#REF!</definedName>
    <definedName name="доля_эл_1" localSheetId="1">#REF!</definedName>
    <definedName name="доля_эл_1" localSheetId="24">#REF!</definedName>
    <definedName name="доля_эл_1">#REF!</definedName>
    <definedName name="доля_эл_2" localSheetId="1">#REF!</definedName>
    <definedName name="доля_эл_2" localSheetId="24">#REF!</definedName>
    <definedName name="доля_эл_2">#REF!</definedName>
    <definedName name="доля_эл_3" localSheetId="1">#REF!</definedName>
    <definedName name="доля_эл_3" localSheetId="24">#REF!</definedName>
    <definedName name="доля_эл_3">#REF!</definedName>
    <definedName name="доля_эл_ф" localSheetId="1">#REF!</definedName>
    <definedName name="доля_эл_ф" localSheetId="24">#REF!</definedName>
    <definedName name="доля_эл_ф">#REF!</definedName>
    <definedName name="доля_электра" localSheetId="1">#REF!</definedName>
    <definedName name="доля_электра" localSheetId="24">#REF!</definedName>
    <definedName name="доля_электра">#REF!</definedName>
    <definedName name="доля_электра_99" localSheetId="1">#REF!</definedName>
    <definedName name="доля_электра_99" localSheetId="24">#REF!</definedName>
    <definedName name="доля_электра_99">#REF!</definedName>
    <definedName name="др" localSheetId="1">#REF!</definedName>
    <definedName name="др" localSheetId="24">#REF!</definedName>
    <definedName name="др">#REF!</definedName>
    <definedName name="ДРУГОЕ" localSheetId="1">#REF!</definedName>
    <definedName name="ДРУГОЕ" localSheetId="24">#REF!</definedName>
    <definedName name="ДРУГОЕ">#REF!</definedName>
    <definedName name="ДС" localSheetId="1">#REF!</definedName>
    <definedName name="ДС" localSheetId="24">#REF!</definedName>
    <definedName name="ДС">#REF!</definedName>
    <definedName name="дунит_об._тонн" localSheetId="1">#REF!</definedName>
    <definedName name="дунит_об._тонн" localSheetId="24">#REF!</definedName>
    <definedName name="дунит_об._тонн">#REF!</definedName>
    <definedName name="дунит_обож." localSheetId="1">#REF!</definedName>
    <definedName name="дунит_обож." localSheetId="24">#REF!</definedName>
    <definedName name="дунит_обож.">#REF!</definedName>
    <definedName name="е" localSheetId="1">#N/A</definedName>
    <definedName name="е">[9]!е</definedName>
    <definedName name="е_8">#N/A</definedName>
    <definedName name="еа">#N/A</definedName>
    <definedName name="еаш" localSheetId="1">'Производственные показатели'!еаш</definedName>
    <definedName name="еаш" localSheetId="0">'форма №2 '!еаш</definedName>
    <definedName name="еаш">[0]!еаш</definedName>
    <definedName name="евншшш" localSheetId="1">'Производственные показатели'!евншшш</definedName>
    <definedName name="евншшш" localSheetId="0">'форма №2 '!евншшш</definedName>
    <definedName name="евншшш">[0]!евншшш</definedName>
    <definedName name="ед_изм" localSheetId="1">#REF!</definedName>
    <definedName name="ед_изм" localSheetId="24">#REF!</definedName>
    <definedName name="ед_изм" localSheetId="0">#REF!</definedName>
    <definedName name="ед_изм">#REF!</definedName>
    <definedName name="еее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>[9]!еее</definedName>
    <definedName name="ееее" localSheetId="1">#N/A</definedName>
    <definedName name="ееее">[9]!ееее</definedName>
    <definedName name="ееее_8">#N/A</definedName>
    <definedName name="екг" localSheetId="1" hidden="1">{"'Лист1'!$A$1:$W$63"}</definedName>
    <definedName name="екг" localSheetId="0" hidden="1">{"'Лист1'!$A$1:$W$63"}</definedName>
    <definedName name="екг" hidden="1">{"'Лист1'!$A$1:$W$63"}</definedName>
    <definedName name="енгш" localSheetId="1" hidden="1">{"'Лист1'!$A$1:$W$63"}</definedName>
    <definedName name="енгш" localSheetId="0" hidden="1">{"'Лист1'!$A$1:$W$63"}</definedName>
    <definedName name="енгш" hidden="1">{"'Лист1'!$A$1:$W$63"}</definedName>
    <definedName name="енгш_1" localSheetId="1" hidden="1">{"'Лист1'!$A$1:$W$63"}</definedName>
    <definedName name="енгш_1" localSheetId="0" hidden="1">{"'Лист1'!$A$1:$W$63"}</definedName>
    <definedName name="енгш_1" hidden="1">{"'Лист1'!$A$1:$W$63"}</definedName>
    <definedName name="енгш_2" localSheetId="1" hidden="1">{"'Лист1'!$A$1:$W$63"}</definedName>
    <definedName name="енгш_2" localSheetId="0" hidden="1">{"'Лист1'!$A$1:$W$63"}</definedName>
    <definedName name="енгш_2" hidden="1">{"'Лист1'!$A$1:$W$63"}</definedName>
    <definedName name="енгшщ" localSheetId="1">ROW(#REF!)</definedName>
    <definedName name="енгшщ" localSheetId="24">ROW(#REF!)</definedName>
    <definedName name="енгшщ">ROW(#REF!)</definedName>
    <definedName name="енгшщ_1">NA()</definedName>
    <definedName name="енгшщ_16" localSheetId="1">ROW(#REF!)</definedName>
    <definedName name="енгшщ_16" localSheetId="24">ROW(#REF!)</definedName>
    <definedName name="енгшщ_16">ROW(#REF!)</definedName>
    <definedName name="енгшщ_17" localSheetId="1">ROW(#REF!)</definedName>
    <definedName name="енгшщ_17" localSheetId="24">ROW(#REF!)</definedName>
    <definedName name="енгшщ_17">ROW(#REF!)</definedName>
    <definedName name="енгшщ_18" localSheetId="1">ROW(#REF!)</definedName>
    <definedName name="енгшщ_18" localSheetId="24">ROW(#REF!)</definedName>
    <definedName name="енгшщ_18">ROW(#REF!)</definedName>
    <definedName name="ер">#N/A</definedName>
    <definedName name="ЕСН" localSheetId="1">[88]Макро!$B$4</definedName>
    <definedName name="ЕСН">[89]Макро!$B$4</definedName>
    <definedName name="еъеъеъ" localSheetId="1">#REF!</definedName>
    <definedName name="еъеъеъ" localSheetId="24">#REF!</definedName>
    <definedName name="еъеъеъ" localSheetId="0">#REF!</definedName>
    <definedName name="еъеъеъ">#REF!</definedName>
    <definedName name="ж" localSheetId="1">#N/A</definedName>
    <definedName name="ж">[9]!ж</definedName>
    <definedName name="ж_8">#N/A</definedName>
    <definedName name="жар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эж">#N/A</definedName>
    <definedName name="жж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жжж" localSheetId="1">#N/A</definedName>
    <definedName name="жжжжжж">[9]!жжжжжж</definedName>
    <definedName name="жжжжжж_8">#N/A</definedName>
    <definedName name="жжжжжжж" localSheetId="1">#N/A</definedName>
    <definedName name="жжжжжжж">[9]!жжжжжжж</definedName>
    <definedName name="жжжжжжж_8">#N/A</definedName>
    <definedName name="жжжжжжжжжжжжжжжжжжжжжжжжжж">#N/A</definedName>
    <definedName name="ЖИДКИЙ" localSheetId="1">#REF!</definedName>
    <definedName name="ЖИДКИЙ" localSheetId="24">#REF!</definedName>
    <definedName name="ЖИДКИЙ" localSheetId="0">#REF!</definedName>
    <definedName name="ЖИДКИЙ">#REF!</definedName>
    <definedName name="жлиеа" localSheetId="1">#N/A</definedName>
    <definedName name="жлиеа">[9]!жлиеа</definedName>
    <definedName name="жлиеа_8">#N/A</definedName>
    <definedName name="жопа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з" localSheetId="1">#N/A</definedName>
    <definedName name="з">[9]!з</definedName>
    <definedName name="з_8">#N/A</definedName>
    <definedName name="З0" localSheetId="1">#REF!</definedName>
    <definedName name="З0" localSheetId="24">#REF!</definedName>
    <definedName name="З0" localSheetId="0">#REF!</definedName>
    <definedName name="З0">#REF!</definedName>
    <definedName name="З1" localSheetId="1">#REF!</definedName>
    <definedName name="З1" localSheetId="24">#REF!</definedName>
    <definedName name="З1">#REF!</definedName>
    <definedName name="З10" localSheetId="1">#REF!</definedName>
    <definedName name="З10" localSheetId="24">#REF!</definedName>
    <definedName name="З10">#REF!</definedName>
    <definedName name="З11" localSheetId="1">#REF!</definedName>
    <definedName name="З11" localSheetId="24">#REF!</definedName>
    <definedName name="З11">#REF!</definedName>
    <definedName name="З12" localSheetId="1">#REF!</definedName>
    <definedName name="З12" localSheetId="24">#REF!</definedName>
    <definedName name="З12">#REF!</definedName>
    <definedName name="З13" localSheetId="1">#REF!</definedName>
    <definedName name="З13" localSheetId="24">#REF!</definedName>
    <definedName name="З13">#REF!</definedName>
    <definedName name="З14" localSheetId="1">#REF!</definedName>
    <definedName name="З14" localSheetId="24">#REF!</definedName>
    <definedName name="З14">#REF!</definedName>
    <definedName name="З2" localSheetId="1">#REF!</definedName>
    <definedName name="З2" localSheetId="24">#REF!</definedName>
    <definedName name="З2">#REF!</definedName>
    <definedName name="З3" localSheetId="1">#REF!</definedName>
    <definedName name="З3" localSheetId="24">#REF!</definedName>
    <definedName name="З3">#REF!</definedName>
    <definedName name="З4" localSheetId="1">#REF!</definedName>
    <definedName name="З4" localSheetId="24">#REF!</definedName>
    <definedName name="З4">#REF!</definedName>
    <definedName name="З5" localSheetId="1">#REF!</definedName>
    <definedName name="З5" localSheetId="24">#REF!</definedName>
    <definedName name="З5">#REF!</definedName>
    <definedName name="З6" localSheetId="1">#REF!</definedName>
    <definedName name="З6" localSheetId="24">#REF!</definedName>
    <definedName name="З6">#REF!</definedName>
    <definedName name="З7" localSheetId="1">#REF!</definedName>
    <definedName name="З7" localSheetId="24">#REF!</definedName>
    <definedName name="З7">#REF!</definedName>
    <definedName name="З8" localSheetId="1">#REF!</definedName>
    <definedName name="З8" localSheetId="24">#REF!</definedName>
    <definedName name="З8">#REF!</definedName>
    <definedName name="З81" localSheetId="1">[54]Калькуляции!#REF!</definedName>
    <definedName name="З81" localSheetId="24">[54]Калькуляции!#REF!</definedName>
    <definedName name="З81">[54]Калькуляции!#REF!</definedName>
    <definedName name="З9" localSheetId="1">#REF!</definedName>
    <definedName name="З9" localSheetId="24">#REF!</definedName>
    <definedName name="З9" localSheetId="0">#REF!</definedName>
    <definedName name="З9">#REF!</definedName>
    <definedName name="_xlnm.Print_Titles" localSheetId="11">АБ_МВМ!$19:$21</definedName>
    <definedName name="_xlnm.Print_Titles" localSheetId="12">АВ_ВВЛ!$19:$21</definedName>
    <definedName name="_xlnm.Print_Titles" localSheetId="13">АВ_МВЛ!$19:$21</definedName>
    <definedName name="_xlnm.Print_Titles" localSheetId="10">ВП!$19:$21</definedName>
    <definedName name="_xlnm.Print_Titles" localSheetId="14">ОП_ВВЛ!$19:$21</definedName>
    <definedName name="_xlnm.Print_Titles" localSheetId="15">ОП_МВЛ!$19:$21</definedName>
    <definedName name="_xlnm.Print_Titles" localSheetId="17">Хранение!$19:$21</definedName>
    <definedName name="_xlnm.Print_Titles">#N/A</definedName>
    <definedName name="запасы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РПЛАТА" localSheetId="1">#REF!</definedName>
    <definedName name="ЗАРПЛАТА" localSheetId="24">#REF!</definedName>
    <definedName name="ЗАРПЛАТА" localSheetId="0">#REF!</definedName>
    <definedName name="ЗАРПЛАТА">#REF!</definedName>
    <definedName name="зарплата_с_01.07.2016">[58]дефляторы!$N$21</definedName>
    <definedName name="зарплата_с_01.07.2017">[72]дефляторы!$L$21</definedName>
    <definedName name="зарплата_с_01.07.2018">[58]дефляторы!$R$21</definedName>
    <definedName name="Зарплата_среднегод_2015">[58]дефляторы!$M$21</definedName>
    <definedName name="Зарплата_среднегод_2016">[72]дефляторы!$K$21</definedName>
    <definedName name="Зарплата_среднегод_2017">[72]дефляторы!$M$21</definedName>
    <definedName name="Зарплата_среднегод_2019">[32]дефляторы!$J$21</definedName>
    <definedName name="Зарплата_среднегод_2020">[32]дефляторы!$K$21</definedName>
    <definedName name="зарплата_среднегод_2021">[32]дефляторы!$L$21</definedName>
    <definedName name="зарплата_среднегод_2022">[32]дефляторы!$M$21</definedName>
    <definedName name="зарплата_среднегод_2023">[32]дефляторы!$N$21</definedName>
    <definedName name="зарплата_среднегод_2024">[32]дефляторы!$O$21</definedName>
    <definedName name="Затраты_на_оплату_труда_с_01072014">[47]дефляторы!$H$21</definedName>
    <definedName name="Затраты_на_оплату_труда_с_01072015">[47]дефляторы!$J$21</definedName>
    <definedName name="зачет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емнал" localSheetId="1">#REF!</definedName>
    <definedName name="земнал" localSheetId="24">#REF!</definedName>
    <definedName name="земнал" localSheetId="0">#REF!</definedName>
    <definedName name="земнал">#REF!</definedName>
    <definedName name="зз">#N/A</definedName>
    <definedName name="ззззз" localSheetId="1">#REF!</definedName>
    <definedName name="ззззз" localSheetId="24">#REF!</definedName>
    <definedName name="ззззз" localSheetId="0">#REF!</definedName>
    <definedName name="ззззз">#REF!</definedName>
    <definedName name="ззззззззззззззззззззз" localSheetId="1">#N/A</definedName>
    <definedName name="ззззззззззззззззззззз">[9]!ззззззззззззззззззззз</definedName>
    <definedName name="ззззззззззззззззззззз_8">#N/A</definedName>
    <definedName name="ЗКР" localSheetId="1">[54]Калькуляции!#REF!</definedName>
    <definedName name="ЗКР" localSheetId="24">[54]Калькуляции!#REF!</definedName>
    <definedName name="ЗКР" localSheetId="0">[54]Калькуляции!#REF!</definedName>
    <definedName name="ЗКР">[54]Калькуляции!#REF!</definedName>
    <definedName name="ЗП1" localSheetId="1">[89]Лист13!$A$2</definedName>
    <definedName name="ЗП1">[88]Лист13!$A$2</definedName>
    <definedName name="ЗП2" localSheetId="1">[89]Лист13!$B$2</definedName>
    <definedName name="ЗП2">[88]Лист13!$B$2</definedName>
    <definedName name="ЗП3" localSheetId="1">[89]Лист13!$C$2</definedName>
    <definedName name="ЗП3">[88]Лист13!$C$2</definedName>
    <definedName name="ЗП4" localSheetId="1">[89]Лист13!$D$2</definedName>
    <definedName name="ЗП4">[88]Лист13!$D$2</definedName>
    <definedName name="ЗЭС" localSheetId="1">'Производственные показатели'!ЗЭС</definedName>
    <definedName name="ЗЭС" localSheetId="0">'форма №2 '!ЗЭС</definedName>
    <definedName name="ЗЭС">[0]!ЗЭС</definedName>
    <definedName name="и" localSheetId="1">#N/A</definedName>
    <definedName name="и">[9]!и</definedName>
    <definedName name="и_8">#N/A</definedName>
    <definedName name="иваптренк" localSheetId="1">#N/A</definedName>
    <definedName name="иваптренк">[9]!иваптренк</definedName>
    <definedName name="иваптренк_8">#N/A</definedName>
    <definedName name="ивд010" localSheetId="1">#REF!</definedName>
    <definedName name="ивд010" localSheetId="24">#REF!</definedName>
    <definedName name="ивд010" localSheetId="0">#REF!</definedName>
    <definedName name="ивд010">#REF!</definedName>
    <definedName name="ивд020" localSheetId="1">#REF!</definedName>
    <definedName name="ивд020" localSheetId="24">#REF!</definedName>
    <definedName name="ивд020">#REF!</definedName>
    <definedName name="ивд030" localSheetId="1">#REF!</definedName>
    <definedName name="ивд030" localSheetId="24">#REF!</definedName>
    <definedName name="ивд030">#REF!</definedName>
    <definedName name="ивд040" localSheetId="1">#REF!</definedName>
    <definedName name="ивд040" localSheetId="24">#REF!</definedName>
    <definedName name="ивд040">#REF!</definedName>
    <definedName name="ивд050" localSheetId="1">#REF!</definedName>
    <definedName name="ивд050" localSheetId="24">#REF!</definedName>
    <definedName name="ивд050">#REF!</definedName>
    <definedName name="ивд060" localSheetId="1">#REF!</definedName>
    <definedName name="ивд060" localSheetId="24">#REF!</definedName>
    <definedName name="ивд060">#REF!</definedName>
    <definedName name="ивд070" localSheetId="1">#REF!</definedName>
    <definedName name="ивд070" localSheetId="24">#REF!</definedName>
    <definedName name="ивд070">#REF!</definedName>
    <definedName name="ивд080" localSheetId="1">#REF!</definedName>
    <definedName name="ивд080" localSheetId="24">#REF!</definedName>
    <definedName name="ивд080">#REF!</definedName>
    <definedName name="ивд090" localSheetId="1">#REF!</definedName>
    <definedName name="ивд090" localSheetId="24">#REF!</definedName>
    <definedName name="ивд090">#REF!</definedName>
    <definedName name="ивд100" localSheetId="1">#REF!</definedName>
    <definedName name="ивд100" localSheetId="24">#REF!</definedName>
    <definedName name="ивд100">#REF!</definedName>
    <definedName name="ивд110" localSheetId="1">#REF!</definedName>
    <definedName name="ивд110" localSheetId="24">#REF!</definedName>
    <definedName name="ивд110">#REF!</definedName>
    <definedName name="ивд120" localSheetId="1">#REF!</definedName>
    <definedName name="ивд120" localSheetId="24">#REF!</definedName>
    <definedName name="ивд120">#REF!</definedName>
    <definedName name="ивд130" localSheetId="1">#REF!</definedName>
    <definedName name="ивд130" localSheetId="24">#REF!</definedName>
    <definedName name="ивд130">#REF!</definedName>
    <definedName name="ивд140" localSheetId="1">#REF!</definedName>
    <definedName name="ивд140" localSheetId="24">#REF!</definedName>
    <definedName name="ивд140">#REF!</definedName>
    <definedName name="ивд150" localSheetId="1">#REF!</definedName>
    <definedName name="ивд150" localSheetId="24">#REF!</definedName>
    <definedName name="ивд150">#REF!</definedName>
    <definedName name="ивд160" localSheetId="1">#REF!</definedName>
    <definedName name="ивд160" localSheetId="24">#REF!</definedName>
    <definedName name="ивд160">#REF!</definedName>
    <definedName name="ивд170" localSheetId="1">#REF!</definedName>
    <definedName name="ивд170" localSheetId="24">#REF!</definedName>
    <definedName name="ивд170">#REF!</definedName>
    <definedName name="ивд180" localSheetId="1">#REF!</definedName>
    <definedName name="ивд180" localSheetId="24">#REF!</definedName>
    <definedName name="ивд180">#REF!</definedName>
    <definedName name="ивд190" localSheetId="1">#REF!</definedName>
    <definedName name="ивд190" localSheetId="24">#REF!</definedName>
    <definedName name="ивд190">#REF!</definedName>
    <definedName name="ивд200" localSheetId="1">#REF!</definedName>
    <definedName name="ивд200" localSheetId="24">#REF!</definedName>
    <definedName name="ивд200">#REF!</definedName>
    <definedName name="ивд210" localSheetId="1">#REF!</definedName>
    <definedName name="ивд210" localSheetId="24">#REF!</definedName>
    <definedName name="ивд210">#REF!</definedName>
    <definedName name="ивд220" localSheetId="1">#REF!</definedName>
    <definedName name="ивд220" localSheetId="24">#REF!</definedName>
    <definedName name="ивд220">#REF!</definedName>
    <definedName name="ивд230" localSheetId="1">#REF!</definedName>
    <definedName name="ивд230" localSheetId="24">#REF!</definedName>
    <definedName name="ивд230">#REF!</definedName>
    <definedName name="ивд240" localSheetId="1">#REF!</definedName>
    <definedName name="ивд240" localSheetId="24">#REF!</definedName>
    <definedName name="ивд240">#REF!</definedName>
    <definedName name="ивд250" localSheetId="1">#REF!</definedName>
    <definedName name="ивд250" localSheetId="24">#REF!</definedName>
    <definedName name="ивд250">#REF!</definedName>
    <definedName name="ивд260" localSheetId="1">#REF!</definedName>
    <definedName name="ивд260" localSheetId="24">#REF!</definedName>
    <definedName name="ивд260">#REF!</definedName>
    <definedName name="ИЗВ_М" localSheetId="1">#REF!</definedName>
    <definedName name="ИЗВ_М" localSheetId="24">#REF!</definedName>
    <definedName name="ИЗВ_М">#REF!</definedName>
    <definedName name="ИЗМНЗП_АВЧ" localSheetId="1">#REF!</definedName>
    <definedName name="ИЗМНЗП_АВЧ" localSheetId="24">#REF!</definedName>
    <definedName name="ИЗМНЗП_АВЧ">#REF!</definedName>
    <definedName name="ИЗМНЗП_АТЧ" localSheetId="1">#REF!</definedName>
    <definedName name="ИЗМНЗП_АТЧ" localSheetId="24">#REF!</definedName>
    <definedName name="ИЗМНЗП_АТЧ">#REF!</definedName>
    <definedName name="ии" localSheetId="1">#REF!</definedName>
    <definedName name="ии" localSheetId="24">#REF!</definedName>
    <definedName name="ии">#REF!</definedName>
    <definedName name="иии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08" localSheetId="1">'[90] тариф 2007 омск_сбыт'!#REF!</definedName>
    <definedName name="иии08" localSheetId="24">'[90] тариф 2007 омск_сбыт'!#REF!</definedName>
    <definedName name="иии08">'[90] тариф 2007 омск_сбыт'!#REF!</definedName>
    <definedName name="иии09" localSheetId="1">'[90] тариф 2007 омск_сбыт'!#REF!</definedName>
    <definedName name="иии09" localSheetId="24">'[90] тариф 2007 омск_сбыт'!#REF!</definedName>
    <definedName name="иии09">'[90] тариф 2007 омск_сбыт'!#REF!</definedName>
    <definedName name="ииииииииииии">#N/A</definedName>
    <definedName name="Имущество_право">[32]списки!$W$6:$W$7</definedName>
    <definedName name="ИНВ" localSheetId="1">#REF!</definedName>
    <definedName name="ИНВ" localSheetId="24">#REF!</definedName>
    <definedName name="ИНВ" localSheetId="0">#REF!</definedName>
    <definedName name="ИНВ">#REF!</definedName>
    <definedName name="инд1" localSheetId="1">#REF!</definedName>
    <definedName name="инд1" localSheetId="24">#REF!</definedName>
    <definedName name="инд1">#REF!</definedName>
    <definedName name="Индекс_потребительских_цен_с_01072016">[47]дефляторы!$L$31</definedName>
    <definedName name="Индекс_потребительских_цен_с_01072017">[47]дефляторы!$N$31</definedName>
    <definedName name="Индекс_потребительских_цен_среднегод_2015" localSheetId="1">[47]дефляторы!$K$31</definedName>
    <definedName name="Индекс_потребительских_цен_среднегод_2015">[74]дефляторы!$K$31</definedName>
    <definedName name="индцкавг98" localSheetId="1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дцкавг98_2" localSheetId="1" hidden="1">{#N/A,#N/A,TRUE,"Лист1";#N/A,#N/A,TRUE,"Лист2";#N/A,#N/A,TRUE,"Лист3"}</definedName>
    <definedName name="индцкавг98_2" localSheetId="0" hidden="1">{#N/A,#N/A,TRUE,"Лист1";#N/A,#N/A,TRUE,"Лист2";#N/A,#N/A,TRUE,"Лист3"}</definedName>
    <definedName name="индцкавг98_2" hidden="1">{#N/A,#N/A,TRUE,"Лист1";#N/A,#N/A,TRUE,"Лист2";#N/A,#N/A,TRUE,"Лист3"}</definedName>
    <definedName name="Инкассация">#N/A</definedName>
    <definedName name="ИНН">[32]списки!$M$2:$M$121</definedName>
    <definedName name="инфляция_2007" localSheetId="1">'[90] тариф 2007 омск_сбыт'!#REF!</definedName>
    <definedName name="инфляция_2007" localSheetId="24">'[90] тариф 2007 омск_сбыт'!#REF!</definedName>
    <definedName name="инфляция_2007" localSheetId="0">'[90] тариф 2007 омск_сбыт'!#REF!</definedName>
    <definedName name="инфляция_2007">'[90] тариф 2007 омск_сбыт'!#REF!</definedName>
    <definedName name="ипе" localSheetId="1" hidden="1">{"'Лист1'!$A$1:$W$63"}</definedName>
    <definedName name="ипе" localSheetId="0" hidden="1">{"'Лист1'!$A$1:$W$63"}</definedName>
    <definedName name="ипе" hidden="1">{"'Лист1'!$A$1:$W$63"}</definedName>
    <definedName name="ИПЦ_20">[91]дефляторы!$G$31</definedName>
    <definedName name="ИПЦ_21">[91]дефляторы!$H$31</definedName>
    <definedName name="ИПЦ_среднегод_2016">[58]дефляторы!$O$31</definedName>
    <definedName name="ИПЦ_среднегод_2017">[72]дефляторы!$M$31</definedName>
    <definedName name="ИПЦ_среднегод_2018">[92]дефляторы!$I$32</definedName>
    <definedName name="ИПЦ_среднегод_2020">[32]дефляторы!$K$31</definedName>
    <definedName name="ИПЦ_среднегод_2021">[32]дефляторы!$L$31</definedName>
    <definedName name="ИПЦ_среднегод_2022">[32]дефляторы!$M$31</definedName>
    <definedName name="ИПЦ_среднегод_2023">[32]дефляторы!$N$31</definedName>
    <definedName name="ИПЦ_среднегод_2024">[32]дефляторы!$O$31</definedName>
    <definedName name="Иркутск2">[55]Дебиторка!$J$16</definedName>
    <definedName name="иряв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сточники" localSheetId="1">[47]списки!$B$80:$B$81</definedName>
    <definedName name="источники">[93]списки!$B$59:$B$60</definedName>
    <definedName name="ит" localSheetId="1" hidden="1">{"'Лист1'!$A$1:$W$63"}</definedName>
    <definedName name="ит" localSheetId="0" hidden="1">{"'Лист1'!$A$1:$W$63"}</definedName>
    <definedName name="ит" hidden="1">{"'Лист1'!$A$1:$W$63"}</definedName>
    <definedName name="ИТВСП" localSheetId="1">#REF!</definedName>
    <definedName name="ИТВСП" localSheetId="24">#REF!</definedName>
    <definedName name="ИТВСП">#REF!</definedName>
    <definedName name="Итог3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О" localSheetId="1">#REF!</definedName>
    <definedName name="ИТОГО" localSheetId="24">#REF!</definedName>
    <definedName name="ИТОГО" localSheetId="0">#REF!</definedName>
    <definedName name="ИТОГО">#REF!</definedName>
    <definedName name="ИТОГО_расчеты_по_заработной_плате" localSheetId="1">#REF!</definedName>
    <definedName name="ИТОГО_расчеты_по_заработной_плате" localSheetId="24">#REF!</definedName>
    <definedName name="ИТОГО_расчеты_по_заработной_плате">#REF!</definedName>
    <definedName name="ИТСЫР" localSheetId="1">#REF!</definedName>
    <definedName name="ИТСЫР" localSheetId="24">#REF!</definedName>
    <definedName name="ИТСЫР">#REF!</definedName>
    <definedName name="ИТТР" localSheetId="1">#REF!</definedName>
    <definedName name="ИТТР" localSheetId="24">#REF!</definedName>
    <definedName name="ИТТР">#REF!</definedName>
    <definedName name="ИТЭН" localSheetId="1">#REF!</definedName>
    <definedName name="ИТЭН" localSheetId="24">#REF!</definedName>
    <definedName name="ИТЭН">#REF!</definedName>
    <definedName name="иу" localSheetId="1">'Производственные показатели'!иу</definedName>
    <definedName name="иу" localSheetId="0">'форма №2 '!иу</definedName>
    <definedName name="иу">[0]!иу</definedName>
    <definedName name="ИЮЛ_РУБ" localSheetId="1">[54]Калькуляции!#REF!</definedName>
    <definedName name="ИЮЛ_РУБ" localSheetId="24">[54]Калькуляции!#REF!</definedName>
    <definedName name="ИЮЛ_РУБ" localSheetId="0">[54]Калькуляции!#REF!</definedName>
    <definedName name="ИЮЛ_РУБ">[54]Калькуляции!#REF!</definedName>
    <definedName name="ИЮЛ_ТОН" localSheetId="1">[54]Калькуляции!#REF!</definedName>
    <definedName name="ИЮЛ_ТОН" localSheetId="24">[54]Калькуляции!#REF!</definedName>
    <definedName name="ИЮЛ_ТОН">[54]Калькуляции!#REF!</definedName>
    <definedName name="июль" localSheetId="1">#REF!</definedName>
    <definedName name="июль" localSheetId="24">#REF!</definedName>
    <definedName name="июль" localSheetId="0">#REF!</definedName>
    <definedName name="июль">#REF!</definedName>
    <definedName name="июль_8" localSheetId="1">#REF!</definedName>
    <definedName name="июль_8" localSheetId="24">#REF!</definedName>
    <definedName name="июль_8">#REF!</definedName>
    <definedName name="ИЮН_РУБ" localSheetId="1">#REF!</definedName>
    <definedName name="ИЮН_РУБ" localSheetId="24">#REF!</definedName>
    <definedName name="ИЮН_РУБ">#REF!</definedName>
    <definedName name="ИЮН_ТОН" localSheetId="1">#REF!</definedName>
    <definedName name="ИЮН_ТОН" localSheetId="24">#REF!</definedName>
    <definedName name="ИЮН_ТОН">#REF!</definedName>
    <definedName name="июнь" localSheetId="1">#REF!</definedName>
    <definedName name="июнь" localSheetId="24">#REF!</definedName>
    <definedName name="июнь">#REF!</definedName>
    <definedName name="й" localSheetId="1">#N/A</definedName>
    <definedName name="й">[9]!й</definedName>
    <definedName name="й_8">#N/A</definedName>
    <definedName name="йй" localSheetId="1">#N/A</definedName>
    <definedName name="йй">[9]!йй</definedName>
    <definedName name="йй_8">#N/A</definedName>
    <definedName name="ййй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йййййййййй" localSheetId="1">#N/A</definedName>
    <definedName name="ййййййййййййй">[9]!ййййййййййййй</definedName>
    <definedName name="ййййййййййййй_8">#N/A</definedName>
    <definedName name="йц" localSheetId="1">'Производственные показатели'!йц</definedName>
    <definedName name="йц" localSheetId="0">'форма №2 '!йц</definedName>
    <definedName name="йц">[0]!йц</definedName>
    <definedName name="ЙЦУ" localSheetId="1">#REF!</definedName>
    <definedName name="ЙЦУ" localSheetId="24">#REF!</definedName>
    <definedName name="ЙЦУ" localSheetId="0">#REF!</definedName>
    <definedName name="ЙЦУ">#REF!</definedName>
    <definedName name="к" localSheetId="1">'Производственные показатели'!к</definedName>
    <definedName name="к">[82]имена!$A$17</definedName>
    <definedName name="к_КУП_опл_ден" localSheetId="1">#REF!</definedName>
    <definedName name="к_КУП_опл_ден" localSheetId="24">#REF!</definedName>
    <definedName name="к_КУП_опл_ден" localSheetId="0">#REF!</definedName>
    <definedName name="к_КУП_опл_ден">#REF!</definedName>
    <definedName name="к_КУП_опл_мет" localSheetId="1">#REF!</definedName>
    <definedName name="к_КУП_опл_мет" localSheetId="24">#REF!</definedName>
    <definedName name="к_КУП_опл_мет">#REF!</definedName>
    <definedName name="к_КУП_опл_откл" localSheetId="1">#REF!</definedName>
    <definedName name="к_КУП_опл_откл" localSheetId="24">#REF!</definedName>
    <definedName name="к_КУП_опл_откл">#REF!</definedName>
    <definedName name="к_КУП_опл_проч" localSheetId="1">#REF!</definedName>
    <definedName name="к_КУП_опл_проч" localSheetId="24">#REF!</definedName>
    <definedName name="к_КУП_опл_проч">#REF!</definedName>
    <definedName name="К_СЫР" localSheetId="1">#REF!</definedName>
    <definedName name="К_СЫР" localSheetId="24">#REF!</definedName>
    <definedName name="К_СЫР">#REF!</definedName>
    <definedName name="К_СЫР_ТОЛ" localSheetId="1">[54]Калькуляции!#REF!</definedName>
    <definedName name="К_СЫР_ТОЛ" localSheetId="24">[54]Калькуляции!#REF!</definedName>
    <definedName name="К_СЫР_ТОЛ">[54]Калькуляции!#REF!</definedName>
    <definedName name="К1" localSheetId="1">#REF!</definedName>
    <definedName name="К1" localSheetId="24">#REF!</definedName>
    <definedName name="К1" localSheetId="0">#REF!</definedName>
    <definedName name="К1">#REF!</definedName>
    <definedName name="к110" localSheetId="1">#REF!</definedName>
    <definedName name="к110" localSheetId="24">#REF!</definedName>
    <definedName name="к110">#REF!</definedName>
    <definedName name="к111" localSheetId="1">#REF!</definedName>
    <definedName name="к111" localSheetId="24">#REF!</definedName>
    <definedName name="к111">#REF!</definedName>
    <definedName name="к112" localSheetId="1">#REF!</definedName>
    <definedName name="к112" localSheetId="24">#REF!</definedName>
    <definedName name="к112">#REF!</definedName>
    <definedName name="к120" localSheetId="1">#REF!</definedName>
    <definedName name="к120" localSheetId="24">#REF!</definedName>
    <definedName name="к120">#REF!</definedName>
    <definedName name="к121" localSheetId="1">#REF!</definedName>
    <definedName name="к121" localSheetId="24">#REF!</definedName>
    <definedName name="к121">#REF!</definedName>
    <definedName name="к122" localSheetId="1">#REF!</definedName>
    <definedName name="к122" localSheetId="24">#REF!</definedName>
    <definedName name="к122">#REF!</definedName>
    <definedName name="к123" localSheetId="1">#REF!</definedName>
    <definedName name="к123" localSheetId="24">#REF!</definedName>
    <definedName name="к123">#REF!</definedName>
    <definedName name="к130" localSheetId="1">#REF!</definedName>
    <definedName name="к130" localSheetId="24">#REF!</definedName>
    <definedName name="к130">#REF!</definedName>
    <definedName name="к131" localSheetId="1">#REF!</definedName>
    <definedName name="к131" localSheetId="24">#REF!</definedName>
    <definedName name="к131">#REF!</definedName>
    <definedName name="к132" localSheetId="1">#REF!</definedName>
    <definedName name="к132" localSheetId="24">#REF!</definedName>
    <definedName name="к132">#REF!</definedName>
    <definedName name="к133" localSheetId="1">#REF!</definedName>
    <definedName name="к133" localSheetId="24">#REF!</definedName>
    <definedName name="к133">#REF!</definedName>
    <definedName name="к134" localSheetId="1">#REF!</definedName>
    <definedName name="к134" localSheetId="24">#REF!</definedName>
    <definedName name="к134">#REF!</definedName>
    <definedName name="к135" localSheetId="1">#REF!</definedName>
    <definedName name="к135" localSheetId="24">#REF!</definedName>
    <definedName name="к135">#REF!</definedName>
    <definedName name="к136" localSheetId="1">#REF!</definedName>
    <definedName name="к136" localSheetId="24">#REF!</definedName>
    <definedName name="к136">#REF!</definedName>
    <definedName name="к140" localSheetId="1">#REF!</definedName>
    <definedName name="к140" localSheetId="24">#REF!</definedName>
    <definedName name="к140">#REF!</definedName>
    <definedName name="к190" localSheetId="1">#REF!</definedName>
    <definedName name="к190" localSheetId="24">#REF!</definedName>
    <definedName name="к190">#REF!</definedName>
    <definedName name="К2" localSheetId="1">#REF!</definedName>
    <definedName name="К2" localSheetId="24">#REF!</definedName>
    <definedName name="К2">#REF!</definedName>
    <definedName name="К2_РУБ" localSheetId="1">[54]Калькуляции!#REF!</definedName>
    <definedName name="К2_РУБ" localSheetId="24">[54]Калькуляции!#REF!</definedName>
    <definedName name="К2_РУБ">[54]Калькуляции!#REF!</definedName>
    <definedName name="К2_ТОН" localSheetId="1">[54]Калькуляции!#REF!</definedName>
    <definedName name="К2_ТОН" localSheetId="24">[54]Калькуляции!#REF!</definedName>
    <definedName name="К2_ТОН">[54]Калькуляции!#REF!</definedName>
    <definedName name="к210" localSheetId="1">#REF!</definedName>
    <definedName name="к210" localSheetId="24">#REF!</definedName>
    <definedName name="к210" localSheetId="0">#REF!</definedName>
    <definedName name="к210">#REF!</definedName>
    <definedName name="к211" localSheetId="1">#REF!</definedName>
    <definedName name="к211" localSheetId="24">#REF!</definedName>
    <definedName name="к211">#REF!</definedName>
    <definedName name="к212" localSheetId="1">#REF!</definedName>
    <definedName name="к212" localSheetId="24">#REF!</definedName>
    <definedName name="к212">#REF!</definedName>
    <definedName name="к213" localSheetId="1">#REF!</definedName>
    <definedName name="к213" localSheetId="24">#REF!</definedName>
    <definedName name="к213">#REF!</definedName>
    <definedName name="к214" localSheetId="1">#REF!</definedName>
    <definedName name="к214" localSheetId="24">#REF!</definedName>
    <definedName name="к214">#REF!</definedName>
    <definedName name="к215" localSheetId="1">#REF!</definedName>
    <definedName name="к215" localSheetId="24">#REF!</definedName>
    <definedName name="к215">#REF!</definedName>
    <definedName name="к216" localSheetId="1">#REF!</definedName>
    <definedName name="к216" localSheetId="24">#REF!</definedName>
    <definedName name="к216">#REF!</definedName>
    <definedName name="к217" localSheetId="1">#REF!</definedName>
    <definedName name="к217" localSheetId="24">#REF!</definedName>
    <definedName name="к217">#REF!</definedName>
    <definedName name="к218" localSheetId="1">#REF!</definedName>
    <definedName name="к218" localSheetId="24">#REF!</definedName>
    <definedName name="к218">#REF!</definedName>
    <definedName name="к220" localSheetId="1">#REF!</definedName>
    <definedName name="к220" localSheetId="24">#REF!</definedName>
    <definedName name="к220">#REF!</definedName>
    <definedName name="к221" localSheetId="1">#REF!</definedName>
    <definedName name="к221" localSheetId="24">#REF!</definedName>
    <definedName name="к221">#REF!</definedName>
    <definedName name="к222" localSheetId="1">#REF!</definedName>
    <definedName name="к222" localSheetId="24">#REF!</definedName>
    <definedName name="к222">#REF!</definedName>
    <definedName name="к223" localSheetId="1">#REF!</definedName>
    <definedName name="к223" localSheetId="24">#REF!</definedName>
    <definedName name="к223">#REF!</definedName>
    <definedName name="к224" localSheetId="1">#REF!</definedName>
    <definedName name="к224" localSheetId="24">#REF!</definedName>
    <definedName name="к224">#REF!</definedName>
    <definedName name="к225" localSheetId="1">#REF!</definedName>
    <definedName name="к225" localSheetId="24">#REF!</definedName>
    <definedName name="к225">#REF!</definedName>
    <definedName name="к226" localSheetId="1">#REF!</definedName>
    <definedName name="к226" localSheetId="24">#REF!</definedName>
    <definedName name="к226">#REF!</definedName>
    <definedName name="к230" localSheetId="1">#REF!</definedName>
    <definedName name="к230" localSheetId="24">#REF!</definedName>
    <definedName name="к230">#REF!</definedName>
    <definedName name="к231" localSheetId="1">#REF!</definedName>
    <definedName name="к231" localSheetId="24">#REF!</definedName>
    <definedName name="к231">#REF!</definedName>
    <definedName name="к232" localSheetId="1">#REF!</definedName>
    <definedName name="к232" localSheetId="24">#REF!</definedName>
    <definedName name="к232">#REF!</definedName>
    <definedName name="к233" localSheetId="1">#REF!</definedName>
    <definedName name="к233" localSheetId="24">#REF!</definedName>
    <definedName name="к233">#REF!</definedName>
    <definedName name="к234" localSheetId="1">#REF!</definedName>
    <definedName name="к234" localSheetId="24">#REF!</definedName>
    <definedName name="к234">#REF!</definedName>
    <definedName name="к235" localSheetId="1">#REF!</definedName>
    <definedName name="к235" localSheetId="24">#REF!</definedName>
    <definedName name="к235">#REF!</definedName>
    <definedName name="к236" localSheetId="1">#REF!</definedName>
    <definedName name="к236" localSheetId="24">#REF!</definedName>
    <definedName name="к236">#REF!</definedName>
    <definedName name="к240" localSheetId="1">#REF!</definedName>
    <definedName name="к240" localSheetId="24">#REF!</definedName>
    <definedName name="к240">#REF!</definedName>
    <definedName name="к241" localSheetId="1">#REF!</definedName>
    <definedName name="к241" localSheetId="24">#REF!</definedName>
    <definedName name="к241">#REF!</definedName>
    <definedName name="к242" localSheetId="1">#REF!</definedName>
    <definedName name="к242" localSheetId="24">#REF!</definedName>
    <definedName name="к242">#REF!</definedName>
    <definedName name="к243" localSheetId="1">#REF!</definedName>
    <definedName name="к243" localSheetId="24">#REF!</definedName>
    <definedName name="к243">#REF!</definedName>
    <definedName name="к250" localSheetId="1">#REF!</definedName>
    <definedName name="к250" localSheetId="24">#REF!</definedName>
    <definedName name="к250">#REF!</definedName>
    <definedName name="к251" localSheetId="1">#REF!</definedName>
    <definedName name="к251" localSheetId="24">#REF!</definedName>
    <definedName name="к251">#REF!</definedName>
    <definedName name="к252" localSheetId="1">#REF!</definedName>
    <definedName name="к252" localSheetId="24">#REF!</definedName>
    <definedName name="к252">#REF!</definedName>
    <definedName name="к253" localSheetId="1">#REF!</definedName>
    <definedName name="к253" localSheetId="24">#REF!</definedName>
    <definedName name="к253">#REF!</definedName>
    <definedName name="к254" localSheetId="1">#REF!</definedName>
    <definedName name="к254" localSheetId="24">#REF!</definedName>
    <definedName name="к254">#REF!</definedName>
    <definedName name="к260" localSheetId="1">#REF!</definedName>
    <definedName name="к260" localSheetId="24">#REF!</definedName>
    <definedName name="к260">#REF!</definedName>
    <definedName name="к290" localSheetId="1">#REF!</definedName>
    <definedName name="к290" localSheetId="24">#REF!</definedName>
    <definedName name="к290">#REF!</definedName>
    <definedName name="К3" localSheetId="1">#REF!</definedName>
    <definedName name="К3" localSheetId="24">#REF!</definedName>
    <definedName name="К3">#REF!</definedName>
    <definedName name="к310" localSheetId="1">#REF!</definedName>
    <definedName name="к310" localSheetId="24">#REF!</definedName>
    <definedName name="к310">#REF!</definedName>
    <definedName name="к320" localSheetId="1">#REF!</definedName>
    <definedName name="к320" localSheetId="24">#REF!</definedName>
    <definedName name="к320">#REF!</definedName>
    <definedName name="к390" localSheetId="1">#REF!</definedName>
    <definedName name="к390" localSheetId="24">#REF!</definedName>
    <definedName name="к390">#REF!</definedName>
    <definedName name="к399" localSheetId="1">#REF!</definedName>
    <definedName name="к399" localSheetId="24">#REF!</definedName>
    <definedName name="к399">#REF!</definedName>
    <definedName name="К4" localSheetId="1">#REF!</definedName>
    <definedName name="К4" localSheetId="24">#REF!</definedName>
    <definedName name="К4">#REF!</definedName>
    <definedName name="к410" localSheetId="1">#REF!</definedName>
    <definedName name="к410" localSheetId="24">#REF!</definedName>
    <definedName name="к410">#REF!</definedName>
    <definedName name="к413" localSheetId="1">#REF!</definedName>
    <definedName name="к413" localSheetId="24">#REF!</definedName>
    <definedName name="к413">#REF!</definedName>
    <definedName name="к420" localSheetId="1">#REF!</definedName>
    <definedName name="к420" localSheetId="24">#REF!</definedName>
    <definedName name="к420">#REF!</definedName>
    <definedName name="к421" localSheetId="1">#REF!</definedName>
    <definedName name="к421" localSheetId="24">#REF!</definedName>
    <definedName name="к421">#REF!</definedName>
    <definedName name="к430" localSheetId="1">#REF!</definedName>
    <definedName name="к430" localSheetId="24">#REF!</definedName>
    <definedName name="к430">#REF!</definedName>
    <definedName name="к431" localSheetId="1">#REF!</definedName>
    <definedName name="к431" localSheetId="24">#REF!</definedName>
    <definedName name="к431">#REF!</definedName>
    <definedName name="к432" localSheetId="1">#REF!</definedName>
    <definedName name="к432" localSheetId="24">#REF!</definedName>
    <definedName name="к432">#REF!</definedName>
    <definedName name="к440" localSheetId="1">#REF!</definedName>
    <definedName name="к440" localSheetId="24">#REF!</definedName>
    <definedName name="к440">#REF!</definedName>
    <definedName name="к450" localSheetId="1">#REF!</definedName>
    <definedName name="к450" localSheetId="24">#REF!</definedName>
    <definedName name="к450">#REF!</definedName>
    <definedName name="к460" localSheetId="1">#REF!</definedName>
    <definedName name="к460" localSheetId="24">#REF!</definedName>
    <definedName name="к460">#REF!</definedName>
    <definedName name="к470" localSheetId="1">#REF!</definedName>
    <definedName name="к470" localSheetId="24">#REF!</definedName>
    <definedName name="к470">#REF!</definedName>
    <definedName name="к480" localSheetId="1">#REF!</definedName>
    <definedName name="к480" localSheetId="24">#REF!</definedName>
    <definedName name="к480">#REF!</definedName>
    <definedName name="к490" localSheetId="1">#REF!</definedName>
    <definedName name="к490" localSheetId="24">#REF!</definedName>
    <definedName name="к490">#REF!</definedName>
    <definedName name="к510" localSheetId="1">#REF!</definedName>
    <definedName name="к510" localSheetId="24">#REF!</definedName>
    <definedName name="к510">#REF!</definedName>
    <definedName name="к511" localSheetId="1">#REF!</definedName>
    <definedName name="к511" localSheetId="24">#REF!</definedName>
    <definedName name="к511">#REF!</definedName>
    <definedName name="к512" localSheetId="1">#REF!</definedName>
    <definedName name="к512" localSheetId="24">#REF!</definedName>
    <definedName name="к512">#REF!</definedName>
    <definedName name="к513" localSheetId="1">#REF!</definedName>
    <definedName name="к513" localSheetId="24">#REF!</definedName>
    <definedName name="к513">#REF!</definedName>
    <definedName name="к590" localSheetId="1">#REF!</definedName>
    <definedName name="к590" localSheetId="24">#REF!</definedName>
    <definedName name="к590">#REF!</definedName>
    <definedName name="к610" localSheetId="1">#REF!</definedName>
    <definedName name="к610" localSheetId="24">#REF!</definedName>
    <definedName name="к610">#REF!</definedName>
    <definedName name="к611" localSheetId="1">#REF!</definedName>
    <definedName name="к611" localSheetId="24">#REF!</definedName>
    <definedName name="к611">#REF!</definedName>
    <definedName name="к612" localSheetId="1">#REF!</definedName>
    <definedName name="к612" localSheetId="24">#REF!</definedName>
    <definedName name="к612">#REF!</definedName>
    <definedName name="к620" localSheetId="1">#REF!</definedName>
    <definedName name="к620" localSheetId="24">#REF!</definedName>
    <definedName name="к620">#REF!</definedName>
    <definedName name="к621" localSheetId="1">#REF!</definedName>
    <definedName name="к621" localSheetId="24">#REF!</definedName>
    <definedName name="к621">#REF!</definedName>
    <definedName name="к622" localSheetId="1">#REF!</definedName>
    <definedName name="к622" localSheetId="24">#REF!</definedName>
    <definedName name="к622">#REF!</definedName>
    <definedName name="к623" localSheetId="1">#REF!</definedName>
    <definedName name="к623" localSheetId="24">#REF!</definedName>
    <definedName name="к623">#REF!</definedName>
    <definedName name="к624" localSheetId="1">#REF!</definedName>
    <definedName name="к624" localSheetId="24">#REF!</definedName>
    <definedName name="к624">#REF!</definedName>
    <definedName name="к625" localSheetId="1">#REF!</definedName>
    <definedName name="к625" localSheetId="24">#REF!</definedName>
    <definedName name="к625">#REF!</definedName>
    <definedName name="к626" localSheetId="1">#REF!</definedName>
    <definedName name="к626" localSheetId="24">#REF!</definedName>
    <definedName name="к626">#REF!</definedName>
    <definedName name="к627" localSheetId="1">#REF!</definedName>
    <definedName name="к627" localSheetId="24">#REF!</definedName>
    <definedName name="к627">#REF!</definedName>
    <definedName name="к628" localSheetId="1">#REF!</definedName>
    <definedName name="к628" localSheetId="24">#REF!</definedName>
    <definedName name="к628">#REF!</definedName>
    <definedName name="к630" localSheetId="1">#REF!</definedName>
    <definedName name="к630" localSheetId="24">#REF!</definedName>
    <definedName name="к630">#REF!</definedName>
    <definedName name="к640" localSheetId="1">#REF!</definedName>
    <definedName name="к640" localSheetId="24">#REF!</definedName>
    <definedName name="к640">#REF!</definedName>
    <definedName name="к650" localSheetId="1">#REF!</definedName>
    <definedName name="к650" localSheetId="24">#REF!</definedName>
    <definedName name="к650">#REF!</definedName>
    <definedName name="к660" localSheetId="1">#REF!</definedName>
    <definedName name="к660" localSheetId="24">#REF!</definedName>
    <definedName name="к660">#REF!</definedName>
    <definedName name="к670" localSheetId="1">#REF!</definedName>
    <definedName name="к670" localSheetId="24">#REF!</definedName>
    <definedName name="к670">#REF!</definedName>
    <definedName name="к690" localSheetId="1">#REF!</definedName>
    <definedName name="к690" localSheetId="24">#REF!</definedName>
    <definedName name="к690">#REF!</definedName>
    <definedName name="к699" localSheetId="1">#REF!</definedName>
    <definedName name="к699" localSheetId="24">#REF!</definedName>
    <definedName name="к699">#REF!</definedName>
    <definedName name="К7" localSheetId="1">#REF!</definedName>
    <definedName name="К7" localSheetId="24">#REF!</definedName>
    <definedName name="К7">#REF!</definedName>
    <definedName name="как" localSheetId="1" hidden="1">{"'Лист1'!$A$1:$W$63"}</definedName>
    <definedName name="как" localSheetId="0" hidden="1">{"'Лист1'!$A$1:$W$63"}</definedName>
    <definedName name="как" hidden="1">{"'Лист1'!$A$1:$W$63"}</definedName>
    <definedName name="кап" localSheetId="1">#REF!</definedName>
    <definedName name="кап" localSheetId="24">#REF!</definedName>
    <definedName name="кап">#REF!</definedName>
    <definedName name="капстр_ОГП" localSheetId="1">#REF!</definedName>
    <definedName name="капстр_ОГП" localSheetId="24">#REF!</definedName>
    <definedName name="капстр_ОГП">#REF!</definedName>
    <definedName name="карбамид" localSheetId="1">#REF!</definedName>
    <definedName name="карбамид" localSheetId="24">#REF!</definedName>
    <definedName name="карбамид">#REF!</definedName>
    <definedName name="КАТАНКА" localSheetId="1">[54]Калькуляции!#REF!</definedName>
    <definedName name="КАТАНКА" localSheetId="24">[54]Калькуляции!#REF!</definedName>
    <definedName name="КАТАНКА">[54]Калькуляции!#REF!</definedName>
    <definedName name="КАТАНКА_КРАМЗ" localSheetId="1">[54]Калькуляции!#REF!</definedName>
    <definedName name="КАТАНКА_КРАМЗ" localSheetId="24">[54]Калькуляции!#REF!</definedName>
    <definedName name="КАТАНКА_КРАМЗ">[54]Калькуляции!#REF!</definedName>
    <definedName name="КачГОК" localSheetId="1">#REF!</definedName>
    <definedName name="КачГОК" localSheetId="24">#REF!</definedName>
    <definedName name="КачГОК" localSheetId="0">#REF!</definedName>
    <definedName name="КачГОК">#REF!</definedName>
    <definedName name="КБОР" localSheetId="1">[54]Калькуляции!#REF!</definedName>
    <definedName name="КБОР" localSheetId="24">[54]Калькуляции!#REF!</definedName>
    <definedName name="КБОР" localSheetId="0">[54]Калькуляции!#REF!</definedName>
    <definedName name="КБОР">[54]Калькуляции!#REF!</definedName>
    <definedName name="Кв">'[26]Расчет темпер.графика -Федецкий'!$G$8</definedName>
    <definedName name="КВ1_РУБ" localSheetId="1">#REF!</definedName>
    <definedName name="КВ1_РУБ" localSheetId="24">#REF!</definedName>
    <definedName name="КВ1_РУБ" localSheetId="0">#REF!</definedName>
    <definedName name="КВ1_РУБ">#REF!</definedName>
    <definedName name="КВ1_ТОН" localSheetId="1">#REF!</definedName>
    <definedName name="КВ1_ТОН" localSheetId="24">#REF!</definedName>
    <definedName name="КВ1_ТОН">#REF!</definedName>
    <definedName name="КВ2_РУБ" localSheetId="1">#REF!</definedName>
    <definedName name="КВ2_РУБ" localSheetId="24">#REF!</definedName>
    <definedName name="КВ2_РУБ">#REF!</definedName>
    <definedName name="КВ2_ТОН" localSheetId="1">#REF!</definedName>
    <definedName name="КВ2_ТОН" localSheetId="24">#REF!</definedName>
    <definedName name="КВ2_ТОН">#REF!</definedName>
    <definedName name="КВ3_РУБ" localSheetId="1">#REF!</definedName>
    <definedName name="КВ3_РУБ" localSheetId="24">#REF!</definedName>
    <definedName name="КВ3_РУБ">#REF!</definedName>
    <definedName name="КВ3_ТОН" localSheetId="1">#REF!</definedName>
    <definedName name="КВ3_ТОН" localSheetId="24">#REF!</definedName>
    <definedName name="КВ3_ТОН">#REF!</definedName>
    <definedName name="КВ4_РУБ" localSheetId="1">#REF!</definedName>
    <definedName name="КВ4_РУБ" localSheetId="24">#REF!</definedName>
    <definedName name="КВ4_РУБ">#REF!</definedName>
    <definedName name="КВ4_ТОН" localSheetId="1">#REF!</definedName>
    <definedName name="КВ4_ТОН" localSheetId="24">#REF!</definedName>
    <definedName name="КВ4_ТОН">#REF!</definedName>
    <definedName name="квартал">#N/A</definedName>
    <definedName name="КД_">'[94]Прочие доходы и расходы'!$C$70:$C$101</definedName>
    <definedName name="ке" localSheetId="1">#N/A</definedName>
    <definedName name="ке">[9]!ке</definedName>
    <definedName name="ке_8">#N/A</definedName>
    <definedName name="кеппппппппппп" localSheetId="1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ппппппппппп_2" localSheetId="1" hidden="1">{#N/A,#N/A,TRUE,"Лист1";#N/A,#N/A,TRUE,"Лист2";#N/A,#N/A,TRUE,"Лист3"}</definedName>
    <definedName name="кеппппппппппп_2" localSheetId="0" hidden="1">{#N/A,#N/A,TRUE,"Лист1";#N/A,#N/A,TRUE,"Лист2";#N/A,#N/A,TRUE,"Лист3"}</definedName>
    <definedName name="кеппппппппппп_2" hidden="1">{#N/A,#N/A,TRUE,"Лист1";#N/A,#N/A,TRUE,"Лист2";#N/A,#N/A,TRUE,"Лист3"}</definedName>
    <definedName name="КИПиА">'[61]цены цехов'!$D$14</definedName>
    <definedName name="кисел" localSheetId="1">#REF!</definedName>
    <definedName name="кисел" localSheetId="24">#REF!</definedName>
    <definedName name="кисел" localSheetId="0">#REF!</definedName>
    <definedName name="кисел">#REF!</definedName>
    <definedName name="кк" localSheetId="1">'Производственные показатели'!кк</definedName>
    <definedName name="кк" localSheetId="0">'форма №2 '!кк</definedName>
    <definedName name="кк">[0]!кк</definedName>
    <definedName name="ккк" localSheetId="1">[95]тар!#REF!</definedName>
    <definedName name="ккк" localSheetId="24">[95]тар!#REF!</definedName>
    <definedName name="ккк" localSheetId="0">[95]тар!#REF!</definedName>
    <definedName name="ккк">[95]тар!#REF!</definedName>
    <definedName name="кл" localSheetId="1">#REF!</definedName>
    <definedName name="кл" localSheetId="24">#REF!</definedName>
    <definedName name="кл" localSheetId="0">#REF!</definedName>
    <definedName name="кл">#REF!</definedName>
    <definedName name="клас">#N/A</definedName>
    <definedName name="Кн">'[26]Расчет темпер.графика -Федецкий'!$G$10</definedName>
    <definedName name="КнязьРюрик2">[55]Дебиторка!$J$18</definedName>
    <definedName name="когда">[80]списки!$B$62:$B$65</definedName>
    <definedName name="код" localSheetId="1">#REF!</definedName>
    <definedName name="код" localSheetId="24">#REF!</definedName>
    <definedName name="код" localSheetId="0">#REF!</definedName>
    <definedName name="код">#REF!</definedName>
    <definedName name="КОД_">'[94]Прочие доходы и расходы'!$D$70:$D$101</definedName>
    <definedName name="КОД_2" localSheetId="0">'[96]Форма 2(год)'!$C$8:$C$48</definedName>
    <definedName name="КОД_2">'[97]Форма 2(год)'!$C$8:$C$48</definedName>
    <definedName name="код1" localSheetId="1">#REF!</definedName>
    <definedName name="код1" localSheetId="24">#REF!</definedName>
    <definedName name="код1" localSheetId="0">#REF!</definedName>
    <definedName name="код1">#REF!</definedName>
    <definedName name="КОК_ПРОК" localSheetId="1">#REF!</definedName>
    <definedName name="КОК_ПРОК" localSheetId="24">#REF!</definedName>
    <definedName name="КОК_ПРОК">#REF!</definedName>
    <definedName name="кокс_КУП_оплата" localSheetId="1">#REF!</definedName>
    <definedName name="кокс_КУП_оплата" localSheetId="24">#REF!</definedName>
    <definedName name="кокс_КУП_оплата">#REF!</definedName>
    <definedName name="кокс_КУП_потр" localSheetId="1">#REF!</definedName>
    <definedName name="кокс_КУП_потр" localSheetId="24">#REF!</definedName>
    <definedName name="кокс_КУП_потр">#REF!</definedName>
    <definedName name="кокс_опл_ден" localSheetId="1">#REF!</definedName>
    <definedName name="кокс_опл_ден" localSheetId="24">#REF!</definedName>
    <definedName name="кокс_опл_ден">#REF!</definedName>
    <definedName name="кокс_опл_мет" localSheetId="1">#REF!</definedName>
    <definedName name="кокс_опл_мет" localSheetId="24">#REF!</definedName>
    <definedName name="кокс_опл_мет">#REF!</definedName>
    <definedName name="кокс_опл_откл" localSheetId="1">#REF!</definedName>
    <definedName name="кокс_опл_откл" localSheetId="24">#REF!</definedName>
    <definedName name="кокс_опл_откл">#REF!</definedName>
    <definedName name="кокс_опл_проч" localSheetId="1">#REF!</definedName>
    <definedName name="кокс_опл_проч" localSheetId="24">#REF!</definedName>
    <definedName name="кокс_опл_проч">#REF!</definedName>
    <definedName name="кокс_оплата" localSheetId="1">#REF!</definedName>
    <definedName name="кокс_оплата" localSheetId="24">#REF!</definedName>
    <definedName name="кокс_оплата">#REF!</definedName>
    <definedName name="кокс_потр" localSheetId="1">#REF!</definedName>
    <definedName name="кокс_потр" localSheetId="24">#REF!</definedName>
    <definedName name="кокс_потр">#REF!</definedName>
    <definedName name="Колбаса_сырье" localSheetId="1">#REF!</definedName>
    <definedName name="Колбаса_сырье" localSheetId="24">#REF!</definedName>
    <definedName name="Колбаса_сырье">#REF!</definedName>
    <definedName name="коммерч_КХП" localSheetId="1">#REF!</definedName>
    <definedName name="коммерч_КХП" localSheetId="24">#REF!</definedName>
    <definedName name="коммерч_КХП">#REF!</definedName>
    <definedName name="КОМПЛЕКСНЫЙ" localSheetId="1">[54]Калькуляции!#REF!</definedName>
    <definedName name="КОМПЛЕКСНЫЙ" localSheetId="24">[54]Калькуляции!#REF!</definedName>
    <definedName name="КОМПЛЕКСНЫЙ">[54]Калькуляции!#REF!</definedName>
    <definedName name="Комплексы" localSheetId="1">#N/A</definedName>
    <definedName name="Комплексы">'[77]ПФВ-0.5'!$AJ$4:$AJ$10</definedName>
    <definedName name="копия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0" hidden="1">{"'Лист1'!$A$1:$W$63"}</definedName>
    <definedName name="копия" hidden="1">{"'Лист1'!$A$1:$W$63"}</definedName>
    <definedName name="КОРК_7" localSheetId="1">#REF!</definedName>
    <definedName name="КОРК_7" localSheetId="24">#REF!</definedName>
    <definedName name="КОРК_7">#REF!</definedName>
    <definedName name="КОРК_АВЧ" localSheetId="1">#REF!</definedName>
    <definedName name="КОРК_АВЧ" localSheetId="24">#REF!</definedName>
    <definedName name="КОРК_АВЧ">#REF!</definedName>
    <definedName name="Костомукша" localSheetId="1">#REF!</definedName>
    <definedName name="Костомукша" localSheetId="24">#REF!</definedName>
    <definedName name="Костомукша">#REF!</definedName>
    <definedName name="котельн" localSheetId="1" hidden="1">{"'Лист1'!$A$1:$W$63"}</definedName>
    <definedName name="котельн" localSheetId="0" hidden="1">{"'Лист1'!$A$1:$W$63"}</definedName>
    <definedName name="котельн" hidden="1">{"'Лист1'!$A$1:$W$63"}</definedName>
    <definedName name="коэф_блоки" localSheetId="1">#REF!</definedName>
    <definedName name="коэф_блоки" localSheetId="24">#REF!</definedName>
    <definedName name="коэф_блоки">#REF!</definedName>
    <definedName name="коэф_глин" localSheetId="1">#REF!</definedName>
    <definedName name="коэф_глин" localSheetId="24">#REF!</definedName>
    <definedName name="коэф_глин">#REF!</definedName>
    <definedName name="коэф_кокс" localSheetId="1">#REF!</definedName>
    <definedName name="коэф_кокс" localSheetId="24">#REF!</definedName>
    <definedName name="коэф_кокс">#REF!</definedName>
    <definedName name="коэф_пек" localSheetId="1">#REF!</definedName>
    <definedName name="коэф_пек" localSheetId="24">#REF!</definedName>
    <definedName name="коэф_пек">#REF!</definedName>
    <definedName name="коэф1" localSheetId="1">#REF!</definedName>
    <definedName name="коэф1" localSheetId="24">#REF!</definedName>
    <definedName name="коэф1">#REF!</definedName>
    <definedName name="коэф1_8" localSheetId="1">#REF!</definedName>
    <definedName name="коэф1_8" localSheetId="24">#REF!</definedName>
    <definedName name="коэф1_8">#REF!</definedName>
    <definedName name="коэф2" localSheetId="1">#REF!</definedName>
    <definedName name="коэф2">[17]Лист1!$E$14</definedName>
    <definedName name="коэф3" localSheetId="1">#REF!</definedName>
    <definedName name="коэф3" localSheetId="24">#REF!</definedName>
    <definedName name="коэф3" localSheetId="0">#REF!</definedName>
    <definedName name="коэф3">#REF!</definedName>
    <definedName name="коэф3_8" localSheetId="1">#REF!</definedName>
    <definedName name="коэф3_8" localSheetId="24">#REF!</definedName>
    <definedName name="коэф3_8">#REF!</definedName>
    <definedName name="коэф4" localSheetId="1">#REF!</definedName>
    <definedName name="коэф4">[17]Лист1!$G$14</definedName>
    <definedName name="КоэфСмола">0.04306776</definedName>
    <definedName name="КПП" localSheetId="1">#REF!</definedName>
    <definedName name="КПП" localSheetId="24">#REF!</definedName>
    <definedName name="КПП" localSheetId="0">#REF!</definedName>
    <definedName name="КПП">#REF!</definedName>
    <definedName name="КПП1" localSheetId="1" hidden="1">{"'Лист1'!$A$1:$W$63"}</definedName>
    <definedName name="КПП1" localSheetId="0" hidden="1">{"'Лист1'!$A$1:$W$63"}</definedName>
    <definedName name="КПП1" hidden="1">{"'Лист1'!$A$1:$W$63"}</definedName>
    <definedName name="КПП1_1" localSheetId="1" hidden="1">{"'Лист1'!$A$1:$W$63"}</definedName>
    <definedName name="КПП1_1" localSheetId="0" hidden="1">{"'Лист1'!$A$1:$W$63"}</definedName>
    <definedName name="КПП1_1" hidden="1">{"'Лист1'!$A$1:$W$63"}</definedName>
    <definedName name="КПП1_2" localSheetId="1" hidden="1">{"'Лист1'!$A$1:$W$63"}</definedName>
    <definedName name="КПП1_2" localSheetId="0" hidden="1">{"'Лист1'!$A$1:$W$63"}</definedName>
    <definedName name="КПП1_2" hidden="1">{"'Лист1'!$A$1:$W$63"}</definedName>
    <definedName name="кр" localSheetId="1">#REF!</definedName>
    <definedName name="кр" localSheetId="24">#REF!</definedName>
    <definedName name="кр">#REF!</definedName>
    <definedName name="КР_" localSheetId="1">#REF!</definedName>
    <definedName name="КР_" localSheetId="24">#REF!</definedName>
    <definedName name="КР_">#REF!</definedName>
    <definedName name="КР_10" localSheetId="1">#REF!</definedName>
    <definedName name="КР_10" localSheetId="24">#REF!</definedName>
    <definedName name="КР_10">#REF!</definedName>
    <definedName name="КР_2ЦЕХ" localSheetId="1">#REF!</definedName>
    <definedName name="КР_2ЦЕХ" localSheetId="24">#REF!</definedName>
    <definedName name="КР_2ЦЕХ">#REF!</definedName>
    <definedName name="КР_7" localSheetId="1">#REF!</definedName>
    <definedName name="КР_7" localSheetId="24">#REF!</definedName>
    <definedName name="КР_7">#REF!</definedName>
    <definedName name="КР_8" localSheetId="1">#REF!</definedName>
    <definedName name="КР_8" localSheetId="24">#REF!</definedName>
    <definedName name="КР_8">#REF!</definedName>
    <definedName name="кр_до165" localSheetId="1">#REF!</definedName>
    <definedName name="кр_до165" localSheetId="24">#REF!</definedName>
    <definedName name="кр_до165">#REF!</definedName>
    <definedName name="КР_КРАМЗ" localSheetId="1">#REF!</definedName>
    <definedName name="КР_КРАМЗ" localSheetId="24">#REF!</definedName>
    <definedName name="КР_КРАМЗ">#REF!</definedName>
    <definedName name="КР_ЛОК" localSheetId="1">[54]Калькуляции!#REF!</definedName>
    <definedName name="КР_ЛОК" localSheetId="24">[54]Калькуляции!#REF!</definedName>
    <definedName name="КР_ЛОК">[54]Калькуляции!#REF!</definedName>
    <definedName name="КР_ЛОК_8" localSheetId="1">[54]Калькуляции!#REF!</definedName>
    <definedName name="КР_ЛОК_8" localSheetId="24">[54]Калькуляции!#REF!</definedName>
    <definedName name="КР_ЛОК_8">[54]Калькуляции!#REF!</definedName>
    <definedName name="КР_ОБАН" localSheetId="1">#REF!</definedName>
    <definedName name="КР_ОБАН" localSheetId="24">#REF!</definedName>
    <definedName name="КР_ОБАН" localSheetId="0">#REF!</definedName>
    <definedName name="КР_ОБАН">#REF!</definedName>
    <definedName name="кр_с8б" localSheetId="1">#REF!</definedName>
    <definedName name="кр_с8б" localSheetId="24">#REF!</definedName>
    <definedName name="кр_с8б">#REF!</definedName>
    <definedName name="КР_С8БМ" localSheetId="1">#REF!</definedName>
    <definedName name="КР_С8БМ" localSheetId="24">#REF!</definedName>
    <definedName name="КР_С8БМ">#REF!</definedName>
    <definedName name="КР_СУМ" localSheetId="1">#REF!</definedName>
    <definedName name="КР_СУМ" localSheetId="24">#REF!</definedName>
    <definedName name="КР_СУМ">#REF!</definedName>
    <definedName name="КР_Ф" localSheetId="1">#REF!</definedName>
    <definedName name="КР_Ф" localSheetId="24">#REF!</definedName>
    <definedName name="КР_Ф">#REF!</definedName>
    <definedName name="КР_ЦЕХА" localSheetId="1">[54]Калькуляции!#REF!</definedName>
    <definedName name="КР_ЦЕХА" localSheetId="24">[54]Калькуляции!#REF!</definedName>
    <definedName name="КР_ЦЕХА">[54]Калькуляции!#REF!</definedName>
    <definedName name="КР_ЭЮ" localSheetId="1">[54]Калькуляции!#REF!</definedName>
    <definedName name="КР_ЭЮ" localSheetId="24">[54]Калькуляции!#REF!</definedName>
    <definedName name="КР_ЭЮ">[54]Калькуляции!#REF!</definedName>
    <definedName name="КРЕДИТ_кон" localSheetId="1">#REF!</definedName>
    <definedName name="КРЕДИТ_кон" localSheetId="24">#REF!</definedName>
    <definedName name="КРЕДИТ_кон" localSheetId="0">#REF!</definedName>
    <definedName name="КРЕДИТ_кон">#REF!</definedName>
    <definedName name="КРЕДИТ_нач" localSheetId="1">#REF!</definedName>
    <definedName name="КРЕДИТ_нач" localSheetId="24">#REF!</definedName>
    <definedName name="КРЕДИТ_нач">#REF!</definedName>
    <definedName name="КРЕМНИЙ" localSheetId="1">[54]Калькуляции!#REF!</definedName>
    <definedName name="КРЕМНИЙ" localSheetId="24">[54]Калькуляции!#REF!</definedName>
    <definedName name="КРЕМНИЙ">[54]Калькуляции!#REF!</definedName>
    <definedName name="криолит_БРАЗ_РА" localSheetId="1">#REF!</definedName>
    <definedName name="криолит_БРАЗ_РА" localSheetId="24">#REF!</definedName>
    <definedName name="криолит_БРАЗ_РА" localSheetId="0">#REF!</definedName>
    <definedName name="криолит_БРАЗ_РА">#REF!</definedName>
    <definedName name="криолит_РА" localSheetId="1">#REF!</definedName>
    <definedName name="криолит_РА" localSheetId="24">#REF!</definedName>
    <definedName name="криолит_РА">#REF!</definedName>
    <definedName name="_xlnm.Criteria" localSheetId="1">[98]Données!#REF!</definedName>
    <definedName name="_xlnm.Criteria" localSheetId="24">[18]Données!#REF!</definedName>
    <definedName name="_xlnm.Criteria">[18]Données!#REF!</definedName>
    <definedName name="КрПроцент" localSheetId="1">#REF!</definedName>
    <definedName name="КрПроцент" localSheetId="24">#REF!</definedName>
    <definedName name="КрПроцент" localSheetId="0">#REF!</definedName>
    <definedName name="КрПроцент">#REF!</definedName>
    <definedName name="КРУПН_КРАМЗ" localSheetId="1">#REF!</definedName>
    <definedName name="КРУПН_КРАМЗ" localSheetId="24">#REF!</definedName>
    <definedName name="КРУПН_КРАМЗ">#REF!</definedName>
    <definedName name="кто">[80]списки!$B$49:$B$50</definedName>
    <definedName name="ку" localSheetId="1">'Производственные показатели'!ку</definedName>
    <definedName name="ку" localSheetId="0">'форма №2 '!ку</definedName>
    <definedName name="ку">[0]!ку</definedName>
    <definedName name="куг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П_опл_ден" localSheetId="1">#REF!</definedName>
    <definedName name="КУП_опл_ден" localSheetId="24">#REF!</definedName>
    <definedName name="КУП_опл_ден" localSheetId="0">#REF!</definedName>
    <definedName name="КУП_опл_ден">#REF!</definedName>
    <definedName name="КУП_опл_мет" localSheetId="1">#REF!</definedName>
    <definedName name="КУП_опл_мет" localSheetId="24">#REF!</definedName>
    <definedName name="КУП_опл_мет">#REF!</definedName>
    <definedName name="КУП_опл_откл" localSheetId="1">#REF!</definedName>
    <definedName name="КУП_опл_откл" localSheetId="24">#REF!</definedName>
    <definedName name="КУП_опл_откл">#REF!</definedName>
    <definedName name="КУП_опл_проч" localSheetId="1">#REF!</definedName>
    <definedName name="КУП_опл_проч" localSheetId="24">#REF!</definedName>
    <definedName name="КУП_опл_проч">#REF!</definedName>
    <definedName name="КУП_оплата" localSheetId="1">#REF!</definedName>
    <definedName name="КУП_оплата" localSheetId="24">#REF!</definedName>
    <definedName name="КУП_оплата">#REF!</definedName>
    <definedName name="КУП_потр" localSheetId="1">#REF!</definedName>
    <definedName name="КУП_потр" localSheetId="24">#REF!</definedName>
    <definedName name="КУП_потр">#REF!</definedName>
    <definedName name="кур" localSheetId="1">#REF!</definedName>
    <definedName name="кур" localSheetId="24">#REF!</definedName>
    <definedName name="кур">#REF!</definedName>
    <definedName name="Курс" localSheetId="1">#REF!</definedName>
    <definedName name="Курс" localSheetId="24">#REF!</definedName>
    <definedName name="Курс">#REF!</definedName>
    <definedName name="курс_тек" localSheetId="1">#REF!</definedName>
    <definedName name="курс_тек" localSheetId="24">#REF!</definedName>
    <definedName name="курс_тек">#REF!</definedName>
    <definedName name="КурсATS" localSheetId="1">#REF!</definedName>
    <definedName name="КурсATS" localSheetId="24">#REF!</definedName>
    <definedName name="КурсATS">#REF!</definedName>
    <definedName name="КурсDM" localSheetId="1">#REF!</definedName>
    <definedName name="КурсDM" localSheetId="24">#REF!</definedName>
    <definedName name="КурсDM">#REF!</definedName>
    <definedName name="КурсFM" localSheetId="1">#REF!</definedName>
    <definedName name="КурсFM" localSheetId="24">#REF!</definedName>
    <definedName name="КурсFM">#REF!</definedName>
    <definedName name="КурсUSD" localSheetId="1">#REF!</definedName>
    <definedName name="КурсUSD" localSheetId="24">#REF!</definedName>
    <definedName name="КурсUSD">#REF!</definedName>
    <definedName name="КурсУЕ" localSheetId="1">#REF!</definedName>
    <definedName name="КурсУЕ" localSheetId="24">#REF!</definedName>
    <definedName name="КурсУЕ">#REF!</definedName>
    <definedName name="КФ" localSheetId="1">#REF!</definedName>
    <definedName name="КФ" localSheetId="24">#REF!</definedName>
    <definedName name="кф" localSheetId="0">'[99]333'!#REF!</definedName>
    <definedName name="КФ">#REF!</definedName>
    <definedName name="КХП_пл_реал" localSheetId="1">#REF!</definedName>
    <definedName name="КХП_пл_реал" localSheetId="24">#REF!</definedName>
    <definedName name="КХП_пл_реал">#REF!</definedName>
    <definedName name="КХП_план_реал" localSheetId="1">#REF!</definedName>
    <definedName name="КХП_план_реал" localSheetId="24">#REF!</definedName>
    <definedName name="КХП_план_реал">#REF!</definedName>
    <definedName name="КХП_пост_ден" localSheetId="1">#REF!</definedName>
    <definedName name="КХП_пост_ден" localSheetId="24">#REF!</definedName>
    <definedName name="КХП_пост_ден">#REF!</definedName>
    <definedName name="КХП_пост_металл" localSheetId="1">#REF!</definedName>
    <definedName name="КХП_пост_металл" localSheetId="24">#REF!</definedName>
    <definedName name="КХП_пост_металл">#REF!</definedName>
    <definedName name="КХП_пост_откл" localSheetId="1">#REF!</definedName>
    <definedName name="КХП_пост_откл" localSheetId="24">#REF!</definedName>
    <definedName name="КХП_пост_откл">#REF!</definedName>
    <definedName name="КХП_пост_проч" localSheetId="1">#REF!</definedName>
    <definedName name="КХП_пост_проч" localSheetId="24">#REF!</definedName>
    <definedName name="КХП_пост_проч">#REF!</definedName>
    <definedName name="КХП_поступл" localSheetId="1">#REF!</definedName>
    <definedName name="КХП_поступл" localSheetId="24">#REF!</definedName>
    <definedName name="КХП_поступл">#REF!</definedName>
    <definedName name="кэ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 localSheetId="1">#N/A</definedName>
    <definedName name="л">[9]!л</definedName>
    <definedName name="л_2" localSheetId="1">#REF!</definedName>
    <definedName name="л_2" localSheetId="24">#REF!</definedName>
    <definedName name="л_2" localSheetId="0">#REF!</definedName>
    <definedName name="л_2">#REF!</definedName>
    <definedName name="л_3" localSheetId="1">#REF!</definedName>
    <definedName name="л_3" localSheetId="24">#REF!</definedName>
    <definedName name="л_3">#REF!</definedName>
    <definedName name="л_4" localSheetId="1">#REF!</definedName>
    <definedName name="л_4" localSheetId="24">#REF!</definedName>
    <definedName name="л_4">#REF!</definedName>
    <definedName name="л_5" localSheetId="1">#REF!</definedName>
    <definedName name="л_5" localSheetId="24">#REF!</definedName>
    <definedName name="л_5">#REF!</definedName>
    <definedName name="л_6" localSheetId="1">#REF!</definedName>
    <definedName name="л_6" localSheetId="24">#REF!</definedName>
    <definedName name="л_6">#REF!</definedName>
    <definedName name="л_7" localSheetId="1">#REF!</definedName>
    <definedName name="л_7" localSheetId="24">#REF!</definedName>
    <definedName name="л_7">#REF!</definedName>
    <definedName name="л_8">#N/A</definedName>
    <definedName name="л460202" localSheetId="1">#REF!</definedName>
    <definedName name="л460202" localSheetId="24">#REF!</definedName>
    <definedName name="л460202" localSheetId="0">#REF!</definedName>
    <definedName name="л460202">#REF!</definedName>
    <definedName name="л460203" localSheetId="1">#REF!</definedName>
    <definedName name="л460203" localSheetId="24">#REF!</definedName>
    <definedName name="л460203">#REF!</definedName>
    <definedName name="л460204" localSheetId="1">#REF!</definedName>
    <definedName name="л460204" localSheetId="24">#REF!</definedName>
    <definedName name="л460204">#REF!</definedName>
    <definedName name="л460205" localSheetId="1">#REF!</definedName>
    <definedName name="л460205" localSheetId="24">#REF!</definedName>
    <definedName name="л460205">#REF!</definedName>
    <definedName name="л460302" localSheetId="1">#REF!</definedName>
    <definedName name="л460302" localSheetId="24">#REF!</definedName>
    <definedName name="л460302">#REF!</definedName>
    <definedName name="л460305" localSheetId="1">#REF!</definedName>
    <definedName name="л460305" localSheetId="24">#REF!</definedName>
    <definedName name="л460305">#REF!</definedName>
    <definedName name="л460401" localSheetId="1">#REF!</definedName>
    <definedName name="л460401" localSheetId="24">#REF!</definedName>
    <definedName name="л460401">#REF!</definedName>
    <definedName name="л460402" localSheetId="1">#REF!</definedName>
    <definedName name="л460402" localSheetId="24">#REF!</definedName>
    <definedName name="л460402">#REF!</definedName>
    <definedName name="л460404" localSheetId="1">#REF!</definedName>
    <definedName name="л460404" localSheetId="24">#REF!</definedName>
    <definedName name="л460404">#REF!</definedName>
    <definedName name="л460405" localSheetId="1">#REF!</definedName>
    <definedName name="л460405" localSheetId="24">#REF!</definedName>
    <definedName name="л460405">#REF!</definedName>
    <definedName name="ЛГОК_тонн" localSheetId="1">#REF!</definedName>
    <definedName name="ЛГОК_тонн" localSheetId="24">#REF!</definedName>
    <definedName name="ЛГОК_тонн">#REF!</definedName>
    <definedName name="лд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варволпилов" localSheetId="1" hidden="1">#REF!,#REF!,#REF!,#REF!,#REF!,#REF!</definedName>
    <definedName name="лдварволпилов" localSheetId="24" hidden="1">#REF!,#REF!,#REF!,#REF!,#REF!,#REF!</definedName>
    <definedName name="лдварволпилов" localSheetId="0" hidden="1">#REF!,#REF!,#REF!,#REF!,#REF!,#REF!</definedName>
    <definedName name="лдварволпилов" hidden="1">#REF!,#REF!,#REF!,#REF!,#REF!,#REF!</definedName>
    <definedName name="лен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ИГ_АЛ_М" localSheetId="1">[54]Калькуляции!#REF!</definedName>
    <definedName name="ЛИГ_АЛ_М" localSheetId="24">[54]Калькуляции!#REF!</definedName>
    <definedName name="ЛИГ_АЛ_М">[54]Калькуляции!#REF!</definedName>
    <definedName name="ЛИГ_БР_ТИ" localSheetId="1">[54]Калькуляции!#REF!</definedName>
    <definedName name="ЛИГ_БР_ТИ" localSheetId="24">[54]Калькуляции!#REF!</definedName>
    <definedName name="ЛИГ_БР_ТИ">[54]Калькуляции!#REF!</definedName>
    <definedName name="лимит" localSheetId="1" hidden="1">{#N/A,#N/A,FALSE,"Себестоимсть-97"}</definedName>
    <definedName name="лимит" localSheetId="0" hidden="1">{#N/A,#N/A,FALSE,"Себестоимсть-97"}</definedName>
    <definedName name="лимит" hidden="1">{#N/A,#N/A,FALSE,"Себестоимсть-97"}</definedName>
    <definedName name="лист1" localSheetId="1">#REF!</definedName>
    <definedName name="лист1" localSheetId="24">#REF!</definedName>
    <definedName name="лист1" localSheetId="0">#REF!</definedName>
    <definedName name="лист1">#REF!</definedName>
    <definedName name="Лист1?prefix?">"T1"</definedName>
    <definedName name="Лист10?prefix?">"T17.1"</definedName>
    <definedName name="Лист14?prefix?">"T107"</definedName>
    <definedName name="Лист19?prefix?">"T21.3"</definedName>
    <definedName name="Лист2?prefix?">"T2"</definedName>
    <definedName name="Лист21?prefix?">"T108"</definedName>
    <definedName name="лист460105" localSheetId="1">#REF!</definedName>
    <definedName name="лист460105" localSheetId="24">#REF!</definedName>
    <definedName name="лист460105" localSheetId="0">#REF!</definedName>
    <definedName name="лист460105">#REF!</definedName>
    <definedName name="лист460201" localSheetId="1">#REF!</definedName>
    <definedName name="лист460201" localSheetId="24">#REF!</definedName>
    <definedName name="лист460201">#REF!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 localSheetId="1">'Производственные показатели'!лл</definedName>
    <definedName name="лл" localSheetId="0">'форма №2 '!лл</definedName>
    <definedName name="лл">[0]!лл</definedName>
    <definedName name="ллл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>[84]Анкета!$B$8</definedName>
    <definedName name="лллллллллл" localSheetId="1">#N/A</definedName>
    <definedName name="лллллллллл">[9]!лллллллллл</definedName>
    <definedName name="лллллллллл_8">#N/A</definedName>
    <definedName name="лом_ВСЕГО" localSheetId="1">#REF!</definedName>
    <definedName name="лом_ВСЕГО" localSheetId="24">#REF!</definedName>
    <definedName name="лом_ВСЕГО" localSheetId="0">#REF!</definedName>
    <definedName name="лом_ВСЕГО">#REF!</definedName>
    <definedName name="лп">#N/A</definedName>
    <definedName name="лщжо" localSheetId="1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лщжо_2" localSheetId="1" hidden="1">{#N/A,#N/A,TRUE,"Лист1";#N/A,#N/A,TRUE,"Лист2";#N/A,#N/A,TRUE,"Лист3"}</definedName>
    <definedName name="лщжо_2" localSheetId="0" hidden="1">{#N/A,#N/A,TRUE,"Лист1";#N/A,#N/A,TRUE,"Лист2";#N/A,#N/A,TRUE,"Лист3"}</definedName>
    <definedName name="лщжо_2" hidden="1">{#N/A,#N/A,TRUE,"Лист1";#N/A,#N/A,TRUE,"Лист2";#N/A,#N/A,TRUE,"Лист3"}</definedName>
    <definedName name="ль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юда" localSheetId="1">#N/A</definedName>
    <definedName name="люда">[9]!люда</definedName>
    <definedName name="люда_8">#N/A</definedName>
    <definedName name="м" localSheetId="1">#N/A</definedName>
    <definedName name="м">[9]!м</definedName>
    <definedName name="м_8">#N/A</definedName>
    <definedName name="М10_2" localSheetId="1">'Производственные показатели'!М10_2</definedName>
    <definedName name="М10_2" localSheetId="0">'форма №2 '!М10_2</definedName>
    <definedName name="М10_2">[0]!М10_2</definedName>
    <definedName name="ма" localSheetId="1">#REF!</definedName>
    <definedName name="ма" localSheetId="24">#REF!</definedName>
    <definedName name="ма" localSheetId="0">#REF!</definedName>
    <definedName name="ма">#REF!</definedName>
    <definedName name="МАГНИЙ" localSheetId="1">[54]Калькуляции!#REF!</definedName>
    <definedName name="МАГНИЙ" localSheetId="24">[54]Калькуляции!#REF!</definedName>
    <definedName name="МАГНИЙ" localSheetId="0">[54]Калькуляции!#REF!</definedName>
    <definedName name="МАГНИЙ">[54]Калькуляции!#REF!</definedName>
    <definedName name="Мазут" localSheetId="1">#REF!</definedName>
    <definedName name="Мазут" localSheetId="24">#REF!</definedName>
    <definedName name="Мазут" localSheetId="0">#REF!</definedName>
    <definedName name="Мазут">#REF!</definedName>
    <definedName name="май" localSheetId="1">#REF!</definedName>
    <definedName name="май" localSheetId="24">#REF!</definedName>
    <definedName name="май">#REF!</definedName>
    <definedName name="МАЙ_РУБ" localSheetId="1">#REF!</definedName>
    <definedName name="МАЙ_РУБ" localSheetId="24">#REF!</definedName>
    <definedName name="МАЙ_РУБ">#REF!</definedName>
    <definedName name="МАЙ_ТОН" localSheetId="1">#REF!</definedName>
    <definedName name="МАЙ_ТОН" localSheetId="24">#REF!</definedName>
    <definedName name="МАЙ_ТОН">#REF!</definedName>
    <definedName name="МАР_РУБ" localSheetId="1">#REF!</definedName>
    <definedName name="МАР_РУБ" localSheetId="24">#REF!</definedName>
    <definedName name="МАР_РУБ">#REF!</definedName>
    <definedName name="МАР_ТОН" localSheetId="1">#REF!</definedName>
    <definedName name="МАР_ТОН" localSheetId="24">#REF!</definedName>
    <definedName name="МАР_ТОН">#REF!</definedName>
    <definedName name="МАРГ_ЛИГ" localSheetId="1">[54]Калькуляции!#REF!</definedName>
    <definedName name="МАРГ_ЛИГ" localSheetId="24">[54]Калькуляции!#REF!</definedName>
    <definedName name="МАРГ_ЛИГ">[54]Калькуляции!#REF!</definedName>
    <definedName name="МАРГ_ЛИГ_ДП" localSheetId="1">#REF!</definedName>
    <definedName name="МАРГ_ЛИГ_ДП" localSheetId="24">#REF!</definedName>
    <definedName name="МАРГ_ЛИГ_ДП" localSheetId="0">#REF!</definedName>
    <definedName name="МАРГ_ЛИГ_ДП">#REF!</definedName>
    <definedName name="МАРГ_ЛИГ_СТ" localSheetId="1">[54]Калькуляции!#REF!</definedName>
    <definedName name="МАРГ_ЛИГ_СТ" localSheetId="24">[54]Калькуляции!#REF!</definedName>
    <definedName name="МАРГ_ЛИГ_СТ" localSheetId="0">[54]Калькуляции!#REF!</definedName>
    <definedName name="МАРГ_ЛИГ_СТ">[54]Калькуляции!#REF!</definedName>
    <definedName name="март" localSheetId="1">#REF!</definedName>
    <definedName name="март" localSheetId="24">#REF!</definedName>
    <definedName name="март" localSheetId="0">#REF!</definedName>
    <definedName name="март">#REF!</definedName>
    <definedName name="масло" localSheetId="1">'[100]масла,литры'!#REF!</definedName>
    <definedName name="масло" localSheetId="24">'[100]масла,литры'!#REF!</definedName>
    <definedName name="масло" localSheetId="0">'[100]масла,литры'!#REF!</definedName>
    <definedName name="масло">'[100]масла,литры'!#REF!</definedName>
    <definedName name="Материалы" localSheetId="1">#N/A</definedName>
    <definedName name="Материалы">'[77]ПФВ-0.5'!$AG$26:$AG$33</definedName>
    <definedName name="Махало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ЕД" localSheetId="1">#REF!</definedName>
    <definedName name="МЕД" localSheetId="24">#REF!</definedName>
    <definedName name="МЕД" localSheetId="0">#REF!</definedName>
    <definedName name="МЕД">#REF!</definedName>
    <definedName name="МЕД_" localSheetId="1">#REF!</definedName>
    <definedName name="МЕД_" localSheetId="24">#REF!</definedName>
    <definedName name="МЕД_">#REF!</definedName>
    <definedName name="МЕЛ_СУМ" localSheetId="1">#REF!</definedName>
    <definedName name="МЕЛ_СУМ" localSheetId="24">#REF!</definedName>
    <definedName name="МЕЛ_СУМ">#REF!</definedName>
    <definedName name="Место" localSheetId="1">#N/A</definedName>
    <definedName name="Место">'[77]ПФВ-0.5'!$AK$18:$AK$19</definedName>
    <definedName name="месяц" localSheetId="1">#REF!</definedName>
    <definedName name="месяц" localSheetId="24">#REF!</definedName>
    <definedName name="месяц" localSheetId="0">#REF!</definedName>
    <definedName name="месяц">#REF!</definedName>
    <definedName name="МЕСЯЦЫ" localSheetId="1">[101]Январь!#REF!</definedName>
    <definedName name="МЕСЯЦЫ" localSheetId="24">[102]Январь!#REF!</definedName>
    <definedName name="МЕСЯЦЫ" localSheetId="0">[102]Январь!#REF!</definedName>
    <definedName name="МЕСЯЦЫ">[102]Январь!#REF!</definedName>
    <definedName name="Мет_собс" localSheetId="1">#REF!</definedName>
    <definedName name="Мет_собс" localSheetId="24">#REF!</definedName>
    <definedName name="Мет_собс" localSheetId="0">#REF!</definedName>
    <definedName name="Мет_собс">#REF!</definedName>
    <definedName name="Мет_ЭЛЦ3" localSheetId="1">#REF!</definedName>
    <definedName name="Мет_ЭЛЦ3" localSheetId="24">#REF!</definedName>
    <definedName name="Мет_ЭЛЦ3">#REF!</definedName>
    <definedName name="метод">[32]списки!$Q$2:$Q$3</definedName>
    <definedName name="Метод_регулирования">[103]списки!$H$13:$H$18</definedName>
    <definedName name="Метроном2">[55]Дебиторка!$J$14</definedName>
    <definedName name="мехцех_РМП">'[61]цены цехов'!$D$26</definedName>
    <definedName name="ми" localSheetId="1" hidden="1">{"'Лист1'!$A$1:$W$63"}</definedName>
    <definedName name="ми" localSheetId="0" hidden="1">{"'Лист1'!$A$1:$W$63"}</definedName>
    <definedName name="ми" hidden="1">{"'Лист1'!$A$1:$W$63"}</definedName>
    <definedName name="ми_1" localSheetId="1" hidden="1">{"'Лист1'!$A$1:$W$63"}</definedName>
    <definedName name="ми_1" localSheetId="0" hidden="1">{"'Лист1'!$A$1:$W$63"}</definedName>
    <definedName name="ми_1" hidden="1">{"'Лист1'!$A$1:$W$63"}</definedName>
    <definedName name="ми_2" localSheetId="1" hidden="1">{"'Лист1'!$A$1:$W$63"}</definedName>
    <definedName name="ми_2" localSheetId="0" hidden="1">{"'Лист1'!$A$1:$W$63"}</definedName>
    <definedName name="ми_2" hidden="1">{"'Лист1'!$A$1:$W$63"}</definedName>
    <definedName name="мит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ЛИГ_АМ" localSheetId="1">[54]Калькуляции!#REF!</definedName>
    <definedName name="МЛИГ_АМ" localSheetId="24">[54]Калькуляции!#REF!</definedName>
    <definedName name="МЛИГ_АМ">[54]Калькуляции!#REF!</definedName>
    <definedName name="МЛИГ_ЭЛ" localSheetId="1">[54]Калькуляции!#REF!</definedName>
    <definedName name="МЛИГ_ЭЛ" localSheetId="24">[54]Калькуляции!#REF!</definedName>
    <definedName name="МЛИГ_ЭЛ">[54]Калькуляции!#REF!</definedName>
    <definedName name="мм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нНДС" localSheetId="1">#REF!</definedName>
    <definedName name="МнНДС" localSheetId="24">#REF!</definedName>
    <definedName name="МнНДС" localSheetId="0">#REF!</definedName>
    <definedName name="МнНДС">#REF!</definedName>
    <definedName name="мо" localSheetId="1">[47]списки!$A$2:$A$137</definedName>
    <definedName name="мо">[58]списки!$A$2:$A$132</definedName>
    <definedName name="Модель2" localSheetId="1">#REF!</definedName>
    <definedName name="Модель2" localSheetId="24">#REF!</definedName>
    <definedName name="Модель2">#REF!</definedName>
    <definedName name="Мониторинг1" localSheetId="1">'[104]Гр5(о)'!#REF!</definedName>
    <definedName name="Мониторинг1" localSheetId="24">'[104]Гр5(о)'!#REF!</definedName>
    <definedName name="Мониторинг1">'[104]Гр5(о)'!#REF!</definedName>
    <definedName name="мп" localSheetId="1" hidden="1">{"'Лист1'!$A$1:$W$63"}</definedName>
    <definedName name="мп" localSheetId="0" hidden="1">{"'Лист1'!$A$1:$W$63"}</definedName>
    <definedName name="мп" hidden="1">{"'Лист1'!$A$1:$W$63"}</definedName>
    <definedName name="МПС_опл_ден" localSheetId="1">#REF!</definedName>
    <definedName name="МПС_опл_ден" localSheetId="24">#REF!</definedName>
    <definedName name="МПС_опл_ден">#REF!</definedName>
    <definedName name="МПС_опл_металл" localSheetId="1">#REF!</definedName>
    <definedName name="МПС_опл_металл" localSheetId="24">#REF!</definedName>
    <definedName name="МПС_опл_металл">#REF!</definedName>
    <definedName name="МПС_опл_откл" localSheetId="1">#REF!</definedName>
    <definedName name="МПС_опл_откл" localSheetId="24">#REF!</definedName>
    <definedName name="МПС_опл_откл">#REF!</definedName>
    <definedName name="МПС_опл_проч" localSheetId="1">#REF!</definedName>
    <definedName name="МПС_опл_проч" localSheetId="24">#REF!</definedName>
    <definedName name="МПС_опл_проч">#REF!</definedName>
    <definedName name="МПС_оплата" localSheetId="1">#REF!</definedName>
    <definedName name="МПС_оплата" localSheetId="24">#REF!</definedName>
    <definedName name="МПС_оплата">#REF!</definedName>
    <definedName name="МПС_потр" localSheetId="1">#REF!</definedName>
    <definedName name="МПС_потр" localSheetId="24">#REF!</definedName>
    <definedName name="МПС_потр">#REF!</definedName>
    <definedName name="мс" localSheetId="1">#REF!</definedName>
    <definedName name="мс" localSheetId="24">#REF!</definedName>
    <definedName name="мс">#REF!</definedName>
    <definedName name="МС6_РУБ" localSheetId="1">[54]Калькуляции!#REF!</definedName>
    <definedName name="МС6_РУБ" localSheetId="24">[54]Калькуляции!#REF!</definedName>
    <definedName name="МС6_РУБ">[54]Калькуляции!#REF!</definedName>
    <definedName name="МС6_ТОН" localSheetId="1">[54]Калькуляции!#REF!</definedName>
    <definedName name="МС6_ТОН" localSheetId="24">[54]Калькуляции!#REF!</definedName>
    <definedName name="МС6_ТОН">[54]Калькуляции!#REF!</definedName>
    <definedName name="МС9_РУБ" localSheetId="1">[54]Калькуляции!#REF!</definedName>
    <definedName name="МС9_РУБ" localSheetId="24">[54]Калькуляции!#REF!</definedName>
    <definedName name="МС9_РУБ">[54]Калькуляции!#REF!</definedName>
    <definedName name="МС9_ТОН" localSheetId="1">[54]Калькуляции!#REF!</definedName>
    <definedName name="МС9_ТОН" localSheetId="24">[54]Калькуляции!#REF!</definedName>
    <definedName name="МС9_ТОН">[54]Калькуляции!#REF!</definedName>
    <definedName name="мым" localSheetId="1">#N/A</definedName>
    <definedName name="мым">[9]!мым</definedName>
    <definedName name="мым_8">#N/A</definedName>
    <definedName name="н" localSheetId="1">#N/A</definedName>
    <definedName name="н">[9]!н</definedName>
    <definedName name="Н_2ЦЕХ_СКАЛ" localSheetId="1">#REF!</definedName>
    <definedName name="Н_2ЦЕХ_СКАЛ" localSheetId="24">#REF!</definedName>
    <definedName name="Н_2ЦЕХ_СКАЛ" localSheetId="0">#REF!</definedName>
    <definedName name="Н_2ЦЕХ_СКАЛ">#REF!</definedName>
    <definedName name="н_8">#N/A</definedName>
    <definedName name="Н_АЛФ" localSheetId="1">#REF!</definedName>
    <definedName name="Н_АЛФ" localSheetId="24">#REF!</definedName>
    <definedName name="Н_АЛФ" localSheetId="0">#REF!</definedName>
    <definedName name="Н_АЛФ">#REF!</definedName>
    <definedName name="Н_АМ_МЛ" localSheetId="1">[54]Калькуляции!#REF!</definedName>
    <definedName name="Н_АМ_МЛ" localSheetId="24">[54]Калькуляции!#REF!</definedName>
    <definedName name="Н_АМ_МЛ" localSheetId="0">[54]Калькуляции!#REF!</definedName>
    <definedName name="Н_АМ_МЛ">[54]Калькуляции!#REF!</definedName>
    <definedName name="Н_АНБЛ" localSheetId="1">#REF!</definedName>
    <definedName name="Н_АНБЛ" localSheetId="24">#REF!</definedName>
    <definedName name="Н_АНБЛ" localSheetId="0">#REF!</definedName>
    <definedName name="Н_АНБЛ">#REF!</definedName>
    <definedName name="Н_АНБЛ_В" localSheetId="1">[54]Калькуляции!#REF!</definedName>
    <definedName name="Н_АНБЛ_В" localSheetId="24">[54]Калькуляции!#REF!</definedName>
    <definedName name="Н_АНБЛ_В" localSheetId="0">[54]Калькуляции!#REF!</definedName>
    <definedName name="Н_АНБЛ_В">[54]Калькуляции!#REF!</definedName>
    <definedName name="Н_АНБЛ_Т" localSheetId="1">[54]Калькуляции!#REF!</definedName>
    <definedName name="Н_АНБЛ_Т" localSheetId="24">[54]Калькуляции!#REF!</definedName>
    <definedName name="Н_АНБЛ_Т" localSheetId="0">[54]Калькуляции!#REF!</definedName>
    <definedName name="Н_АНБЛ_Т">[54]Калькуляции!#REF!</definedName>
    <definedName name="Н_АФ_МЛ" localSheetId="1">[54]Калькуляции!#REF!</definedName>
    <definedName name="Н_АФ_МЛ" localSheetId="24">[54]Калькуляции!#REF!</definedName>
    <definedName name="Н_АФ_МЛ">[54]Калькуляции!#REF!</definedName>
    <definedName name="Н_ВАЛФ" localSheetId="1">#REF!</definedName>
    <definedName name="Н_ВАЛФ" localSheetId="24">#REF!</definedName>
    <definedName name="Н_ВАЛФ" localSheetId="0">#REF!</definedName>
    <definedName name="Н_ВАЛФ">#REF!</definedName>
    <definedName name="Н_ВГР" localSheetId="1">#REF!</definedName>
    <definedName name="Н_ВГР" localSheetId="24">#REF!</definedName>
    <definedName name="Н_ВГР">#REF!</definedName>
    <definedName name="Н_ВКРСВ" localSheetId="1">#REF!</definedName>
    <definedName name="Н_ВКРСВ" localSheetId="24">#REF!</definedName>
    <definedName name="Н_ВКРСВ">#REF!</definedName>
    <definedName name="Н_ВМЕДЬ" localSheetId="1">#REF!</definedName>
    <definedName name="Н_ВМЕДЬ" localSheetId="24">#REF!</definedName>
    <definedName name="Н_ВМЕДЬ">#REF!</definedName>
    <definedName name="Н_ВОДОБКРУПН" localSheetId="1">#REF!</definedName>
    <definedName name="Н_ВОДОБКРУПН" localSheetId="24">#REF!</definedName>
    <definedName name="Н_ВОДОБКРУПН">#REF!</definedName>
    <definedName name="Н_ВХЛБ" localSheetId="1">#REF!</definedName>
    <definedName name="Н_ВХЛБ" localSheetId="24">#REF!</definedName>
    <definedName name="Н_ВХЛБ">#REF!</definedName>
    <definedName name="Н_ВХЛН" localSheetId="1">#REF!</definedName>
    <definedName name="Н_ВХЛН" localSheetId="24">#REF!</definedName>
    <definedName name="Н_ВХЛН">#REF!</definedName>
    <definedName name="Н_ГИДЗ" localSheetId="1">#REF!</definedName>
    <definedName name="Н_ГИДЗ" localSheetId="24">#REF!</definedName>
    <definedName name="Н_ГИДЗ">#REF!</definedName>
    <definedName name="Н_ГЛ_ВН" localSheetId="1">#REF!</definedName>
    <definedName name="Н_ГЛ_ВН" localSheetId="24">#REF!</definedName>
    <definedName name="Н_ГЛ_ВН">#REF!</definedName>
    <definedName name="Н_ГЛ_ДП" localSheetId="1">[54]Калькуляции!#REF!</definedName>
    <definedName name="Н_ГЛ_ДП" localSheetId="24">[54]Калькуляции!#REF!</definedName>
    <definedName name="Н_ГЛ_ДП">[54]Калькуляции!#REF!</definedName>
    <definedName name="Н_ГЛ_ИТ" localSheetId="1">[54]Калькуляции!#REF!</definedName>
    <definedName name="Н_ГЛ_ИТ" localSheetId="24">[54]Калькуляции!#REF!</definedName>
    <definedName name="Н_ГЛ_ИТ">[54]Калькуляции!#REF!</definedName>
    <definedName name="Н_ГЛ_ТОЛ" localSheetId="1">#REF!</definedName>
    <definedName name="Н_ГЛ_ТОЛ" localSheetId="24">#REF!</definedName>
    <definedName name="Н_ГЛ_ТОЛ" localSheetId="0">#REF!</definedName>
    <definedName name="Н_ГЛ_ТОЛ">#REF!</definedName>
    <definedName name="Н_ГЛШ" localSheetId="1">#REF!</definedName>
    <definedName name="Н_ГЛШ" localSheetId="24">#REF!</definedName>
    <definedName name="Н_ГЛШ">#REF!</definedName>
    <definedName name="Н_ИЗВ" localSheetId="1">#REF!</definedName>
    <definedName name="Н_ИЗВ" localSheetId="24">#REF!</definedName>
    <definedName name="Н_ИЗВ">#REF!</definedName>
    <definedName name="Н_К_ПРОК" localSheetId="1">#REF!</definedName>
    <definedName name="Н_К_ПРОК" localSheetId="24">#REF!</definedName>
    <definedName name="Н_К_ПРОК">#REF!</definedName>
    <definedName name="Н_К_СЫР" localSheetId="1">#REF!</definedName>
    <definedName name="Н_К_СЫР" localSheetId="24">#REF!</definedName>
    <definedName name="Н_К_СЫР">#REF!</definedName>
    <definedName name="Н_К_СЫР_П" localSheetId="1">[54]Калькуляции!#REF!</definedName>
    <definedName name="Н_К_СЫР_П" localSheetId="24">[54]Калькуляции!#REF!</definedName>
    <definedName name="Н_К_СЫР_П">[54]Калькуляции!#REF!</definedName>
    <definedName name="Н_К_СЫР_Т" localSheetId="1">[54]Калькуляции!#REF!</definedName>
    <definedName name="Н_К_СЫР_Т" localSheetId="24">[54]Калькуляции!#REF!</definedName>
    <definedName name="Н_К_СЫР_Т">[54]Калькуляции!#REF!</definedName>
    <definedName name="Н_КАВЧ_АЛФ" localSheetId="1">#REF!</definedName>
    <definedName name="Н_КАВЧ_АЛФ" localSheetId="24">#REF!</definedName>
    <definedName name="Н_КАВЧ_АЛФ" localSheetId="0">#REF!</definedName>
    <definedName name="Н_КАВЧ_АЛФ">#REF!</definedName>
    <definedName name="Н_КАВЧ_ГРАФ" localSheetId="1">#REF!</definedName>
    <definedName name="Н_КАВЧ_ГРАФ" localSheetId="24">#REF!</definedName>
    <definedName name="Н_КАВЧ_ГРАФ">#REF!</definedName>
    <definedName name="Н_КАВЧ_КРС" localSheetId="1">#REF!</definedName>
    <definedName name="Н_КАВЧ_КРС" localSheetId="24">#REF!</definedName>
    <definedName name="Н_КАВЧ_КРС">#REF!</definedName>
    <definedName name="Н_КАВЧ_МЕД" localSheetId="1">#REF!</definedName>
    <definedName name="Н_КАВЧ_МЕД" localSheetId="24">#REF!</definedName>
    <definedName name="Н_КАВЧ_МЕД">#REF!</definedName>
    <definedName name="Н_КАВЧ_ХЛБ" localSheetId="1">#REF!</definedName>
    <definedName name="Н_КАВЧ_ХЛБ" localSheetId="24">#REF!</definedName>
    <definedName name="Н_КАВЧ_ХЛБ">#REF!</definedName>
    <definedName name="Н_КАО_СКАЛ" localSheetId="1">#REF!</definedName>
    <definedName name="Н_КАО_СКАЛ" localSheetId="24">#REF!</definedName>
    <definedName name="Н_КАО_СКАЛ">#REF!</definedName>
    <definedName name="Н_КЕРОСИН" localSheetId="1">#REF!</definedName>
    <definedName name="Н_КЕРОСИН" localSheetId="24">#REF!</definedName>
    <definedName name="Н_КЕРОСИН">#REF!</definedName>
    <definedName name="Н_КЛОК_КРСМ" localSheetId="1">[54]Калькуляции!#REF!</definedName>
    <definedName name="Н_КЛОК_КРСМ" localSheetId="24">[54]Калькуляции!#REF!</definedName>
    <definedName name="Н_КЛОК_КРСМ">[54]Калькуляции!#REF!</definedName>
    <definedName name="Н_КЛОК_СКАЛ" localSheetId="1">[54]Калькуляции!#REF!</definedName>
    <definedName name="Н_КЛОК_СКАЛ" localSheetId="24">[54]Калькуляции!#REF!</definedName>
    <definedName name="Н_КЛОК_СКАЛ">[54]Калькуляции!#REF!</definedName>
    <definedName name="Н_КЛОК_ФТК" localSheetId="1">[54]Калькуляции!#REF!</definedName>
    <definedName name="Н_КЛОК_ФТК" localSheetId="24">[54]Калькуляции!#REF!</definedName>
    <definedName name="Н_КЛОК_ФТК">[54]Калькуляции!#REF!</definedName>
    <definedName name="Н_КОА_АБ" localSheetId="1">#REF!</definedName>
    <definedName name="Н_КОА_АБ" localSheetId="24">#REF!</definedName>
    <definedName name="Н_КОА_АБ" localSheetId="0">#REF!</definedName>
    <definedName name="Н_КОА_АБ">#REF!</definedName>
    <definedName name="Н_КОА_ГЛ" localSheetId="1">#REF!</definedName>
    <definedName name="Н_КОА_ГЛ" localSheetId="24">#REF!</definedName>
    <definedName name="Н_КОА_ГЛ">#REF!</definedName>
    <definedName name="Н_КОА_КРС" localSheetId="1">#REF!</definedName>
    <definedName name="Н_КОА_КРС" localSheetId="24">#REF!</definedName>
    <definedName name="Н_КОА_КРС">#REF!</definedName>
    <definedName name="Н_КОА_КРСМ" localSheetId="1">#REF!</definedName>
    <definedName name="Н_КОА_КРСМ" localSheetId="24">#REF!</definedName>
    <definedName name="Н_КОА_КРСМ">#REF!</definedName>
    <definedName name="Н_КОА_СКАЛ" localSheetId="1">#REF!</definedName>
    <definedName name="Н_КОА_СКАЛ" localSheetId="24">#REF!</definedName>
    <definedName name="Н_КОА_СКАЛ">#REF!</definedName>
    <definedName name="Н_КОА_ФК" localSheetId="1">#REF!</definedName>
    <definedName name="Н_КОА_ФК" localSheetId="24">#REF!</definedName>
    <definedName name="Н_КОА_ФК">#REF!</definedName>
    <definedName name="Н_КОРК_7" localSheetId="1">#REF!</definedName>
    <definedName name="Н_КОРК_7" localSheetId="24">#REF!</definedName>
    <definedName name="Н_КОРК_7">#REF!</definedName>
    <definedName name="Н_КОРК_АВЧ" localSheetId="1">#REF!</definedName>
    <definedName name="Н_КОРК_АВЧ" localSheetId="24">#REF!</definedName>
    <definedName name="Н_КОРК_АВЧ">#REF!</definedName>
    <definedName name="Н_КР_АК5М2" localSheetId="1">[54]Калькуляции!#REF!</definedName>
    <definedName name="Н_КР_АК5М2" localSheetId="24">[54]Калькуляции!#REF!</definedName>
    <definedName name="Н_КР_АК5М2">[54]Калькуляции!#REF!</definedName>
    <definedName name="Н_КР_ПАР" localSheetId="1">[54]Калькуляции!#REF!</definedName>
    <definedName name="Н_КР_ПАР" localSheetId="24">[54]Калькуляции!#REF!</definedName>
    <definedName name="Н_КР_ПАР">[54]Калькуляции!#REF!</definedName>
    <definedName name="Н_КР19_СКАЛ" localSheetId="1">#REF!</definedName>
    <definedName name="Н_КР19_СКАЛ" localSheetId="24">#REF!</definedName>
    <definedName name="Н_КР19_СКАЛ" localSheetId="0">#REF!</definedName>
    <definedName name="Н_КР19_СКАЛ">#REF!</definedName>
    <definedName name="Н_КРАК12" localSheetId="1">[54]Калькуляции!#REF!</definedName>
    <definedName name="Н_КРАК12" localSheetId="24">[54]Калькуляции!#REF!</definedName>
    <definedName name="Н_КРАК12" localSheetId="0">[54]Калькуляции!#REF!</definedName>
    <definedName name="Н_КРАК12">[54]Калькуляции!#REF!</definedName>
    <definedName name="Н_КРАК9ПЧ" localSheetId="1">[54]Калькуляции!#REF!</definedName>
    <definedName name="Н_КРАК9ПЧ" localSheetId="24">[54]Калькуляции!#REF!</definedName>
    <definedName name="Н_КРАК9ПЧ">[54]Калькуляции!#REF!</definedName>
    <definedName name="Н_КРЕМ_МЛ" localSheetId="1">[54]Калькуляции!#REF!</definedName>
    <definedName name="Н_КРЕМ_МЛ" localSheetId="24">[54]Калькуляции!#REF!</definedName>
    <definedName name="Н_КРЕМ_МЛ">[54]Калькуляции!#REF!</definedName>
    <definedName name="Н_КРЕМАК12" localSheetId="1">[54]Калькуляции!#REF!</definedName>
    <definedName name="Н_КРЕМАК12" localSheetId="24">[54]Калькуляции!#REF!</definedName>
    <definedName name="Н_КРЕМАК12">[54]Калькуляции!#REF!</definedName>
    <definedName name="Н_КРЕМАК5М2" localSheetId="1">[54]Калькуляции!#REF!</definedName>
    <definedName name="Н_КРЕМАК5М2" localSheetId="24">[54]Калькуляции!#REF!</definedName>
    <definedName name="Н_КРЕМАК5М2">[54]Калькуляции!#REF!</definedName>
    <definedName name="Н_КРЕМАК9ПЧ" localSheetId="1">[54]Калькуляции!#REF!</definedName>
    <definedName name="Н_КРЕМАК9ПЧ" localSheetId="24">[54]Калькуляции!#REF!</definedName>
    <definedName name="Н_КРЕМАК9ПЧ">[54]Калькуляции!#REF!</definedName>
    <definedName name="Н_КРИОЛ_МЛ" localSheetId="1">[54]Калькуляции!#REF!</definedName>
    <definedName name="Н_КРИОЛ_МЛ" localSheetId="24">[54]Калькуляции!#REF!</definedName>
    <definedName name="Н_КРИОЛ_МЛ">[54]Калькуляции!#REF!</definedName>
    <definedName name="Н_КРКРУПН" localSheetId="1">[54]Калькуляции!#REF!</definedName>
    <definedName name="Н_КРКРУПН" localSheetId="24">[54]Калькуляции!#REF!</definedName>
    <definedName name="Н_КРКРУПН">[54]Калькуляции!#REF!</definedName>
    <definedName name="Н_КРМЕЛКИЕ" localSheetId="1">[54]Калькуляции!#REF!</definedName>
    <definedName name="Н_КРМЕЛКИЕ" localSheetId="24">[54]Калькуляции!#REF!</definedName>
    <definedName name="Н_КРМЕЛКИЕ">[54]Калькуляции!#REF!</definedName>
    <definedName name="Н_КРРЕКВИЗИТЫ" localSheetId="1">[54]Калькуляции!#REF!</definedName>
    <definedName name="Н_КРРЕКВИЗИТЫ" localSheetId="24">[54]Калькуляции!#REF!</definedName>
    <definedName name="Н_КРРЕКВИЗИТЫ">[54]Калькуляции!#REF!</definedName>
    <definedName name="Н_КРСВ" localSheetId="1">#REF!</definedName>
    <definedName name="Н_КРСВ" localSheetId="24">#REF!</definedName>
    <definedName name="Н_КРСВ" localSheetId="0">#REF!</definedName>
    <definedName name="Н_КРСВ">#REF!</definedName>
    <definedName name="Н_КРСЛИТКИ" localSheetId="1">[54]Калькуляции!#REF!</definedName>
    <definedName name="Н_КРСЛИТКИ" localSheetId="24">[54]Калькуляции!#REF!</definedName>
    <definedName name="Н_КРСЛИТКИ" localSheetId="0">[54]Калькуляции!#REF!</definedName>
    <definedName name="Н_КРСЛИТКИ">[54]Калькуляции!#REF!</definedName>
    <definedName name="Н_КРСМ" localSheetId="1">#REF!</definedName>
    <definedName name="Н_КРСМ" localSheetId="24">#REF!</definedName>
    <definedName name="Н_КРСМ" localSheetId="0">#REF!</definedName>
    <definedName name="Н_КРСМ">#REF!</definedName>
    <definedName name="Н_КРФ" localSheetId="1">[54]Калькуляции!#REF!</definedName>
    <definedName name="Н_КРФ" localSheetId="24">[54]Калькуляции!#REF!</definedName>
    <definedName name="Н_КРФ" localSheetId="0">[54]Калькуляции!#REF!</definedName>
    <definedName name="Н_КРФ">[54]Калькуляции!#REF!</definedName>
    <definedName name="Н_КСГИД" localSheetId="1">#REF!</definedName>
    <definedName name="Н_КСГИД" localSheetId="24">#REF!</definedName>
    <definedName name="Н_КСГИД" localSheetId="0">#REF!</definedName>
    <definedName name="Н_КСГИД">#REF!</definedName>
    <definedName name="Н_КСКАУСТ" localSheetId="1">#REF!</definedName>
    <definedName name="Н_КСКАУСТ" localSheetId="24">#REF!</definedName>
    <definedName name="Н_КСКАУСТ">#REF!</definedName>
    <definedName name="Н_КСПЕНА" localSheetId="1">#REF!</definedName>
    <definedName name="Н_КСПЕНА" localSheetId="24">#REF!</definedName>
    <definedName name="Н_КСПЕНА">#REF!</definedName>
    <definedName name="Н_КСПЕНА_С" localSheetId="1">[54]Калькуляции!#REF!</definedName>
    <definedName name="Н_КСПЕНА_С" localSheetId="24">[54]Калькуляции!#REF!</definedName>
    <definedName name="Н_КСПЕНА_С">[54]Калькуляции!#REF!</definedName>
    <definedName name="Н_КССОДГО" localSheetId="1">#REF!</definedName>
    <definedName name="Н_КССОДГО" localSheetId="24">#REF!</definedName>
    <definedName name="Н_КССОДГО" localSheetId="0">#REF!</definedName>
    <definedName name="Н_КССОДГО">#REF!</definedName>
    <definedName name="Н_КССОДКАЛ" localSheetId="1">#REF!</definedName>
    <definedName name="Н_КССОДКАЛ" localSheetId="24">#REF!</definedName>
    <definedName name="Н_КССОДКАЛ">#REF!</definedName>
    <definedName name="Н_ЛИГ_АЛ_М" localSheetId="1">[54]Калькуляции!#REF!</definedName>
    <definedName name="Н_ЛИГ_АЛ_М" localSheetId="24">[54]Калькуляции!#REF!</definedName>
    <definedName name="Н_ЛИГ_АЛ_М">[54]Калькуляции!#REF!</definedName>
    <definedName name="Н_ЛИГ_АЛ_МАК5М2" localSheetId="1">[54]Калькуляции!#REF!</definedName>
    <definedName name="Н_ЛИГ_АЛ_МАК5М2" localSheetId="24">[54]Калькуляции!#REF!</definedName>
    <definedName name="Н_ЛИГ_АЛ_МАК5М2">[54]Калькуляции!#REF!</definedName>
    <definedName name="Н_ЛИГ_БР_ТИ" localSheetId="1">[54]Калькуляции!#REF!</definedName>
    <definedName name="Н_ЛИГ_БР_ТИ" localSheetId="24">[54]Калькуляции!#REF!</definedName>
    <definedName name="Н_ЛИГ_БР_ТИ">[54]Калькуляции!#REF!</definedName>
    <definedName name="Н_МАГНАК5М2" localSheetId="1">[54]Калькуляции!#REF!</definedName>
    <definedName name="Н_МАГНАК5М2" localSheetId="24">[54]Калькуляции!#REF!</definedName>
    <definedName name="Н_МАГНАК5М2">[54]Калькуляции!#REF!</definedName>
    <definedName name="Н_МАГНАК9ПЧ" localSheetId="1">[54]Калькуляции!#REF!</definedName>
    <definedName name="Н_МАГНАК9ПЧ" localSheetId="24">[54]Калькуляции!#REF!</definedName>
    <definedName name="Н_МАГНАК9ПЧ">[54]Калькуляции!#REF!</definedName>
    <definedName name="Н_МАЗ" localSheetId="1">[54]Калькуляции!#REF!</definedName>
    <definedName name="Н_МАЗ" localSheetId="24">[54]Калькуляции!#REF!</definedName>
    <definedName name="Н_МАЗ">[54]Калькуляции!#REF!</definedName>
    <definedName name="Н_МАРГ_МЛ" localSheetId="1">[54]Калькуляции!#REF!</definedName>
    <definedName name="Н_МАРГ_МЛ" localSheetId="24">[54]Калькуляции!#REF!</definedName>
    <definedName name="Н_МАРГ_МЛ">[54]Калькуляции!#REF!</definedName>
    <definedName name="Н_МАССА" localSheetId="1">#REF!</definedName>
    <definedName name="Н_МАССА" localSheetId="24">#REF!</definedName>
    <definedName name="Н_МАССА" localSheetId="0">#REF!</definedName>
    <definedName name="Н_МАССА">#REF!</definedName>
    <definedName name="Н_МАССА_В" localSheetId="1">[54]Калькуляции!#REF!</definedName>
    <definedName name="Н_МАССА_В" localSheetId="24">[54]Калькуляции!#REF!</definedName>
    <definedName name="Н_МАССА_В" localSheetId="0">[54]Калькуляции!#REF!</definedName>
    <definedName name="Н_МАССА_В">[54]Калькуляции!#REF!</definedName>
    <definedName name="Н_МАССА_П" localSheetId="1">[54]Калькуляции!#REF!</definedName>
    <definedName name="Н_МАССА_П" localSheetId="24">[54]Калькуляции!#REF!</definedName>
    <definedName name="Н_МАССА_П">[54]Калькуляции!#REF!</definedName>
    <definedName name="Н_МАССА_ПК" localSheetId="1">[54]Калькуляции!#REF!</definedName>
    <definedName name="Н_МАССА_ПК" localSheetId="24">[54]Калькуляции!#REF!</definedName>
    <definedName name="Н_МАССА_ПК">[54]Калькуляции!#REF!</definedName>
    <definedName name="Н_МЕД_АК5М2" localSheetId="1">[54]Калькуляции!#REF!</definedName>
    <definedName name="Н_МЕД_АК5М2" localSheetId="24">[54]Калькуляции!#REF!</definedName>
    <definedName name="Н_МЕД_АК5М2">[54]Калькуляции!#REF!</definedName>
    <definedName name="Н_МЛ_3003" localSheetId="1">[54]Калькуляции!#REF!</definedName>
    <definedName name="Н_МЛ_3003" localSheetId="24">[54]Калькуляции!#REF!</definedName>
    <definedName name="Н_МЛ_3003">[54]Калькуляции!#REF!</definedName>
    <definedName name="Н_ОЛЕ" localSheetId="1">#REF!</definedName>
    <definedName name="Н_ОЛЕ" localSheetId="24">#REF!</definedName>
    <definedName name="Н_ОЛЕ" localSheetId="0">#REF!</definedName>
    <definedName name="Н_ОЛЕ">#REF!</definedName>
    <definedName name="Н_ПЕК" localSheetId="1">#REF!</definedName>
    <definedName name="Н_ПЕК" localSheetId="24">#REF!</definedName>
    <definedName name="Н_ПЕК">#REF!</definedName>
    <definedName name="Н_ПЕК_П" localSheetId="1">[54]Калькуляции!#REF!</definedName>
    <definedName name="Н_ПЕК_П" localSheetId="24">[54]Калькуляции!#REF!</definedName>
    <definedName name="Н_ПЕК_П">[54]Калькуляции!#REF!</definedName>
    <definedName name="Н_ПЕК_Т" localSheetId="1">[54]Калькуляции!#REF!</definedName>
    <definedName name="Н_ПЕК_Т" localSheetId="24">[54]Калькуляции!#REF!</definedName>
    <definedName name="Н_ПЕК_Т">[54]Калькуляции!#REF!</definedName>
    <definedName name="Н_ПУШ" localSheetId="1">#REF!</definedName>
    <definedName name="Н_ПУШ" localSheetId="24">#REF!</definedName>
    <definedName name="Н_ПУШ" localSheetId="0">#REF!</definedName>
    <definedName name="Н_ПУШ">#REF!</definedName>
    <definedName name="Н_ПЫЛЬ" localSheetId="1">#REF!</definedName>
    <definedName name="Н_ПЫЛЬ" localSheetId="24">#REF!</definedName>
    <definedName name="Н_ПЫЛЬ">#REF!</definedName>
    <definedName name="Н_С8БМ_ГЛ" localSheetId="1">#REF!</definedName>
    <definedName name="Н_С8БМ_ГЛ" localSheetId="24">#REF!</definedName>
    <definedName name="Н_С8БМ_ГЛ">#REF!</definedName>
    <definedName name="Н_С8БМ_КСВ" localSheetId="1">#REF!</definedName>
    <definedName name="Н_С8БМ_КСВ" localSheetId="24">#REF!</definedName>
    <definedName name="Н_С8БМ_КСВ">#REF!</definedName>
    <definedName name="Н_С8БМ_КСМ" localSheetId="1">#REF!</definedName>
    <definedName name="Н_С8БМ_КСМ" localSheetId="24">#REF!</definedName>
    <definedName name="Н_С8БМ_КСМ">#REF!</definedName>
    <definedName name="Н_С8БМ_СКАЛ" localSheetId="1">#REF!</definedName>
    <definedName name="Н_С8БМ_СКАЛ" localSheetId="24">#REF!</definedName>
    <definedName name="Н_С8БМ_СКАЛ">#REF!</definedName>
    <definedName name="Н_С8БМ_ФК" localSheetId="1">#REF!</definedName>
    <definedName name="Н_С8БМ_ФК" localSheetId="24">#REF!</definedName>
    <definedName name="Н_С8БМ_ФК">#REF!</definedName>
    <definedName name="Н_СЕРК" localSheetId="1">#REF!</definedName>
    <definedName name="Н_СЕРК" localSheetId="24">#REF!</definedName>
    <definedName name="Н_СЕРК">#REF!</definedName>
    <definedName name="Н_СКА" localSheetId="1">#REF!</definedName>
    <definedName name="Н_СКА" localSheetId="24">#REF!</definedName>
    <definedName name="Н_СКА">#REF!</definedName>
    <definedName name="Н_СЛ_КРСВ" localSheetId="1">#REF!</definedName>
    <definedName name="Н_СЛ_КРСВ" localSheetId="24">#REF!</definedName>
    <definedName name="Н_СЛ_КРСВ">#REF!</definedName>
    <definedName name="Н_СОЛ_АК5М2" localSheetId="1">[54]Калькуляции!#REF!</definedName>
    <definedName name="Н_СОЛ_АК5М2" localSheetId="24">[54]Калькуляции!#REF!</definedName>
    <definedName name="Н_СОЛ_АК5М2">[54]Калькуляции!#REF!</definedName>
    <definedName name="Н_СОЛАК12" localSheetId="1">[54]Калькуляции!#REF!</definedName>
    <definedName name="Н_СОЛАК12" localSheetId="24">[54]Калькуляции!#REF!</definedName>
    <definedName name="Н_СОЛАК12">[54]Калькуляции!#REF!</definedName>
    <definedName name="Н_СОЛАК9ПЧ" localSheetId="1">[54]Калькуляции!#REF!</definedName>
    <definedName name="Н_СОЛАК9ПЧ" localSheetId="24">[54]Калькуляции!#REF!</definedName>
    <definedName name="Н_СОЛАК9ПЧ">[54]Калькуляции!#REF!</definedName>
    <definedName name="Н_СОЛКРУПН" localSheetId="1">[54]Калькуляции!#REF!</definedName>
    <definedName name="Н_СОЛКРУПН" localSheetId="24">[54]Калькуляции!#REF!</definedName>
    <definedName name="Н_СОЛКРУПН">[54]Калькуляции!#REF!</definedName>
    <definedName name="Н_СОЛМЕЛКИЕ" localSheetId="1">[54]Калькуляции!#REF!</definedName>
    <definedName name="Н_СОЛМЕЛКИЕ" localSheetId="24">[54]Калькуляции!#REF!</definedName>
    <definedName name="Н_СОЛМЕЛКИЕ">[54]Калькуляции!#REF!</definedName>
    <definedName name="Н_СОЛРЕКВИЗИТЫ" localSheetId="1">[54]Калькуляции!#REF!</definedName>
    <definedName name="Н_СОЛРЕКВИЗИТЫ" localSheetId="24">[54]Калькуляции!#REF!</definedName>
    <definedName name="Н_СОЛРЕКВИЗИТЫ">[54]Калькуляции!#REF!</definedName>
    <definedName name="Н_СОЛСЛ" localSheetId="1">[54]Калькуляции!#REF!</definedName>
    <definedName name="Н_СОЛСЛ" localSheetId="24">[54]Калькуляции!#REF!</definedName>
    <definedName name="Н_СОЛСЛ">[54]Калькуляции!#REF!</definedName>
    <definedName name="Н_СОЛСЛИТКИ" localSheetId="1">[54]Калькуляции!#REF!</definedName>
    <definedName name="Н_СОЛСЛИТКИ" localSheetId="24">[54]Калькуляции!#REF!</definedName>
    <definedName name="Н_СОЛСЛИТКИ">[54]Калькуляции!#REF!</definedName>
    <definedName name="Н_СОСМАС" localSheetId="1">#REF!</definedName>
    <definedName name="Н_СОСМАС" localSheetId="24">#REF!</definedName>
    <definedName name="Н_СОСМАС" localSheetId="0">#REF!</definedName>
    <definedName name="Н_СОСМАС">#REF!</definedName>
    <definedName name="Н_Т_КРСВ" localSheetId="1">#REF!</definedName>
    <definedName name="Н_Т_КРСВ" localSheetId="24">#REF!</definedName>
    <definedName name="Н_Т_КРСВ">#REF!</definedName>
    <definedName name="Н_Т_КРСВ3" localSheetId="1">#REF!</definedName>
    <definedName name="Н_Т_КРСВ3" localSheetId="24">#REF!</definedName>
    <definedName name="Н_Т_КРСВ3">#REF!</definedName>
    <definedName name="Н_ТИТ_АК5М2" localSheetId="1">[54]Калькуляции!#REF!</definedName>
    <definedName name="Н_ТИТ_АК5М2" localSheetId="24">[54]Калькуляции!#REF!</definedName>
    <definedName name="Н_ТИТ_АК5М2">[54]Калькуляции!#REF!</definedName>
    <definedName name="Н_ТИТ_АК9ПЧ" localSheetId="1">[54]Калькуляции!#REF!</definedName>
    <definedName name="Н_ТИТ_АК9ПЧ" localSheetId="24">[54]Калькуляции!#REF!</definedName>
    <definedName name="Н_ТИТ_АК9ПЧ">[54]Калькуляции!#REF!</definedName>
    <definedName name="Н_ТИТАН" localSheetId="1">#REF!</definedName>
    <definedName name="Н_ТИТАН" localSheetId="24">#REF!</definedName>
    <definedName name="Н_ТИТАН" localSheetId="0">#REF!</definedName>
    <definedName name="Н_ТИТАН">#REF!</definedName>
    <definedName name="Н_ТОЛЬКОБЛОКИ" localSheetId="1">[54]Калькуляции!#REF!</definedName>
    <definedName name="Н_ТОЛЬКОБЛОКИ" localSheetId="24">[54]Калькуляции!#REF!</definedName>
    <definedName name="Н_ТОЛЬКОБЛОКИ" localSheetId="0">[54]Калькуляции!#REF!</definedName>
    <definedName name="Н_ТОЛЬКОБЛОКИ">[54]Калькуляции!#REF!</definedName>
    <definedName name="Н_ТОЛЬКОМАССА" localSheetId="1">[54]Калькуляции!#REF!</definedName>
    <definedName name="Н_ТОЛЬКОМАССА" localSheetId="24">[54]Калькуляции!#REF!</definedName>
    <definedName name="Н_ТОЛЬКОМАССА">[54]Калькуляции!#REF!</definedName>
    <definedName name="Н_ФК" localSheetId="1">#REF!</definedName>
    <definedName name="Н_ФК" localSheetId="24">#REF!</definedName>
    <definedName name="Н_ФК" localSheetId="0">#REF!</definedName>
    <definedName name="Н_ФК">#REF!</definedName>
    <definedName name="Н_ФТК" localSheetId="1">#REF!</definedName>
    <definedName name="Н_ФТК" localSheetId="24">#REF!</definedName>
    <definedName name="Н_ФТК">#REF!</definedName>
    <definedName name="Н_Х_ДИЭТ" localSheetId="1">[54]Калькуляции!#REF!</definedName>
    <definedName name="Н_Х_ДИЭТ" localSheetId="24">[54]Калькуляции!#REF!</definedName>
    <definedName name="Н_Х_ДИЭТ">[54]Калькуляции!#REF!</definedName>
    <definedName name="Н_Х_КБОР" localSheetId="1">[54]Калькуляции!#REF!</definedName>
    <definedName name="Н_Х_КБОР" localSheetId="24">[54]Калькуляции!#REF!</definedName>
    <definedName name="Н_Х_КБОР">[54]Калькуляции!#REF!</definedName>
    <definedName name="Н_Х_ПЕК" localSheetId="1">[54]Калькуляции!#REF!</definedName>
    <definedName name="Н_Х_ПЕК" localSheetId="24">[54]Калькуляции!#REF!</definedName>
    <definedName name="Н_Х_ПЕК">[54]Калькуляции!#REF!</definedName>
    <definedName name="Н_Х_ПОГЛ" localSheetId="1">[54]Калькуляции!#REF!</definedName>
    <definedName name="Н_Х_ПОГЛ" localSheetId="24">[54]Калькуляции!#REF!</definedName>
    <definedName name="Н_Х_ПОГЛ">[54]Калькуляции!#REF!</definedName>
    <definedName name="Н_Х_ТЕРМ" localSheetId="1">[54]Калькуляции!#REF!</definedName>
    <definedName name="Н_Х_ТЕРМ" localSheetId="24">[54]Калькуляции!#REF!</definedName>
    <definedName name="Н_Х_ТЕРМ">[54]Калькуляции!#REF!</definedName>
    <definedName name="Н_Х_ТЕРМ_Д" localSheetId="1">[54]Калькуляции!#REF!</definedName>
    <definedName name="Н_Х_ТЕРМ_Д" localSheetId="24">[54]Калькуляции!#REF!</definedName>
    <definedName name="Н_Х_ТЕРМ_Д">[54]Калькуляции!#REF!</definedName>
    <definedName name="Н_ХЛНАТ" localSheetId="1">#REF!</definedName>
    <definedName name="Н_ХЛНАТ" localSheetId="24">#REF!</definedName>
    <definedName name="Н_ХЛНАТ" localSheetId="0">#REF!</definedName>
    <definedName name="Н_ХЛНАТ">#REF!</definedName>
    <definedName name="Н_ШАРЫ" localSheetId="1">#REF!</definedName>
    <definedName name="Н_ШАРЫ" localSheetId="24">#REF!</definedName>
    <definedName name="Н_ШАРЫ">#REF!</definedName>
    <definedName name="Н_ЭНАК12" localSheetId="1">[54]Калькуляции!#REF!</definedName>
    <definedName name="Н_ЭНАК12" localSheetId="24">[54]Калькуляции!#REF!</definedName>
    <definedName name="Н_ЭНАК12">[54]Калькуляции!#REF!</definedName>
    <definedName name="Н_ЭНАК5М2" localSheetId="1">[54]Калькуляции!#REF!</definedName>
    <definedName name="Н_ЭНАК5М2" localSheetId="24">[54]Калькуляции!#REF!</definedName>
    <definedName name="Н_ЭНАК5М2">[54]Калькуляции!#REF!</definedName>
    <definedName name="Н_ЭНАК9ПЧ" localSheetId="1">[54]Калькуляции!#REF!</definedName>
    <definedName name="Н_ЭНАК9ПЧ" localSheetId="24">[54]Калькуляции!#REF!</definedName>
    <definedName name="Н_ЭНАК9ПЧ">[54]Калькуляции!#REF!</definedName>
    <definedName name="Н_ЭНКРУПН" localSheetId="1">#REF!</definedName>
    <definedName name="Н_ЭНКРУПН" localSheetId="24">#REF!</definedName>
    <definedName name="Н_ЭНКРУПН" localSheetId="0">#REF!</definedName>
    <definedName name="Н_ЭНКРУПН">#REF!</definedName>
    <definedName name="Н_ЭНМЕЛКИЕ" localSheetId="1">#REF!</definedName>
    <definedName name="Н_ЭНМЕЛКИЕ" localSheetId="24">#REF!</definedName>
    <definedName name="Н_ЭНМЕЛКИЕ">#REF!</definedName>
    <definedName name="Н_ЭНРЕКВИЗИТЫ" localSheetId="1">[54]Калькуляции!#REF!</definedName>
    <definedName name="Н_ЭНРЕКВИЗИТЫ" localSheetId="24">[54]Калькуляции!#REF!</definedName>
    <definedName name="Н_ЭНРЕКВИЗИТЫ">[54]Калькуляции!#REF!</definedName>
    <definedName name="Н_ЭНСЛИТКИ" localSheetId="1">#REF!</definedName>
    <definedName name="Н_ЭНСЛИТКИ" localSheetId="24">#REF!</definedName>
    <definedName name="Н_ЭНСЛИТКИ" localSheetId="0">#REF!</definedName>
    <definedName name="Н_ЭНСЛИТКИ">#REF!</definedName>
    <definedName name="н110" localSheetId="1">#REF!</definedName>
    <definedName name="н110" localSheetId="24">#REF!</definedName>
    <definedName name="н110">#REF!</definedName>
    <definedName name="н111" localSheetId="1">#REF!</definedName>
    <definedName name="н111" localSheetId="24">#REF!</definedName>
    <definedName name="н111">#REF!</definedName>
    <definedName name="н112" localSheetId="1">#REF!</definedName>
    <definedName name="н112" localSheetId="24">#REF!</definedName>
    <definedName name="н112">#REF!</definedName>
    <definedName name="н120" localSheetId="1">#REF!</definedName>
    <definedName name="н120" localSheetId="24">#REF!</definedName>
    <definedName name="н120">#REF!</definedName>
    <definedName name="н121" localSheetId="1">#REF!</definedName>
    <definedName name="н121" localSheetId="24">#REF!</definedName>
    <definedName name="н121">#REF!</definedName>
    <definedName name="н122" localSheetId="1">#REF!</definedName>
    <definedName name="н122" localSheetId="24">#REF!</definedName>
    <definedName name="н122">#REF!</definedName>
    <definedName name="н123" localSheetId="1">#REF!</definedName>
    <definedName name="н123" localSheetId="24">#REF!</definedName>
    <definedName name="н123">#REF!</definedName>
    <definedName name="н130" localSheetId="1">#REF!</definedName>
    <definedName name="н130" localSheetId="24">#REF!</definedName>
    <definedName name="н130">#REF!</definedName>
    <definedName name="н131" localSheetId="1">#REF!</definedName>
    <definedName name="н131" localSheetId="24">#REF!</definedName>
    <definedName name="н131">#REF!</definedName>
    <definedName name="н132" localSheetId="1">#REF!</definedName>
    <definedName name="н132" localSheetId="24">#REF!</definedName>
    <definedName name="н132">#REF!</definedName>
    <definedName name="н133" localSheetId="1">#REF!</definedName>
    <definedName name="н133" localSheetId="24">#REF!</definedName>
    <definedName name="н133">#REF!</definedName>
    <definedName name="н134" localSheetId="1">#REF!</definedName>
    <definedName name="н134" localSheetId="24">#REF!</definedName>
    <definedName name="н134">#REF!</definedName>
    <definedName name="н135" localSheetId="1">#REF!</definedName>
    <definedName name="н135" localSheetId="24">#REF!</definedName>
    <definedName name="н135">#REF!</definedName>
    <definedName name="н136" localSheetId="1">#REF!</definedName>
    <definedName name="н136" localSheetId="24">#REF!</definedName>
    <definedName name="н136">#REF!</definedName>
    <definedName name="н140" localSheetId="1">#REF!</definedName>
    <definedName name="н140" localSheetId="24">#REF!</definedName>
    <definedName name="н140">#REF!</definedName>
    <definedName name="н190" localSheetId="1">#REF!</definedName>
    <definedName name="н190" localSheetId="24">#REF!</definedName>
    <definedName name="н190">#REF!</definedName>
    <definedName name="н210" localSheetId="1">#REF!</definedName>
    <definedName name="н210" localSheetId="24">#REF!</definedName>
    <definedName name="н210">#REF!</definedName>
    <definedName name="н211" localSheetId="1">#REF!</definedName>
    <definedName name="н211" localSheetId="24">#REF!</definedName>
    <definedName name="н211">#REF!</definedName>
    <definedName name="н212" localSheetId="1">#REF!</definedName>
    <definedName name="н212" localSheetId="24">#REF!</definedName>
    <definedName name="н212">#REF!</definedName>
    <definedName name="н213" localSheetId="1">#REF!</definedName>
    <definedName name="н213" localSheetId="24">#REF!</definedName>
    <definedName name="н213">#REF!</definedName>
    <definedName name="н214" localSheetId="1">#REF!</definedName>
    <definedName name="н214" localSheetId="24">#REF!</definedName>
    <definedName name="н214">#REF!</definedName>
    <definedName name="н215" localSheetId="1">#REF!</definedName>
    <definedName name="н215" localSheetId="24">#REF!</definedName>
    <definedName name="н215">#REF!</definedName>
    <definedName name="н216" localSheetId="1">#REF!</definedName>
    <definedName name="н216" localSheetId="24">#REF!</definedName>
    <definedName name="н216">#REF!</definedName>
    <definedName name="н217" localSheetId="1">#REF!</definedName>
    <definedName name="н217" localSheetId="24">#REF!</definedName>
    <definedName name="н217">#REF!</definedName>
    <definedName name="н218" localSheetId="1">#REF!</definedName>
    <definedName name="н218" localSheetId="24">#REF!</definedName>
    <definedName name="н218">#REF!</definedName>
    <definedName name="н220" localSheetId="1">#REF!</definedName>
    <definedName name="н220" localSheetId="24">#REF!</definedName>
    <definedName name="н220">#REF!</definedName>
    <definedName name="н221" localSheetId="1">#REF!</definedName>
    <definedName name="н221" localSheetId="24">#REF!</definedName>
    <definedName name="н221">#REF!</definedName>
    <definedName name="н222" localSheetId="1">#REF!</definedName>
    <definedName name="н222" localSheetId="24">#REF!</definedName>
    <definedName name="н222">#REF!</definedName>
    <definedName name="н223" localSheetId="1">#REF!</definedName>
    <definedName name="н223" localSheetId="24">#REF!</definedName>
    <definedName name="н223">#REF!</definedName>
    <definedName name="н224" localSheetId="1">#REF!</definedName>
    <definedName name="н224" localSheetId="24">#REF!</definedName>
    <definedName name="н224">#REF!</definedName>
    <definedName name="н225" localSheetId="1">#REF!</definedName>
    <definedName name="н225" localSheetId="24">#REF!</definedName>
    <definedName name="н225">#REF!</definedName>
    <definedName name="н226" localSheetId="1">#REF!</definedName>
    <definedName name="н226" localSheetId="24">#REF!</definedName>
    <definedName name="н226">#REF!</definedName>
    <definedName name="н230" localSheetId="1">#REF!</definedName>
    <definedName name="н230" localSheetId="24">#REF!</definedName>
    <definedName name="н230">#REF!</definedName>
    <definedName name="н231" localSheetId="1">#REF!</definedName>
    <definedName name="н231" localSheetId="24">#REF!</definedName>
    <definedName name="н231">#REF!</definedName>
    <definedName name="н232" localSheetId="1">#REF!</definedName>
    <definedName name="н232" localSheetId="24">#REF!</definedName>
    <definedName name="н232">#REF!</definedName>
    <definedName name="н233" localSheetId="1">#REF!</definedName>
    <definedName name="н233" localSheetId="24">#REF!</definedName>
    <definedName name="н233">#REF!</definedName>
    <definedName name="н234" localSheetId="1">#REF!</definedName>
    <definedName name="н234" localSheetId="24">#REF!</definedName>
    <definedName name="н234">#REF!</definedName>
    <definedName name="н235" localSheetId="1">#REF!</definedName>
    <definedName name="н235" localSheetId="24">#REF!</definedName>
    <definedName name="н235">#REF!</definedName>
    <definedName name="н236" localSheetId="1">#REF!</definedName>
    <definedName name="н236" localSheetId="24">#REF!</definedName>
    <definedName name="н236">#REF!</definedName>
    <definedName name="н240" localSheetId="1">#REF!</definedName>
    <definedName name="н240" localSheetId="24">#REF!</definedName>
    <definedName name="н240">#REF!</definedName>
    <definedName name="н241" localSheetId="1">#REF!</definedName>
    <definedName name="н241" localSheetId="24">#REF!</definedName>
    <definedName name="н241">#REF!</definedName>
    <definedName name="н242" localSheetId="1">#REF!</definedName>
    <definedName name="н242" localSheetId="24">#REF!</definedName>
    <definedName name="н242">#REF!</definedName>
    <definedName name="н243" localSheetId="1">#REF!</definedName>
    <definedName name="н243" localSheetId="24">#REF!</definedName>
    <definedName name="н243">#REF!</definedName>
    <definedName name="н250" localSheetId="1">#REF!</definedName>
    <definedName name="н250" localSheetId="24">#REF!</definedName>
    <definedName name="н250">#REF!</definedName>
    <definedName name="н251" localSheetId="1">#REF!</definedName>
    <definedName name="н251" localSheetId="24">#REF!</definedName>
    <definedName name="н251">#REF!</definedName>
    <definedName name="н252" localSheetId="1">#REF!</definedName>
    <definedName name="н252" localSheetId="24">#REF!</definedName>
    <definedName name="н252">#REF!</definedName>
    <definedName name="н253" localSheetId="1">#REF!</definedName>
    <definedName name="н253" localSheetId="24">#REF!</definedName>
    <definedName name="н253">#REF!</definedName>
    <definedName name="н254" localSheetId="1">#REF!</definedName>
    <definedName name="н254" localSheetId="24">#REF!</definedName>
    <definedName name="н254">#REF!</definedName>
    <definedName name="н260" localSheetId="1">#REF!</definedName>
    <definedName name="н260" localSheetId="24">#REF!</definedName>
    <definedName name="н260">#REF!</definedName>
    <definedName name="н290" localSheetId="1">#REF!</definedName>
    <definedName name="н290" localSheetId="24">#REF!</definedName>
    <definedName name="н290">#REF!</definedName>
    <definedName name="н310" localSheetId="1">#REF!</definedName>
    <definedName name="н310" localSheetId="24">#REF!</definedName>
    <definedName name="н310">#REF!</definedName>
    <definedName name="н320" localSheetId="1">#REF!</definedName>
    <definedName name="н320" localSheetId="24">#REF!</definedName>
    <definedName name="н320">#REF!</definedName>
    <definedName name="н390" localSheetId="1">#REF!</definedName>
    <definedName name="н390" localSheetId="24">#REF!</definedName>
    <definedName name="н390">#REF!</definedName>
    <definedName name="н399" localSheetId="1">#REF!</definedName>
    <definedName name="н399" localSheetId="24">#REF!</definedName>
    <definedName name="н399">#REF!</definedName>
    <definedName name="н410" localSheetId="1">#REF!</definedName>
    <definedName name="н410" localSheetId="24">#REF!</definedName>
    <definedName name="н410">#REF!</definedName>
    <definedName name="н413" localSheetId="1">#REF!</definedName>
    <definedName name="н413" localSheetId="24">#REF!</definedName>
    <definedName name="н413">#REF!</definedName>
    <definedName name="н420" localSheetId="1">#REF!</definedName>
    <definedName name="н420" localSheetId="24">#REF!</definedName>
    <definedName name="н420">#REF!</definedName>
    <definedName name="н421" localSheetId="1">#REF!</definedName>
    <definedName name="н421" localSheetId="24">#REF!</definedName>
    <definedName name="н421">#REF!</definedName>
    <definedName name="н430" localSheetId="1">#REF!</definedName>
    <definedName name="н430" localSheetId="24">#REF!</definedName>
    <definedName name="н430">#REF!</definedName>
    <definedName name="н431" localSheetId="1">#REF!</definedName>
    <definedName name="н431" localSheetId="24">#REF!</definedName>
    <definedName name="н431">#REF!</definedName>
    <definedName name="н432" localSheetId="1">#REF!</definedName>
    <definedName name="н432" localSheetId="24">#REF!</definedName>
    <definedName name="н432">#REF!</definedName>
    <definedName name="н440" localSheetId="1">#REF!</definedName>
    <definedName name="н440" localSheetId="24">#REF!</definedName>
    <definedName name="н440">#REF!</definedName>
    <definedName name="н450" localSheetId="1">#REF!</definedName>
    <definedName name="н450" localSheetId="24">#REF!</definedName>
    <definedName name="н450">#REF!</definedName>
    <definedName name="н460" localSheetId="1">#REF!</definedName>
    <definedName name="н460" localSheetId="24">#REF!</definedName>
    <definedName name="н460">#REF!</definedName>
    <definedName name="н470" localSheetId="1">#REF!</definedName>
    <definedName name="н470" localSheetId="24">#REF!</definedName>
    <definedName name="н470">#REF!</definedName>
    <definedName name="н480" localSheetId="1">#REF!</definedName>
    <definedName name="н480" localSheetId="24">#REF!</definedName>
    <definedName name="н480">#REF!</definedName>
    <definedName name="н490" localSheetId="1">#REF!</definedName>
    <definedName name="н490" localSheetId="24">#REF!</definedName>
    <definedName name="н490">#REF!</definedName>
    <definedName name="н510" localSheetId="1">#REF!</definedName>
    <definedName name="н510" localSheetId="24">#REF!</definedName>
    <definedName name="н510">#REF!</definedName>
    <definedName name="н511" localSheetId="1">#REF!</definedName>
    <definedName name="н511" localSheetId="24">#REF!</definedName>
    <definedName name="н511">#REF!</definedName>
    <definedName name="н512" localSheetId="1">#REF!</definedName>
    <definedName name="н512" localSheetId="24">#REF!</definedName>
    <definedName name="н512">#REF!</definedName>
    <definedName name="н513" localSheetId="1">#REF!</definedName>
    <definedName name="н513" localSheetId="24">#REF!</definedName>
    <definedName name="н513">#REF!</definedName>
    <definedName name="н590" localSheetId="1">#REF!</definedName>
    <definedName name="н590" localSheetId="24">#REF!</definedName>
    <definedName name="н590">#REF!</definedName>
    <definedName name="н610" localSheetId="1">#REF!</definedName>
    <definedName name="н610" localSheetId="24">#REF!</definedName>
    <definedName name="н610">#REF!</definedName>
    <definedName name="н611" localSheetId="1">#REF!</definedName>
    <definedName name="н611" localSheetId="24">#REF!</definedName>
    <definedName name="н611">#REF!</definedName>
    <definedName name="н612" localSheetId="1">#REF!</definedName>
    <definedName name="н612" localSheetId="24">#REF!</definedName>
    <definedName name="н612">#REF!</definedName>
    <definedName name="н620" localSheetId="1">#REF!</definedName>
    <definedName name="н620" localSheetId="24">#REF!</definedName>
    <definedName name="н620">#REF!</definedName>
    <definedName name="н621" localSheetId="1">#REF!</definedName>
    <definedName name="н621" localSheetId="24">#REF!</definedName>
    <definedName name="н621">#REF!</definedName>
    <definedName name="н622" localSheetId="1">#REF!</definedName>
    <definedName name="н622" localSheetId="24">#REF!</definedName>
    <definedName name="н622">#REF!</definedName>
    <definedName name="н623" localSheetId="1">#REF!</definedName>
    <definedName name="н623" localSheetId="24">#REF!</definedName>
    <definedName name="н623">#REF!</definedName>
    <definedName name="н624" localSheetId="1">#REF!</definedName>
    <definedName name="н624" localSheetId="24">#REF!</definedName>
    <definedName name="н624">#REF!</definedName>
    <definedName name="н625" localSheetId="1">#REF!</definedName>
    <definedName name="н625" localSheetId="24">#REF!</definedName>
    <definedName name="н625">#REF!</definedName>
    <definedName name="н626" localSheetId="1">#REF!</definedName>
    <definedName name="н626" localSheetId="24">#REF!</definedName>
    <definedName name="н626">#REF!</definedName>
    <definedName name="н627" localSheetId="1">#REF!</definedName>
    <definedName name="н627" localSheetId="24">#REF!</definedName>
    <definedName name="н627">#REF!</definedName>
    <definedName name="н628" localSheetId="1">#REF!</definedName>
    <definedName name="н628" localSheetId="24">#REF!</definedName>
    <definedName name="н628">#REF!</definedName>
    <definedName name="н630" localSheetId="1">#REF!</definedName>
    <definedName name="н630" localSheetId="24">#REF!</definedName>
    <definedName name="н630">#REF!</definedName>
    <definedName name="н640" localSheetId="1">#REF!</definedName>
    <definedName name="н640" localSheetId="24">#REF!</definedName>
    <definedName name="н640">#REF!</definedName>
    <definedName name="н650" localSheetId="1">#REF!</definedName>
    <definedName name="н650" localSheetId="24">#REF!</definedName>
    <definedName name="н650">#REF!</definedName>
    <definedName name="н660" localSheetId="1">#REF!</definedName>
    <definedName name="н660" localSheetId="24">#REF!</definedName>
    <definedName name="н660">#REF!</definedName>
    <definedName name="н670" localSheetId="1">#REF!</definedName>
    <definedName name="н670" localSheetId="24">#REF!</definedName>
    <definedName name="н670">#REF!</definedName>
    <definedName name="н690" localSheetId="1">#REF!</definedName>
    <definedName name="н690" localSheetId="24">#REF!</definedName>
    <definedName name="н690">#REF!</definedName>
    <definedName name="н699" localSheetId="1">#REF!</definedName>
    <definedName name="н699" localSheetId="24">#REF!</definedName>
    <definedName name="н699">#REF!</definedName>
    <definedName name="НазваниеДЕМ" localSheetId="1">#REF!</definedName>
    <definedName name="НазваниеДЕМ" localSheetId="24">#REF!</definedName>
    <definedName name="НазваниеДЕМ">#REF!</definedName>
    <definedName name="НазваниеЕАР" localSheetId="1">#REF!</definedName>
    <definedName name="НазваниеЕАР" localSheetId="24">#REF!</definedName>
    <definedName name="НазваниеЕАР">#REF!</definedName>
    <definedName name="НазваниеЕАРес" localSheetId="1">#REF!</definedName>
    <definedName name="НазваниеЕАРес" localSheetId="24">#REF!</definedName>
    <definedName name="НазваниеЕАРес">#REF!</definedName>
    <definedName name="НазваниеЕАТр" localSheetId="1">#REF!</definedName>
    <definedName name="НазваниеЕАТр" localSheetId="24">#REF!</definedName>
    <definedName name="НазваниеЕАТр">#REF!</definedName>
    <definedName name="НазваниеЕУК" localSheetId="1">#REF!</definedName>
    <definedName name="НазваниеЕУК" localSheetId="24">#REF!</definedName>
    <definedName name="НазваниеЕУК">#REF!</definedName>
    <definedName name="НазваниеКСК" localSheetId="1">#REF!</definedName>
    <definedName name="НазваниеКСК" localSheetId="24">#REF!</definedName>
    <definedName name="НазваниеКСК">#REF!</definedName>
    <definedName name="Назначение">'[5]Ведомость по ОС (3)'!$S$7:$S$5447</definedName>
    <definedName name="налим" localSheetId="1">#REF!</definedName>
    <definedName name="налим" localSheetId="24">#REF!</definedName>
    <definedName name="налим" localSheetId="0">#REF!</definedName>
    <definedName name="налим">#REF!</definedName>
    <definedName name="Налоги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_2015_полуг" localSheetId="1">[56]дефляторы!$I$25</definedName>
    <definedName name="налоги_2015_полуг">[57]дефляторы!$I$25</definedName>
    <definedName name="Налоги_и_сборы_с_01072015">[47]дефляторы!$J$24</definedName>
    <definedName name="налоги_с_01.07.2016">[58]дефляторы!$N$24</definedName>
    <definedName name="налоги_с_01.07.2017">[58]дефляторы!$P$24</definedName>
    <definedName name="налоги_с_01.07.2018">[58]дефляторы!$R$24</definedName>
    <definedName name="налоги_среднегод_2016">[58]дефляторы!$O$24</definedName>
    <definedName name="налпр" localSheetId="1">#REF!</definedName>
    <definedName name="налпр" localSheetId="24">#REF!</definedName>
    <definedName name="налпр" localSheetId="0">#REF!</definedName>
    <definedName name="налпр">#REF!</definedName>
    <definedName name="Население">'[62]Производство электроэнергии'!$A$124</definedName>
    <definedName name="нат">#N/A</definedName>
    <definedName name="ната" localSheetId="1">#REF!</definedName>
    <definedName name="ната" localSheetId="24">#REF!</definedName>
    <definedName name="ната" localSheetId="0">#REF!</definedName>
    <definedName name="ната">#REF!</definedName>
    <definedName name="наташа" localSheetId="1">#REF!</definedName>
    <definedName name="наташа" localSheetId="24">#REF!</definedName>
    <definedName name="наташа">#REF!</definedName>
    <definedName name="наценка_FTD_2">30%</definedName>
    <definedName name="начисл" localSheetId="1">#REF!</definedName>
    <definedName name="начисл" localSheetId="24">#REF!</definedName>
    <definedName name="начисл" localSheetId="0">#REF!</definedName>
    <definedName name="начисл">#REF!</definedName>
    <definedName name="НАЧП" localSheetId="1">#REF!</definedName>
    <definedName name="НАЧП" localSheetId="24">#REF!</definedName>
    <definedName name="НАЧП">#REF!</definedName>
    <definedName name="НАЧПЭО" localSheetId="1">#REF!</definedName>
    <definedName name="НАЧПЭО" localSheetId="24">#REF!</definedName>
    <definedName name="НАЧПЭО">#REF!</definedName>
    <definedName name="НВ_АВЧСЫР" localSheetId="1">#REF!</definedName>
    <definedName name="НВ_АВЧСЫР" localSheetId="24">#REF!</definedName>
    <definedName name="НВ_АВЧСЫР">#REF!</definedName>
    <definedName name="НВ_ДАВАЛ" localSheetId="1">#REF!</definedName>
    <definedName name="НВ_ДАВАЛ" localSheetId="24">#REF!</definedName>
    <definedName name="НВ_ДАВАЛ">#REF!</definedName>
    <definedName name="НВ_КРУПНЫЕ" localSheetId="1">#REF!</definedName>
    <definedName name="НВ_КРУПНЫЕ" localSheetId="24">#REF!</definedName>
    <definedName name="НВ_КРУПНЫЕ">#REF!</definedName>
    <definedName name="НВ_ПУСКАВЧ" localSheetId="1">#REF!</definedName>
    <definedName name="НВ_ПУСКАВЧ" localSheetId="24">#REF!</definedName>
    <definedName name="НВ_ПУСКАВЧ">#REF!</definedName>
    <definedName name="НВ_РЕКВИЗИТЫ" localSheetId="1">#REF!</definedName>
    <definedName name="НВ_РЕКВИЗИТЫ" localSheetId="24">#REF!</definedName>
    <definedName name="НВ_РЕКВИЗИТЫ">#REF!</definedName>
    <definedName name="НВ_СЛИТКИ" localSheetId="1">#REF!</definedName>
    <definedName name="НВ_СЛИТКИ" localSheetId="24">#REF!</definedName>
    <definedName name="НВ_СЛИТКИ">#REF!</definedName>
    <definedName name="НВ_СПЛАВ6063" localSheetId="1">#REF!</definedName>
    <definedName name="НВ_СПЛАВ6063" localSheetId="24">#REF!</definedName>
    <definedName name="НВ_СПЛАВ6063">#REF!</definedName>
    <definedName name="НВ_ЧМЖ" localSheetId="1">#REF!</definedName>
    <definedName name="НВ_ЧМЖ" localSheetId="24">#REF!</definedName>
    <definedName name="НВ_ЧМЖ">#REF!</definedName>
    <definedName name="Нгвс" localSheetId="1">#REF!</definedName>
    <definedName name="Нгвс" localSheetId="24">#REF!</definedName>
    <definedName name="Нгвс">#REF!</definedName>
    <definedName name="НДС" localSheetId="1">[47]списки!$B$3:$B$4</definedName>
    <definedName name="ндс">[93]списки!$B$3:$B$4</definedName>
    <definedName name="ндс1" localSheetId="1">#REF!</definedName>
    <definedName name="ндс1" localSheetId="24">#REF!</definedName>
    <definedName name="ндс1" localSheetId="0">#REF!</definedName>
    <definedName name="ндс1">#REF!</definedName>
    <definedName name="непне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распределенная" localSheetId="1">#REF!</definedName>
    <definedName name="нераспределенная" localSheetId="24">#REF!</definedName>
    <definedName name="нераспределенная" localSheetId="0">#REF!</definedName>
    <definedName name="нераспределенная">#REF!</definedName>
    <definedName name="нет" localSheetId="1">#N/A</definedName>
    <definedName name="нет">[9]!нет</definedName>
    <definedName name="нет_8">#N/A</definedName>
    <definedName name="НЗП" localSheetId="1">#REF!</definedName>
    <definedName name="НЗП" localSheetId="24">#REF!</definedName>
    <definedName name="НЗП" localSheetId="0">#REF!</definedName>
    <definedName name="НЗП">#REF!</definedName>
    <definedName name="НЗП_АВЧ" localSheetId="1">#REF!</definedName>
    <definedName name="НЗП_АВЧ" localSheetId="24">#REF!</definedName>
    <definedName name="НЗП_АВЧ">#REF!</definedName>
    <definedName name="НЗП_АТЧ" localSheetId="1">#REF!</definedName>
    <definedName name="НЗП_АТЧ" localSheetId="24">#REF!</definedName>
    <definedName name="НЗП_АТЧ">#REF!</definedName>
    <definedName name="НЗП_АТЧВАВЧ" localSheetId="1">#REF!</definedName>
    <definedName name="НЗП_АТЧВАВЧ" localSheetId="24">#REF!</definedName>
    <definedName name="НЗП_АТЧВАВЧ">#REF!</definedName>
    <definedName name="НН_АВЧСЫР" localSheetId="1">[54]Калькуляции!#REF!</definedName>
    <definedName name="НН_АВЧСЫР" localSheetId="24">[54]Калькуляции!#REF!</definedName>
    <definedName name="НН_АВЧСЫР">[54]Калькуляции!#REF!</definedName>
    <definedName name="НН_АВЧТОВ" localSheetId="1">#REF!</definedName>
    <definedName name="НН_АВЧТОВ" localSheetId="24">#REF!</definedName>
    <definedName name="НН_АВЧТОВ" localSheetId="0">#REF!</definedName>
    <definedName name="НН_АВЧТОВ">#REF!</definedName>
    <definedName name="нн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О">'[94]Прочие доходы и расходы'!$DT$70:$DT$101</definedName>
    <definedName name="НО_опл_ден" localSheetId="1">#REF!</definedName>
    <definedName name="НО_опл_ден" localSheetId="24">#REF!</definedName>
    <definedName name="НО_опл_ден" localSheetId="0">#REF!</definedName>
    <definedName name="НО_опл_ден">#REF!</definedName>
    <definedName name="НО_опл_мет" localSheetId="1">#REF!</definedName>
    <definedName name="НО_опл_мет" localSheetId="24">#REF!</definedName>
    <definedName name="НО_опл_мет">#REF!</definedName>
    <definedName name="НО_опл_откл" localSheetId="1">#REF!</definedName>
    <definedName name="НО_опл_откл" localSheetId="24">#REF!</definedName>
    <definedName name="НО_опл_откл">#REF!</definedName>
    <definedName name="НО_опл_проч" localSheetId="1">#REF!</definedName>
    <definedName name="НО_опл_проч" localSheetId="24">#REF!</definedName>
    <definedName name="НО_опл_проч">#REF!</definedName>
    <definedName name="НО_оплата" localSheetId="1">#REF!</definedName>
    <definedName name="НО_оплата" localSheetId="24">#REF!</definedName>
    <definedName name="НО_оплата">#REF!</definedName>
    <definedName name="НО_потр" localSheetId="1">#REF!</definedName>
    <definedName name="НО_потр" localSheetId="24">#REF!</definedName>
    <definedName name="НО_потр">#REF!</definedName>
    <definedName name="нов" localSheetId="1">#N/A</definedName>
    <definedName name="нов">[9]!нов</definedName>
    <definedName name="нов_8">#N/A</definedName>
    <definedName name="НоваяОборотка_Лист1_Таблица" localSheetId="1">#REF!</definedName>
    <definedName name="НоваяОборотка_Лист1_Таблица" localSheetId="24">#REF!</definedName>
    <definedName name="НоваяОборотка_Лист1_Таблица" localSheetId="0">#REF!</definedName>
    <definedName name="НоваяОборотка_Лист1_Таблица">#REF!</definedName>
    <definedName name="новые_ОФ_2003">[76]рабочий!$F$305:$W$327</definedName>
    <definedName name="новые_ОФ_2004">[76]рабочий!$F$335:$W$357</definedName>
    <definedName name="новые_ОФ_а_всего">[76]рабочий!$F$767:$V$789</definedName>
    <definedName name="новые_ОФ_всего">[76]рабочий!$F$1331:$V$1353</definedName>
    <definedName name="новые_ОФ_п_всего">[76]рабочий!$F$1293:$V$1315</definedName>
    <definedName name="Номер" localSheetId="1">#REF!</definedName>
    <definedName name="Номер" localSheetId="24">#REF!</definedName>
    <definedName name="Номер" localSheetId="0">#REF!</definedName>
    <definedName name="Номер">#REF!</definedName>
    <definedName name="норм_1" localSheetId="1">[105]Отопление!$D$14:$D$28</definedName>
    <definedName name="норм_1">[101]Отопление!$D$14:$D$28</definedName>
    <definedName name="норм_1_част" localSheetId="1">[105]Отопление!$I$14:$I$28</definedName>
    <definedName name="норм_1_част">[101]Отопление!$I$14:$I$28</definedName>
    <definedName name="норм_2" localSheetId="1">[105]Отопление!$E$14:$E$28</definedName>
    <definedName name="норм_2">[101]Отопление!$E$14:$E$28</definedName>
    <definedName name="норм_3" localSheetId="1">[105]Отопление!$F$14:$F$28</definedName>
    <definedName name="норм_3">[101]Отопление!$F$14:$F$28</definedName>
    <definedName name="норм_3_част" localSheetId="1">[105]Отопление!$J$14:$J$28</definedName>
    <definedName name="норм_3_част">[101]Отопление!$J$14:$J$28</definedName>
    <definedName name="норм_4" localSheetId="1">[105]Отопление!$G$14:$G$28</definedName>
    <definedName name="норм_4">[101]Отопление!$G$14:$G$28</definedName>
    <definedName name="НОЯ_РУБ" localSheetId="1">[54]Калькуляции!#REF!</definedName>
    <definedName name="НОЯ_РУБ" localSheetId="24">[54]Калькуляции!#REF!</definedName>
    <definedName name="НОЯ_РУБ" localSheetId="0">[54]Калькуляции!#REF!</definedName>
    <definedName name="НОЯ_РУБ">[54]Калькуляции!#REF!</definedName>
    <definedName name="НОЯ_ТОН" localSheetId="1">[54]Калькуляции!#REF!</definedName>
    <definedName name="НОЯ_ТОН" localSheetId="24">[54]Калькуляции!#REF!</definedName>
    <definedName name="НОЯ_ТОН" localSheetId="0">[54]Калькуляции!#REF!</definedName>
    <definedName name="НОЯ_ТОН">[54]Калькуляции!#REF!</definedName>
    <definedName name="ноябрь" localSheetId="1">#REF!</definedName>
    <definedName name="ноябрь" localSheetId="24">#REF!</definedName>
    <definedName name="ноябрь" localSheetId="0">#REF!</definedName>
    <definedName name="ноябрь">#REF!</definedName>
    <definedName name="нр" localSheetId="1">#REF!</definedName>
    <definedName name="нр" localSheetId="24">#REF!</definedName>
    <definedName name="нр">#REF!</definedName>
    <definedName name="НС_МАРГЛИГ" localSheetId="1">[54]Калькуляции!#REF!</definedName>
    <definedName name="НС_МАРГЛИГ" localSheetId="24">[54]Калькуляции!#REF!</definedName>
    <definedName name="НС_МАРГЛИГ">[54]Калькуляции!#REF!</definedName>
    <definedName name="НТ_АВЧСЫР" localSheetId="1">#REF!</definedName>
    <definedName name="НТ_АВЧСЫР" localSheetId="24">#REF!</definedName>
    <definedName name="НТ_АВЧСЫР" localSheetId="0">#REF!</definedName>
    <definedName name="НТ_АВЧСЫР">#REF!</definedName>
    <definedName name="НТ_АК12" localSheetId="1">[54]Калькуляции!#REF!</definedName>
    <definedName name="НТ_АК12" localSheetId="24">[54]Калькуляции!#REF!</definedName>
    <definedName name="НТ_АК12" localSheetId="0">[54]Калькуляции!#REF!</definedName>
    <definedName name="НТ_АК12">[54]Калькуляции!#REF!</definedName>
    <definedName name="НТ_АК5М2" localSheetId="1">[54]Калькуляции!#REF!</definedName>
    <definedName name="НТ_АК5М2" localSheetId="24">[54]Калькуляции!#REF!</definedName>
    <definedName name="НТ_АК5М2">[54]Калькуляции!#REF!</definedName>
    <definedName name="НТ_АК9ПЧ" localSheetId="1">[54]Калькуляции!#REF!</definedName>
    <definedName name="НТ_АК9ПЧ" localSheetId="24">[54]Калькуляции!#REF!</definedName>
    <definedName name="НТ_АК9ПЧ">[54]Калькуляции!#REF!</definedName>
    <definedName name="НТ_АЛЖ" localSheetId="1">[54]Калькуляции!#REF!</definedName>
    <definedName name="НТ_АЛЖ" localSheetId="24">[54]Калькуляции!#REF!</definedName>
    <definedName name="НТ_АЛЖ">[54]Калькуляции!#REF!</definedName>
    <definedName name="НТ_ДАВАЛ" localSheetId="1">#REF!</definedName>
    <definedName name="НТ_ДАВАЛ" localSheetId="24">#REF!</definedName>
    <definedName name="НТ_ДАВАЛ" localSheetId="0">#REF!</definedName>
    <definedName name="НТ_ДАВАЛ">#REF!</definedName>
    <definedName name="НТ_КАТАНКА" localSheetId="1">[54]Калькуляции!#REF!</definedName>
    <definedName name="НТ_КАТАНКА" localSheetId="24">[54]Калькуляции!#REF!</definedName>
    <definedName name="НТ_КАТАНКА" localSheetId="0">[54]Калькуляции!#REF!</definedName>
    <definedName name="НТ_КАТАНКА">[54]Калькуляции!#REF!</definedName>
    <definedName name="НТ_КРУПНЫЕ" localSheetId="1">#REF!</definedName>
    <definedName name="НТ_КРУПНЫЕ" localSheetId="24">#REF!</definedName>
    <definedName name="НТ_КРУПНЫЕ" localSheetId="0">#REF!</definedName>
    <definedName name="НТ_КРУПНЫЕ">#REF!</definedName>
    <definedName name="НТ_РЕКВИЗИТЫ" localSheetId="1">#REF!</definedName>
    <definedName name="НТ_РЕКВИЗИТЫ" localSheetId="24">#REF!</definedName>
    <definedName name="НТ_РЕКВИЗИТЫ">#REF!</definedName>
    <definedName name="НТ_СЛИТКИ" localSheetId="1">#REF!</definedName>
    <definedName name="НТ_СЛИТКИ" localSheetId="24">#REF!</definedName>
    <definedName name="НТ_СЛИТКИ">#REF!</definedName>
    <definedName name="НТ_СПЛАВ6063" localSheetId="1">#REF!</definedName>
    <definedName name="НТ_СПЛАВ6063" localSheetId="24">#REF!</definedName>
    <definedName name="НТ_СПЛАВ6063">#REF!</definedName>
    <definedName name="НТ_ЧМ" localSheetId="1">[54]Калькуляции!#REF!</definedName>
    <definedName name="НТ_ЧМ" localSheetId="24">[54]Калькуляции!#REF!</definedName>
    <definedName name="НТ_ЧМ">[54]Калькуляции!#REF!</definedName>
    <definedName name="НТ_ЧМЖ" localSheetId="1">#REF!</definedName>
    <definedName name="НТ_ЧМЖ" localSheetId="24">#REF!</definedName>
    <definedName name="НТ_ЧМЖ" localSheetId="0">#REF!</definedName>
    <definedName name="НТ_ЧМЖ">#REF!</definedName>
    <definedName name="НТУ" localSheetId="1">#REF!</definedName>
    <definedName name="НТУ" localSheetId="24">#REF!</definedName>
    <definedName name="НТУ">#REF!</definedName>
    <definedName name="ншш" localSheetId="1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ншш_2" localSheetId="1" hidden="1">{#N/A,#N/A,TRUE,"Лист1";#N/A,#N/A,TRUE,"Лист2";#N/A,#N/A,TRUE,"Лист3"}</definedName>
    <definedName name="ншш_2" localSheetId="0" hidden="1">{#N/A,#N/A,TRUE,"Лист1";#N/A,#N/A,TRUE,"Лист2";#N/A,#N/A,TRUE,"Лист3"}</definedName>
    <definedName name="ншш_2" hidden="1">{#N/A,#N/A,TRUE,"Лист1";#N/A,#N/A,TRUE,"Лист2";#N/A,#N/A,TRUE,"Лист3"}</definedName>
    <definedName name="о" localSheetId="1">#N/A</definedName>
    <definedName name="о">[9]!о</definedName>
    <definedName name="о_8">#N/A</definedName>
    <definedName name="о_всего" localSheetId="1">#REF!</definedName>
    <definedName name="о_всего" localSheetId="24">#REF!</definedName>
    <definedName name="о_всего" localSheetId="0">#REF!</definedName>
    <definedName name="о_всего">#REF!</definedName>
    <definedName name="о_сметы" localSheetId="1">#REF!</definedName>
    <definedName name="о_сметы" localSheetId="24">#REF!</definedName>
    <definedName name="о_сметы">#REF!</definedName>
    <definedName name="о1" localSheetId="1">#REF!</definedName>
    <definedName name="о1" localSheetId="24">#REF!</definedName>
    <definedName name="о1">#REF!</definedName>
    <definedName name="о10" localSheetId="1">#REF!</definedName>
    <definedName name="о10" localSheetId="24">#REF!</definedName>
    <definedName name="о10">#REF!</definedName>
    <definedName name="о100" localSheetId="1">#REF!</definedName>
    <definedName name="о100" localSheetId="24">#REF!</definedName>
    <definedName name="о100">#REF!</definedName>
    <definedName name="о101" localSheetId="1">#REF!</definedName>
    <definedName name="о101" localSheetId="24">#REF!</definedName>
    <definedName name="о101">#REF!</definedName>
    <definedName name="о102" localSheetId="1">#REF!</definedName>
    <definedName name="о102" localSheetId="24">#REF!</definedName>
    <definedName name="о102">#REF!</definedName>
    <definedName name="о103" localSheetId="1">#REF!</definedName>
    <definedName name="о103" localSheetId="24">#REF!</definedName>
    <definedName name="о103">#REF!</definedName>
    <definedName name="о104" localSheetId="1">#REF!</definedName>
    <definedName name="о104" localSheetId="24">#REF!</definedName>
    <definedName name="о104">#REF!</definedName>
    <definedName name="о105" localSheetId="1">#REF!</definedName>
    <definedName name="о105" localSheetId="24">#REF!</definedName>
    <definedName name="о105">#REF!</definedName>
    <definedName name="о106" localSheetId="1">#REF!</definedName>
    <definedName name="о106" localSheetId="24">#REF!</definedName>
    <definedName name="о106">#REF!</definedName>
    <definedName name="о107" localSheetId="1">#REF!</definedName>
    <definedName name="о107" localSheetId="24">#REF!</definedName>
    <definedName name="о107">#REF!</definedName>
    <definedName name="о108" localSheetId="1">#REF!</definedName>
    <definedName name="о108" localSheetId="24">#REF!</definedName>
    <definedName name="о108">#REF!</definedName>
    <definedName name="о109" localSheetId="1">#REF!</definedName>
    <definedName name="о109" localSheetId="24">#REF!</definedName>
    <definedName name="о109">#REF!</definedName>
    <definedName name="о11" localSheetId="1">#REF!</definedName>
    <definedName name="о11" localSheetId="24">#REF!</definedName>
    <definedName name="о11">#REF!</definedName>
    <definedName name="о110" localSheetId="1">#REF!</definedName>
    <definedName name="о110" localSheetId="24">#REF!</definedName>
    <definedName name="о110">#REF!</definedName>
    <definedName name="о111" localSheetId="1">#REF!</definedName>
    <definedName name="о111" localSheetId="24">#REF!</definedName>
    <definedName name="о111">#REF!</definedName>
    <definedName name="о12" localSheetId="1">#REF!</definedName>
    <definedName name="о12" localSheetId="24">#REF!</definedName>
    <definedName name="о12">#REF!</definedName>
    <definedName name="о13" localSheetId="1">#REF!</definedName>
    <definedName name="о13" localSheetId="24">#REF!</definedName>
    <definedName name="о13">#REF!</definedName>
    <definedName name="о14" localSheetId="1">#REF!</definedName>
    <definedName name="о14" localSheetId="24">#REF!</definedName>
    <definedName name="о14">#REF!</definedName>
    <definedName name="о15" localSheetId="1">#REF!</definedName>
    <definedName name="о15" localSheetId="24">#REF!</definedName>
    <definedName name="о15">#REF!</definedName>
    <definedName name="о16" localSheetId="1">#REF!</definedName>
    <definedName name="о16" localSheetId="24">#REF!</definedName>
    <definedName name="о16">#REF!</definedName>
    <definedName name="о17" localSheetId="1">#REF!</definedName>
    <definedName name="о17" localSheetId="24">#REF!</definedName>
    <definedName name="о17">#REF!</definedName>
    <definedName name="о18" localSheetId="1">#REF!</definedName>
    <definedName name="о18" localSheetId="24">#REF!</definedName>
    <definedName name="о18">#REF!</definedName>
    <definedName name="о19" localSheetId="1">#REF!</definedName>
    <definedName name="о19" localSheetId="24">#REF!</definedName>
    <definedName name="о19">#REF!</definedName>
    <definedName name="о2" localSheetId="1">#REF!</definedName>
    <definedName name="о2" localSheetId="24">#REF!</definedName>
    <definedName name="о2">#REF!</definedName>
    <definedName name="о20" localSheetId="1">#REF!</definedName>
    <definedName name="о20" localSheetId="24">#REF!</definedName>
    <definedName name="о20">#REF!</definedName>
    <definedName name="о21" localSheetId="1">#REF!</definedName>
    <definedName name="о21" localSheetId="24">#REF!</definedName>
    <definedName name="о21">#REF!</definedName>
    <definedName name="о22" localSheetId="1">#REF!</definedName>
    <definedName name="о22" localSheetId="24">#REF!</definedName>
    <definedName name="о22">#REF!</definedName>
    <definedName name="о23" localSheetId="1">#REF!</definedName>
    <definedName name="о23" localSheetId="24">#REF!</definedName>
    <definedName name="о23">#REF!</definedName>
    <definedName name="о24" localSheetId="1">#REF!</definedName>
    <definedName name="о24" localSheetId="24">#REF!</definedName>
    <definedName name="о24">#REF!</definedName>
    <definedName name="о25" localSheetId="1">#REF!</definedName>
    <definedName name="о25" localSheetId="24">#REF!</definedName>
    <definedName name="о25">#REF!</definedName>
    <definedName name="о26" localSheetId="1">#REF!</definedName>
    <definedName name="о26" localSheetId="24">#REF!</definedName>
    <definedName name="о26">#REF!</definedName>
    <definedName name="о27" localSheetId="1">#REF!</definedName>
    <definedName name="о27" localSheetId="24">#REF!</definedName>
    <definedName name="о27">#REF!</definedName>
    <definedName name="о28" localSheetId="1">#REF!</definedName>
    <definedName name="о28" localSheetId="24">#REF!</definedName>
    <definedName name="о28">#REF!</definedName>
    <definedName name="о29" localSheetId="1">#REF!</definedName>
    <definedName name="о29" localSheetId="24">#REF!</definedName>
    <definedName name="о29">#REF!</definedName>
    <definedName name="о3" localSheetId="1">#REF!</definedName>
    <definedName name="о3" localSheetId="24">#REF!</definedName>
    <definedName name="о3">#REF!</definedName>
    <definedName name="о30" localSheetId="1">#REF!</definedName>
    <definedName name="о30" localSheetId="24">#REF!</definedName>
    <definedName name="о30">#REF!</definedName>
    <definedName name="о31" localSheetId="1">#REF!</definedName>
    <definedName name="о31" localSheetId="24">#REF!</definedName>
    <definedName name="о31">#REF!</definedName>
    <definedName name="о32" localSheetId="1">#REF!</definedName>
    <definedName name="о32" localSheetId="24">#REF!</definedName>
    <definedName name="о32">#REF!</definedName>
    <definedName name="о33" localSheetId="1">#REF!</definedName>
    <definedName name="о33" localSheetId="24">#REF!</definedName>
    <definedName name="о33">#REF!</definedName>
    <definedName name="о34" localSheetId="1">#REF!</definedName>
    <definedName name="о34" localSheetId="24">#REF!</definedName>
    <definedName name="о34">#REF!</definedName>
    <definedName name="о35" localSheetId="1">#REF!</definedName>
    <definedName name="о35" localSheetId="24">#REF!</definedName>
    <definedName name="о35">#REF!</definedName>
    <definedName name="о36" localSheetId="1">#REF!</definedName>
    <definedName name="о36" localSheetId="24">#REF!</definedName>
    <definedName name="о36">#REF!</definedName>
    <definedName name="о37" localSheetId="1">#REF!</definedName>
    <definedName name="о37" localSheetId="24">#REF!</definedName>
    <definedName name="о37">#REF!</definedName>
    <definedName name="о38" localSheetId="1">#REF!</definedName>
    <definedName name="о38" localSheetId="24">#REF!</definedName>
    <definedName name="о38">#REF!</definedName>
    <definedName name="о39" localSheetId="1">#REF!</definedName>
    <definedName name="о39" localSheetId="24">#REF!</definedName>
    <definedName name="о39">#REF!</definedName>
    <definedName name="о4" localSheetId="1">#REF!</definedName>
    <definedName name="о4" localSheetId="24">#REF!</definedName>
    <definedName name="о4">#REF!</definedName>
    <definedName name="о40" localSheetId="1">#REF!</definedName>
    <definedName name="о40" localSheetId="24">#REF!</definedName>
    <definedName name="о40">#REF!</definedName>
    <definedName name="о41" localSheetId="1">#REF!</definedName>
    <definedName name="о41" localSheetId="24">#REF!</definedName>
    <definedName name="о41">#REF!</definedName>
    <definedName name="о42" localSheetId="1">#REF!</definedName>
    <definedName name="о42" localSheetId="24">#REF!</definedName>
    <definedName name="о42">#REF!</definedName>
    <definedName name="о43" localSheetId="1">#REF!</definedName>
    <definedName name="о43" localSheetId="24">#REF!</definedName>
    <definedName name="о43">#REF!</definedName>
    <definedName name="о44" localSheetId="1">#REF!</definedName>
    <definedName name="о44" localSheetId="24">#REF!</definedName>
    <definedName name="о44">#REF!</definedName>
    <definedName name="о45" localSheetId="1">#REF!</definedName>
    <definedName name="о45" localSheetId="24">#REF!</definedName>
    <definedName name="о45">#REF!</definedName>
    <definedName name="о46" localSheetId="1">#REF!</definedName>
    <definedName name="о46" localSheetId="24">#REF!</definedName>
    <definedName name="о46">#REF!</definedName>
    <definedName name="о47" localSheetId="1">#REF!</definedName>
    <definedName name="о47" localSheetId="24">#REF!</definedName>
    <definedName name="о47">#REF!</definedName>
    <definedName name="о48" localSheetId="1">#REF!</definedName>
    <definedName name="о48" localSheetId="24">#REF!</definedName>
    <definedName name="о48">#REF!</definedName>
    <definedName name="о49" localSheetId="1">#REF!</definedName>
    <definedName name="о49" localSheetId="24">#REF!</definedName>
    <definedName name="о49">#REF!</definedName>
    <definedName name="о5" localSheetId="1">#REF!</definedName>
    <definedName name="о5" localSheetId="24">#REF!</definedName>
    <definedName name="о5">#REF!</definedName>
    <definedName name="о51" localSheetId="1">#REF!</definedName>
    <definedName name="о51" localSheetId="24">#REF!</definedName>
    <definedName name="о51">#REF!</definedName>
    <definedName name="о52" localSheetId="1">#REF!</definedName>
    <definedName name="о52" localSheetId="24">#REF!</definedName>
    <definedName name="о52">#REF!</definedName>
    <definedName name="о53" localSheetId="1">#REF!</definedName>
    <definedName name="о53" localSheetId="24">#REF!</definedName>
    <definedName name="о53">#REF!</definedName>
    <definedName name="о54" localSheetId="1">#REF!</definedName>
    <definedName name="о54" localSheetId="24">#REF!</definedName>
    <definedName name="о54">#REF!</definedName>
    <definedName name="о55" localSheetId="1">#REF!</definedName>
    <definedName name="о55" localSheetId="24">#REF!</definedName>
    <definedName name="о55">#REF!</definedName>
    <definedName name="о56" localSheetId="1">#REF!</definedName>
    <definedName name="о56" localSheetId="24">#REF!</definedName>
    <definedName name="о56">#REF!</definedName>
    <definedName name="о57" localSheetId="1">#REF!</definedName>
    <definedName name="о57" localSheetId="24">#REF!</definedName>
    <definedName name="о57">#REF!</definedName>
    <definedName name="о58" localSheetId="1">#REF!</definedName>
    <definedName name="о58" localSheetId="24">#REF!</definedName>
    <definedName name="о58">#REF!</definedName>
    <definedName name="о59" localSheetId="1">#REF!</definedName>
    <definedName name="о59" localSheetId="24">#REF!</definedName>
    <definedName name="о59">#REF!</definedName>
    <definedName name="о6" localSheetId="1">#REF!</definedName>
    <definedName name="о6" localSheetId="24">#REF!</definedName>
    <definedName name="о6">#REF!</definedName>
    <definedName name="о60" localSheetId="1">#REF!</definedName>
    <definedName name="о60" localSheetId="24">#REF!</definedName>
    <definedName name="о60">#REF!</definedName>
    <definedName name="о61" localSheetId="1">#REF!</definedName>
    <definedName name="о61" localSheetId="24">#REF!</definedName>
    <definedName name="о61">#REF!</definedName>
    <definedName name="о62" localSheetId="1">#REF!</definedName>
    <definedName name="о62" localSheetId="24">#REF!</definedName>
    <definedName name="о62">#REF!</definedName>
    <definedName name="о63" localSheetId="1">#REF!</definedName>
    <definedName name="о63" localSheetId="24">#REF!</definedName>
    <definedName name="о63">#REF!</definedName>
    <definedName name="о64" localSheetId="1">#REF!</definedName>
    <definedName name="о64" localSheetId="24">#REF!</definedName>
    <definedName name="о64">#REF!</definedName>
    <definedName name="о65" localSheetId="1">#REF!</definedName>
    <definedName name="о65" localSheetId="24">#REF!</definedName>
    <definedName name="о65">#REF!</definedName>
    <definedName name="о66" localSheetId="1">#REF!</definedName>
    <definedName name="о66" localSheetId="24">#REF!</definedName>
    <definedName name="о66">#REF!</definedName>
    <definedName name="о67" localSheetId="1">#REF!</definedName>
    <definedName name="о67" localSheetId="24">#REF!</definedName>
    <definedName name="о67">#REF!</definedName>
    <definedName name="о68" localSheetId="1">#REF!</definedName>
    <definedName name="о68" localSheetId="24">#REF!</definedName>
    <definedName name="о68">#REF!</definedName>
    <definedName name="о7" localSheetId="1">#REF!</definedName>
    <definedName name="о7" localSheetId="24">#REF!</definedName>
    <definedName name="о7">#REF!</definedName>
    <definedName name="о70" localSheetId="1">#REF!</definedName>
    <definedName name="о70" localSheetId="24">#REF!</definedName>
    <definedName name="о70">#REF!</definedName>
    <definedName name="о71" localSheetId="1">#REF!</definedName>
    <definedName name="о71" localSheetId="24">#REF!</definedName>
    <definedName name="о71">#REF!</definedName>
    <definedName name="о72" localSheetId="1">#REF!</definedName>
    <definedName name="о72" localSheetId="24">#REF!</definedName>
    <definedName name="о72">#REF!</definedName>
    <definedName name="о73" localSheetId="1">#REF!</definedName>
    <definedName name="о73" localSheetId="24">#REF!</definedName>
    <definedName name="о73">#REF!</definedName>
    <definedName name="о74" localSheetId="1">#REF!</definedName>
    <definedName name="о74" localSheetId="24">#REF!</definedName>
    <definedName name="о74">#REF!</definedName>
    <definedName name="о76" localSheetId="1">#REF!</definedName>
    <definedName name="о76" localSheetId="24">#REF!</definedName>
    <definedName name="о76">#REF!</definedName>
    <definedName name="о78" localSheetId="1">#REF!</definedName>
    <definedName name="о78" localSheetId="24">#REF!</definedName>
    <definedName name="о78">#REF!</definedName>
    <definedName name="о79" localSheetId="1">#REF!</definedName>
    <definedName name="о79" localSheetId="24">#REF!</definedName>
    <definedName name="о79">#REF!</definedName>
    <definedName name="о8" localSheetId="1">#REF!</definedName>
    <definedName name="о8" localSheetId="24">#REF!</definedName>
    <definedName name="о8">#REF!</definedName>
    <definedName name="о80" localSheetId="1">#REF!</definedName>
    <definedName name="о80" localSheetId="24">#REF!</definedName>
    <definedName name="о80">#REF!</definedName>
    <definedName name="о81" localSheetId="1">#REF!</definedName>
    <definedName name="о81" localSheetId="24">#REF!</definedName>
    <definedName name="о81">#REF!</definedName>
    <definedName name="о82" localSheetId="1">#REF!</definedName>
    <definedName name="о82" localSheetId="24">#REF!</definedName>
    <definedName name="о82">#REF!</definedName>
    <definedName name="о83" localSheetId="1">#REF!</definedName>
    <definedName name="о83" localSheetId="24">#REF!</definedName>
    <definedName name="о83">#REF!</definedName>
    <definedName name="о84" localSheetId="1">#REF!</definedName>
    <definedName name="о84" localSheetId="24">#REF!</definedName>
    <definedName name="о84">#REF!</definedName>
    <definedName name="о85" localSheetId="1">#REF!</definedName>
    <definedName name="о85" localSheetId="24">#REF!</definedName>
    <definedName name="о85">#REF!</definedName>
    <definedName name="о86" localSheetId="1">#REF!</definedName>
    <definedName name="о86" localSheetId="24">#REF!</definedName>
    <definedName name="о86">#REF!</definedName>
    <definedName name="о87" localSheetId="1">#REF!</definedName>
    <definedName name="о87" localSheetId="24">#REF!</definedName>
    <definedName name="о87">#REF!</definedName>
    <definedName name="о88" localSheetId="1">#REF!</definedName>
    <definedName name="о88" localSheetId="24">#REF!</definedName>
    <definedName name="о88">#REF!</definedName>
    <definedName name="о89" localSheetId="1">#REF!</definedName>
    <definedName name="о89" localSheetId="24">#REF!</definedName>
    <definedName name="о89">#REF!</definedName>
    <definedName name="о9" localSheetId="1">#REF!</definedName>
    <definedName name="о9" localSheetId="24">#REF!</definedName>
    <definedName name="о9">#REF!</definedName>
    <definedName name="о90" localSheetId="1">#REF!</definedName>
    <definedName name="о90" localSheetId="24">#REF!</definedName>
    <definedName name="о90">#REF!</definedName>
    <definedName name="о91" localSheetId="1">#REF!</definedName>
    <definedName name="о91" localSheetId="24">#REF!</definedName>
    <definedName name="о91">#REF!</definedName>
    <definedName name="о92" localSheetId="1">#REF!</definedName>
    <definedName name="о92" localSheetId="24">#REF!</definedName>
    <definedName name="о92">#REF!</definedName>
    <definedName name="о93" localSheetId="1">#REF!</definedName>
    <definedName name="о93" localSheetId="24">#REF!</definedName>
    <definedName name="о93">#REF!</definedName>
    <definedName name="о94" localSheetId="1">#REF!</definedName>
    <definedName name="о94" localSheetId="24">#REF!</definedName>
    <definedName name="о94">#REF!</definedName>
    <definedName name="о95" localSheetId="1">#REF!</definedName>
    <definedName name="о95" localSheetId="24">#REF!</definedName>
    <definedName name="о95">#REF!</definedName>
    <definedName name="о96" localSheetId="1">#REF!</definedName>
    <definedName name="о96" localSheetId="24">#REF!</definedName>
    <definedName name="о96">#REF!</definedName>
    <definedName name="о97" localSheetId="1">#REF!</definedName>
    <definedName name="о97" localSheetId="24">#REF!</definedName>
    <definedName name="о97">#REF!</definedName>
    <definedName name="о98" localSheetId="1">#REF!</definedName>
    <definedName name="о98" localSheetId="24">#REF!</definedName>
    <definedName name="о98">#REF!</definedName>
    <definedName name="о99" localSheetId="1">#REF!</definedName>
    <definedName name="о99" localSheetId="24">#REF!</definedName>
    <definedName name="о99">#REF!</definedName>
    <definedName name="об" localSheetId="1" hidden="1">{"'Лист1'!$A$1:$W$63"}</definedName>
    <definedName name="об" localSheetId="0" hidden="1">{"'Лист1'!$A$1:$W$63"}</definedName>
    <definedName name="об" hidden="1">{"'Лист1'!$A$1:$W$63"}</definedName>
    <definedName name="об_1" localSheetId="1" hidden="1">{"'Лист1'!$A$1:$W$63"}</definedName>
    <definedName name="об_1" localSheetId="0" hidden="1">{"'Лист1'!$A$1:$W$63"}</definedName>
    <definedName name="об_1" hidden="1">{"'Лист1'!$A$1:$W$63"}</definedName>
    <definedName name="об_2" localSheetId="1" hidden="1">{"'Лист1'!$A$1:$W$63"}</definedName>
    <definedName name="об_2" localSheetId="0" hidden="1">{"'Лист1'!$A$1:$W$63"}</definedName>
    <definedName name="об_2" hidden="1">{"'Лист1'!$A$1:$W$63"}</definedName>
    <definedName name="об_эксп" localSheetId="1">#REF!</definedName>
    <definedName name="об_эксп" localSheetId="24">#REF!</definedName>
    <definedName name="об_эксп">#REF!</definedName>
    <definedName name="обл" localSheetId="1">#REF!</definedName>
    <definedName name="обл" localSheetId="24">#REF!</definedName>
    <definedName name="обл">#REF!</definedName>
    <definedName name="_xlnm.Print_Area" localSheetId="7">PL!$A$1:$F$49</definedName>
    <definedName name="_xlnm.Print_Area" localSheetId="11">АБ_МВМ!$A$1:$L$123</definedName>
    <definedName name="_xlnm.Print_Area" localSheetId="12">АВ_ВВЛ!$A$1:$L$123</definedName>
    <definedName name="_xlnm.Print_Area" localSheetId="13">АВ_МВЛ!$A$1:$L$123</definedName>
    <definedName name="_xlnm.Print_Area" localSheetId="10">ВП!$A$1:$L$123</definedName>
    <definedName name="_xlnm.Print_Area" localSheetId="5">'годовая смета'!$A$1:$D$29</definedName>
    <definedName name="_xlnm.Print_Area" localSheetId="14">ОП_ВВЛ!$A$1:$L$123</definedName>
    <definedName name="_xlnm.Print_Area" localSheetId="15">ОП_МВЛ!$A$1:$L$123</definedName>
    <definedName name="_xlnm.Print_Area" localSheetId="1">'Производственные показатели'!$A$2:$D$62</definedName>
    <definedName name="_xlnm.Print_Area" localSheetId="9">Свод_регул.!$A$1:$I$58</definedName>
    <definedName name="_xlnm.Print_Area" localSheetId="17">Хранение!$A$1:$U$115</definedName>
    <definedName name="_xlnm.Print_Area">#N/A</definedName>
    <definedName name="Оборудование_на_кап.строительство" localSheetId="1">#REF!</definedName>
    <definedName name="Оборудование_на_кап.строительство" localSheetId="24">#REF!</definedName>
    <definedName name="Оборудование_на_кап.строительство" localSheetId="0">#REF!</definedName>
    <definedName name="Оборудование_на_кап.строительство">#REF!</definedName>
    <definedName name="ОБЩ" localSheetId="1">#REF!</definedName>
    <definedName name="ОБЩ" localSheetId="24">#REF!</definedName>
    <definedName name="ОБЩ">#REF!</definedName>
    <definedName name="ОБЩ_ВН" localSheetId="1">[54]Калькуляции!#REF!</definedName>
    <definedName name="ОБЩ_ВН" localSheetId="24">[54]Калькуляции!#REF!</definedName>
    <definedName name="ОБЩ_ВН">[54]Калькуляции!#REF!</definedName>
    <definedName name="ОБЩ_Т" localSheetId="1">#REF!</definedName>
    <definedName name="ОБЩ_Т" localSheetId="24">#REF!</definedName>
    <definedName name="ОБЩ_Т" localSheetId="0">#REF!</definedName>
    <definedName name="ОБЩ_Т">#REF!</definedName>
    <definedName name="ОБЩ_ТОЛ" localSheetId="1">[54]Калькуляции!#REF!</definedName>
    <definedName name="ОБЩ_ТОЛ" localSheetId="24">[54]Калькуляции!#REF!</definedName>
    <definedName name="ОБЩ_ТОЛ" localSheetId="0">[54]Калькуляции!#REF!</definedName>
    <definedName name="ОБЩ_ТОЛ">[54]Калькуляции!#REF!</definedName>
    <definedName name="ОБЩ_ЭКС" localSheetId="1">[54]Калькуляции!#REF!</definedName>
    <definedName name="ОБЩ_ЭКС" localSheetId="24">[54]Калькуляции!#REF!</definedName>
    <definedName name="ОБЩ_ЭКС">[54]Калькуляции!#REF!</definedName>
    <definedName name="ОБЩЕ_В" localSheetId="1">[54]Калькуляции!#REF!</definedName>
    <definedName name="ОБЩЕ_В" localSheetId="24">[54]Калькуляции!#REF!</definedName>
    <definedName name="ОБЩЕ_В">[54]Калькуляции!#REF!</definedName>
    <definedName name="ОБЩЕ_ДП" localSheetId="1">[54]Калькуляции!#REF!</definedName>
    <definedName name="ОБЩЕ_ДП" localSheetId="24">[54]Калькуляции!#REF!</definedName>
    <definedName name="ОБЩЕ_ДП">[54]Калькуляции!#REF!</definedName>
    <definedName name="ОБЩЕ_Т" localSheetId="1">[54]Калькуляции!#REF!</definedName>
    <definedName name="ОБЩЕ_Т" localSheetId="24">[54]Калькуляции!#REF!</definedName>
    <definedName name="ОБЩЕ_Т">[54]Калькуляции!#REF!</definedName>
    <definedName name="ОБЩЕ_Т_А" localSheetId="1">[54]Калькуляции!#REF!</definedName>
    <definedName name="ОБЩЕ_Т_А" localSheetId="24">[54]Калькуляции!#REF!</definedName>
    <definedName name="ОБЩЕ_Т_А">[54]Калькуляции!#REF!</definedName>
    <definedName name="ОБЩЕ_Т_П" localSheetId="1">[54]Калькуляции!#REF!</definedName>
    <definedName name="ОБЩЕ_Т_П" localSheetId="24">[54]Калькуляции!#REF!</definedName>
    <definedName name="ОБЩЕ_Т_П">[54]Калькуляции!#REF!</definedName>
    <definedName name="ОБЩЕ_Т_ПК" localSheetId="1">[54]Калькуляции!#REF!</definedName>
    <definedName name="ОБЩЕ_Т_ПК" localSheetId="24">[54]Калькуляции!#REF!</definedName>
    <definedName name="ОБЩЕ_Т_ПК">[54]Калькуляции!#REF!</definedName>
    <definedName name="ОБЩЕ_Э" localSheetId="1">[54]Калькуляции!#REF!</definedName>
    <definedName name="ОБЩЕ_Э" localSheetId="24">[54]Калькуляции!#REF!</definedName>
    <definedName name="ОБЩЕ_Э">[54]Калькуляции!#REF!</definedName>
    <definedName name="ОБЩИТ" localSheetId="1">#REF!</definedName>
    <definedName name="ОБЩИТ" localSheetId="24">#REF!</definedName>
    <definedName name="ОБЩИТ" localSheetId="0">#REF!</definedName>
    <definedName name="ОБЩИТ">#REF!</definedName>
    <definedName name="объёмы" localSheetId="1">#REF!</definedName>
    <definedName name="объёмы" localSheetId="24">#REF!</definedName>
    <definedName name="объёмы">#REF!</definedName>
    <definedName name="огнеуп_опл_ден" localSheetId="1">#REF!</definedName>
    <definedName name="огнеуп_опл_ден" localSheetId="24">#REF!</definedName>
    <definedName name="огнеуп_опл_ден">#REF!</definedName>
    <definedName name="огнеуп_опл_мет" localSheetId="1">#REF!</definedName>
    <definedName name="огнеуп_опл_мет" localSheetId="24">#REF!</definedName>
    <definedName name="огнеуп_опл_мет">#REF!</definedName>
    <definedName name="огнеуп_опл_откл" localSheetId="1">#REF!</definedName>
    <definedName name="огнеуп_опл_откл" localSheetId="24">#REF!</definedName>
    <definedName name="огнеуп_опл_откл">#REF!</definedName>
    <definedName name="огнеуп_опл_проч" localSheetId="1">#REF!</definedName>
    <definedName name="огнеуп_опл_проч" localSheetId="24">#REF!</definedName>
    <definedName name="огнеуп_опл_проч">#REF!</definedName>
    <definedName name="огнеуп_оплата" localSheetId="1">#REF!</definedName>
    <definedName name="огнеуп_оплата" localSheetId="24">#REF!</definedName>
    <definedName name="огнеуп_оплата">#REF!</definedName>
    <definedName name="огнеуп_потр" localSheetId="1">#REF!</definedName>
    <definedName name="огнеуп_потр" localSheetId="24">#REF!</definedName>
    <definedName name="огнеуп_потр">#REF!</definedName>
    <definedName name="ОГП_план_реал" localSheetId="1">#REF!</definedName>
    <definedName name="ОГП_план_реал" localSheetId="24">#REF!</definedName>
    <definedName name="ОГП_план_реал">#REF!</definedName>
    <definedName name="ОГП_пост_ден" localSheetId="1">#REF!</definedName>
    <definedName name="ОГП_пост_ден" localSheetId="24">#REF!</definedName>
    <definedName name="ОГП_пост_ден">#REF!</definedName>
    <definedName name="ОГП_пост_металл" localSheetId="1">#REF!</definedName>
    <definedName name="ОГП_пост_металл" localSheetId="24">#REF!</definedName>
    <definedName name="ОГП_пост_металл">#REF!</definedName>
    <definedName name="ОГП_пост_откл" localSheetId="1">#REF!</definedName>
    <definedName name="ОГП_пост_откл" localSheetId="24">#REF!</definedName>
    <definedName name="ОГП_пост_откл">#REF!</definedName>
    <definedName name="ОГП_пост_проч" localSheetId="1">#REF!</definedName>
    <definedName name="ОГП_пост_проч" localSheetId="24">#REF!</definedName>
    <definedName name="ОГП_пост_проч">#REF!</definedName>
    <definedName name="ОГП_поступл" localSheetId="1">#REF!</definedName>
    <definedName name="ОГП_поступл" localSheetId="24">#REF!</definedName>
    <definedName name="ОГП_поступл">#REF!</definedName>
    <definedName name="ограничение" localSheetId="1">'Производственные показатели'!ограничение</definedName>
    <definedName name="ограничение" localSheetId="0">'форма №2 '!ограничение</definedName>
    <definedName name="ограничение">[0]!ограничение</definedName>
    <definedName name="ожид" localSheetId="1">#REF!</definedName>
    <definedName name="ожид" localSheetId="24">#REF!</definedName>
    <definedName name="ожид" localSheetId="0">#REF!</definedName>
    <definedName name="ожид">#REF!</definedName>
    <definedName name="окалина" localSheetId="1">#REF!</definedName>
    <definedName name="окалина" localSheetId="24">#REF!</definedName>
    <definedName name="окалина">#REF!</definedName>
    <definedName name="окраска_05">[76]окраска!$C$7:$Z$30</definedName>
    <definedName name="окраска_06">[76]окраска!$C$35:$Z$58</definedName>
    <definedName name="окраска_07">[76]окраска!$C$63:$Z$86</definedName>
    <definedName name="окраска_08">[76]окраска!$C$91:$Z$114</definedName>
    <definedName name="окраска_09">[76]окраска!$C$119:$Z$142</definedName>
    <definedName name="окраска_10">[76]окраска!$C$147:$Z$170</definedName>
    <definedName name="окраска_11">[76]окраска!$C$175:$Z$198</definedName>
    <definedName name="окраска_12">[76]окраска!$C$203:$Z$226</definedName>
    <definedName name="окраска_13">[76]окраска!$C$231:$Z$254</definedName>
    <definedName name="окраска_14">[76]окраска!$C$259:$Z$282</definedName>
    <definedName name="окраска_15">[76]окраска!$C$287:$Z$310</definedName>
    <definedName name="ОКТ_РУБ" localSheetId="1">[54]Калькуляции!#REF!</definedName>
    <definedName name="ОКТ_РУБ" localSheetId="24">[54]Калькуляции!#REF!</definedName>
    <definedName name="ОКТ_РУБ" localSheetId="0">[54]Калькуляции!#REF!</definedName>
    <definedName name="ОКТ_РУБ">[54]Калькуляции!#REF!</definedName>
    <definedName name="ОКТ_ТОН" localSheetId="1">[54]Калькуляции!#REF!</definedName>
    <definedName name="ОКТ_ТОН" localSheetId="24">[54]Калькуляции!#REF!</definedName>
    <definedName name="ОКТ_ТОН" localSheetId="0">[54]Калькуляции!#REF!</definedName>
    <definedName name="ОКТ_ТОН">[54]Калькуляции!#REF!</definedName>
    <definedName name="ОКТ24" localSheetId="1">#N/A</definedName>
    <definedName name="ОКТ24" localSheetId="24">[106]График!#REF!</definedName>
    <definedName name="ОКТ24">[106]График!#REF!</definedName>
    <definedName name="ОКТ25" localSheetId="1">[107]График!#REF!</definedName>
    <definedName name="ОКТ25" localSheetId="24">[108]График!#REF!</definedName>
    <definedName name="ОКТ25">[108]График!#REF!</definedName>
    <definedName name="октябрь" localSheetId="1">#REF!</definedName>
    <definedName name="октябрь" localSheetId="24">#REF!</definedName>
    <definedName name="октябрь" localSheetId="0">#REF!</definedName>
    <definedName name="октябрь">#REF!</definedName>
    <definedName name="октябрь_8" localSheetId="1">#REF!</definedName>
    <definedName name="октябрь_8" localSheetId="24">#REF!</definedName>
    <definedName name="октябрь_8">#REF!</definedName>
    <definedName name="ол" localSheetId="1">#REF!</definedName>
    <definedName name="ол" localSheetId="24">#REF!</definedName>
    <definedName name="ол">#REF!</definedName>
    <definedName name="ОЛДОДО" localSheetId="1">'Производственные показатели'!ОЛДОДО</definedName>
    <definedName name="ОЛДОДО" localSheetId="0">'форма №2 '!ОЛДОДО</definedName>
    <definedName name="ОЛДОДО">[0]!ОЛДОДО</definedName>
    <definedName name="ОЛЕ" localSheetId="1">#REF!</definedName>
    <definedName name="ОЛЕ" localSheetId="24">#REF!</definedName>
    <definedName name="ОЛЕ" localSheetId="0">#REF!</definedName>
    <definedName name="ОЛЕ">#REF!</definedName>
    <definedName name="олея" localSheetId="1">'Производственные показатели'!олея</definedName>
    <definedName name="олея" localSheetId="0">'форма №2 '!олея</definedName>
    <definedName name="олея">[0]!олея</definedName>
    <definedName name="он" localSheetId="1">#REF!</definedName>
    <definedName name="он" localSheetId="24">#REF!</definedName>
    <definedName name="он" localSheetId="0">#REF!</definedName>
    <definedName name="он">#REF!</definedName>
    <definedName name="оо" localSheetId="1">#REF!</definedName>
    <definedName name="оо" localSheetId="24">#REF!</definedName>
    <definedName name="оо">#REF!</definedName>
    <definedName name="ооо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оо" localSheetId="1">#REF!</definedName>
    <definedName name="оооооо" localSheetId="24">#REF!</definedName>
    <definedName name="оооооо" localSheetId="0">#REF!</definedName>
    <definedName name="оооооо">#REF!</definedName>
    <definedName name="оооооо_1">NA()</definedName>
    <definedName name="оооооо_16" localSheetId="1">#REF!</definedName>
    <definedName name="оооооо_16" localSheetId="24">#REF!</definedName>
    <definedName name="оооооо_16" localSheetId="0">#REF!</definedName>
    <definedName name="оооооо_16">#REF!</definedName>
    <definedName name="оооооо_17" localSheetId="1">#REF!</definedName>
    <definedName name="оооооо_17" localSheetId="24">#REF!</definedName>
    <definedName name="оооооо_17">#REF!</definedName>
    <definedName name="оооооо_18" localSheetId="1">#REF!</definedName>
    <definedName name="оооооо_18" localSheetId="24">#REF!</definedName>
    <definedName name="оооооо_18">#REF!</definedName>
    <definedName name="оооооооооооо" localSheetId="1">#N/A</definedName>
    <definedName name="оооооооооооо">[9]!оооооооооооо</definedName>
    <definedName name="оплата_труда_2015_полуг" localSheetId="1">[56]дефляторы!$I$22</definedName>
    <definedName name="оплата_труда_2015_полуг">[57]дефляторы!$I$22</definedName>
    <definedName name="опп" localSheetId="1">#REF!</definedName>
    <definedName name="опп" localSheetId="24">#REF!</definedName>
    <definedName name="опп" localSheetId="0">#REF!</definedName>
    <definedName name="опп">#REF!</definedName>
    <definedName name="ОР">#N/A</definedName>
    <definedName name="ор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анизации">[32]списки!$M$2:$O$121</definedName>
    <definedName name="ори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С_АЛ_Ф" localSheetId="1">#REF!</definedName>
    <definedName name="ОС_АЛ_Ф" localSheetId="24">#REF!</definedName>
    <definedName name="ОС_АЛ_Ф" localSheetId="0">#REF!</definedName>
    <definedName name="ОС_АЛ_Ф">#REF!</definedName>
    <definedName name="ОС_АН_Б" localSheetId="1">#REF!</definedName>
    <definedName name="ОС_АН_Б" localSheetId="24">#REF!</definedName>
    <definedName name="ОС_АН_Б">#REF!</definedName>
    <definedName name="ОС_АН_Б_ТОЛ" localSheetId="1">[54]Калькуляции!#REF!</definedName>
    <definedName name="ОС_АН_Б_ТОЛ" localSheetId="24">[54]Калькуляции!#REF!</definedName>
    <definedName name="ОС_АН_Б_ТОЛ">[54]Калькуляции!#REF!</definedName>
    <definedName name="ОС_БАР" localSheetId="1">#REF!</definedName>
    <definedName name="ОС_БАР" localSheetId="24">#REF!</definedName>
    <definedName name="ОС_БАР" localSheetId="0">#REF!</definedName>
    <definedName name="ОС_БАР">#REF!</definedName>
    <definedName name="ОС_ГИД" localSheetId="1">#REF!</definedName>
    <definedName name="ОС_ГИД" localSheetId="24">#REF!</definedName>
    <definedName name="ОС_ГИД">#REF!</definedName>
    <definedName name="ОС_ГИД_ЗФА" localSheetId="1">#REF!</definedName>
    <definedName name="ОС_ГИД_ЗФА" localSheetId="24">#REF!</definedName>
    <definedName name="ОС_ГИД_ЗФА">#REF!</definedName>
    <definedName name="ОС_ГЛ" localSheetId="1">#REF!</definedName>
    <definedName name="ОС_ГЛ" localSheetId="24">#REF!</definedName>
    <definedName name="ОС_ГЛ">#REF!</definedName>
    <definedName name="ОС_ГЛ_ДП" localSheetId="1">[54]Калькуляции!#REF!</definedName>
    <definedName name="ОС_ГЛ_ДП" localSheetId="24">[54]Калькуляции!#REF!</definedName>
    <definedName name="ОС_ГЛ_ДП">[54]Калькуляции!#REF!</definedName>
    <definedName name="ОС_ГЛ_Т" localSheetId="1">#REF!</definedName>
    <definedName name="ОС_ГЛ_Т" localSheetId="24">#REF!</definedName>
    <definedName name="ОС_ГЛ_Т" localSheetId="0">#REF!</definedName>
    <definedName name="ОС_ГЛ_Т">#REF!</definedName>
    <definedName name="ОС_ГЛ_Ш" localSheetId="1">#REF!</definedName>
    <definedName name="ОС_ГЛ_Ш" localSheetId="24">#REF!</definedName>
    <definedName name="ОС_ГЛ_Ш">#REF!</definedName>
    <definedName name="ОС_ГР" localSheetId="1">#REF!</definedName>
    <definedName name="ОС_ГР" localSheetId="24">#REF!</definedName>
    <definedName name="ОС_ГР">#REF!</definedName>
    <definedName name="ОС_ДИЭТ" localSheetId="1">[54]Калькуляции!#REF!</definedName>
    <definedName name="ОС_ДИЭТ" localSheetId="24">[54]Калькуляции!#REF!</definedName>
    <definedName name="ОС_ДИЭТ">[54]Калькуляции!#REF!</definedName>
    <definedName name="ОС_ИЗВ_М" localSheetId="1">#REF!</definedName>
    <definedName name="ОС_ИЗВ_М" localSheetId="24">#REF!</definedName>
    <definedName name="ОС_ИЗВ_М" localSheetId="0">#REF!</definedName>
    <definedName name="ОС_ИЗВ_М">#REF!</definedName>
    <definedName name="ОС_К_СЫР" localSheetId="1">#REF!</definedName>
    <definedName name="ОС_К_СЫР" localSheetId="24">#REF!</definedName>
    <definedName name="ОС_К_СЫР">#REF!</definedName>
    <definedName name="ОС_К_СЫР_ТОЛ" localSheetId="1">[54]Калькуляции!#REF!</definedName>
    <definedName name="ОС_К_СЫР_ТОЛ" localSheetId="24">[54]Калькуляции!#REF!</definedName>
    <definedName name="ОС_К_СЫР_ТОЛ">[54]Калькуляции!#REF!</definedName>
    <definedName name="ОС_КБОР" localSheetId="1">[54]Калькуляции!#REF!</definedName>
    <definedName name="ОС_КБОР" localSheetId="24">[54]Калькуляции!#REF!</definedName>
    <definedName name="ОС_КБОР">[54]Калькуляции!#REF!</definedName>
    <definedName name="ОС_КОК_ПРОК" localSheetId="1">#REF!</definedName>
    <definedName name="ОС_КОК_ПРОК" localSheetId="24">#REF!</definedName>
    <definedName name="ОС_КОК_ПРОК" localSheetId="0">#REF!</definedName>
    <definedName name="ОС_КОК_ПРОК">#REF!</definedName>
    <definedName name="ОС_КОРК_7" localSheetId="1">#REF!</definedName>
    <definedName name="ОС_КОРК_7" localSheetId="24">#REF!</definedName>
    <definedName name="ОС_КОРК_7">#REF!</definedName>
    <definedName name="ОС_КОРК_АВЧ" localSheetId="1">#REF!</definedName>
    <definedName name="ОС_КОРК_АВЧ" localSheetId="24">#REF!</definedName>
    <definedName name="ОС_КОРК_АВЧ">#REF!</definedName>
    <definedName name="ОС_КР" localSheetId="1">#REF!</definedName>
    <definedName name="ОС_КР" localSheetId="24">#REF!</definedName>
    <definedName name="ОС_КР">#REF!</definedName>
    <definedName name="ОС_КРЕМНИЙ" localSheetId="1">[54]Калькуляции!#REF!</definedName>
    <definedName name="ОС_КРЕМНИЙ" localSheetId="24">[54]Калькуляции!#REF!</definedName>
    <definedName name="ОС_КРЕМНИЙ">[54]Калькуляции!#REF!</definedName>
    <definedName name="ОС_ЛИГ_АЛ_М" localSheetId="1">[54]Калькуляции!#REF!</definedName>
    <definedName name="ОС_ЛИГ_АЛ_М" localSheetId="24">[54]Калькуляции!#REF!</definedName>
    <definedName name="ОС_ЛИГ_АЛ_М">[54]Калькуляции!#REF!</definedName>
    <definedName name="ОС_ЛИГ_БР_ТИ" localSheetId="1">[54]Калькуляции!#REF!</definedName>
    <definedName name="ОС_ЛИГ_БР_ТИ" localSheetId="24">[54]Калькуляции!#REF!</definedName>
    <definedName name="ОС_ЛИГ_БР_ТИ">[54]Калькуляции!#REF!</definedName>
    <definedName name="ОС_МАГНИЙ" localSheetId="1">[54]Калькуляции!#REF!</definedName>
    <definedName name="ОС_МАГНИЙ" localSheetId="24">[54]Калькуляции!#REF!</definedName>
    <definedName name="ОС_МАГНИЙ">[54]Калькуляции!#REF!</definedName>
    <definedName name="ОС_МЕД" localSheetId="1">#REF!</definedName>
    <definedName name="ОС_МЕД" localSheetId="24">#REF!</definedName>
    <definedName name="ОС_МЕД" localSheetId="0">#REF!</definedName>
    <definedName name="ОС_МЕД">#REF!</definedName>
    <definedName name="ОС_ОЛЕ" localSheetId="1">#REF!</definedName>
    <definedName name="ОС_ОЛЕ" localSheetId="24">#REF!</definedName>
    <definedName name="ОС_ОЛЕ">#REF!</definedName>
    <definedName name="ОС_П_УГ" localSheetId="1">#REF!</definedName>
    <definedName name="ОС_П_УГ" localSheetId="24">#REF!</definedName>
    <definedName name="ОС_П_УГ">#REF!</definedName>
    <definedName name="ОС_П_УГ_С" localSheetId="1">[54]Калькуляции!#REF!</definedName>
    <definedName name="ОС_П_УГ_С" localSheetId="24">[54]Калькуляции!#REF!</definedName>
    <definedName name="ОС_П_УГ_С">[54]Калькуляции!#REF!</definedName>
    <definedName name="ОС_П_ЦЕМ" localSheetId="1">#REF!</definedName>
    <definedName name="ОС_П_ЦЕМ" localSheetId="24">#REF!</definedName>
    <definedName name="ОС_П_ЦЕМ" localSheetId="0">#REF!</definedName>
    <definedName name="ОС_П_ЦЕМ">#REF!</definedName>
    <definedName name="ОС_ПЕК" localSheetId="1">#REF!</definedName>
    <definedName name="ОС_ПЕК" localSheetId="24">#REF!</definedName>
    <definedName name="ОС_ПЕК">#REF!</definedName>
    <definedName name="ОС_ПЕК_ТОЛ" localSheetId="1">[54]Калькуляции!#REF!</definedName>
    <definedName name="ОС_ПЕК_ТОЛ" localSheetId="24">[54]Калькуляции!#REF!</definedName>
    <definedName name="ОС_ПЕК_ТОЛ">[54]Калькуляции!#REF!</definedName>
    <definedName name="ОС_ПОГЛ" localSheetId="1">[54]Калькуляции!#REF!</definedName>
    <definedName name="ОС_ПОГЛ" localSheetId="24">[54]Калькуляции!#REF!</definedName>
    <definedName name="ОС_ПОГЛ">[54]Калькуляции!#REF!</definedName>
    <definedName name="ОС_ПОД_К" localSheetId="1">#REF!</definedName>
    <definedName name="ОС_ПОД_К" localSheetId="24">#REF!</definedName>
    <definedName name="ОС_ПОД_К" localSheetId="0">#REF!</definedName>
    <definedName name="ОС_ПОД_К">#REF!</definedName>
    <definedName name="ОС_ПУШ" localSheetId="1">#REF!</definedName>
    <definedName name="ОС_ПУШ" localSheetId="24">#REF!</definedName>
    <definedName name="ОС_ПУШ">#REF!</definedName>
    <definedName name="ОС_С_КАЛ" localSheetId="1">#REF!</definedName>
    <definedName name="ОС_С_КАЛ" localSheetId="24">#REF!</definedName>
    <definedName name="ОС_С_КАЛ">#REF!</definedName>
    <definedName name="ОС_С_КАУ" localSheetId="1">#REF!</definedName>
    <definedName name="ОС_С_КАУ" localSheetId="24">#REF!</definedName>
    <definedName name="ОС_С_КАУ">#REF!</definedName>
    <definedName name="ОС_С_ПУСК" localSheetId="1">#REF!</definedName>
    <definedName name="ОС_С_ПУСК" localSheetId="24">#REF!</definedName>
    <definedName name="ОС_С_ПУСК">#REF!</definedName>
    <definedName name="ОС_СЕР_К" localSheetId="1">#REF!</definedName>
    <definedName name="ОС_СЕР_К" localSheetId="24">#REF!</definedName>
    <definedName name="ОС_СЕР_К">#REF!</definedName>
    <definedName name="ОС_СК_АН" localSheetId="1">#REF!</definedName>
    <definedName name="ОС_СК_АН" localSheetId="24">#REF!</definedName>
    <definedName name="ОС_СК_АН">#REF!</definedName>
    <definedName name="ОС_ТЕРМ" localSheetId="1">[54]Калькуляции!#REF!</definedName>
    <definedName name="ОС_ТЕРМ" localSheetId="24">[54]Калькуляции!#REF!</definedName>
    <definedName name="ОС_ТЕРМ">[54]Калькуляции!#REF!</definedName>
    <definedName name="ОС_ТЕРМ_ДАВ" localSheetId="1">[54]Калькуляции!#REF!</definedName>
    <definedName name="ОС_ТЕРМ_ДАВ" localSheetId="24">[54]Калькуляции!#REF!</definedName>
    <definedName name="ОС_ТЕРМ_ДАВ">[54]Калькуляции!#REF!</definedName>
    <definedName name="ОС_ТИ" localSheetId="1">#REF!</definedName>
    <definedName name="ОС_ТИ" localSheetId="24">#REF!</definedName>
    <definedName name="ОС_ТИ" localSheetId="0">#REF!</definedName>
    <definedName name="ОС_ТИ">#REF!</definedName>
    <definedName name="ОС_ФЛ_К" localSheetId="1">#REF!</definedName>
    <definedName name="ОС_ФЛ_К" localSheetId="24">#REF!</definedName>
    <definedName name="ОС_ФЛ_К">#REF!</definedName>
    <definedName name="ОС_ФТ_К" localSheetId="1">#REF!</definedName>
    <definedName name="ОС_ФТ_К" localSheetId="24">#REF!</definedName>
    <definedName name="ОС_ФТ_К">#REF!</definedName>
    <definedName name="ОС_ХЛ_Н" localSheetId="1">#REF!</definedName>
    <definedName name="ОС_ХЛ_Н" localSheetId="24">#REF!</definedName>
    <definedName name="ОС_ХЛ_Н">#REF!</definedName>
    <definedName name="оседание" localSheetId="1">#REF!</definedName>
    <definedName name="оседание" localSheetId="24">#REF!</definedName>
    <definedName name="оседание">#REF!</definedName>
    <definedName name="осн" localSheetId="0">#REF!</definedName>
    <definedName name="осн">[32]списки!$K$4</definedName>
    <definedName name="Основные_материалы_2015_полуг" localSheetId="1">[56]дефляторы!$I$6</definedName>
    <definedName name="Основные_материалы_2015_полуг">[57]дефляторы!$I$6</definedName>
    <definedName name="основные_материалы_с_01.07.2016">[58]дефляторы!$N$5</definedName>
    <definedName name="основные_материалы_с_01.07.2017">[58]дефляторы!$P$5</definedName>
    <definedName name="основные_материалы_с_01.07.2018">[58]дефляторы!$R$5</definedName>
    <definedName name="Основные_материалы_с_01072015">[47]дефляторы!$J$5</definedName>
    <definedName name="оснф" localSheetId="1">#REF!</definedName>
    <definedName name="оснф" localSheetId="24">#REF!</definedName>
    <definedName name="оснф" localSheetId="0">#REF!</definedName>
    <definedName name="оснф">#REF!</definedName>
    <definedName name="ОстАква2">[55]Дебиторка!$J$28</definedName>
    <definedName name="отвлеченка" localSheetId="1">#REF!</definedName>
    <definedName name="отвлеченка" localSheetId="24">#REF!</definedName>
    <definedName name="отвлеченка" localSheetId="0">#REF!</definedName>
    <definedName name="отвлеченка">#REF!</definedName>
    <definedName name="ОТК">'[61]цены цехов'!$D$54</definedName>
    <definedName name="отопление_ВАЦ">'[61]цены цехов'!$D$20</definedName>
    <definedName name="отопление_Естюн">'[61]цены цехов'!$D$19</definedName>
    <definedName name="отопление_ЛАЦ">'[61]цены цехов'!$D$21</definedName>
    <definedName name="отп010" localSheetId="1">#REF!</definedName>
    <definedName name="отп010" localSheetId="24">#REF!</definedName>
    <definedName name="отп010" localSheetId="0">#REF!</definedName>
    <definedName name="отп010">#REF!</definedName>
    <definedName name="отп010о" localSheetId="1">#REF!</definedName>
    <definedName name="отп010о" localSheetId="24">#REF!</definedName>
    <definedName name="отп010о">#REF!</definedName>
    <definedName name="отп020" localSheetId="1">#REF!</definedName>
    <definedName name="отп020" localSheetId="24">#REF!</definedName>
    <definedName name="отп020">#REF!</definedName>
    <definedName name="отп020о" localSheetId="1">#REF!</definedName>
    <definedName name="отп020о" localSheetId="24">#REF!</definedName>
    <definedName name="отп020о">#REF!</definedName>
    <definedName name="отп030" localSheetId="1">#REF!</definedName>
    <definedName name="отп030" localSheetId="24">#REF!</definedName>
    <definedName name="отп030">#REF!</definedName>
    <definedName name="отп030о" localSheetId="1">#REF!</definedName>
    <definedName name="отп030о" localSheetId="24">#REF!</definedName>
    <definedName name="отп030о">#REF!</definedName>
    <definedName name="отп040" localSheetId="1">#REF!</definedName>
    <definedName name="отп040" localSheetId="24">#REF!</definedName>
    <definedName name="отп040">#REF!</definedName>
    <definedName name="отп040о" localSheetId="1">#REF!</definedName>
    <definedName name="отп040о" localSheetId="24">#REF!</definedName>
    <definedName name="отп040о">#REF!</definedName>
    <definedName name="отп050" localSheetId="1">#REF!</definedName>
    <definedName name="отп050" localSheetId="24">#REF!</definedName>
    <definedName name="отп050">#REF!</definedName>
    <definedName name="отп050о" localSheetId="1">#REF!</definedName>
    <definedName name="отп050о" localSheetId="24">#REF!</definedName>
    <definedName name="отп050о">#REF!</definedName>
    <definedName name="отп060" localSheetId="1">#REF!</definedName>
    <definedName name="отп060" localSheetId="24">#REF!</definedName>
    <definedName name="отп060">#REF!</definedName>
    <definedName name="отп060о" localSheetId="1">#REF!</definedName>
    <definedName name="отп060о" localSheetId="24">#REF!</definedName>
    <definedName name="отп060о">#REF!</definedName>
    <definedName name="отп070" localSheetId="1">#REF!</definedName>
    <definedName name="отп070" localSheetId="24">#REF!</definedName>
    <definedName name="отп070">#REF!</definedName>
    <definedName name="отп070о" localSheetId="1">#REF!</definedName>
    <definedName name="отп070о" localSheetId="24">#REF!</definedName>
    <definedName name="отп070о">#REF!</definedName>
    <definedName name="отп080" localSheetId="1">#REF!</definedName>
    <definedName name="отп080" localSheetId="24">#REF!</definedName>
    <definedName name="отп080">#REF!</definedName>
    <definedName name="отп080о" localSheetId="1">#REF!</definedName>
    <definedName name="отп080о" localSheetId="24">#REF!</definedName>
    <definedName name="отп080о">#REF!</definedName>
    <definedName name="отп090" localSheetId="1">#REF!</definedName>
    <definedName name="отп090" localSheetId="24">#REF!</definedName>
    <definedName name="отп090">#REF!</definedName>
    <definedName name="отп090о" localSheetId="1">#REF!</definedName>
    <definedName name="отп090о" localSheetId="24">#REF!</definedName>
    <definedName name="отп090о">#REF!</definedName>
    <definedName name="отп100" localSheetId="1">#REF!</definedName>
    <definedName name="отп100" localSheetId="24">#REF!</definedName>
    <definedName name="отп100">#REF!</definedName>
    <definedName name="отп100о" localSheetId="1">#REF!</definedName>
    <definedName name="отп100о" localSheetId="24">#REF!</definedName>
    <definedName name="отп100о">#REF!</definedName>
    <definedName name="отп110" localSheetId="1">#REF!</definedName>
    <definedName name="отп110" localSheetId="24">#REF!</definedName>
    <definedName name="отп110">#REF!</definedName>
    <definedName name="отп110о" localSheetId="1">#REF!</definedName>
    <definedName name="отп110о" localSheetId="24">#REF!</definedName>
    <definedName name="отп110о">#REF!</definedName>
    <definedName name="отп120" localSheetId="1">#REF!</definedName>
    <definedName name="отп120" localSheetId="24">#REF!</definedName>
    <definedName name="отп120">#REF!</definedName>
    <definedName name="отп120о" localSheetId="1">#REF!</definedName>
    <definedName name="отп120о" localSheetId="24">#REF!</definedName>
    <definedName name="отп120о">#REF!</definedName>
    <definedName name="отп130" localSheetId="1">#REF!</definedName>
    <definedName name="отп130" localSheetId="24">#REF!</definedName>
    <definedName name="отп130">#REF!</definedName>
    <definedName name="отп130о" localSheetId="1">#REF!</definedName>
    <definedName name="отп130о" localSheetId="24">#REF!</definedName>
    <definedName name="отп130о">#REF!</definedName>
    <definedName name="отп140" localSheetId="1">#REF!</definedName>
    <definedName name="отп140" localSheetId="24">#REF!</definedName>
    <definedName name="отп140">#REF!</definedName>
    <definedName name="отп140о" localSheetId="1">#REF!</definedName>
    <definedName name="отп140о" localSheetId="24">#REF!</definedName>
    <definedName name="отп140о">#REF!</definedName>
    <definedName name="отп150" localSheetId="1">#REF!</definedName>
    <definedName name="отп150" localSheetId="24">#REF!</definedName>
    <definedName name="отп150">#REF!</definedName>
    <definedName name="отп150о" localSheetId="1">#REF!</definedName>
    <definedName name="отп150о" localSheetId="24">#REF!</definedName>
    <definedName name="отп150о">#REF!</definedName>
    <definedName name="отп160" localSheetId="1">#REF!</definedName>
    <definedName name="отп160" localSheetId="24">#REF!</definedName>
    <definedName name="отп160">#REF!</definedName>
    <definedName name="отп160о" localSheetId="1">#REF!</definedName>
    <definedName name="отп160о" localSheetId="24">#REF!</definedName>
    <definedName name="отп160о">#REF!</definedName>
    <definedName name="отп170" localSheetId="1">#REF!</definedName>
    <definedName name="отп170" localSheetId="24">#REF!</definedName>
    <definedName name="отп170">#REF!</definedName>
    <definedName name="отп170о" localSheetId="1">#REF!</definedName>
    <definedName name="отп170о" localSheetId="24">#REF!</definedName>
    <definedName name="отп170о">#REF!</definedName>
    <definedName name="отчет" localSheetId="1">#REF!</definedName>
    <definedName name="отчет" localSheetId="24">#REF!</definedName>
    <definedName name="отчет">#REF!</definedName>
    <definedName name="отчет1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Ф_а_с_пц">[76]рабочий!$CI$121:$CY$143</definedName>
    <definedName name="оф_н_а_2003_пц" localSheetId="1">'[76]Текущие цены'!#REF!</definedName>
    <definedName name="оф_н_а_2003_пц" localSheetId="24">'[76]Текущие цены'!#REF!</definedName>
    <definedName name="оф_н_а_2003_пц">'[76]Текущие цены'!#REF!</definedName>
    <definedName name="оф_н_а_2004" localSheetId="1">'[76]Текущие цены'!#REF!</definedName>
    <definedName name="оф_н_а_2004" localSheetId="24">'[76]Текущие цены'!#REF!</definedName>
    <definedName name="оф_н_а_2004">'[76]Текущие цены'!#REF!</definedName>
    <definedName name="охр">[93]списки!$B$63:$B$65</definedName>
    <definedName name="Очаково2">[55]Дебиторка!$J$30</definedName>
    <definedName name="очистка_стоков">'[61]цены цехов'!$D$7</definedName>
    <definedName name="Оша2">[55]Дебиторка!$J$31</definedName>
    <definedName name="п" localSheetId="1">#N/A</definedName>
    <definedName name="п">[9]!п</definedName>
    <definedName name="п_">#N/A</definedName>
    <definedName name="п__1">#N/A</definedName>
    <definedName name="п__2">#N/A</definedName>
    <definedName name="п_8">#N/A</definedName>
    <definedName name="П_КГ_С" localSheetId="1">[54]Калькуляции!#REF!</definedName>
    <definedName name="П_КГ_С" localSheetId="24">[54]Калькуляции!#REF!</definedName>
    <definedName name="П_КГ_С" localSheetId="0">[54]Калькуляции!#REF!</definedName>
    <definedName name="П_КГ_С">[54]Калькуляции!#REF!</definedName>
    <definedName name="П_УГ" localSheetId="1">#REF!</definedName>
    <definedName name="П_УГ" localSheetId="24">#REF!</definedName>
    <definedName name="П_УГ" localSheetId="0">#REF!</definedName>
    <definedName name="П_УГ">#REF!</definedName>
    <definedName name="П_УГ_С" localSheetId="1">[54]Калькуляции!#REF!</definedName>
    <definedName name="П_УГ_С" localSheetId="24">[54]Калькуляции!#REF!</definedName>
    <definedName name="П_УГ_С" localSheetId="0">[54]Калькуляции!#REF!</definedName>
    <definedName name="П_УГ_С">[54]Калькуляции!#REF!</definedName>
    <definedName name="п_фабрикаты" localSheetId="1">#REF!</definedName>
    <definedName name="п_фабрикаты" localSheetId="24">#REF!</definedName>
    <definedName name="п_фабрикаты" localSheetId="0">#REF!</definedName>
    <definedName name="п_фабрикаты">#REF!</definedName>
    <definedName name="П_ЦЕМ" localSheetId="1">#REF!</definedName>
    <definedName name="П_ЦЕМ" localSheetId="24">#REF!</definedName>
    <definedName name="П_ЦЕМ">#REF!</definedName>
    <definedName name="п№">#N/A</definedName>
    <definedName name="ПАБ" localSheetId="1">#REF!</definedName>
    <definedName name="ПАБ" localSheetId="24">#REF!</definedName>
    <definedName name="ПАБ" localSheetId="0">#REF!</definedName>
    <definedName name="ПАБ">#REF!</definedName>
    <definedName name="ПАВ" localSheetId="1">#REF!</definedName>
    <definedName name="ПАВ" localSheetId="24">#REF!</definedName>
    <definedName name="ПАВ">#REF!</definedName>
    <definedName name="папа" localSheetId="1" hidden="1">{"konoplin - Личное представление",#N/A,TRUE,"ФинПлан_1кв";"konoplin - Личное представление",#N/A,TRUE,"ФинПлан_2кв"}</definedName>
    <definedName name="папа" localSheetId="0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апр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" localSheetId="1">#REF!</definedName>
    <definedName name="ПАР" localSheetId="24">#REF!</definedName>
    <definedName name="ПАР" localSheetId="0">#REF!</definedName>
    <definedName name="ПАР">#REF!</definedName>
    <definedName name="пар_НТМК">'[61]цены цехов'!$D$9</definedName>
    <definedName name="ПАрпы" localSheetId="1" hidden="1">{"'Лист1'!$A$1:$W$63"}</definedName>
    <definedName name="ПАрпы" localSheetId="0" hidden="1">{"'Лист1'!$A$1:$W$63"}</definedName>
    <definedName name="ПАрпы" hidden="1">{"'Лист1'!$A$1:$W$63"}</definedName>
    <definedName name="ПГ1_РУБ" localSheetId="1">[54]Калькуляции!#REF!</definedName>
    <definedName name="ПГ1_РУБ" localSheetId="24">[54]Калькуляции!#REF!</definedName>
    <definedName name="ПГ1_РУБ">[54]Калькуляции!#REF!</definedName>
    <definedName name="ПГ1_ТОН" localSheetId="1">[54]Калькуляции!#REF!</definedName>
    <definedName name="ПГ1_ТОН" localSheetId="24">[54]Калькуляции!#REF!</definedName>
    <definedName name="ПГ1_ТОН">[54]Калькуляции!#REF!</definedName>
    <definedName name="ПГ2_РУБ" localSheetId="1">[54]Калькуляции!#REF!</definedName>
    <definedName name="ПГ2_РУБ" localSheetId="24">[54]Калькуляции!#REF!</definedName>
    <definedName name="ПГ2_РУБ">[54]Калькуляции!#REF!</definedName>
    <definedName name="ПГ2_ТОН" localSheetId="1">[54]Калькуляции!#REF!</definedName>
    <definedName name="ПГ2_ТОН" localSheetId="24">[54]Калькуляции!#REF!</definedName>
    <definedName name="ПГ2_ТОН">[54]Калькуляции!#REF!</definedName>
    <definedName name="ПЕК" localSheetId="1">#REF!</definedName>
    <definedName name="ПЕК" localSheetId="24">#REF!</definedName>
    <definedName name="ПЕК" localSheetId="0">#REF!</definedName>
    <definedName name="ПЕК">#REF!</definedName>
    <definedName name="ПЕК_ТОЛ" localSheetId="1">[54]Калькуляции!#REF!</definedName>
    <definedName name="ПЕК_ТОЛ" localSheetId="24">[54]Калькуляции!#REF!</definedName>
    <definedName name="ПЕК_ТОЛ" localSheetId="0">[54]Калькуляции!#REF!</definedName>
    <definedName name="ПЕК_ТОЛ">[54]Калькуляции!#REF!</definedName>
    <definedName name="Пепси2">[55]Дебиторка!$J$33</definedName>
    <definedName name="пер" localSheetId="1">#REF!</definedName>
    <definedName name="пер" localSheetId="24">#REF!</definedName>
    <definedName name="пер" localSheetId="0">#REF!</definedName>
    <definedName name="пер">#REF!</definedName>
    <definedName name="первый" localSheetId="1">#REF!</definedName>
    <definedName name="первый" localSheetId="24">#REF!</definedName>
    <definedName name="первый">#REF!</definedName>
    <definedName name="передача_э">'[94]Прочие доходы и расходы'!$DP$70:$DP$101</definedName>
    <definedName name="Пересчитать" localSheetId="1">'Производственные показатели'!Пересчитать</definedName>
    <definedName name="Пересчитать" localSheetId="0">'форма №2 '!Пересчитать</definedName>
    <definedName name="Пересчитать">[0]!Пересчитать</definedName>
    <definedName name="период" localSheetId="1">[47]списки!$B$28:$B$32</definedName>
    <definedName name="период">[58]списки!$B$28:$B$31</definedName>
    <definedName name="период_регулирования">[32]списки!$R$2:$R$4</definedName>
    <definedName name="ПериодРегулирования">[64]Заголовок!$B$14</definedName>
    <definedName name="Периоды_18_2" localSheetId="1">'[41]18.2'!#REF!</definedName>
    <definedName name="Периоды_18_2" localSheetId="24">'[41]18.2'!#REF!</definedName>
    <definedName name="Периоды_18_2" localSheetId="0">'[41]18.2'!#REF!</definedName>
    <definedName name="Периоды_18_2">'[41]18.2'!#REF!</definedName>
    <definedName name="Пивовар2">[55]Дебиторка!$J$46</definedName>
    <definedName name="пимфк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л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_1" localSheetId="1">[105]Отопление!$D$2</definedName>
    <definedName name="пл_1">[101]Отопление!$D$2</definedName>
    <definedName name="пл_1_част" localSheetId="1">[105]Отопление!$D$8</definedName>
    <definedName name="пл_1_част">[101]Отопление!$D$8</definedName>
    <definedName name="пл_2" localSheetId="1">[105]Отопление!$D$3</definedName>
    <definedName name="пл_2">[101]Отопление!$D$3</definedName>
    <definedName name="пл_3" localSheetId="1">[105]Отопление!$D$4</definedName>
    <definedName name="пл_3">[101]Отопление!$D$4</definedName>
    <definedName name="пл_3_част" localSheetId="1">[105]Отопление!$D$9</definedName>
    <definedName name="пл_3_част">[101]Отопление!$D$9</definedName>
    <definedName name="пл_4" localSheetId="1">[105]Отопление!$D$5</definedName>
    <definedName name="пл_4">[101]Отопление!$D$5</definedName>
    <definedName name="ПЛ1_РУБ" localSheetId="1">[54]Калькуляции!#REF!</definedName>
    <definedName name="ПЛ1_РУБ" localSheetId="24">[54]Калькуляции!#REF!</definedName>
    <definedName name="ПЛ1_РУБ" localSheetId="0">[54]Калькуляции!#REF!</definedName>
    <definedName name="ПЛ1_РУБ">[54]Калькуляции!#REF!</definedName>
    <definedName name="ПЛ1_ТОН" localSheetId="1">[54]Калькуляции!#REF!</definedName>
    <definedName name="ПЛ1_ТОН" localSheetId="24">[54]Калькуляции!#REF!</definedName>
    <definedName name="ПЛ1_ТОН" localSheetId="0">[54]Калькуляции!#REF!</definedName>
    <definedName name="ПЛ1_ТОН">[54]Калькуляции!#REF!</definedName>
    <definedName name="план" localSheetId="1">#REF!</definedName>
    <definedName name="план" localSheetId="24">#REF!</definedName>
    <definedName name="план" localSheetId="0">#REF!</definedName>
    <definedName name="план">#REF!</definedName>
    <definedName name="ПЛАН_ПОСТ_за_дебит" localSheetId="1">#REF!</definedName>
    <definedName name="ПЛАН_ПОСТ_за_дебит" localSheetId="24">#REF!</definedName>
    <definedName name="ПЛАН_ПОСТ_за_дебит">#REF!</definedName>
    <definedName name="ПЛАН_ПОСТ_за_дебит_1" localSheetId="1">#REF!</definedName>
    <definedName name="ПЛАН_ПОСТ_за_дебит_1" localSheetId="24">#REF!</definedName>
    <definedName name="ПЛАН_ПОСТ_за_дебит_1">#REF!</definedName>
    <definedName name="ПЛАН_ПОСТ_за_дебит_2" localSheetId="1">#REF!</definedName>
    <definedName name="ПЛАН_ПОСТ_за_дебит_2" localSheetId="24">#REF!</definedName>
    <definedName name="ПЛАН_ПОСТ_за_дебит_2">#REF!</definedName>
    <definedName name="ПЛАН_ПОСТ_за_реал" localSheetId="1">#REF!</definedName>
    <definedName name="ПЛАН_ПОСТ_за_реал" localSheetId="24">#REF!</definedName>
    <definedName name="ПЛАН_ПОСТ_за_реал">#REF!</definedName>
    <definedName name="ПЛАН_ПОСТ_за_реал_1" localSheetId="1">#REF!</definedName>
    <definedName name="ПЛАН_ПОСТ_за_реал_1" localSheetId="24">#REF!</definedName>
    <definedName name="ПЛАН_ПОСТ_за_реал_1">#REF!</definedName>
    <definedName name="ПЛАН_ПОСТ_за_реал_2" localSheetId="1">#REF!</definedName>
    <definedName name="ПЛАН_ПОСТ_за_реал_2" localSheetId="24">#REF!</definedName>
    <definedName name="ПЛАН_ПОСТ_за_реал_2">#REF!</definedName>
    <definedName name="ПЛАН_ПОСТ_за_реал_3" localSheetId="1">#REF!</definedName>
    <definedName name="ПЛАН_ПОСТ_за_реал_3" localSheetId="24">#REF!</definedName>
    <definedName name="ПЛАН_ПОСТ_за_реал_3">#REF!</definedName>
    <definedName name="ПЛАН_ПОСТ_за_реал_4" localSheetId="1">#REF!</definedName>
    <definedName name="ПЛАН_ПОСТ_за_реал_4" localSheetId="24">#REF!</definedName>
    <definedName name="ПЛАН_ПОСТ_за_реал_4">#REF!</definedName>
    <definedName name="ПЛАН_ПОСТ_за_реал_5" localSheetId="1">#REF!</definedName>
    <definedName name="ПЛАН_ПОСТ_за_реал_5" localSheetId="24">#REF!</definedName>
    <definedName name="ПЛАН_ПОСТ_за_реал_5">#REF!</definedName>
    <definedName name="ПЛАН_ПОСТ_за_реализ_5" localSheetId="1">#REF!</definedName>
    <definedName name="ПЛАН_ПОСТ_за_реализ_5" localSheetId="24">#REF!</definedName>
    <definedName name="ПЛАН_ПОСТ_за_реализ_5">#REF!</definedName>
    <definedName name="план_поступлений_РАМ" localSheetId="1">#REF!</definedName>
    <definedName name="план_поступлений_РАМ" localSheetId="24">#REF!</definedName>
    <definedName name="план_поступлений_РАМ">#REF!</definedName>
    <definedName name="ПЛАН_ПРОДАЖ_USD" localSheetId="1">#REF!</definedName>
    <definedName name="ПЛАН_ПРОДАЖ_USD" localSheetId="24">#REF!</definedName>
    <definedName name="ПЛАН_ПРОДАЖ_USD">#REF!</definedName>
    <definedName name="ПЛАН_ПРОДАЖ_тн" localSheetId="1">#REF!</definedName>
    <definedName name="ПЛАН_ПРОДАЖ_тн" localSheetId="24">#REF!</definedName>
    <definedName name="ПЛАН_ПРОДАЖ_тн">#REF!</definedName>
    <definedName name="план1" localSheetId="1">#REF!</definedName>
    <definedName name="план1" localSheetId="24">#REF!</definedName>
    <definedName name="план1">#REF!</definedName>
    <definedName name="план2" localSheetId="1">#REF!</definedName>
    <definedName name="план2" localSheetId="24">#REF!</definedName>
    <definedName name="план2">#REF!</definedName>
    <definedName name="план2005">#N/A</definedName>
    <definedName name="пластранс" localSheetId="1">'[109]масла,литры'!#REF!</definedName>
    <definedName name="пластранс" localSheetId="24">'[109]масла,литры'!#REF!</definedName>
    <definedName name="пластранс">'[109]масла,литры'!#REF!</definedName>
    <definedName name="ПЛМ2">[55]Дебиторка!$J$35</definedName>
    <definedName name="ПН" localSheetId="1">#REF!</definedName>
    <definedName name="ПН" localSheetId="24">#REF!</definedName>
    <definedName name="ПН" localSheetId="0">#REF!</definedName>
    <definedName name="ПН">#REF!</definedName>
    <definedName name="пнлнееен" localSheetId="1" hidden="1">{#N/A,#N/A,FALSE,"Себестоимсть-97"}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овреждения" localSheetId="1">#N/A</definedName>
    <definedName name="Повреждения">'[77]ПФВ-0.5'!$AH$5:$AH$23</definedName>
    <definedName name="повтор" localSheetId="1">Scheduled_Payment+Extra_Payment</definedName>
    <definedName name="повтор" localSheetId="24">Scheduled_Payment+Extra_Payment</definedName>
    <definedName name="повтор" localSheetId="0">Scheduled_Payment+Extra_Payment</definedName>
    <definedName name="повтор">Scheduled_Payment+Extra_Payment</definedName>
    <definedName name="погашение_дебит_план" localSheetId="1">#REF!</definedName>
    <definedName name="погашение_дебит_план" localSheetId="24">#REF!</definedName>
    <definedName name="погашение_дебит_план" localSheetId="0">#REF!</definedName>
    <definedName name="погашение_дебит_план">#REF!</definedName>
    <definedName name="погашение_дебит_РА_план" localSheetId="1">#REF!</definedName>
    <definedName name="погашение_дебит_РА_план" localSheetId="24">#REF!</definedName>
    <definedName name="погашение_дебит_РА_план">#REF!</definedName>
    <definedName name="погашение_дебит_РА_факт" localSheetId="1">#REF!</definedName>
    <definedName name="погашение_дебит_РА_факт" localSheetId="24">#REF!</definedName>
    <definedName name="погашение_дебит_РА_факт">#REF!</definedName>
    <definedName name="погашение_дебит_факт" localSheetId="1">#REF!</definedName>
    <definedName name="погашение_дебит_факт" localSheetId="24">#REF!</definedName>
    <definedName name="погашение_дебит_факт">#REF!</definedName>
    <definedName name="ПОГЛ" localSheetId="1">[54]Калькуляции!#REF!</definedName>
    <definedName name="ПОГЛ" localSheetId="24">[54]Калькуляции!#REF!</definedName>
    <definedName name="ПОГЛ" localSheetId="0">[54]Калькуляции!#REF!</definedName>
    <definedName name="ПОГЛ">[54]Калькуляции!#REF!</definedName>
    <definedName name="погр_РОР">'[61]цены цехов'!$D$50</definedName>
    <definedName name="ПОД_К" localSheetId="1">#REF!</definedName>
    <definedName name="ПОД_К" localSheetId="24">#REF!</definedName>
    <definedName name="ПОД_К" localSheetId="0">#REF!</definedName>
    <definedName name="ПОД_К">#REF!</definedName>
    <definedName name="ПОД_КО" localSheetId="1">#REF!</definedName>
    <definedName name="ПОД_КО" localSheetId="24">#REF!</definedName>
    <definedName name="ПОД_КО">#REF!</definedName>
    <definedName name="ПОДОВАЯ" localSheetId="1">[54]Калькуляции!#REF!</definedName>
    <definedName name="ПОДОВАЯ" localSheetId="24">[54]Калькуляции!#REF!</definedName>
    <definedName name="ПОДОВАЯ">[54]Калькуляции!#REF!</definedName>
    <definedName name="ПОДОВАЯ_Г" localSheetId="1">[54]Калькуляции!#REF!</definedName>
    <definedName name="ПОДОВАЯ_Г" localSheetId="24">[54]Калькуляции!#REF!</definedName>
    <definedName name="ПОДОВАЯ_Г">[54]Калькуляции!#REF!</definedName>
    <definedName name="подр_УКС" localSheetId="1">#REF!</definedName>
    <definedName name="подр_УКС" localSheetId="24">#REF!</definedName>
    <definedName name="подр_УКС" localSheetId="0">#REF!</definedName>
    <definedName name="подр_УКС">#REF!</definedName>
    <definedName name="Подразделение_владелец">'[5]Ведомость по ОС (3)'!$O$7:$O$5447</definedName>
    <definedName name="покупка" localSheetId="1">#REF!</definedName>
    <definedName name="покупка" localSheetId="24">#REF!</definedName>
    <definedName name="покупка" localSheetId="0">#REF!</definedName>
    <definedName name="покупка">#REF!</definedName>
    <definedName name="пол" localSheetId="1">'Производственные показатели'!пол</definedName>
    <definedName name="пол" localSheetId="0">'форма №2 '!пол</definedName>
    <definedName name="пол">[0]!пол</definedName>
    <definedName name="полбезпот" localSheetId="1">'[95]т1.15(смета8а)'!#REF!</definedName>
    <definedName name="полбезпот" localSheetId="24">'[95]т1.15(смета8а)'!#REF!</definedName>
    <definedName name="полбезпот" localSheetId="0">'[95]т1.15(смета8а)'!#REF!</definedName>
    <definedName name="полбезпот">'[95]т1.15(смета8а)'!#REF!</definedName>
    <definedName name="полезный_т_ф" localSheetId="1">#REF!</definedName>
    <definedName name="полезный_т_ф" localSheetId="24">#REF!</definedName>
    <definedName name="полезный_т_ф" localSheetId="0">#REF!</definedName>
    <definedName name="полезный_т_ф">#REF!</definedName>
    <definedName name="полезный_тепло" localSheetId="1">#REF!</definedName>
    <definedName name="полезный_тепло" localSheetId="24">#REF!</definedName>
    <definedName name="полезный_тепло">#REF!</definedName>
    <definedName name="полезный_эл_ф" localSheetId="1">#REF!</definedName>
    <definedName name="полезный_эл_ф" localSheetId="24">#REF!</definedName>
    <definedName name="полезный_эл_ф">#REF!</definedName>
    <definedName name="полезный_электро" localSheetId="1">#REF!</definedName>
    <definedName name="полезный_электро" localSheetId="24">#REF!</definedName>
    <definedName name="полезный_электро">#REF!</definedName>
    <definedName name="ПОЛН" localSheetId="1">#REF!</definedName>
    <definedName name="ПОЛН" localSheetId="24">#REF!</definedName>
    <definedName name="ПОЛН">#REF!</definedName>
    <definedName name="Полная_себестоимость_2" localSheetId="1">[110]июнь9!#REF!</definedName>
    <definedName name="Полная_себестоимость_2" localSheetId="24">[111]июнь9!#REF!</definedName>
    <definedName name="Полная_себестоимость_2">[111]июнь9!#REF!</definedName>
    <definedName name="полпот" localSheetId="1">'[95]т1.15(смета8а)'!#REF!</definedName>
    <definedName name="полпот" localSheetId="24">'[95]т1.15(смета8а)'!#REF!</definedName>
    <definedName name="полпот">'[95]т1.15(смета8а)'!#REF!</definedName>
    <definedName name="ПОП" localSheetId="1">#REF!</definedName>
    <definedName name="ПОП" localSheetId="24">#REF!</definedName>
    <definedName name="ПОП" localSheetId="0">#REF!</definedName>
    <definedName name="ПОП">#REF!</definedName>
    <definedName name="поправка" localSheetId="1">#N/A</definedName>
    <definedName name="поправка">[9]!поправка</definedName>
    <definedName name="поправка_8">#N/A</definedName>
    <definedName name="пор" localSheetId="1">#N/A</definedName>
    <definedName name="пор">[9]!пор</definedName>
    <definedName name="пор_8">#N/A</definedName>
    <definedName name="посл" localSheetId="1">#N/A</definedName>
    <definedName name="посл">[9]!посл</definedName>
    <definedName name="посл_8">#N/A</definedName>
    <definedName name="ПоследнийГод">[111]Заголовок!$B$5</definedName>
    <definedName name="пост" localSheetId="1">'[112]постоянные затраты'!$F$18</definedName>
    <definedName name="пост">'[113]постоянные затраты'!$F$18</definedName>
    <definedName name="поступления_план_Rual" localSheetId="1">#REF!</definedName>
    <definedName name="поступления_план_Rual" localSheetId="24">#REF!</definedName>
    <definedName name="поступления_план_Rual" localSheetId="0">#REF!</definedName>
    <definedName name="поступления_план_Rual">#REF!</definedName>
    <definedName name="поступления_РА_план" localSheetId="1">#REF!</definedName>
    <definedName name="поступления_РА_план" localSheetId="24">#REF!</definedName>
    <definedName name="поступления_РА_план">#REF!</definedName>
    <definedName name="поступления_РА_факт" localSheetId="1">#REF!</definedName>
    <definedName name="поступления_РА_факт" localSheetId="24">#REF!</definedName>
    <definedName name="поступления_РА_факт">#REF!</definedName>
    <definedName name="поступления_факт_Rual" localSheetId="1">#REF!</definedName>
    <definedName name="поступления_факт_Rual" localSheetId="24">#REF!</definedName>
    <definedName name="поступления_факт_Rual">#REF!</definedName>
    <definedName name="поступления_факт_РАМ" localSheetId="1">#REF!</definedName>
    <definedName name="поступления_факт_РАМ" localSheetId="24">#REF!</definedName>
    <definedName name="поступления_факт_РАМ">#REF!</definedName>
    <definedName name="поташ_вн" localSheetId="1">#REF!</definedName>
    <definedName name="поташ_вн" localSheetId="24">#REF!</definedName>
    <definedName name="поташ_вн">#REF!</definedName>
    <definedName name="поташ_ВСЕГО" localSheetId="1">#REF!</definedName>
    <definedName name="поташ_ВСЕГО" localSheetId="24">#REF!</definedName>
    <definedName name="поташ_ВСЕГО">#REF!</definedName>
    <definedName name="поташ_РА" localSheetId="1">#REF!</definedName>
    <definedName name="поташ_РА" localSheetId="24">#REF!</definedName>
    <definedName name="поташ_РА">#REF!</definedName>
    <definedName name="поташш_вн" localSheetId="1">#REF!</definedName>
    <definedName name="поташш_вн" localSheetId="24">#REF!</definedName>
    <definedName name="поташш_вн">#REF!</definedName>
    <definedName name="поташш_ВСЕГО" localSheetId="1">#REF!</definedName>
    <definedName name="поташш_ВСЕГО" localSheetId="24">#REF!</definedName>
    <definedName name="поташш_ВСЕГО">#REF!</definedName>
    <definedName name="поташш_РА" localSheetId="1">#REF!</definedName>
    <definedName name="поташш_РА" localSheetId="24">#REF!</definedName>
    <definedName name="поташш_РА">#REF!</definedName>
    <definedName name="потери" localSheetId="1" hidden="1">{"'Лист1'!$A$1:$W$63"}</definedName>
    <definedName name="потери" localSheetId="0" hidden="1">{"'Лист1'!$A$1:$W$63"}</definedName>
    <definedName name="потери" hidden="1">{"'Лист1'!$A$1:$W$63"}</definedName>
    <definedName name="ПОТР._РЫНОКДП" localSheetId="1">[6]vec!#REF!</definedName>
    <definedName name="ПОТР._РЫНОКДП" localSheetId="24">[6]vec!#REF!</definedName>
    <definedName name="ПОТР._РЫНОКДП">[6]vec!#REF!</definedName>
    <definedName name="Потреб_вып_всего" localSheetId="1">'[76]Текущие цены'!#REF!</definedName>
    <definedName name="Потреб_вып_всего" localSheetId="24">'[76]Текущие цены'!#REF!</definedName>
    <definedName name="Потреб_вып_всего">'[76]Текущие цены'!#REF!</definedName>
    <definedName name="Потреб_вып_оф_н_цпг" localSheetId="1">'[76]Текущие цены'!#REF!</definedName>
    <definedName name="Потреб_вып_оф_н_цпг" localSheetId="24">'[76]Текущие цены'!#REF!</definedName>
    <definedName name="Потреб_вып_оф_н_цпг">'[76]Текущие цены'!#REF!</definedName>
    <definedName name="пошлины" localSheetId="1">#REF!</definedName>
    <definedName name="пошлины" localSheetId="24">#REF!</definedName>
    <definedName name="пошлины" localSheetId="0">#REF!</definedName>
    <definedName name="пошлины">#REF!</definedName>
    <definedName name="ппп" localSheetId="1" hidden="1">{"'Лист1'!$A$1:$W$63"}</definedName>
    <definedName name="ппп" localSheetId="0" hidden="1">{"'Лист1'!$A$1:$W$63"}</definedName>
    <definedName name="ппп" hidden="1">{"'Лист1'!$A$1:$W$63"}</definedName>
    <definedName name="ппп_1" localSheetId="1" hidden="1">{"'Лист1'!$A$1:$W$63"}</definedName>
    <definedName name="ппп_1" localSheetId="0" hidden="1">{"'Лист1'!$A$1:$W$63"}</definedName>
    <definedName name="ппп_1" hidden="1">{"'Лист1'!$A$1:$W$63"}</definedName>
    <definedName name="ппп_2" localSheetId="1" hidden="1">{"'Лист1'!$A$1:$W$63"}</definedName>
    <definedName name="ппп_2" localSheetId="0" hidden="1">{"'Лист1'!$A$1:$W$63"}</definedName>
    <definedName name="ппп_2" hidden="1">{"'Лист1'!$A$1:$W$63"}</definedName>
    <definedName name="пппп" localSheetId="1">#REF!</definedName>
    <definedName name="пппп" localSheetId="24">#REF!</definedName>
    <definedName name="пппп">#REF!</definedName>
    <definedName name="пппппппппппп" localSheetId="1">#REF!</definedName>
    <definedName name="пппппппппппп" localSheetId="24">#REF!</definedName>
    <definedName name="пппппппппппп">#REF!</definedName>
    <definedName name="пппппппппппп_1">NA()</definedName>
    <definedName name="пппппппппппп_16" localSheetId="1">#REF!</definedName>
    <definedName name="пппппппппппп_16" localSheetId="24">#REF!</definedName>
    <definedName name="пппппппппппп_16" localSheetId="0">#REF!</definedName>
    <definedName name="пппппппппппп_16">#REF!</definedName>
    <definedName name="пппппппппппп_17" localSheetId="1">#REF!</definedName>
    <definedName name="пппппппппппп_17" localSheetId="24">#REF!</definedName>
    <definedName name="пппппппппппп_17">#REF!</definedName>
    <definedName name="пппппппппппп_18" localSheetId="1">#REF!</definedName>
    <definedName name="пппппппппппп_18" localSheetId="24">#REF!</definedName>
    <definedName name="пппппппппппп_18">#REF!</definedName>
    <definedName name="пр" localSheetId="1" hidden="1">{"'Лист1'!$A$1:$W$63"}</definedName>
    <definedName name="пр" localSheetId="0" hidden="1">{"'Лист1'!$A$1:$W$63"}</definedName>
    <definedName name="пр" hidden="1">{"'Лист1'!$A$1:$W$63"}</definedName>
    <definedName name="пр_1" localSheetId="1" hidden="1">{"'Лист1'!$A$1:$W$63"}</definedName>
    <definedName name="пр_1" localSheetId="0" hidden="1">{"'Лист1'!$A$1:$W$63"}</definedName>
    <definedName name="пр_1" hidden="1">{"'Лист1'!$A$1:$W$63"}</definedName>
    <definedName name="пр_2" localSheetId="1" hidden="1">{"'Лист1'!$A$1:$W$63"}</definedName>
    <definedName name="пр_2" localSheetId="0" hidden="1">{"'Лист1'!$A$1:$W$63"}</definedName>
    <definedName name="пр_2" hidden="1">{"'Лист1'!$A$1:$W$63"}</definedName>
    <definedName name="пр_КХП_опл_ден" localSheetId="1">#REF!</definedName>
    <definedName name="пр_КХП_опл_ден" localSheetId="24">#REF!</definedName>
    <definedName name="пр_КХП_опл_ден">#REF!</definedName>
    <definedName name="пр_КХП_опл_мет" localSheetId="1">#REF!</definedName>
    <definedName name="пр_КХП_опл_мет" localSheetId="24">#REF!</definedName>
    <definedName name="пр_КХП_опл_мет">#REF!</definedName>
    <definedName name="пр_КХП_опл_откл" localSheetId="1">#REF!</definedName>
    <definedName name="пр_КХП_опл_откл" localSheetId="24">#REF!</definedName>
    <definedName name="пр_КХП_опл_откл">#REF!</definedName>
    <definedName name="пр_КХП_опл_проч" localSheetId="1">#REF!</definedName>
    <definedName name="пр_КХП_опл_проч" localSheetId="24">#REF!</definedName>
    <definedName name="пр_КХП_опл_проч">#REF!</definedName>
    <definedName name="пр_КХП_оплата" localSheetId="1">#REF!</definedName>
    <definedName name="пр_КХП_оплата" localSheetId="24">#REF!</definedName>
    <definedName name="пр_КХП_оплата">#REF!</definedName>
    <definedName name="пр_э" localSheetId="1">#REF!</definedName>
    <definedName name="пр_э" localSheetId="24">#REF!</definedName>
    <definedName name="пр_э">#REF!</definedName>
    <definedName name="пр1" localSheetId="1">#REF!</definedName>
    <definedName name="пр1" localSheetId="24">#REF!</definedName>
    <definedName name="пр1">#REF!</definedName>
    <definedName name="пр2" localSheetId="1">#REF!</definedName>
    <definedName name="пр2" localSheetId="24">#REF!</definedName>
    <definedName name="пр2">#REF!</definedName>
    <definedName name="пр3" localSheetId="1">#REF!</definedName>
    <definedName name="пр3" localSheetId="24">#REF!</definedName>
    <definedName name="пр3">#REF!</definedName>
    <definedName name="пр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евышение" localSheetId="1">[101]Январь!$G$121:$I$121</definedName>
    <definedName name="Превышение">[114]Январь!$G$121:$I$121</definedName>
    <definedName name="Предлагаемые_для_утверждения_тарифы_на_эл.эн" localSheetId="1">#REF!</definedName>
    <definedName name="Предлагаемые_для_утверждения_тарифы_на_эл.эн" localSheetId="24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ибыль_на_прочие_цели_с_01072015">[47]дефляторы!$J$30</definedName>
    <definedName name="Прибыль_на_социальное_развитие_с_01072015">[47]дефляторы!$J$29</definedName>
    <definedName name="прибыль3" localSheetId="1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быль3_2" localSheetId="1" hidden="1">{#N/A,#N/A,TRUE,"Лист1";#N/A,#N/A,TRUE,"Лист2";#N/A,#N/A,TRUE,"Лист3"}</definedName>
    <definedName name="прибыль3_2" localSheetId="0" hidden="1">{#N/A,#N/A,TRUE,"Лист1";#N/A,#N/A,TRUE,"Лист2";#N/A,#N/A,TRUE,"Лист3"}</definedName>
    <definedName name="прибыль3_2" hidden="1">{#N/A,#N/A,TRUE,"Лист1";#N/A,#N/A,TRUE,"Лист2";#N/A,#N/A,TRUE,"Лист3"}</definedName>
    <definedName name="привет" localSheetId="1">'Производственные показатели'!привет</definedName>
    <definedName name="привет" localSheetId="0">'форма №2 '!привет</definedName>
    <definedName name="привет">[0]!привет</definedName>
    <definedName name="признак" localSheetId="0">'[96]транспортировка (3)'!$GY$7:$GY$162</definedName>
    <definedName name="признак">'[97]транспортировка (3)'!$GY$7:$GY$162</definedName>
    <definedName name="ПРИЗНАКИ_Суммирования" localSheetId="1">[101]Январь!$B$11:$B$264</definedName>
    <definedName name="ПРИЗНАКИ_Суммирования">[102]Январь!$B$11:$B$264</definedName>
    <definedName name="приказтариф">[115]списки!$H$23:$H$26</definedName>
    <definedName name="Принадлежность" localSheetId="1">#N/A</definedName>
    <definedName name="Принадлежность">'[77]ПФВ-0.5'!$AK$42:$AK$45</definedName>
    <definedName name="про" localSheetId="1" hidden="1">{"'Лист1'!$A$1:$W$63"}</definedName>
    <definedName name="про" localSheetId="0" hidden="1">{"'Лист1'!$A$1:$W$63"}</definedName>
    <definedName name="про" hidden="1">{"'Лист1'!$A$1:$W$63"}</definedName>
    <definedName name="про_1" localSheetId="1" hidden="1">{"'Лист1'!$A$1:$W$63"}</definedName>
    <definedName name="про_1" localSheetId="0" hidden="1">{"'Лист1'!$A$1:$W$63"}</definedName>
    <definedName name="про_1" hidden="1">{"'Лист1'!$A$1:$W$63"}</definedName>
    <definedName name="про_2" localSheetId="1" hidden="1">{"'Лист1'!$A$1:$W$63"}</definedName>
    <definedName name="про_2" localSheetId="0" hidden="1">{"'Лист1'!$A$1:$W$63"}</definedName>
    <definedName name="про_2" hidden="1">{"'Лист1'!$A$1:$W$63"}</definedName>
    <definedName name="Проверка" localSheetId="1">[101]Январь!#REF!</definedName>
    <definedName name="Проверка" localSheetId="24">[114]Январь!#REF!</definedName>
    <definedName name="Проверка">[114]Январь!#REF!</definedName>
    <definedName name="Прогноз_Вып_пц">[76]рабочий!$Y$240:$AP$262</definedName>
    <definedName name="Прогноз_вып_цпг" localSheetId="1">'[76]Текущие цены'!#REF!</definedName>
    <definedName name="Прогноз_вып_цпг" localSheetId="24">'[76]Текущие цены'!#REF!</definedName>
    <definedName name="Прогноз_вып_цпг">'[76]Текущие цены'!#REF!</definedName>
    <definedName name="Прогноз97" localSheetId="1">[116]ПРОГНОЗ_1!#REF!</definedName>
    <definedName name="Прогноз97" localSheetId="24">[116]ПРОГНОЗ_1!#REF!</definedName>
    <definedName name="Прогноз97">[116]ПРОГНОЗ_1!#REF!</definedName>
    <definedName name="прод_КХП_потр" localSheetId="1">#REF!</definedName>
    <definedName name="прод_КХП_потр" localSheetId="24">#REF!</definedName>
    <definedName name="прод_КХП_потр" localSheetId="0">#REF!</definedName>
    <definedName name="прод_КХП_потр">#REF!</definedName>
    <definedName name="Продэкспо2">[55]Дебиторка!$J$34</definedName>
    <definedName name="пролд" localSheetId="1">#REF!</definedName>
    <definedName name="пролд" localSheetId="24">#REF!</definedName>
    <definedName name="пролд" localSheetId="0">#REF!</definedName>
    <definedName name="пролд">#REF!</definedName>
    <definedName name="пролд_1">NA()</definedName>
    <definedName name="пролд_16" localSheetId="1">#REF!</definedName>
    <definedName name="пролд_16" localSheetId="24">#REF!</definedName>
    <definedName name="пролд_16" localSheetId="0">#REF!</definedName>
    <definedName name="пролд_16">#REF!</definedName>
    <definedName name="пролд_17" localSheetId="1">#REF!</definedName>
    <definedName name="пролд_17" localSheetId="24">#REF!</definedName>
    <definedName name="пролд_17">#REF!</definedName>
    <definedName name="пролд_18" localSheetId="1">#REF!</definedName>
    <definedName name="пролд_18" localSheetId="24">#REF!</definedName>
    <definedName name="пролд_18">#REF!</definedName>
    <definedName name="проли" localSheetId="1">Scheduled_Payment+Extra_Payment</definedName>
    <definedName name="проли" localSheetId="24">Scheduled_Payment+Extra_Payment</definedName>
    <definedName name="проли" localSheetId="0">Scheduled_Payment+Extra_Payment</definedName>
    <definedName name="проли">Scheduled_Payment+Extra_Payment</definedName>
    <definedName name="проли_1" localSheetId="1">Scheduled_Payment+Extra_Payment</definedName>
    <definedName name="проли_1" localSheetId="24">Scheduled_Payment+Extra_Payment</definedName>
    <definedName name="проли_1" localSheetId="0">Scheduled_Payment+Extra_Payment</definedName>
    <definedName name="проли_1">Scheduled_Payment+Extra_Payment</definedName>
    <definedName name="проли_2" localSheetId="1">Scheduled_Payment+Extra_Payment</definedName>
    <definedName name="проли_2" localSheetId="24">Scheduled_Payment+Extra_Payment</definedName>
    <definedName name="проли_2" localSheetId="0">Scheduled_Payment+Extra_Payment</definedName>
    <definedName name="проли_2">Scheduled_Payment+Extra_Payment</definedName>
    <definedName name="проли_3" localSheetId="1">Scheduled_Payment+Extra_Payment</definedName>
    <definedName name="проли_3" localSheetId="24">Scheduled_Payment+Extra_Payment</definedName>
    <definedName name="проли_3" localSheetId="0">Scheduled_Payment+Extra_Payment</definedName>
    <definedName name="проли_3">Scheduled_Payment+Extra_Payment</definedName>
    <definedName name="проли_4" localSheetId="1">Scheduled_Payment+Extra_Payment</definedName>
    <definedName name="проли_4" localSheetId="24">Scheduled_Payment+Extra_Payment</definedName>
    <definedName name="проли_4" localSheetId="0">Scheduled_Payment+Extra_Payment</definedName>
    <definedName name="проли_4">Scheduled_Payment+Extra_Payment</definedName>
    <definedName name="проли_5" localSheetId="1">Scheduled_Payment+Extra_Payment</definedName>
    <definedName name="проли_5" localSheetId="24">Scheduled_Payment+Extra_Payment</definedName>
    <definedName name="проли_5" localSheetId="0">Scheduled_Payment+Extra_Payment</definedName>
    <definedName name="проли_5">Scheduled_Payment+Extra_Payment</definedName>
    <definedName name="проли_6" localSheetId="1">Scheduled_Payment+Extra_Payment</definedName>
    <definedName name="проли_6" localSheetId="24">Scheduled_Payment+Extra_Payment</definedName>
    <definedName name="проли_6" localSheetId="0">Scheduled_Payment+Extra_Payment</definedName>
    <definedName name="проли_6">Scheduled_Payment+Extra_Payment</definedName>
    <definedName name="проли_7" localSheetId="1">Scheduled_Payment+Extra_Payment</definedName>
    <definedName name="проли_7" localSheetId="24">Scheduled_Payment+Extra_Payment</definedName>
    <definedName name="проли_7" localSheetId="0">Scheduled_Payment+Extra_Payment</definedName>
    <definedName name="проли_7">Scheduled_Payment+Extra_Payment</definedName>
    <definedName name="пром." localSheetId="1">'Производственные показатели'!пром.</definedName>
    <definedName name="пром." localSheetId="0">'форма №2 '!пром.</definedName>
    <definedName name="пром.">[0]!пром.</definedName>
    <definedName name="пром.вент">'[61]цены цехов'!$D$22</definedName>
    <definedName name="пропор" localSheetId="1">#REF!</definedName>
    <definedName name="пропор" localSheetId="24">#REF!</definedName>
    <definedName name="пропор" localSheetId="0">#REF!</definedName>
    <definedName name="пропор">#REF!</definedName>
    <definedName name="пропор_1">NA()</definedName>
    <definedName name="пропор_16" localSheetId="1">#REF!</definedName>
    <definedName name="пропор_16" localSheetId="24">#REF!</definedName>
    <definedName name="пропор_16" localSheetId="0">#REF!</definedName>
    <definedName name="пропор_16">#REF!</definedName>
    <definedName name="пропор_17" localSheetId="1">#REF!</definedName>
    <definedName name="пропор_17" localSheetId="24">#REF!</definedName>
    <definedName name="пропор_17">#REF!</definedName>
    <definedName name="пропор_18" localSheetId="1">#REF!</definedName>
    <definedName name="пропор_18" localSheetId="24">#REF!</definedName>
    <definedName name="пропор_18">#REF!</definedName>
    <definedName name="прос" localSheetId="1">#N/A</definedName>
    <definedName name="прос">[9]!прос</definedName>
    <definedName name="прос_8">#N/A</definedName>
    <definedName name="ПРОСР_ДЕБИТ" localSheetId="1">#REF!</definedName>
    <definedName name="ПРОСР_ДЕБИТ" localSheetId="24">#REF!</definedName>
    <definedName name="ПРОСР_ДЕБИТ" localSheetId="0">#REF!</definedName>
    <definedName name="ПРОСР_ДЕБИТ">#REF!</definedName>
    <definedName name="Протяженность">'[5]Ведомость по ОС (3)'!$Q$7:$Q$5447</definedName>
    <definedName name="Процент" localSheetId="1">[88]Макро!$B$2</definedName>
    <definedName name="Процент">[89]Макро!$B$2</definedName>
    <definedName name="процент_т_ф" localSheetId="1">#REF!</definedName>
    <definedName name="процент_т_ф" localSheetId="24">#REF!</definedName>
    <definedName name="процент_т_ф" localSheetId="0">#REF!</definedName>
    <definedName name="процент_т_ф">#REF!</definedName>
    <definedName name="Процент_тепло" localSheetId="1">#REF!</definedName>
    <definedName name="Процент_тепло" localSheetId="24">#REF!</definedName>
    <definedName name="Процент_тепло">#REF!</definedName>
    <definedName name="Процент_эл_ф" localSheetId="1">#REF!</definedName>
    <definedName name="Процент_эл_ф" localSheetId="24">#REF!</definedName>
    <definedName name="Процент_эл_ф">#REF!</definedName>
    <definedName name="Процент_электра" localSheetId="1">#REF!</definedName>
    <definedName name="Процент_электра" localSheetId="24">#REF!</definedName>
    <definedName name="Процент_электра">#REF!</definedName>
    <definedName name="процент1" localSheetId="1">'[117]1.2.1'!#REF!</definedName>
    <definedName name="процент1" localSheetId="24">'[118]1.2.1'!#REF!</definedName>
    <definedName name="процент1">'[118]1.2.1'!#REF!</definedName>
    <definedName name="процент2" localSheetId="1">'[117]1.2.1'!#REF!</definedName>
    <definedName name="процент2" localSheetId="24">'[118]1.2.1'!#REF!</definedName>
    <definedName name="процент2">'[118]1.2.1'!#REF!</definedName>
    <definedName name="процент3" localSheetId="1">'[117]1.2.1'!#REF!</definedName>
    <definedName name="процент3" localSheetId="24">'[118]1.2.1'!#REF!</definedName>
    <definedName name="процент3">'[118]1.2.1'!#REF!</definedName>
    <definedName name="процент4" localSheetId="1">'[117]1.2.1'!#REF!</definedName>
    <definedName name="процент4" localSheetId="24">'[118]1.2.1'!#REF!</definedName>
    <definedName name="процент4">'[118]1.2.1'!#REF!</definedName>
    <definedName name="проч" localSheetId="1">#REF!</definedName>
    <definedName name="проч" localSheetId="24">#REF!</definedName>
    <definedName name="проч" localSheetId="0">#REF!</definedName>
    <definedName name="проч">#REF!</definedName>
    <definedName name="проч.расх" localSheetId="1">'Производственные показатели'!проч.расх</definedName>
    <definedName name="проч.расх" localSheetId="0">'форма №2 '!проч.расх</definedName>
    <definedName name="проч.расх">[0]!проч.расх</definedName>
    <definedName name="прочая_доля_99" localSheetId="1">#REF!</definedName>
    <definedName name="прочая_доля_99" localSheetId="24">#REF!</definedName>
    <definedName name="прочая_доля_99" localSheetId="0">#REF!</definedName>
    <definedName name="прочая_доля_99">#REF!</definedName>
    <definedName name="прочая_процент" localSheetId="1">#REF!</definedName>
    <definedName name="прочая_процент" localSheetId="24">#REF!</definedName>
    <definedName name="прочая_процент">#REF!</definedName>
    <definedName name="прочая_процент_98_ав" localSheetId="1">#REF!</definedName>
    <definedName name="прочая_процент_98_ав" localSheetId="24">#REF!</definedName>
    <definedName name="прочая_процент_98_ав">#REF!</definedName>
    <definedName name="прочая_процент_99" localSheetId="1">#REF!</definedName>
    <definedName name="прочая_процент_99" localSheetId="24">#REF!</definedName>
    <definedName name="прочая_процент_99">#REF!</definedName>
    <definedName name="прочая_процент_ав" localSheetId="1">#REF!</definedName>
    <definedName name="прочая_процент_ав" localSheetId="24">#REF!</definedName>
    <definedName name="прочая_процент_ав">#REF!</definedName>
    <definedName name="прочая_процент_ф" localSheetId="1">#REF!</definedName>
    <definedName name="прочая_процент_ф" localSheetId="24">#REF!</definedName>
    <definedName name="прочая_процент_ф">#REF!</definedName>
    <definedName name="прочая_процент_ф_ав" localSheetId="1">#REF!</definedName>
    <definedName name="прочая_процент_ф_ав" localSheetId="24">#REF!</definedName>
    <definedName name="прочая_процент_ф_ав">#REF!</definedName>
    <definedName name="прочие" localSheetId="1" hidden="1">{"'Лист1'!$A$1:$W$63"}</definedName>
    <definedName name="прочие" localSheetId="0" hidden="1">{"'Лист1'!$A$1:$W$63"}</definedName>
    <definedName name="прочие" hidden="1">{"'Лист1'!$A$1:$W$63"}</definedName>
    <definedName name="прочие_1">'[94]Прочие доходы и расходы'!$DU$70:$DU$101</definedName>
    <definedName name="прочие_2015_полуг" localSheetId="1">[56]дефляторы!$I$27</definedName>
    <definedName name="прочие_2015_полуг">[57]дефляторы!$I$27</definedName>
    <definedName name="прочие_затраты_с_01.07.2016">[58]дефляторы!$N$26</definedName>
    <definedName name="прочие_затраты_с_01.07.2017">[72]дефляторы!$L$26</definedName>
    <definedName name="прочие_затраты_с_01.07.2018">[58]дефляторы!$R$26</definedName>
    <definedName name="Прочие_затраты_с_01072015">[47]дефляторы!$J$26</definedName>
    <definedName name="Прочие_затраты_с_01072016">[47]дефляторы!$L$26</definedName>
    <definedName name="Прочие_затраты_с_01072017">[47]дефляторы!$N$26</definedName>
    <definedName name="прочие_затраты_среднегод_2016">[58]дефляторы!$O$26</definedName>
    <definedName name="прочие_затраты_среднегод_2017">[73]дефляторы!$Q$26</definedName>
    <definedName name="прочие_затраты_среднегод_2021">[32]дефляторы!$L$26</definedName>
    <definedName name="прочие_затраты_среднегод_2022">[32]дефляторы!$M$26</definedName>
    <definedName name="прочие_затраты_среднегод_2023">[32]дефляторы!$N$26</definedName>
    <definedName name="прочие_затраты_среднегод_2024">[32]дефляторы!$O$26</definedName>
    <definedName name="Прочие_электроэнергии">'[62]Производство электроэнергии'!$A$132</definedName>
    <definedName name="прочие3" localSheetId="1" hidden="1">{"'Лист1'!$A$1:$W$63"}</definedName>
    <definedName name="прочие3" localSheetId="0" hidden="1">{"'Лист1'!$A$1:$W$63"}</definedName>
    <definedName name="прочие3" hidden="1">{"'Лист1'!$A$1:$W$63"}</definedName>
    <definedName name="прочие4" localSheetId="1" hidden="1">{"'Лист1'!$A$1:$W$63"}</definedName>
    <definedName name="прочие4" localSheetId="0" hidden="1">{"'Лист1'!$A$1:$W$63"}</definedName>
    <definedName name="прочие4" hidden="1">{"'Лист1'!$A$1:$W$63"}</definedName>
    <definedName name="прочие5" localSheetId="1" hidden="1">{"'Лист1'!$A$1:$W$63"}</definedName>
    <definedName name="прочие5" localSheetId="0" hidden="1">{"'Лист1'!$A$1:$W$63"}</definedName>
    <definedName name="прочие5" hidden="1">{"'Лист1'!$A$1:$W$63"}</definedName>
    <definedName name="прочие6" localSheetId="1" hidden="1">{"'Лист1'!$A$1:$W$63"}</definedName>
    <definedName name="прочие6" localSheetId="0" hidden="1">{"'Лист1'!$A$1:$W$63"}</definedName>
    <definedName name="прочие6" hidden="1">{"'Лист1'!$A$1:$W$63"}</definedName>
    <definedName name="прочие7" localSheetId="1" hidden="1">{"'Лист1'!$A$1:$W$63"}</definedName>
    <definedName name="прочие7" localSheetId="0" hidden="1">{"'Лист1'!$A$1:$W$63"}</definedName>
    <definedName name="прочие7" hidden="1">{"'Лист1'!$A$1:$W$63"}</definedName>
    <definedName name="проявление" localSheetId="1">#N/A</definedName>
    <definedName name="проявление">'[77]ПФВ-0.5'!$AG$36:$AG$46</definedName>
    <definedName name="прп010" localSheetId="1">#REF!</definedName>
    <definedName name="прп010" localSheetId="24">#REF!</definedName>
    <definedName name="прп010" localSheetId="0">#REF!</definedName>
    <definedName name="прп010">#REF!</definedName>
    <definedName name="прп010о" localSheetId="1">#REF!</definedName>
    <definedName name="прп010о" localSheetId="24">#REF!</definedName>
    <definedName name="прп010о">#REF!</definedName>
    <definedName name="прп020" localSheetId="1">#REF!</definedName>
    <definedName name="прп020" localSheetId="24">#REF!</definedName>
    <definedName name="прп020">#REF!</definedName>
    <definedName name="прп020о" localSheetId="1">#REF!</definedName>
    <definedName name="прп020о" localSheetId="24">#REF!</definedName>
    <definedName name="прп020о">#REF!</definedName>
    <definedName name="прп030" localSheetId="1">#REF!</definedName>
    <definedName name="прп030" localSheetId="24">#REF!</definedName>
    <definedName name="прп030">#REF!</definedName>
    <definedName name="прп030о" localSheetId="1">#REF!</definedName>
    <definedName name="прп030о" localSheetId="24">#REF!</definedName>
    <definedName name="прп030о">#REF!</definedName>
    <definedName name="прп040" localSheetId="1">#REF!</definedName>
    <definedName name="прп040" localSheetId="24">#REF!</definedName>
    <definedName name="прп040">#REF!</definedName>
    <definedName name="прп040о" localSheetId="1">#REF!</definedName>
    <definedName name="прп040о" localSheetId="24">#REF!</definedName>
    <definedName name="прп040о">#REF!</definedName>
    <definedName name="прп050" localSheetId="1">#REF!</definedName>
    <definedName name="прп050" localSheetId="24">#REF!</definedName>
    <definedName name="прп050">#REF!</definedName>
    <definedName name="прп050о" localSheetId="1">#REF!</definedName>
    <definedName name="прп050о" localSheetId="24">#REF!</definedName>
    <definedName name="прп050о">#REF!</definedName>
    <definedName name="прп060" localSheetId="1">#REF!</definedName>
    <definedName name="прп060" localSheetId="24">#REF!</definedName>
    <definedName name="прп060">#REF!</definedName>
    <definedName name="прп060о" localSheetId="1">#REF!</definedName>
    <definedName name="прп060о" localSheetId="24">#REF!</definedName>
    <definedName name="прп060о">#REF!</definedName>
    <definedName name="прп070" localSheetId="1">#REF!</definedName>
    <definedName name="прп070" localSheetId="24">#REF!</definedName>
    <definedName name="прп070">#REF!</definedName>
    <definedName name="прп070о" localSheetId="1">#REF!</definedName>
    <definedName name="прп070о" localSheetId="24">#REF!</definedName>
    <definedName name="прп070о">#REF!</definedName>
    <definedName name="прп080" localSheetId="1">#REF!</definedName>
    <definedName name="прп080" localSheetId="24">#REF!</definedName>
    <definedName name="прп080">#REF!</definedName>
    <definedName name="прп080о" localSheetId="1">#REF!</definedName>
    <definedName name="прп080о" localSheetId="24">#REF!</definedName>
    <definedName name="прп080о">#REF!</definedName>
    <definedName name="прп090" localSheetId="1">#REF!</definedName>
    <definedName name="прп090" localSheetId="24">#REF!</definedName>
    <definedName name="прп090">#REF!</definedName>
    <definedName name="прп090о" localSheetId="1">#REF!</definedName>
    <definedName name="прп090о" localSheetId="24">#REF!</definedName>
    <definedName name="прп090о">#REF!</definedName>
    <definedName name="прп100" localSheetId="1">#REF!</definedName>
    <definedName name="прп100" localSheetId="24">#REF!</definedName>
    <definedName name="прп100">#REF!</definedName>
    <definedName name="прп100о" localSheetId="1">#REF!</definedName>
    <definedName name="прп100о" localSheetId="24">#REF!</definedName>
    <definedName name="прп100о">#REF!</definedName>
    <definedName name="прп110" localSheetId="1">#REF!</definedName>
    <definedName name="прп110" localSheetId="24">#REF!</definedName>
    <definedName name="прп110">#REF!</definedName>
    <definedName name="прп110о" localSheetId="1">#REF!</definedName>
    <definedName name="прп110о" localSheetId="24">#REF!</definedName>
    <definedName name="прп110о">#REF!</definedName>
    <definedName name="прп120" localSheetId="1">#REF!</definedName>
    <definedName name="прп120" localSheetId="24">#REF!</definedName>
    <definedName name="прп120">#REF!</definedName>
    <definedName name="прп120о" localSheetId="1">#REF!</definedName>
    <definedName name="прп120о" localSheetId="24">#REF!</definedName>
    <definedName name="прп120о">#REF!</definedName>
    <definedName name="прп130" localSheetId="1">#REF!</definedName>
    <definedName name="прп130" localSheetId="24">#REF!</definedName>
    <definedName name="прп130">#REF!</definedName>
    <definedName name="прп130о" localSheetId="1">#REF!</definedName>
    <definedName name="прп130о" localSheetId="24">#REF!</definedName>
    <definedName name="прп130о">#REF!</definedName>
    <definedName name="прп140" localSheetId="1">#REF!</definedName>
    <definedName name="прп140" localSheetId="24">#REF!</definedName>
    <definedName name="прп140">#REF!</definedName>
    <definedName name="прп140о" localSheetId="1">#REF!</definedName>
    <definedName name="прп140о" localSheetId="24">#REF!</definedName>
    <definedName name="прп140о">#REF!</definedName>
    <definedName name="прп150" localSheetId="1">#REF!</definedName>
    <definedName name="прп150" localSheetId="24">#REF!</definedName>
    <definedName name="прп150">#REF!</definedName>
    <definedName name="прп150о" localSheetId="1">#REF!</definedName>
    <definedName name="прп150о" localSheetId="24">#REF!</definedName>
    <definedName name="прп150о">#REF!</definedName>
    <definedName name="прп160" localSheetId="1">#REF!</definedName>
    <definedName name="прп160" localSheetId="24">#REF!</definedName>
    <definedName name="прп160">#REF!</definedName>
    <definedName name="прп160о" localSheetId="1">#REF!</definedName>
    <definedName name="прп160о" localSheetId="24">#REF!</definedName>
    <definedName name="прп160о">#REF!</definedName>
    <definedName name="прп170" localSheetId="1">#REF!</definedName>
    <definedName name="прп170" localSheetId="24">#REF!</definedName>
    <definedName name="прп170">#REF!</definedName>
    <definedName name="прп170о" localSheetId="1">#REF!</definedName>
    <definedName name="прп170о" localSheetId="24">#REF!</definedName>
    <definedName name="прп170о">#REF!</definedName>
    <definedName name="пррррр" localSheetId="1">#REF!</definedName>
    <definedName name="пррррр" localSheetId="24">#REF!</definedName>
    <definedName name="пррррр">#REF!</definedName>
    <definedName name="ПУСК_АВЧ" localSheetId="1">#REF!</definedName>
    <definedName name="ПУСК_АВЧ" localSheetId="24">#REF!</definedName>
    <definedName name="ПУСК_АВЧ">#REF!</definedName>
    <definedName name="ПУСК_АВЧ_ЛОК" localSheetId="1">[54]Калькуляции!#REF!</definedName>
    <definedName name="ПУСК_АВЧ_ЛОК" localSheetId="24">[54]Калькуляции!#REF!</definedName>
    <definedName name="ПУСК_АВЧ_ЛОК">[54]Калькуляции!#REF!</definedName>
    <definedName name="ПУСК_ЛОК" localSheetId="1">[54]Калькуляции!#REF!</definedName>
    <definedName name="ПУСК_ЛОК" localSheetId="24">[54]Калькуляции!#REF!</definedName>
    <definedName name="ПУСК_ЛОК">[54]Калькуляции!#REF!</definedName>
    <definedName name="ПУСК_ОБАН" localSheetId="1">#REF!</definedName>
    <definedName name="ПУСК_ОБАН" localSheetId="24">#REF!</definedName>
    <definedName name="ПУСК_ОБАН" localSheetId="0">#REF!</definedName>
    <definedName name="ПУСК_ОБАН">#REF!</definedName>
    <definedName name="ПУСК_С8БМ" localSheetId="1">#REF!</definedName>
    <definedName name="ПУСК_С8БМ" localSheetId="24">#REF!</definedName>
    <definedName name="ПУСК_С8БМ">#REF!</definedName>
    <definedName name="ПУСКОВЫЕ" localSheetId="1">#REF!</definedName>
    <definedName name="ПУСКОВЫЕ" localSheetId="24">#REF!</definedName>
    <definedName name="ПУСКОВЫЕ">#REF!</definedName>
    <definedName name="ПУШ" localSheetId="1">#REF!</definedName>
    <definedName name="ПУШ" localSheetId="24">#REF!</definedName>
    <definedName name="ПУШ">#REF!</definedName>
    <definedName name="пф" localSheetId="1">#N/A</definedName>
    <definedName name="пф">[9]!пф</definedName>
    <definedName name="пф_8">#N/A</definedName>
    <definedName name="пхнм_вн" localSheetId="1">#REF!</definedName>
    <definedName name="пхнм_вн" localSheetId="24">#REF!</definedName>
    <definedName name="пхнм_вн" localSheetId="0">#REF!</definedName>
    <definedName name="пхнм_вн">#REF!</definedName>
    <definedName name="пхнм_ВСЕГО" localSheetId="1">#REF!</definedName>
    <definedName name="пхнм_ВСЕГО" localSheetId="24">#REF!</definedName>
    <definedName name="пхнм_ВСЕГО">#REF!</definedName>
    <definedName name="пхнм_РА" localSheetId="1">#REF!</definedName>
    <definedName name="пхнм_РА" localSheetId="24">#REF!</definedName>
    <definedName name="пхнм_РА">#REF!</definedName>
    <definedName name="ПЦ1" localSheetId="1">#REF!</definedName>
    <definedName name="ПЦ1" localSheetId="24">#REF!</definedName>
    <definedName name="ПЦ1">#REF!</definedName>
    <definedName name="ПЦ2" localSheetId="1">#REF!</definedName>
    <definedName name="ПЦ2" localSheetId="24">#REF!</definedName>
    <definedName name="ПЦ2">#REF!</definedName>
    <definedName name="пыпыппывапа" localSheetId="1" hidden="1">#REF!,#REF!,#REF!</definedName>
    <definedName name="пыпыппывапа" localSheetId="24" hidden="1">#REF!,#REF!,#REF!</definedName>
    <definedName name="пыпыппывапа" localSheetId="0" hidden="1">#REF!,#REF!,#REF!</definedName>
    <definedName name="пыпыппывапа" hidden="1">#REF!,#REF!,#REF!</definedName>
    <definedName name="ПЭ">[65]Справочники!$A$4:$A$7</definedName>
    <definedName name="пэо" localSheetId="1">'Производственные показатели'!пэо</definedName>
    <definedName name="пэо" localSheetId="0">'форма №2 '!пэо</definedName>
    <definedName name="пэо">[0]!пэо</definedName>
    <definedName name="р" localSheetId="1">#N/A</definedName>
    <definedName name="р">[9]!р</definedName>
    <definedName name="р_8">#N/A</definedName>
    <definedName name="Р5">'[119]Нагрузки АОР Керамик'!$P$6</definedName>
    <definedName name="работа">[120]Лист1!$Q$4:$Q$323</definedName>
    <definedName name="работы" localSheetId="1">#N/A</definedName>
    <definedName name="работы" localSheetId="24">#REF!</definedName>
    <definedName name="работы" localSheetId="0">#REF!</definedName>
    <definedName name="работы">#REF!</definedName>
    <definedName name="работы_8" localSheetId="1">#REF!</definedName>
    <definedName name="работы_8" localSheetId="24">#REF!</definedName>
    <definedName name="работы_8">#REF!</definedName>
    <definedName name="Работы_и_услуги_производственного_характера_с_01072015">[47]дефляторы!$J$8</definedName>
    <definedName name="Радуга2">[55]Дебиторка!$J$36</definedName>
    <definedName name="разв" localSheetId="1">#REF!</definedName>
    <definedName name="разв" localSheetId="24">#REF!</definedName>
    <definedName name="разв" localSheetId="0">#REF!</definedName>
    <definedName name="разв">#REF!</definedName>
    <definedName name="район">[47]списки!$D$2:$D$22</definedName>
    <definedName name="рак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сх" localSheetId="1">'Производственные показатели'!расх</definedName>
    <definedName name="расх" localSheetId="0">'форма №2 '!расх</definedName>
    <definedName name="расх">[0]!расх</definedName>
    <definedName name="Расчёт_диффер_по_времени_суток_ставок_за_эл.эн" localSheetId="1">#REF!</definedName>
    <definedName name="Расчёт_диффер_по_времени_суток_ставок_за_эл.эн" localSheetId="24">#REF!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1">#REF!</definedName>
    <definedName name="Расчет_диффер_ставок_платы_за_тепловую_мощность" localSheetId="24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1">#REF!</definedName>
    <definedName name="Расчет_дифференцированных_ставок_платы_за_теплоэнергию" localSheetId="24">#REF!</definedName>
    <definedName name="Расчет_дифференцированных_ставок_платы_за_теплоэнергию">#REF!</definedName>
    <definedName name="Расчет_региональной_абонентной_платы" localSheetId="1">#REF!</definedName>
    <definedName name="Расчет_региональной_абонентной_платы" localSheetId="24">#REF!</definedName>
    <definedName name="Расчет_региональной_абонентной_платы">#REF!</definedName>
    <definedName name="расшифровка" localSheetId="1">#REF!</definedName>
    <definedName name="расшифровка" localSheetId="24">#REF!</definedName>
    <definedName name="расшифровка">#REF!</definedName>
    <definedName name="расшифровка_8" localSheetId="1">#REF!</definedName>
    <definedName name="расшифровка_8" localSheetId="24">#REF!</definedName>
    <definedName name="расшифровка_8">#REF!</definedName>
    <definedName name="РГК" localSheetId="1">#REF!</definedName>
    <definedName name="РГК" localSheetId="24">#REF!</definedName>
    <definedName name="РГК">#REF!</definedName>
    <definedName name="РГРЭС" localSheetId="1">'Производственные показатели'!РГРЭС</definedName>
    <definedName name="РГРЭС" localSheetId="0">'форма №2 '!РГРЭС</definedName>
    <definedName name="РГРЭС">[0]!РГРЭС</definedName>
    <definedName name="реагент" localSheetId="1">[47]списки!$B$70:$B$77</definedName>
    <definedName name="реагент">[80]списки!$B$70:$B$77</definedName>
    <definedName name="реагенты">[32]списки!$AE$2:$AE$20</definedName>
    <definedName name="реализация" localSheetId="1">#REF!</definedName>
    <definedName name="реализация" localSheetId="24">#REF!</definedName>
    <definedName name="реализация" localSheetId="0">#REF!</definedName>
    <definedName name="реализация">#REF!</definedName>
    <definedName name="регул" localSheetId="1">#REF!</definedName>
    <definedName name="регул" localSheetId="24">#REF!</definedName>
    <definedName name="регул">#REF!</definedName>
    <definedName name="реестр" localSheetId="1" hidden="1">{"'Лист1'!$A$1:$W$63"}</definedName>
    <definedName name="реестр" localSheetId="0" hidden="1">{"'Лист1'!$A$1:$W$63"}</definedName>
    <definedName name="реестр" hidden="1">{"'Лист1'!$A$1:$W$63"}</definedName>
    <definedName name="реестр_1" localSheetId="1" hidden="1">{"'Лист1'!$A$1:$W$63"}</definedName>
    <definedName name="реестр_1" localSheetId="0" hidden="1">{"'Лист1'!$A$1:$W$63"}</definedName>
    <definedName name="реестр_1" hidden="1">{"'Лист1'!$A$1:$W$63"}</definedName>
    <definedName name="реестр_2" localSheetId="1" hidden="1">{"'Лист1'!$A$1:$W$63"}</definedName>
    <definedName name="реестр_2" localSheetId="0" hidden="1">{"'Лист1'!$A$1:$W$63"}</definedName>
    <definedName name="реестр_2" hidden="1">{"'Лист1'!$A$1:$W$63"}</definedName>
    <definedName name="рез" localSheetId="1">#REF!</definedName>
    <definedName name="рез" localSheetId="24">#REF!</definedName>
    <definedName name="рез">#REF!</definedName>
    <definedName name="рем" localSheetId="1">'Производственные показатели'!рем</definedName>
    <definedName name="рем" localSheetId="0">'форма №2 '!рем</definedName>
    <definedName name="рем">[0]!рем</definedName>
    <definedName name="Ремаркет2">[55]Дебиторка!$J$37</definedName>
    <definedName name="ремонты2" localSheetId="1">'Производственные показатели'!ремонты2</definedName>
    <definedName name="ремонты2" localSheetId="0">'форма №2 '!ремонты2</definedName>
    <definedName name="ремонты2">[0]!ремонты2</definedName>
    <definedName name="репин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с1" localSheetId="1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ис1_2" localSheetId="1" hidden="1">{#N/A,#N/A,TRUE,"Лист1";#N/A,#N/A,TRUE,"Лист2";#N/A,#N/A,TRUE,"Лист3"}</definedName>
    <definedName name="рис1_2" localSheetId="0" hidden="1">{#N/A,#N/A,TRUE,"Лист1";#N/A,#N/A,TRUE,"Лист2";#N/A,#N/A,TRUE,"Лист3"}</definedName>
    <definedName name="рис1_2" hidden="1">{#N/A,#N/A,TRUE,"Лист1";#N/A,#N/A,TRUE,"Лист2";#N/A,#N/A,TRUE,"Лист3"}</definedName>
    <definedName name="риф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" localSheetId="1">#REF!</definedName>
    <definedName name="ро" localSheetId="24">#REF!</definedName>
    <definedName name="ро" localSheetId="0">#REF!</definedName>
    <definedName name="ро">#REF!</definedName>
    <definedName name="ро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гне6" localSheetId="1">#N/A</definedName>
    <definedName name="рогне6">[9]!рогне6</definedName>
    <definedName name="рогне6_8">#N/A</definedName>
    <definedName name="рол">#N/A</definedName>
    <definedName name="рол_1">#N/A</definedName>
    <definedName name="рол_16">NA()</definedName>
    <definedName name="рол_17">NA()</definedName>
    <definedName name="рол_18">NA()</definedName>
    <definedName name="рол_19" localSheetId="1">OFFSET('Производственные показатели'!Full_Print_19,0,0,'Производственные показатели'!Last_Row_19)</definedName>
    <definedName name="рол_19" localSheetId="24">OFFSET('Свод затрат'!Full_Print_19,0,0,'Свод затрат'!Last_Row_19)</definedName>
    <definedName name="рол_19" localSheetId="0">OFFSET(Full_Print_19,0,0,'форма №2 '!Last_Row_19)</definedName>
    <definedName name="рол_19">OFFSET(Full_Print_19,0,0,Last_Row_19)</definedName>
    <definedName name="рол_2">#N/A</definedName>
    <definedName name="рол_20">NA()</definedName>
    <definedName name="рол_22" localSheetId="1">OFFSET('Производственные показатели'!Full_Print_22,0,0,'Производственные показатели'!Last_Row_22)</definedName>
    <definedName name="рол_22" localSheetId="24">OFFSET('Свод затрат'!Full_Print_22,0,0,'Свод затрат'!Last_Row_22)</definedName>
    <definedName name="рол_22" localSheetId="0">OFFSET(Full_Print_22,0,0,'форма №2 '!Last_Row_22)</definedName>
    <definedName name="рол_22">OFFSET(Full_Print_22,0,0,Last_Row_22)</definedName>
    <definedName name="рол_3">#N/A</definedName>
    <definedName name="рол_31">NA()</definedName>
    <definedName name="рол_4">#N/A</definedName>
    <definedName name="рол_5">#N/A</definedName>
    <definedName name="рол_6" localSheetId="1">OFFSET('Производственные показатели'!Full_Print_6,0,0,'Производственные показатели'!Last_Row_6)</definedName>
    <definedName name="рол_6" localSheetId="24">OFFSET('Свод затрат'!Full_Print_6,0,0,'Свод затрат'!Last_Row_6)</definedName>
    <definedName name="рол_6" localSheetId="0">OFFSET('форма №2 '!Full_Print_6,0,0,'форма №2 '!Last_Row_6)</definedName>
    <definedName name="рол_6">OFFSET(Full_Print_6,0,0,Last_Row_6)</definedName>
    <definedName name="рол_7" localSheetId="1">OFFSET('Производственные показатели'!Full_Print_7,0,0,'Производственные показатели'!Last_Row_7)</definedName>
    <definedName name="рол_7" localSheetId="24">OFFSET('Свод затрат'!Full_Print_7,0,0,'Свод затрат'!Last_Row_7)</definedName>
    <definedName name="рол_7" localSheetId="0">OFFSET(Full_Print_7,0,0,'форма №2 '!Last_Row_7)</definedName>
    <definedName name="рол_7">OFFSET(Full_Print_7,0,0,Last_Row_7)</definedName>
    <definedName name="ролдж" localSheetId="1">#REF!</definedName>
    <definedName name="ролдж" localSheetId="24">#REF!</definedName>
    <definedName name="ролдж" localSheetId="0">#REF!</definedName>
    <definedName name="ролдж">#REF!</definedName>
    <definedName name="ролдж_1">NA()</definedName>
    <definedName name="ролдж_16" localSheetId="1">#REF!</definedName>
    <definedName name="ролдж_16" localSheetId="24">#REF!</definedName>
    <definedName name="ролдж_16" localSheetId="0">#REF!</definedName>
    <definedName name="ролдж_16">#REF!</definedName>
    <definedName name="ролдж_17" localSheetId="1">#REF!</definedName>
    <definedName name="ролдж_17" localSheetId="24">#REF!</definedName>
    <definedName name="ролдж_17">#REF!</definedName>
    <definedName name="ролдж_18" localSheetId="1">#REF!</definedName>
    <definedName name="ролдж_18" localSheetId="24">#REF!</definedName>
    <definedName name="ролдж_18">#REF!</definedName>
    <definedName name="ролл" localSheetId="1">#REF!</definedName>
    <definedName name="ролл" localSheetId="24">#REF!</definedName>
    <definedName name="ролл">#REF!</definedName>
    <definedName name="ролл_1">NA()</definedName>
    <definedName name="ролл_16" localSheetId="1">#REF!</definedName>
    <definedName name="ролл_16" localSheetId="24">#REF!</definedName>
    <definedName name="ролл_16" localSheetId="0">#REF!</definedName>
    <definedName name="ролл_16">#REF!</definedName>
    <definedName name="ролл_17" localSheetId="1">#REF!</definedName>
    <definedName name="ролл_17" localSheetId="24">#REF!</definedName>
    <definedName name="ролл_17">#REF!</definedName>
    <definedName name="ролл_18" localSheetId="1">#REF!</definedName>
    <definedName name="ролл_18" localSheetId="24">#REF!</definedName>
    <definedName name="ролл_18">#REF!</definedName>
    <definedName name="рооо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localSheetId="1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0" hidden="1">{"Страница 1",#N/A,FALSE,"Модель Интенсивника";"Страница 2",#N/A,FALSE,"Модель Интенсивника";"Страница 3",#N/A,FALSE,"Модель Интенсивника"}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пддд" localSheetId="1">'Производственные показатели'!рпддд</definedName>
    <definedName name="рпддд" localSheetId="0">'форма №2 '!рпддд</definedName>
    <definedName name="рпддд">[0]!рпддд</definedName>
    <definedName name="рпипо" localSheetId="1">'Производственные показатели'!рпипо</definedName>
    <definedName name="рпипо" localSheetId="0">'форма №2 '!рпипо</definedName>
    <definedName name="рпипо">[0]!рпипо</definedName>
    <definedName name="рр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1" hidden="1">{"'Лист1'!$A$1:$W$63"}</definedName>
    <definedName name="ррр" localSheetId="0" hidden="1">{"'Лист1'!$A$1:$W$63"}</definedName>
    <definedName name="ррр" hidden="1">{"'Лист1'!$A$1:$W$63"}</definedName>
    <definedName name="ррр_1" localSheetId="1" hidden="1">{"'Лист1'!$A$1:$W$63"}</definedName>
    <definedName name="ррр_1" localSheetId="0" hidden="1">{"'Лист1'!$A$1:$W$63"}</definedName>
    <definedName name="ррр_1" hidden="1">{"'Лист1'!$A$1:$W$63"}</definedName>
    <definedName name="ррр_2" localSheetId="1" hidden="1">{"'Лист1'!$A$1:$W$63"}</definedName>
    <definedName name="ррр_2" localSheetId="0" hidden="1">{"'Лист1'!$A$1:$W$63"}</definedName>
    <definedName name="ррр_2" hidden="1">{"'Лист1'!$A$1:$W$63"}</definedName>
    <definedName name="ррррр">[121]дефляторы!$G$20</definedName>
    <definedName name="Рустехн2">[55]Дебиторка!$J$39</definedName>
    <definedName name="с" localSheetId="1">#N/A</definedName>
    <definedName name="с">[9]!с</definedName>
    <definedName name="с_8">#N/A</definedName>
    <definedName name="С_КАЛ" localSheetId="1">#REF!</definedName>
    <definedName name="С_КАЛ" localSheetId="24">#REF!</definedName>
    <definedName name="С_КАЛ" localSheetId="0">#REF!</definedName>
    <definedName name="С_КАЛ">#REF!</definedName>
    <definedName name="С_КАУ" localSheetId="1">#REF!</definedName>
    <definedName name="С_КАУ" localSheetId="24">#REF!</definedName>
    <definedName name="С_КАУ">#REF!</definedName>
    <definedName name="С_КОДЫ" localSheetId="1">#REF!</definedName>
    <definedName name="С_КОДЫ" localSheetId="24">#REF!</definedName>
    <definedName name="С_КОДЫ">#REF!</definedName>
    <definedName name="С_ОБЪЁМЫ" localSheetId="1">#REF!</definedName>
    <definedName name="С_ОБЪЁМЫ" localSheetId="24">#REF!</definedName>
    <definedName name="С_ОБЪЁМЫ">#REF!</definedName>
    <definedName name="с_ОГП_опл_ден" localSheetId="1">#REF!</definedName>
    <definedName name="с_ОГП_опл_ден" localSheetId="24">#REF!</definedName>
    <definedName name="с_ОГП_опл_ден">#REF!</definedName>
    <definedName name="с_ОГП_опл_мет" localSheetId="1">#REF!</definedName>
    <definedName name="с_ОГП_опл_мет" localSheetId="24">#REF!</definedName>
    <definedName name="с_ОГП_опл_мет">#REF!</definedName>
    <definedName name="с_ОГП_опл_откл" localSheetId="1">#REF!</definedName>
    <definedName name="с_ОГП_опл_откл" localSheetId="24">#REF!</definedName>
    <definedName name="с_ОГП_опл_откл">#REF!</definedName>
    <definedName name="с_ОГП_опл_проч" localSheetId="1">#REF!</definedName>
    <definedName name="с_ОГП_опл_проч" localSheetId="24">#REF!</definedName>
    <definedName name="с_ОГП_опл_проч">#REF!</definedName>
    <definedName name="С_ПУСК" localSheetId="1">#REF!</definedName>
    <definedName name="С_ПУСК" localSheetId="24">#REF!</definedName>
    <definedName name="С_ПУСК">#REF!</definedName>
    <definedName name="с_с_т_ф" localSheetId="1">#REF!</definedName>
    <definedName name="с_с_т_ф" localSheetId="24">#REF!</definedName>
    <definedName name="с_с_т_ф">#REF!</definedName>
    <definedName name="с_с_тепло" localSheetId="1">#REF!</definedName>
    <definedName name="с_с_тепло" localSheetId="24">#REF!</definedName>
    <definedName name="с_с_тепло">#REF!</definedName>
    <definedName name="с_с_эл_ф" localSheetId="1">#REF!</definedName>
    <definedName name="с_с_эл_ф" localSheetId="24">#REF!</definedName>
    <definedName name="с_с_эл_ф">#REF!</definedName>
    <definedName name="с_с_электра" localSheetId="1">#REF!</definedName>
    <definedName name="с_с_электра" localSheetId="24">#REF!</definedName>
    <definedName name="с_с_электра">#REF!</definedName>
    <definedName name="С3103" localSheetId="1">[54]Калькуляции!#REF!</definedName>
    <definedName name="С3103" localSheetId="24">[54]Калькуляции!#REF!</definedName>
    <definedName name="С3103">[54]Калькуляции!#REF!</definedName>
    <definedName name="самара" localSheetId="1">#REF!</definedName>
    <definedName name="самара" localSheetId="24">#REF!</definedName>
    <definedName name="самара" localSheetId="0">#REF!</definedName>
    <definedName name="самара">#REF!</definedName>
    <definedName name="сброс_в_канал.">'[61]цены цехов'!$D$6</definedName>
    <definedName name="Сводная_таблица_по_эл.эн" localSheetId="1">#REF!</definedName>
    <definedName name="Сводная_таблица_по_эл.эн" localSheetId="24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1">#REF!</definedName>
    <definedName name="Сводная_таблица_тарифов_на_тепловую_энергию_и_мощность" localSheetId="24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1">#REF!</definedName>
    <definedName name="Сводная_таблица_тарифов_на_электроэнергию_и_мощность" localSheetId="24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1">#REF!</definedName>
    <definedName name="Сводные_экономические_показатели_по_потребителям" localSheetId="24">#REF!</definedName>
    <definedName name="Сводные_экономические_показатели_по_потребителям">#REF!</definedName>
    <definedName name="Сейл2">[55]Дебиторка!$J$41</definedName>
    <definedName name="сель" localSheetId="1">'Производственные показатели'!сель</definedName>
    <definedName name="сель" localSheetId="0">'форма №2 '!сель</definedName>
    <definedName name="сель">[0]!сель</definedName>
    <definedName name="сельск.хоз" localSheetId="1">'Производственные показатели'!сельск.хоз</definedName>
    <definedName name="сельск.хоз" localSheetId="0">'форма №2 '!сельск.хоз</definedName>
    <definedName name="сельск.хоз">[0]!сельск.хоз</definedName>
    <definedName name="СЕН_РУБ" localSheetId="1">[54]Калькуляции!#REF!</definedName>
    <definedName name="СЕН_РУБ" localSheetId="24">[54]Калькуляции!#REF!</definedName>
    <definedName name="СЕН_РУБ" localSheetId="0">[54]Калькуляции!#REF!</definedName>
    <definedName name="СЕН_РУБ">[54]Калькуляции!#REF!</definedName>
    <definedName name="СЕН_ТОН" localSheetId="1">[54]Калькуляции!#REF!</definedName>
    <definedName name="СЕН_ТОН" localSheetId="24">[54]Калькуляции!#REF!</definedName>
    <definedName name="СЕН_ТОН" localSheetId="0">[54]Калькуляции!#REF!</definedName>
    <definedName name="СЕН_ТОН">[54]Калькуляции!#REF!</definedName>
    <definedName name="сентябрь" localSheetId="1">#REF!</definedName>
    <definedName name="сентябрь" localSheetId="24">#REF!</definedName>
    <definedName name="сентябрь" localSheetId="0">#REF!</definedName>
    <definedName name="сентябрь">#REF!</definedName>
    <definedName name="СЕР_К" localSheetId="1">#REF!</definedName>
    <definedName name="СЕР_К" localSheetId="24">#REF!</definedName>
    <definedName name="СЕР_К">#REF!</definedName>
    <definedName name="Сж.воздух_Экспл.">'[61]цены цехов'!$D$41</definedName>
    <definedName name="сжат.возд_Магн">'[61]цены цехов'!$D$34</definedName>
    <definedName name="система_налогообложения">[32]списки!$I$4:$I$5</definedName>
    <definedName name="СК_АН" localSheetId="1">#REF!</definedName>
    <definedName name="СК_АН" localSheetId="24">#REF!</definedName>
    <definedName name="СК_АН" localSheetId="0">#REF!</definedName>
    <definedName name="СК_АН">#REF!</definedName>
    <definedName name="скидка" localSheetId="1">#REF!</definedName>
    <definedName name="скидка" localSheetId="24">#REF!</definedName>
    <definedName name="скидка">#REF!</definedName>
    <definedName name="Смета_общехозяйственных_расходов" localSheetId="1">#REF!</definedName>
    <definedName name="Смета_общехозяйственных_расходов" localSheetId="24">#REF!</definedName>
    <definedName name="Смета_общехозяйственных_расходов">#REF!</definedName>
    <definedName name="сода_вн" localSheetId="1">#REF!</definedName>
    <definedName name="сода_вн" localSheetId="24">#REF!</definedName>
    <definedName name="сода_вн">#REF!</definedName>
    <definedName name="сода_вн_РАМ" localSheetId="1">#REF!</definedName>
    <definedName name="сода_вн_РАМ" localSheetId="24">#REF!</definedName>
    <definedName name="сода_вн_РАМ">#REF!</definedName>
    <definedName name="сода_внр_РАМ" localSheetId="1">#REF!</definedName>
    <definedName name="сода_внр_РАМ" localSheetId="24">#REF!</definedName>
    <definedName name="сода_внр_РАМ">#REF!</definedName>
    <definedName name="сода_ВСЕГО" localSheetId="1">#REF!</definedName>
    <definedName name="сода_ВСЕГО" localSheetId="24">#REF!</definedName>
    <definedName name="сода_ВСЕГО">#REF!</definedName>
    <definedName name="сода_РА" localSheetId="1">#REF!</definedName>
    <definedName name="сода_РА" localSheetId="24">#REF!</definedName>
    <definedName name="сода_РА">#REF!</definedName>
    <definedName name="сода_экс" localSheetId="1">#REF!</definedName>
    <definedName name="сода_экс" localSheetId="24">#REF!</definedName>
    <definedName name="сода_экс">#REF!</definedName>
    <definedName name="соц" localSheetId="1">#REF!</definedName>
    <definedName name="соц" localSheetId="24">#REF!</definedName>
    <definedName name="соц">#REF!</definedName>
    <definedName name="СОЦСТРАХ" localSheetId="1">#REF!</definedName>
    <definedName name="СОЦСТРАХ" localSheetId="24">#REF!</definedName>
    <definedName name="СОЦСТРАХ">#REF!</definedName>
    <definedName name="СП" localSheetId="0">OFFSET(#REF!,MATCH(#REF!,#REF!,0)-1,1,COUNTIF(#REF!,#REF!),1)</definedName>
    <definedName name="СП">OFFSET([32]REESTR_MO!$A$2,MATCH('[32]данные об организации'!XFA1,[32]REESTR_MO!$A$2:$A$124,0)-1,1,COUNTIF([32]REESTR_MO!$A$2:$A$124,'[32]данные об организации'!XFA1),1)</definedName>
    <definedName name="Спец" localSheetId="1" hidden="1">{"'Лист1'!$A$1:$W$63"}</definedName>
    <definedName name="Спец" localSheetId="0" hidden="1">{"'Лист1'!$A$1:$W$63"}</definedName>
    <definedName name="Спец" hidden="1">{"'Лист1'!$A$1:$W$63"}</definedName>
    <definedName name="Спецод.2007г." localSheetId="1" hidden="1">{"'Лист1'!$A$1:$W$63"}</definedName>
    <definedName name="Спецод.2007г." localSheetId="0" hidden="1">{"'Лист1'!$A$1:$W$63"}</definedName>
    <definedName name="Спецод.2007г." hidden="1">{"'Лист1'!$A$1:$W$63"}</definedName>
    <definedName name="Спецод.2007г._1" localSheetId="1" hidden="1">{"'Лист1'!$A$1:$W$63"}</definedName>
    <definedName name="Спецод.2007г._1" localSheetId="0" hidden="1">{"'Лист1'!$A$1:$W$63"}</definedName>
    <definedName name="Спецод.2007г._1" hidden="1">{"'Лист1'!$A$1:$W$63"}</definedName>
    <definedName name="Спецод.2007г._2" localSheetId="1" hidden="1">{"'Лист1'!$A$1:$W$63"}</definedName>
    <definedName name="Спецод.2007г._2" localSheetId="0" hidden="1">{"'Лист1'!$A$1:$W$63"}</definedName>
    <definedName name="Спецод.2007г._2" hidden="1">{"'Лист1'!$A$1:$W$63"}</definedName>
    <definedName name="спецодежда">#N/A</definedName>
    <definedName name="спецсол" localSheetId="1">'[109]масла,литры'!#REF!</definedName>
    <definedName name="спецсол" localSheetId="24">'[109]масла,литры'!#REF!</definedName>
    <definedName name="спецсол">'[109]масла,литры'!#REF!</definedName>
    <definedName name="Список" localSheetId="1">[69]Лист1!$B$38:$B$42</definedName>
    <definedName name="Список">[70]Лист1!$B$38:$B$42</definedName>
    <definedName name="СписокСтрок" localSheetId="1">#REF!</definedName>
    <definedName name="СписокСтрок" localSheetId="24">#REF!</definedName>
    <definedName name="СписокСтрок" localSheetId="0">#REF!</definedName>
    <definedName name="СписокСтрок">#REF!</definedName>
    <definedName name="СПЛАВ6063" localSheetId="1">#REF!</definedName>
    <definedName name="СПЛАВ6063" localSheetId="24">#REF!</definedName>
    <definedName name="СПЛАВ6063">#REF!</definedName>
    <definedName name="СПЛАВ6063_КРАМЗ" localSheetId="1">#REF!</definedName>
    <definedName name="СПЛАВ6063_КРАМЗ" localSheetId="24">#REF!</definedName>
    <definedName name="СПЛАВ6063_КРАМЗ">#REF!</definedName>
    <definedName name="Способ" localSheetId="1">#N/A</definedName>
    <definedName name="Способ">'[77]ПФВ-0.5'!$AM$37:$AM$38</definedName>
    <definedName name="Способ_прокладки">'[5]Ведомость по ОС (3)'!$R$7:$R$5447</definedName>
    <definedName name="сравнение">#N/A</definedName>
    <definedName name="Сравнительные_варианты_двухставочных_тарифов_на_теплоэн" localSheetId="1">#REF!</definedName>
    <definedName name="Сравнительные_варианты_двухставочных_тарифов_на_теплоэн" localSheetId="24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1">#REF!</definedName>
    <definedName name="Сравнительные_варианты_двухставочных_тарифов_на_эл.эн" localSheetId="24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1">#REF!</definedName>
    <definedName name="Сравнительный_анализ_ТЭП_к_расчету_тарифов" localSheetId="24">#REF!</definedName>
    <definedName name="Сравнительный_анализ_ТЭП_к_расчету_тарифов">#REF!</definedName>
    <definedName name="средний" localSheetId="1" hidden="1">{"'Лист1'!$A$1:$W$63"}</definedName>
    <definedName name="средний" localSheetId="0" hidden="1">{"'Лист1'!$A$1:$W$63"}</definedName>
    <definedName name="средний" hidden="1">{"'Лист1'!$A$1:$W$63"}</definedName>
    <definedName name="сс" localSheetId="1">#N/A</definedName>
    <definedName name="сс">[9]!сс</definedName>
    <definedName name="сс_8">#N/A</definedName>
    <definedName name="СС_АВЧ" localSheetId="1">#REF!</definedName>
    <definedName name="СС_АВЧ" localSheetId="24">#REF!</definedName>
    <definedName name="СС_АВЧ" localSheetId="0">#REF!</definedName>
    <definedName name="СС_АВЧ">#REF!</definedName>
    <definedName name="СС_АВЧВН" localSheetId="1">#REF!</definedName>
    <definedName name="СС_АВЧВН" localSheetId="24">#REF!</definedName>
    <definedName name="СС_АВЧВН">#REF!</definedName>
    <definedName name="СС_АВЧДП" localSheetId="1">[54]Калькуляции!$A$401:$IV$401</definedName>
    <definedName name="СС_АВЧДП">[54]Калькуляции!$401:$401</definedName>
    <definedName name="СС_АВЧТОЛ" localSheetId="1">#REF!</definedName>
    <definedName name="СС_АВЧТОЛ" localSheetId="24">#REF!</definedName>
    <definedName name="СС_АВЧТОЛ" localSheetId="0">#REF!</definedName>
    <definedName name="СС_АВЧТОЛ">#REF!</definedName>
    <definedName name="СС_АЛФТЗФА" localSheetId="1">#REF!</definedName>
    <definedName name="СС_АЛФТЗФА" localSheetId="24">#REF!</definedName>
    <definedName name="СС_АЛФТЗФА">#REF!</definedName>
    <definedName name="СС_КРСМЕШ" localSheetId="1">#REF!</definedName>
    <definedName name="СС_КРСМЕШ" localSheetId="24">#REF!</definedName>
    <definedName name="СС_КРСМЕШ">#REF!</definedName>
    <definedName name="СС_МАРГ_ЛИГ" localSheetId="1">[54]Калькуляции!#REF!</definedName>
    <definedName name="СС_МАРГ_ЛИГ" localSheetId="24">[54]Калькуляции!#REF!</definedName>
    <definedName name="СС_МАРГ_ЛИГ">[54]Калькуляции!#REF!</definedName>
    <definedName name="СС_МАРГ_ЛИГ_ДП" localSheetId="1">#REF!</definedName>
    <definedName name="СС_МАРГ_ЛИГ_ДП" localSheetId="24">#REF!</definedName>
    <definedName name="СС_МАРГ_ЛИГ_ДП" localSheetId="0">#REF!</definedName>
    <definedName name="СС_МАРГ_ЛИГ_ДП">#REF!</definedName>
    <definedName name="СС_МАС" localSheetId="1">[54]Калькуляции!#REF!</definedName>
    <definedName name="СС_МАС" localSheetId="24">[54]Калькуляции!#REF!</definedName>
    <definedName name="СС_МАС" localSheetId="0">[54]Калькуляции!#REF!</definedName>
    <definedName name="СС_МАС">[54]Калькуляции!#REF!</definedName>
    <definedName name="СС_МАССА" localSheetId="1">#REF!</definedName>
    <definedName name="СС_МАССА" localSheetId="24">#REF!</definedName>
    <definedName name="СС_МАССА" localSheetId="0">#REF!</definedName>
    <definedName name="СС_МАССА">#REF!</definedName>
    <definedName name="СС_МАССА_П" localSheetId="1">[54]Калькуляции!$A$177:$IV$177</definedName>
    <definedName name="СС_МАССА_П">[54]Калькуляции!$177:$177</definedName>
    <definedName name="СС_МАССА_ПК" localSheetId="1">[54]Калькуляции!$A$178:$IV$178</definedName>
    <definedName name="СС_МАССА_ПК">[54]Калькуляции!$178:$178</definedName>
    <definedName name="СС_МАССАСРЕД" localSheetId="1">[54]Калькуляции!#REF!</definedName>
    <definedName name="СС_МАССАСРЕД" localSheetId="24">[54]Калькуляции!#REF!</definedName>
    <definedName name="СС_МАССАСРЕД" localSheetId="0">[54]Калькуляции!#REF!</definedName>
    <definedName name="СС_МАССАСРЕД">[54]Калькуляции!#REF!</definedName>
    <definedName name="СС_МАССАСРЕДН" localSheetId="1">[54]Калькуляции!#REF!</definedName>
    <definedName name="СС_МАССАСРЕДН" localSheetId="24">[54]Калькуляции!#REF!</definedName>
    <definedName name="СС_МАССАСРЕДН" localSheetId="0">[54]Калькуляции!#REF!</definedName>
    <definedName name="СС_МАССАСРЕДН">[54]Калькуляции!#REF!</definedName>
    <definedName name="СС_СЫР" localSheetId="1">#REF!</definedName>
    <definedName name="СС_СЫР" localSheetId="24">#REF!</definedName>
    <definedName name="СС_СЫР" localSheetId="0">#REF!</definedName>
    <definedName name="СС_СЫР">#REF!</definedName>
    <definedName name="СС_СЫРВН" localSheetId="1">#REF!</definedName>
    <definedName name="СС_СЫРВН" localSheetId="24">#REF!</definedName>
    <definedName name="СС_СЫРВН">#REF!</definedName>
    <definedName name="СС_СЫРДП" localSheetId="1">[54]Калькуляции!$A$67:$IV$67</definedName>
    <definedName name="СС_СЫРДП">[54]Калькуляции!$67:$67</definedName>
    <definedName name="СС_СЫРТОЛ" localSheetId="1">#REF!</definedName>
    <definedName name="СС_СЫРТОЛ" localSheetId="24">#REF!</definedName>
    <definedName name="СС_СЫРТОЛ" localSheetId="0">#REF!</definedName>
    <definedName name="СС_СЫРТОЛ">#REF!</definedName>
    <definedName name="СС_СЫРТОЛ_А" localSheetId="1">[54]Калькуляции!$A$65:$IV$65</definedName>
    <definedName name="СС_СЫРТОЛ_А">[54]Калькуляции!$65:$65</definedName>
    <definedName name="СС_СЫРТОЛ_П" localSheetId="1">[54]Калькуляции!$A$63:$IV$63</definedName>
    <definedName name="СС_СЫРТОЛ_П">[54]Калькуляции!$63:$63</definedName>
    <definedName name="СС_СЫРТОЛ_ПК" localSheetId="1">[54]Калькуляции!$A$64:$IV$64</definedName>
    <definedName name="СС_СЫРТОЛ_ПК">[54]Калькуляции!$64:$64</definedName>
    <definedName name="сссс" localSheetId="1">#N/A</definedName>
    <definedName name="сссс">[9]!сссс</definedName>
    <definedName name="сссс_8">#N/A</definedName>
    <definedName name="ссссссссссссс" localSheetId="1">#N/A</definedName>
    <definedName name="ссссссссссссс">[9]!ссссссссссссс</definedName>
    <definedName name="ссы" localSheetId="1">#N/A</definedName>
    <definedName name="ссы">[9]!ссы</definedName>
    <definedName name="ссы_8">#N/A</definedName>
    <definedName name="ссы2" localSheetId="1">'Производственные показатели'!ссы2</definedName>
    <definedName name="ссы2" localSheetId="0">'форма №2 '!ссы2</definedName>
    <definedName name="ссы2">[0]!ссы2</definedName>
    <definedName name="стадия">[93]списки!$B$54:$B$56</definedName>
    <definedName name="Старкон2">[55]Дебиторка!$J$45</definedName>
    <definedName name="статьи" localSheetId="1">#REF!</definedName>
    <definedName name="статьи" localSheetId="24">#REF!</definedName>
    <definedName name="статьи" localSheetId="0">#REF!</definedName>
    <definedName name="статьи">#REF!</definedName>
    <definedName name="статьи_план" localSheetId="1">#REF!</definedName>
    <definedName name="статьи_план" localSheetId="24">#REF!</definedName>
    <definedName name="статьи_план">#REF!</definedName>
    <definedName name="статьи_факт" localSheetId="1">#REF!</definedName>
    <definedName name="статьи_факт" localSheetId="24">#REF!</definedName>
    <definedName name="статьи_факт">#REF!</definedName>
    <definedName name="Статья" localSheetId="1">#REF!</definedName>
    <definedName name="Статья" localSheetId="24">#REF!</definedName>
    <definedName name="Статья">#REF!</definedName>
    <definedName name="сто" localSheetId="1">#REF!</definedName>
    <definedName name="сто" localSheetId="24">#REF!</definedName>
    <definedName name="сто">#REF!</definedName>
    <definedName name="сто_проц_ф" localSheetId="1">#REF!</definedName>
    <definedName name="сто_проц_ф" localSheetId="24">#REF!</definedName>
    <definedName name="сто_проц_ф">#REF!</definedName>
    <definedName name="сто_процентов" localSheetId="1">#REF!</definedName>
    <definedName name="сто_процентов" localSheetId="24">#REF!</definedName>
    <definedName name="сто_процентов">#REF!</definedName>
    <definedName name="стоки" localSheetId="1">[75]списки!$D$37:$D$39</definedName>
    <definedName name="стоки">[74]списки!$D$37:$D$39</definedName>
    <definedName name="стр26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окаЗаголовок" localSheetId="1">[101]Январь!$C$8:$C$264</definedName>
    <definedName name="СтрокаЗаголовок">[114]Январь!$C$8:$C$264</definedName>
    <definedName name="СтрокаИмя" localSheetId="1">[101]Январь!$D$8:$D$264</definedName>
    <definedName name="СтрокаИмя">[102]Январь!$D$8:$D$264</definedName>
    <definedName name="СтрокаКод" localSheetId="1">[101]Январь!$E$8:$E$264</definedName>
    <definedName name="СтрокаКод">[114]Январь!$E$8:$E$264</definedName>
    <definedName name="СтрокаСумма" localSheetId="1">[101]Январь!$B$8:$B$264</definedName>
    <definedName name="СтрокаСумма">[102]Январь!$B$8:$B$264</definedName>
    <definedName name="сульфат_ВСЕГО" localSheetId="1">#REF!</definedName>
    <definedName name="сульфат_ВСЕГО" localSheetId="24">#REF!</definedName>
    <definedName name="сульфат_ВСЕГО" localSheetId="0">#REF!</definedName>
    <definedName name="сульфат_ВСЕГО">#REF!</definedName>
    <definedName name="сульфат_ком_воз" localSheetId="1">#REF!</definedName>
    <definedName name="сульфат_ком_воз" localSheetId="24">#REF!</definedName>
    <definedName name="сульфат_ком_воз">#REF!</definedName>
    <definedName name="сульфат_экс" localSheetId="1">#REF!</definedName>
    <definedName name="сульфат_экс" localSheetId="24">#REF!</definedName>
    <definedName name="сульфат_экс">#REF!</definedName>
    <definedName name="сумм" localSheetId="1">#REF!</definedName>
    <definedName name="сумм" localSheetId="24">#REF!</definedName>
    <definedName name="сумм">#REF!</definedName>
    <definedName name="сумма">[120]Лист1!$I$4:$I$323</definedName>
    <definedName name="сумма010" localSheetId="1">#REF!</definedName>
    <definedName name="сумма010" localSheetId="24">#REF!</definedName>
    <definedName name="сумма010" localSheetId="0">#REF!</definedName>
    <definedName name="сумма010">#REF!</definedName>
    <definedName name="сумма020" localSheetId="1">#REF!</definedName>
    <definedName name="сумма020" localSheetId="24">#REF!</definedName>
    <definedName name="сумма020">#REF!</definedName>
    <definedName name="сумма030" localSheetId="1">#REF!</definedName>
    <definedName name="сумма030" localSheetId="24">#REF!</definedName>
    <definedName name="сумма030">#REF!</definedName>
    <definedName name="сумма040" localSheetId="1">#REF!</definedName>
    <definedName name="сумма040" localSheetId="24">#REF!</definedName>
    <definedName name="сумма040">#REF!</definedName>
    <definedName name="сумма050" localSheetId="1">#REF!</definedName>
    <definedName name="сумма050" localSheetId="24">#REF!</definedName>
    <definedName name="сумма050">#REF!</definedName>
    <definedName name="сумма060" localSheetId="1">#REF!</definedName>
    <definedName name="сумма060" localSheetId="24">#REF!</definedName>
    <definedName name="сумма060">#REF!</definedName>
    <definedName name="сумма070" localSheetId="1">#REF!</definedName>
    <definedName name="сумма070" localSheetId="24">#REF!</definedName>
    <definedName name="сумма070">#REF!</definedName>
    <definedName name="сумма080" localSheetId="1">#REF!</definedName>
    <definedName name="сумма080" localSheetId="24">#REF!</definedName>
    <definedName name="сумма080">#REF!</definedName>
    <definedName name="сумма090" localSheetId="1">#REF!</definedName>
    <definedName name="сумма090" localSheetId="24">#REF!</definedName>
    <definedName name="сумма090">#REF!</definedName>
    <definedName name="сумма100" localSheetId="1">#REF!</definedName>
    <definedName name="сумма100" localSheetId="24">#REF!</definedName>
    <definedName name="сумма100">#REF!</definedName>
    <definedName name="сумма110" localSheetId="1">#REF!</definedName>
    <definedName name="сумма110" localSheetId="24">#REF!</definedName>
    <definedName name="сумма110">#REF!</definedName>
    <definedName name="сумма120" localSheetId="1">#REF!</definedName>
    <definedName name="сумма120" localSheetId="24">#REF!</definedName>
    <definedName name="сумма120">#REF!</definedName>
    <definedName name="сумма130" localSheetId="1">#REF!</definedName>
    <definedName name="сумма130" localSheetId="24">#REF!</definedName>
    <definedName name="сумма130">#REF!</definedName>
    <definedName name="сумма140" localSheetId="1">#REF!</definedName>
    <definedName name="сумма140" localSheetId="24">#REF!</definedName>
    <definedName name="сумма140">#REF!</definedName>
    <definedName name="сумма150" localSheetId="1">#REF!</definedName>
    <definedName name="сумма150" localSheetId="24">#REF!</definedName>
    <definedName name="сумма150">#REF!</definedName>
    <definedName name="сумма160" localSheetId="1">#REF!</definedName>
    <definedName name="сумма160" localSheetId="24">#REF!</definedName>
    <definedName name="сумма160">#REF!</definedName>
    <definedName name="сумма170" localSheetId="1">#REF!</definedName>
    <definedName name="сумма170" localSheetId="24">#REF!</definedName>
    <definedName name="сумма170">#REF!</definedName>
    <definedName name="сумма180" localSheetId="1">#REF!</definedName>
    <definedName name="сумма180" localSheetId="24">#REF!</definedName>
    <definedName name="сумма180">#REF!</definedName>
    <definedName name="сумма190" localSheetId="1">#REF!</definedName>
    <definedName name="сумма190" localSheetId="24">#REF!</definedName>
    <definedName name="сумма190">#REF!</definedName>
    <definedName name="сумма200" localSheetId="1">#REF!</definedName>
    <definedName name="сумма200" localSheetId="24">#REF!</definedName>
    <definedName name="сумма200">#REF!</definedName>
    <definedName name="сумма210" localSheetId="1">#REF!</definedName>
    <definedName name="сумма210" localSheetId="24">#REF!</definedName>
    <definedName name="сумма210">#REF!</definedName>
    <definedName name="сумма220" localSheetId="1">#REF!</definedName>
    <definedName name="сумма220" localSheetId="24">#REF!</definedName>
    <definedName name="сумма220">#REF!</definedName>
    <definedName name="сумма230" localSheetId="1">#REF!</definedName>
    <definedName name="сумма230" localSheetId="24">#REF!</definedName>
    <definedName name="сумма230">#REF!</definedName>
    <definedName name="сумма240" localSheetId="1">#REF!</definedName>
    <definedName name="сумма240" localSheetId="24">#REF!</definedName>
    <definedName name="сумма240">#REF!</definedName>
    <definedName name="сумма250" localSheetId="1">#REF!</definedName>
    <definedName name="сумма250" localSheetId="24">#REF!</definedName>
    <definedName name="сумма250">#REF!</definedName>
    <definedName name="сумма260" localSheetId="1">#REF!</definedName>
    <definedName name="сумма260" localSheetId="24">#REF!</definedName>
    <definedName name="сумма260">#REF!</definedName>
    <definedName name="сумма270" localSheetId="1">#REF!</definedName>
    <definedName name="сумма270" localSheetId="24">#REF!</definedName>
    <definedName name="сумма270">#REF!</definedName>
    <definedName name="сумма280" localSheetId="1">#REF!</definedName>
    <definedName name="сумма280" localSheetId="24">#REF!</definedName>
    <definedName name="сумма280">#REF!</definedName>
    <definedName name="сумма290" localSheetId="1">#REF!</definedName>
    <definedName name="сумма290" localSheetId="24">#REF!</definedName>
    <definedName name="сумма290">#REF!</definedName>
    <definedName name="сумма291" localSheetId="1">#REF!</definedName>
    <definedName name="сумма291" localSheetId="24">#REF!</definedName>
    <definedName name="сумма291">#REF!</definedName>
    <definedName name="сумма292" localSheetId="1">#REF!</definedName>
    <definedName name="сумма292" localSheetId="24">#REF!</definedName>
    <definedName name="сумма292">#REF!</definedName>
    <definedName name="суммамасло" localSheetId="1">'[100]масла,литры'!#REF!</definedName>
    <definedName name="суммамасло" localSheetId="24">'[100]масла,литры'!#REF!</definedName>
    <definedName name="суммамасло">'[100]масла,литры'!#REF!</definedName>
    <definedName name="схемные_зачеты" localSheetId="1">#REF!</definedName>
    <definedName name="схемные_зачеты" localSheetId="24">#REF!</definedName>
    <definedName name="схемные_зачеты" localSheetId="0">#REF!</definedName>
    <definedName name="схемные_зачеты">#REF!</definedName>
    <definedName name="сч" localSheetId="1">#REF!</definedName>
    <definedName name="сч" localSheetId="24">#REF!</definedName>
    <definedName name="сч">#REF!</definedName>
    <definedName name="сч25" localSheetId="1">#N/A</definedName>
    <definedName name="сч25">[9]!сч25</definedName>
    <definedName name="сч25_8">#N/A</definedName>
    <definedName name="СЫР" localSheetId="1">#REF!</definedName>
    <definedName name="СЫР" localSheetId="24">#REF!</definedName>
    <definedName name="СЫР" localSheetId="0">#REF!</definedName>
    <definedName name="СЫР">#REF!</definedName>
    <definedName name="СЫР_ВН" localSheetId="1">#REF!</definedName>
    <definedName name="СЫР_ВН" localSheetId="24">#REF!</definedName>
    <definedName name="СЫР_ВН">#REF!</definedName>
    <definedName name="СЫР_ДП" localSheetId="1">[54]Калькуляции!#REF!</definedName>
    <definedName name="СЫР_ДП" localSheetId="24">[54]Калькуляции!#REF!</definedName>
    <definedName name="СЫР_ДП">[54]Калькуляции!#REF!</definedName>
    <definedName name="СЫР_ТОЛ" localSheetId="1">#REF!</definedName>
    <definedName name="СЫР_ТОЛ" localSheetId="24">#REF!</definedName>
    <definedName name="СЫР_ТОЛ" localSheetId="0">#REF!</definedName>
    <definedName name="СЫР_ТОЛ">#REF!</definedName>
    <definedName name="СЫР_ТОЛ_А" localSheetId="1">[54]Калькуляции!#REF!</definedName>
    <definedName name="СЫР_ТОЛ_А" localSheetId="24">[54]Калькуляции!#REF!</definedName>
    <definedName name="СЫР_ТОЛ_А" localSheetId="0">[54]Калькуляции!#REF!</definedName>
    <definedName name="СЫР_ТОЛ_А">[54]Калькуляции!#REF!</definedName>
    <definedName name="СЫР_ТОЛ_К" localSheetId="1">[54]Калькуляции!#REF!</definedName>
    <definedName name="СЫР_ТОЛ_К" localSheetId="24">[54]Калькуляции!#REF!</definedName>
    <definedName name="СЫР_ТОЛ_К">[54]Калькуляции!#REF!</definedName>
    <definedName name="СЫР_ТОЛ_П" localSheetId="1">[54]Калькуляции!#REF!</definedName>
    <definedName name="СЫР_ТОЛ_П" localSheetId="24">[54]Калькуляции!#REF!</definedName>
    <definedName name="СЫР_ТОЛ_П">[54]Калькуляции!#REF!</definedName>
    <definedName name="СЫР_ТОЛ_ПК" localSheetId="1">[54]Калькуляции!#REF!</definedName>
    <definedName name="СЫР_ТОЛ_ПК" localSheetId="24">[54]Калькуляции!#REF!</definedName>
    <definedName name="СЫР_ТОЛ_ПК">[54]Калькуляции!#REF!</definedName>
    <definedName name="СЫР_ТОЛ_СУМ" localSheetId="1">[54]Калькуляции!#REF!</definedName>
    <definedName name="СЫР_ТОЛ_СУМ" localSheetId="24">[54]Калькуляции!#REF!</definedName>
    <definedName name="СЫР_ТОЛ_СУМ">[54]Калькуляции!#REF!</definedName>
    <definedName name="СЫРА" localSheetId="1">#REF!</definedName>
    <definedName name="СЫРА" localSheetId="24">#REF!</definedName>
    <definedName name="СЫРА" localSheetId="0">#REF!</definedName>
    <definedName name="СЫРА">#REF!</definedName>
    <definedName name="сырыП" localSheetId="1">#REF!</definedName>
    <definedName name="сырыП" localSheetId="24">#REF!</definedName>
    <definedName name="сырыП">#REF!</definedName>
    <definedName name="сырыФ" localSheetId="1">#REF!</definedName>
    <definedName name="сырыФ" localSheetId="24">#REF!</definedName>
    <definedName name="сырыФ">#REF!</definedName>
    <definedName name="СЫРЬЁ" localSheetId="1">#REF!</definedName>
    <definedName name="СЫРЬЁ" localSheetId="24">#REF!</definedName>
    <definedName name="СЫРЬЁ">#REF!</definedName>
    <definedName name="сырье_КХП_опл_д" localSheetId="1">#REF!</definedName>
    <definedName name="сырье_КХП_опл_д" localSheetId="24">#REF!</definedName>
    <definedName name="сырье_КХП_опл_д">#REF!</definedName>
    <definedName name="сырье_КХП_опл_м" localSheetId="1">#REF!</definedName>
    <definedName name="сырье_КХП_опл_м" localSheetId="24">#REF!</definedName>
    <definedName name="сырье_КХП_опл_м">#REF!</definedName>
    <definedName name="сырье_КХП_опл_откл" localSheetId="1">#REF!</definedName>
    <definedName name="сырье_КХП_опл_откл" localSheetId="24">#REF!</definedName>
    <definedName name="сырье_КХП_опл_откл">#REF!</definedName>
    <definedName name="сырье_КХП_опл_пр" localSheetId="1">#REF!</definedName>
    <definedName name="сырье_КХП_опл_пр" localSheetId="24">#REF!</definedName>
    <definedName name="сырье_КХП_опл_пр">#REF!</definedName>
    <definedName name="сырье_КХП_оплата" localSheetId="1">#REF!</definedName>
    <definedName name="сырье_КХП_оплата" localSheetId="24">#REF!</definedName>
    <definedName name="сырье_КХП_оплата">#REF!</definedName>
    <definedName name="сырье_КХП_потр" localSheetId="1">#REF!</definedName>
    <definedName name="сырье_КХП_потр" localSheetId="24">#REF!</definedName>
    <definedName name="сырье_КХП_потр">#REF!</definedName>
    <definedName name="сырье_ОГП_оплата" localSheetId="1">#REF!</definedName>
    <definedName name="сырье_ОГП_оплата" localSheetId="24">#REF!</definedName>
    <definedName name="сырье_ОГП_оплата">#REF!</definedName>
    <definedName name="сырье_ОГП_потр" localSheetId="1">#REF!</definedName>
    <definedName name="сырье_ОГП_потр" localSheetId="24">#REF!</definedName>
    <definedName name="сырье_ОГП_потр">#REF!</definedName>
    <definedName name="т" localSheetId="1">#N/A</definedName>
    <definedName name="т">[9]!т</definedName>
    <definedName name="т_8">#N/A</definedName>
    <definedName name="т_аб_пл_1" localSheetId="1">'[95]т1.15(смета8а)'!#REF!</definedName>
    <definedName name="т_аб_пл_1" localSheetId="24">'[95]т1.15(смета8а)'!#REF!</definedName>
    <definedName name="т_аб_пл_1" localSheetId="0">'[95]т1.15(смета8а)'!#REF!</definedName>
    <definedName name="т_аб_пл_1">'[95]т1.15(смета8а)'!#REF!</definedName>
    <definedName name="т_сбыт_1" localSheetId="1">'[95]т1.15(смета8а)'!#REF!</definedName>
    <definedName name="т_сбыт_1" localSheetId="24">'[95]т1.15(смета8а)'!#REF!</definedName>
    <definedName name="т_сбыт_1">'[95]т1.15(смета8а)'!#REF!</definedName>
    <definedName name="т1" localSheetId="1">'[117]2.2.4'!$F$36</definedName>
    <definedName name="т1">'[118]2.2.4'!$F$36</definedName>
    <definedName name="Т12_4мес" localSheetId="1">'Производственные показатели'!Т12_4мес</definedName>
    <definedName name="Т12_4мес" localSheetId="0">'форма №2 '!Т12_4мес</definedName>
    <definedName name="Т12_4мес">[0]!Т12_4мес</definedName>
    <definedName name="т2" localSheetId="1">'[117]2.2.4'!$F$37</definedName>
    <definedName name="т2">'[118]2.2.4'!$F$37</definedName>
    <definedName name="т2.3.10" localSheetId="1">'Производственные показатели'!т2.3.10</definedName>
    <definedName name="т2.3.10" localSheetId="0">'форма №2 '!т2.3.10</definedName>
    <definedName name="т2.3.10">[0]!т2.3.10</definedName>
    <definedName name="табл" localSheetId="1">'Производственные показатели'!табл</definedName>
    <definedName name="табл" localSheetId="0">'форма №2 '!табл</definedName>
    <definedName name="табл">[0]!табл</definedName>
    <definedName name="таблица" localSheetId="1">#REF!</definedName>
    <definedName name="таблица" localSheetId="24">#REF!</definedName>
    <definedName name="таблица" localSheetId="0">#REF!</definedName>
    <definedName name="таблица">#REF!</definedName>
    <definedName name="талоырал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анов2">[55]Дебиторка!$J$32</definedName>
    <definedName name="тари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>[93]списки!$B$39:$B$42</definedName>
    <definedName name="тариф1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приказ">[115]списки!$B$68:$B$71</definedName>
    <definedName name="ТВ_ЭЛЦ3" localSheetId="1">#REF!</definedName>
    <definedName name="ТВ_ЭЛЦ3" localSheetId="24">#REF!</definedName>
    <definedName name="ТВ_ЭЛЦ3" localSheetId="0">#REF!</definedName>
    <definedName name="ТВ_ЭЛЦ3">#REF!</definedName>
    <definedName name="ТВЁРДЫЙ" localSheetId="1">#REF!</definedName>
    <definedName name="ТВЁРДЫЙ" localSheetId="24">#REF!</definedName>
    <definedName name="ТВЁРДЫЙ">#REF!</definedName>
    <definedName name="ТД_опл_ден" localSheetId="1">#REF!</definedName>
    <definedName name="ТД_опл_ден" localSheetId="24">#REF!</definedName>
    <definedName name="ТД_опл_ден">#REF!</definedName>
    <definedName name="ТД_опл_мет" localSheetId="1">#REF!</definedName>
    <definedName name="ТД_опл_мет" localSheetId="24">#REF!</definedName>
    <definedName name="ТД_опл_мет">#REF!</definedName>
    <definedName name="ТД_опл_откл" localSheetId="1">#REF!</definedName>
    <definedName name="ТД_опл_откл" localSheetId="24">#REF!</definedName>
    <definedName name="ТД_опл_откл">#REF!</definedName>
    <definedName name="ТД_опл_проч" localSheetId="1">#REF!</definedName>
    <definedName name="ТД_опл_проч" localSheetId="24">#REF!</definedName>
    <definedName name="ТД_опл_проч">#REF!</definedName>
    <definedName name="ТД_оплата" localSheetId="1">#REF!</definedName>
    <definedName name="ТД_оплата" localSheetId="24">#REF!</definedName>
    <definedName name="ТД_оплата">#REF!</definedName>
    <definedName name="ТД_потр" localSheetId="1">#REF!</definedName>
    <definedName name="ТД_потр" localSheetId="24">#REF!</definedName>
    <definedName name="ТД_потр">#REF!</definedName>
    <definedName name="ТЕК_ДЕБИТ" localSheetId="1">#REF!</definedName>
    <definedName name="ТЕК_ДЕБИТ" localSheetId="24">#REF!</definedName>
    <definedName name="ТЕК_ДЕБИТ">#REF!</definedName>
    <definedName name="ТЕК_КРЕДИТ" localSheetId="1">#REF!</definedName>
    <definedName name="ТЕК_КРЕДИТ" localSheetId="24">#REF!</definedName>
    <definedName name="ТЕК_КРЕДИТ">#REF!</definedName>
    <definedName name="ТЕК_ОБЪЕМ" localSheetId="1">#REF!</definedName>
    <definedName name="ТЕК_ОБЪЕМ" localSheetId="24">#REF!</definedName>
    <definedName name="ТЕК_ОБЪЕМ">#REF!</definedName>
    <definedName name="ТЕК_РЕАЛ" localSheetId="1">#REF!</definedName>
    <definedName name="ТЕК_РЕАЛ" localSheetId="24">#REF!</definedName>
    <definedName name="ТЕК_РЕАЛ">#REF!</definedName>
    <definedName name="тепл" localSheetId="1">#REF!</definedName>
    <definedName name="тепл" localSheetId="24">#REF!</definedName>
    <definedName name="тепл">#REF!</definedName>
    <definedName name="тепло_проц_ф" localSheetId="1">#REF!</definedName>
    <definedName name="тепло_проц_ф" localSheetId="24">#REF!</definedName>
    <definedName name="тепло_проц_ф">#REF!</definedName>
    <definedName name="тепло_процент" localSheetId="1">#REF!</definedName>
    <definedName name="тепло_процент" localSheetId="24">#REF!</definedName>
    <definedName name="тепло_процент">#REF!</definedName>
    <definedName name="теплоэнергия_18">[71]дефляторы!$E$20</definedName>
    <definedName name="теплоэнергия_19">[71]дефляторы!$F$20</definedName>
    <definedName name="теплоэнергия_2015_полуг" localSheetId="1">[56]дефляторы!$I$21</definedName>
    <definedName name="теплоэнергия_2015_полуг">[57]дефляторы!$I$21</definedName>
    <definedName name="теплоэнергия_21">[71]дефляторы!$H$20</definedName>
    <definedName name="теплоэнергия_22">[71]дефляторы!$I$20</definedName>
    <definedName name="теплоэнергия_23">[71]дефляторы!$J$20</definedName>
    <definedName name="теплоэнергия_с_01.07.2016">[58]дефляторы!$N$20</definedName>
    <definedName name="теплоэнергия_с_01.07.2017">[72]дефляторы!$L$20</definedName>
    <definedName name="теплоэнергия_с_01.07.2018">[58]дефляторы!$R$20</definedName>
    <definedName name="теплоэнергия_с_01072015">[47]дефляторы!$J$20</definedName>
    <definedName name="теплоэнергия_с_01072016">[47]дефляторы!$L$20</definedName>
    <definedName name="теплоэнергия_с_01072017">[47]дефляторы!$N$20</definedName>
    <definedName name="теплоэнергия_среднегод_2016">[58]дефляторы!$O$20</definedName>
    <definedName name="теплоэнергия_среднегод_2021">[32]дефляторы!$L$20</definedName>
    <definedName name="теплоэнергия_среднегод_2022">[32]дефляторы!$M$20</definedName>
    <definedName name="теплоэнергия_среднегод_2023">[32]дефляторы!$N$20</definedName>
    <definedName name="теплоэнергия_среднегод_2024">[32]дефляторы!$O$20</definedName>
    <definedName name="ТЕРМ" localSheetId="1">[54]Калькуляции!#REF!</definedName>
    <definedName name="ТЕРМ" localSheetId="24">[54]Калькуляции!#REF!</definedName>
    <definedName name="ТЕРМ" localSheetId="0">[54]Калькуляции!#REF!</definedName>
    <definedName name="ТЕРМ">[54]Калькуляции!#REF!</definedName>
    <definedName name="ТЕРМ_ДАВ" localSheetId="1">[54]Калькуляции!#REF!</definedName>
    <definedName name="ТЕРМ_ДАВ" localSheetId="24">[54]Калькуляции!#REF!</definedName>
    <definedName name="ТЕРМ_ДАВ" localSheetId="0">[54]Калькуляции!#REF!</definedName>
    <definedName name="ТЕРМ_ДАВ">[54]Калькуляции!#REF!</definedName>
    <definedName name="техинвент">#N/A</definedName>
    <definedName name="ТЗР" localSheetId="1">#REF!</definedName>
    <definedName name="ТЗР" localSheetId="24">#REF!</definedName>
    <definedName name="ТЗР" localSheetId="0">#REF!</definedName>
    <definedName name="ТЗР">#REF!</definedName>
    <definedName name="ТИ" localSheetId="1">#REF!</definedName>
    <definedName name="ТИ" localSheetId="24">#REF!</definedName>
    <definedName name="ТИ">#REF!</definedName>
    <definedName name="тим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п" localSheetId="1">[47]списки!$B$39:$B$42</definedName>
    <definedName name="тип">[80]списки!$B$39:$B$42</definedName>
    <definedName name="ткд010" localSheetId="1">#REF!</definedName>
    <definedName name="ткд010" localSheetId="24">#REF!</definedName>
    <definedName name="ткд010" localSheetId="0">#REF!</definedName>
    <definedName name="ткд010">#REF!</definedName>
    <definedName name="ткд020" localSheetId="1">#REF!</definedName>
    <definedName name="ткд020" localSheetId="24">#REF!</definedName>
    <definedName name="ткд020">#REF!</definedName>
    <definedName name="ткд030" localSheetId="1">#REF!</definedName>
    <definedName name="ткд030" localSheetId="24">#REF!</definedName>
    <definedName name="ткд030">#REF!</definedName>
    <definedName name="ткд040" localSheetId="1">#REF!</definedName>
    <definedName name="ткд040" localSheetId="24">#REF!</definedName>
    <definedName name="ткд040">#REF!</definedName>
    <definedName name="ткд050" localSheetId="1">#REF!</definedName>
    <definedName name="ткд050" localSheetId="24">#REF!</definedName>
    <definedName name="ткд050">#REF!</definedName>
    <definedName name="ткд060" localSheetId="1">#REF!</definedName>
    <definedName name="ткд060" localSheetId="24">#REF!</definedName>
    <definedName name="ткд060">#REF!</definedName>
    <definedName name="ткд070" localSheetId="1">#REF!</definedName>
    <definedName name="ткд070" localSheetId="24">#REF!</definedName>
    <definedName name="ткд070">#REF!</definedName>
    <definedName name="ткд080" localSheetId="1">#REF!</definedName>
    <definedName name="ткд080" localSheetId="24">#REF!</definedName>
    <definedName name="ткд080">#REF!</definedName>
    <definedName name="ткд090" localSheetId="1">#REF!</definedName>
    <definedName name="ткд090" localSheetId="24">#REF!</definedName>
    <definedName name="ткд090">#REF!</definedName>
    <definedName name="ткд100" localSheetId="1">#REF!</definedName>
    <definedName name="ткд100" localSheetId="24">#REF!</definedName>
    <definedName name="ткд100">#REF!</definedName>
    <definedName name="ткд110" localSheetId="1">#REF!</definedName>
    <definedName name="ткд110" localSheetId="24">#REF!</definedName>
    <definedName name="ткд110">#REF!</definedName>
    <definedName name="ткд120" localSheetId="1">#REF!</definedName>
    <definedName name="ткд120" localSheetId="24">#REF!</definedName>
    <definedName name="ткд120">#REF!</definedName>
    <definedName name="ткд130" localSheetId="1">#REF!</definedName>
    <definedName name="ткд130" localSheetId="24">#REF!</definedName>
    <definedName name="ткд130">#REF!</definedName>
    <definedName name="ткд140" localSheetId="1">#REF!</definedName>
    <definedName name="ткд140" localSheetId="24">#REF!</definedName>
    <definedName name="ткд140">#REF!</definedName>
    <definedName name="ткд150" localSheetId="1">#REF!</definedName>
    <definedName name="ткд150" localSheetId="24">#REF!</definedName>
    <definedName name="ткд150">#REF!</definedName>
    <definedName name="ткд160" localSheetId="1">#REF!</definedName>
    <definedName name="ткд160" localSheetId="24">#REF!</definedName>
    <definedName name="ткд160">#REF!</definedName>
    <definedName name="ткд170" localSheetId="1">#REF!</definedName>
    <definedName name="ткд170" localSheetId="24">#REF!</definedName>
    <definedName name="ткд170">#REF!</definedName>
    <definedName name="ткд180" localSheetId="1">#REF!</definedName>
    <definedName name="ткд180" localSheetId="24">#REF!</definedName>
    <definedName name="ткд180">#REF!</definedName>
    <definedName name="ткд190" localSheetId="1">#REF!</definedName>
    <definedName name="ткд190" localSheetId="24">#REF!</definedName>
    <definedName name="ткд190">#REF!</definedName>
    <definedName name="ткд200" localSheetId="1">#REF!</definedName>
    <definedName name="ткд200" localSheetId="24">#REF!</definedName>
    <definedName name="ткд200">#REF!</definedName>
    <definedName name="ткд210" localSheetId="1">#REF!</definedName>
    <definedName name="ткд210" localSheetId="24">#REF!</definedName>
    <definedName name="ткд210">#REF!</definedName>
    <definedName name="ткд220" localSheetId="1">#REF!</definedName>
    <definedName name="ткд220" localSheetId="24">#REF!</definedName>
    <definedName name="ткд220">#REF!</definedName>
    <definedName name="ткд230" localSheetId="1">#REF!</definedName>
    <definedName name="ткд230" localSheetId="24">#REF!</definedName>
    <definedName name="ткд230">#REF!</definedName>
    <definedName name="ткд240" localSheetId="1">#REF!</definedName>
    <definedName name="ткд240" localSheetId="24">#REF!</definedName>
    <definedName name="ткд240">#REF!</definedName>
    <definedName name="ткд250" localSheetId="1">#REF!</definedName>
    <definedName name="ткд250" localSheetId="24">#REF!</definedName>
    <definedName name="ткд250">#REF!</definedName>
    <definedName name="ткд260" localSheetId="1">#REF!</definedName>
    <definedName name="ткд260" localSheetId="24">#REF!</definedName>
    <definedName name="ткд260">#REF!</definedName>
    <definedName name="ТМ">'[5]Ведомость по ОС (3)'!$M$7:$M$5447</definedName>
    <definedName name="ТМП_опл_ден" localSheetId="1">#REF!</definedName>
    <definedName name="ТМП_опл_ден" localSheetId="24">#REF!</definedName>
    <definedName name="ТМП_опл_ден" localSheetId="0">#REF!</definedName>
    <definedName name="ТМП_опл_ден">#REF!</definedName>
    <definedName name="ТМП_опл_мет" localSheetId="1">#REF!</definedName>
    <definedName name="ТМП_опл_мет" localSheetId="24">#REF!</definedName>
    <definedName name="ТМП_опл_мет">#REF!</definedName>
    <definedName name="ТМП_опл_откл" localSheetId="1">#REF!</definedName>
    <definedName name="ТМП_опл_откл" localSheetId="24">#REF!</definedName>
    <definedName name="ТМП_опл_откл">#REF!</definedName>
    <definedName name="ТМП_опл_проч" localSheetId="1">#REF!</definedName>
    <definedName name="ТМП_опл_проч" localSheetId="24">#REF!</definedName>
    <definedName name="ТМП_опл_проч">#REF!</definedName>
    <definedName name="ТМП_оплата" localSheetId="1">#REF!</definedName>
    <definedName name="ТМП_оплата" localSheetId="24">#REF!</definedName>
    <definedName name="ТМП_оплата">#REF!</definedName>
    <definedName name="ТМП_потр" localSheetId="1">#REF!</definedName>
    <definedName name="ТМП_потр" localSheetId="24">#REF!</definedName>
    <definedName name="ТМП_потр">#REF!</definedName>
    <definedName name="ТМэРегАО" localSheetId="1">#REF!</definedName>
    <definedName name="ТМэРегАО" localSheetId="24">#REF!</definedName>
    <definedName name="ТМэРегАО">#REF!</definedName>
    <definedName name="тов" localSheetId="1">'Производственные показатели'!тов</definedName>
    <definedName name="тов" localSheetId="0">'форма №2 '!тов</definedName>
    <definedName name="тов">[0]!тов</definedName>
    <definedName name="Товарная_продукция_2" localSheetId="1">[110]июнь9!#REF!</definedName>
    <definedName name="Товарная_продукция_2" localSheetId="24">[120]июнь9!#REF!</definedName>
    <definedName name="Товарная_продукция_2" localSheetId="0">[120]июнь9!#REF!</definedName>
    <definedName name="Товарная_продукция_2">[120]июнь9!#REF!</definedName>
    <definedName name="ТОВАРНЫЙ" localSheetId="1">#REF!</definedName>
    <definedName name="ТОВАРНЫЙ" localSheetId="24">#REF!</definedName>
    <definedName name="ТОВАРНЫЙ" localSheetId="0">#REF!</definedName>
    <definedName name="ТОВАРНЫЙ">#REF!</definedName>
    <definedName name="ТОЛ" localSheetId="1">#REF!</definedName>
    <definedName name="ТОЛ" localSheetId="24">#REF!</definedName>
    <definedName name="ТОЛ">#REF!</definedName>
    <definedName name="ТОЛК_МЕЛ" localSheetId="1">[54]Калькуляции!#REF!</definedName>
    <definedName name="ТОЛК_МЕЛ" localSheetId="24">[54]Калькуляции!#REF!</definedName>
    <definedName name="ТОЛК_МЕЛ">[54]Калькуляции!#REF!</definedName>
    <definedName name="ТОЛК_СЛТ" localSheetId="1">[54]Калькуляции!#REF!</definedName>
    <definedName name="ТОЛК_СЛТ" localSheetId="24">[54]Калькуляции!#REF!</definedName>
    <definedName name="ТОЛК_СЛТ">[54]Калькуляции!#REF!</definedName>
    <definedName name="ТОЛК_СУМ" localSheetId="1">[54]Калькуляции!#REF!</definedName>
    <definedName name="ТОЛК_СУМ" localSheetId="24">[54]Калькуляции!#REF!</definedName>
    <definedName name="ТОЛК_СУМ">[54]Калькуляции!#REF!</definedName>
    <definedName name="ТОЛК_ТОБ" localSheetId="1">[54]Калькуляции!#REF!</definedName>
    <definedName name="ТОЛК_ТОБ" localSheetId="24">[54]Калькуляции!#REF!</definedName>
    <definedName name="ТОЛК_ТОБ">[54]Калькуляции!#REF!</definedName>
    <definedName name="ТОЛЛИНГ_МАССА" localSheetId="1">[54]Калькуляции!#REF!</definedName>
    <definedName name="ТОЛЛИНГ_МАССА" localSheetId="24">[54]Калькуляции!#REF!</definedName>
    <definedName name="ТОЛЛИНГ_МАССА">[54]Калькуляции!#REF!</definedName>
    <definedName name="ТОЛЛИНГ_СЫРЕЦ" localSheetId="1">#REF!</definedName>
    <definedName name="ТОЛЛИНГ_СЫРЕЦ" localSheetId="24">#REF!</definedName>
    <definedName name="ТОЛЛИНГ_СЫРЕЦ" localSheetId="0">#REF!</definedName>
    <definedName name="ТОЛЛИНГ_СЫРЕЦ">#REF!</definedName>
    <definedName name="ТОЛЛИНГ_СЫРЬЁ" localSheetId="1">[54]Калькуляции!#REF!</definedName>
    <definedName name="ТОЛЛИНГ_СЫРЬЁ" localSheetId="24">[54]Калькуляции!#REF!</definedName>
    <definedName name="ТОЛЛИНГ_СЫРЬЁ" localSheetId="0">[54]Калькуляции!#REF!</definedName>
    <definedName name="ТОЛЛИНГ_СЫРЬЁ">[54]Калькуляции!#REF!</definedName>
    <definedName name="то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п" localSheetId="1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П_">'[94]Прочие доходы и расходы'!$DQ$70:$DQ$101</definedName>
    <definedName name="тп_2" localSheetId="1" hidden="1">{#N/A,#N/A,TRUE,"Лист1";#N/A,#N/A,TRUE,"Лист2";#N/A,#N/A,TRUE,"Лист3"}</definedName>
    <definedName name="тп_2" localSheetId="0" hidden="1">{#N/A,#N/A,TRUE,"Лист1";#N/A,#N/A,TRUE,"Лист2";#N/A,#N/A,TRUE,"Лист3"}</definedName>
    <definedName name="тп_2" hidden="1">{#N/A,#N/A,TRUE,"Лист1";#N/A,#N/A,TRUE,"Лист2";#N/A,#N/A,TRUE,"Лист3"}</definedName>
    <definedName name="ТР" localSheetId="1">#REF!</definedName>
    <definedName name="ТР" localSheetId="24">#REF!</definedName>
    <definedName name="ТР" localSheetId="0">#REF!</definedName>
    <definedName name="ТР">#REF!</definedName>
    <definedName name="третий" localSheetId="1">#REF!</definedName>
    <definedName name="третий" localSheetId="24">#REF!</definedName>
    <definedName name="третий">#REF!</definedName>
    <definedName name="три" localSheetId="1">'Производственные показатели'!три</definedName>
    <definedName name="три" localSheetId="0">'форма №2 '!три</definedName>
    <definedName name="три">[0]!три</definedName>
    <definedName name="тт" localSheetId="1">#REF!</definedName>
    <definedName name="тт" localSheetId="24">#REF!</definedName>
    <definedName name="тт" localSheetId="0">#REF!</definedName>
    <definedName name="тт">#REF!</definedName>
    <definedName name="ттт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>#N/A</definedName>
    <definedName name="ттто" localSheetId="1">#N/A</definedName>
    <definedName name="ттто">[9]!ттто</definedName>
    <definedName name="ттто_8">#N/A</definedName>
    <definedName name="ТТУ_">'[94]Прочие доходы и расходы'!$DS$70:$DS$101</definedName>
    <definedName name="тфф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э" localSheetId="1">#REF!</definedName>
    <definedName name="тэ">[122]имущ!$D$11</definedName>
    <definedName name="ТЭП2" localSheetId="1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П2_2" localSheetId="1" hidden="1">{#N/A,#N/A,TRUE,"Лист1";#N/A,#N/A,TRUE,"Лист2";#N/A,#N/A,TRUE,"Лист3"}</definedName>
    <definedName name="ТЭП2_2" localSheetId="0" hidden="1">{#N/A,#N/A,TRUE,"Лист1";#N/A,#N/A,TRUE,"Лист2";#N/A,#N/A,TRUE,"Лист3"}</definedName>
    <definedName name="ТЭП2_2" hidden="1">{#N/A,#N/A,TRUE,"Лист1";#N/A,#N/A,TRUE,"Лист2";#N/A,#N/A,TRUE,"Лист3"}</definedName>
    <definedName name="у" localSheetId="1">#N/A</definedName>
    <definedName name="у">[9]!у</definedName>
    <definedName name="у_8">#N/A</definedName>
    <definedName name="у2">#N/A</definedName>
    <definedName name="Уголь_карагандинский" localSheetId="1">#REF!</definedName>
    <definedName name="Уголь_карагандинский" localSheetId="24">#REF!</definedName>
    <definedName name="Уголь_карагандинский" localSheetId="0">#REF!</definedName>
    <definedName name="Уголь_карагандинский">#REF!</definedName>
    <definedName name="Уголь_кузнецкий" localSheetId="1">#REF!</definedName>
    <definedName name="Уголь_кузнецкий" localSheetId="24">#REF!</definedName>
    <definedName name="Уголь_кузнецкий">#REF!</definedName>
    <definedName name="уголь_опл_ден" localSheetId="1">#REF!</definedName>
    <definedName name="уголь_опл_ден" localSheetId="24">#REF!</definedName>
    <definedName name="уголь_опл_ден">#REF!</definedName>
    <definedName name="уголь_опл_мет" localSheetId="1">#REF!</definedName>
    <definedName name="уголь_опл_мет" localSheetId="24">#REF!</definedName>
    <definedName name="уголь_опл_мет">#REF!</definedName>
    <definedName name="уголь_опл_откл" localSheetId="1">#REF!</definedName>
    <definedName name="уголь_опл_откл" localSheetId="24">#REF!</definedName>
    <definedName name="уголь_опл_откл">#REF!</definedName>
    <definedName name="уголь_опл_проч" localSheetId="1">#REF!</definedName>
    <definedName name="уголь_опл_проч" localSheetId="24">#REF!</definedName>
    <definedName name="уголь_опл_проч">#REF!</definedName>
    <definedName name="уголь_оплата" localSheetId="1">#REF!</definedName>
    <definedName name="уголь_оплата" localSheetId="24">#REF!</definedName>
    <definedName name="уголь_оплата">#REF!</definedName>
    <definedName name="уголь_потр" localSheetId="1">#REF!</definedName>
    <definedName name="уголь_потр" localSheetId="24">#REF!</definedName>
    <definedName name="уголь_потр">#REF!</definedName>
    <definedName name="Уголь_экибастузский" localSheetId="1">#REF!</definedName>
    <definedName name="Уголь_экибастузский" localSheetId="24">#REF!</definedName>
    <definedName name="Уголь_экибастузский">#REF!</definedName>
    <definedName name="уголь1">#N/A</definedName>
    <definedName name="уголь1_1">NA()</definedName>
    <definedName name="уголь1_16">NA()</definedName>
    <definedName name="уголь1_17">NA()</definedName>
    <definedName name="уголь1_18">NA()</definedName>
    <definedName name="угпена_ВСЕГО" localSheetId="1">#REF!</definedName>
    <definedName name="угпена_ВСЕГО" localSheetId="24">#REF!</definedName>
    <definedName name="угпена_ВСЕГО" localSheetId="0">#REF!</definedName>
    <definedName name="угпена_ВСЕГО">#REF!</definedName>
    <definedName name="угпена_ОКСА_ВСЕГО" localSheetId="1">#REF!</definedName>
    <definedName name="угпена_ОКСА_ВСЕГО" localSheetId="24">#REF!</definedName>
    <definedName name="угпена_ОКСА_ВСЕГО">#REF!</definedName>
    <definedName name="УГЭ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к" localSheetId="1">#REF!</definedName>
    <definedName name="ук" localSheetId="24">#REF!</definedName>
    <definedName name="ук" localSheetId="0">#REF!</definedName>
    <definedName name="ук">#REF!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ееукеееееееееееееее_2" localSheetId="1" hidden="1">{#N/A,#N/A,TRUE,"Лист1";#N/A,#N/A,TRUE,"Лист2";#N/A,#N/A,TRUE,"Лист3"}</definedName>
    <definedName name="укеееукеееееееееееееее_2" localSheetId="0" hidden="1">{#N/A,#N/A,TRUE,"Лист1";#N/A,#N/A,TRUE,"Лист2";#N/A,#N/A,TRUE,"Лист3"}</definedName>
    <definedName name="укеееукеееееееееееееее_2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2" localSheetId="1" hidden="1">{#N/A,#N/A,TRUE,"Лист1";#N/A,#N/A,TRUE,"Лист2";#N/A,#N/A,TRUE,"Лист3"}</definedName>
    <definedName name="укеукеуеуе_2" localSheetId="0" hidden="1">{#N/A,#N/A,TRUE,"Лист1";#N/A,#N/A,TRUE,"Лист2";#N/A,#N/A,TRUE,"Лист3"}</definedName>
    <definedName name="укеукеуеуе_2" hidden="1">{#N/A,#N/A,TRUE,"Лист1";#N/A,#N/A,TRUE,"Лист2";#N/A,#N/A,TRUE,"Лист3"}</definedName>
    <definedName name="уку" localSheetId="1">'Производственные показатели'!уку</definedName>
    <definedName name="уку" localSheetId="0">'форма №2 '!уку</definedName>
    <definedName name="уку">[0]!уку</definedName>
    <definedName name="УОПС" localSheetId="1">#REF!</definedName>
    <definedName name="УОПС" localSheetId="24">#REF!</definedName>
    <definedName name="УОПС" localSheetId="0">#REF!</definedName>
    <definedName name="УОПС">#REF!</definedName>
    <definedName name="УП" localSheetId="1">#N/A</definedName>
    <definedName name="УП">[9]!УП</definedName>
    <definedName name="УП_8">#N/A</definedName>
    <definedName name="уплач" localSheetId="1">#REF!</definedName>
    <definedName name="уплач" localSheetId="24">#REF!</definedName>
    <definedName name="уплач" localSheetId="0">#REF!</definedName>
    <definedName name="уплач">#REF!</definedName>
    <definedName name="управ">#N/A</definedName>
    <definedName name="управление">#N/A</definedName>
    <definedName name="усл_кред_орг" localSheetId="1">#REF!</definedName>
    <definedName name="усл_кред_орг" localSheetId="24">#REF!</definedName>
    <definedName name="усл_кред_орг" localSheetId="0">#REF!</definedName>
    <definedName name="усл_кред_орг">#REF!</definedName>
    <definedName name="условие" localSheetId="1">[47]списки!$B$35:$B$36</definedName>
    <definedName name="условие">[72]списки!$G$3:$G$4</definedName>
    <definedName name="услуга" localSheetId="1">[47]списки!$B$9:$B$13</definedName>
    <definedName name="услуга">[32]списки!$H$13:$H$18</definedName>
    <definedName name="услуги_20">[60]дефляторы!$G$8</definedName>
    <definedName name="услуги_21">[60]дефляторы!$H$8</definedName>
    <definedName name="УСЛУГИ_6063" localSheetId="1">[54]Калькуляции!#REF!</definedName>
    <definedName name="УСЛУГИ_6063" localSheetId="24">[54]Калькуляции!#REF!</definedName>
    <definedName name="УСЛУГИ_6063" localSheetId="0">[54]Калькуляции!#REF!</definedName>
    <definedName name="УСЛУГИ_6063">[54]Калькуляции!#REF!</definedName>
    <definedName name="услуги_произв_характера_с_01.07.2016">[58]дефляторы!$N$8</definedName>
    <definedName name="услуги_произв_характера_с_01.07.2017">[72]дефляторы!$L$8</definedName>
    <definedName name="услуги_произв_характера_с_01.07.2018">[58]дефляторы!$R$8</definedName>
    <definedName name="услуги_произв_характера_среднегод_2016">[58]дефляторы!$O$8</definedName>
    <definedName name="услуги_произв_характера_среднегод_2017">[73]дефляторы!$Q$8</definedName>
    <definedName name="услуги_произв_характера_среднегод_2021">[32]дефляторы!$L$8</definedName>
    <definedName name="услуги_произв_характера_среднегод_2022">[32]дефляторы!$M$8</definedName>
    <definedName name="услуги_произв_характера_среднегод_2023">[32]дефляторы!$N$8</definedName>
    <definedName name="услуги_произв_характера_среднегод_2024">[32]дефляторы!$O$8</definedName>
    <definedName name="усн" localSheetId="1">[47]списки!$B$45:$B$46</definedName>
    <definedName name="усн" localSheetId="0">#REF!</definedName>
    <definedName name="усн">[32]списки!$L$4:$L$5</definedName>
    <definedName name="ууу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у" localSheetId="1">'Производственные показатели'!ууууу</definedName>
    <definedName name="ууууу" localSheetId="0">'форма №2 '!ууууу</definedName>
    <definedName name="ууууу">[0]!ууууу</definedName>
    <definedName name="уууууууу" localSheetId="1">#REF!</definedName>
    <definedName name="уууууууу" localSheetId="24">#REF!</definedName>
    <definedName name="уууууууу" localSheetId="0">#REF!</definedName>
    <definedName name="уууууууу">#REF!</definedName>
    <definedName name="УФ">#N/A</definedName>
    <definedName name="уфе" localSheetId="1">'Производственные показатели'!уфе</definedName>
    <definedName name="уфе" localSheetId="0">'форма №2 '!уфе</definedName>
    <definedName name="уфе">[0]!уфе</definedName>
    <definedName name="уфэ" localSheetId="1">#N/A</definedName>
    <definedName name="уфэ">[9]!уфэ</definedName>
    <definedName name="уфэ_8">#N/A</definedName>
    <definedName name="учетная" localSheetId="1">'[123]ОХР смета '!#REF!</definedName>
    <definedName name="учетная" localSheetId="24">'[80]ОХР смета '!#REF!</definedName>
    <definedName name="учетная" localSheetId="0">'[80]ОХР смета '!#REF!</definedName>
    <definedName name="учетная">'[80]ОХР смета '!#REF!</definedName>
    <definedName name="ф" localSheetId="1" hidden="1">{"konoplin - Личное представление",#N/A,TRUE,"ФинПлан_1кв";"konoplin - Личное представление",#N/A,TRUE,"ФинПлан_2кв"}</definedName>
    <definedName name="ф" localSheetId="0" hidden="1">{"konoplin - Личное представление",#N/A,TRUE,"ФинПлан_1кв";"konoplin - Личное представление",#N/A,TRUE,"ФинПлан_2кв"}</definedName>
    <definedName name="ф" hidden="1">{"konoplin - Личное представление",#N/A,TRUE,"ФинПлан_1кв";"konoplin - Личное представление",#N/A,TRUE,"ФинПлан_2кв"}</definedName>
    <definedName name="Ф16" localSheetId="1">#REF!</definedName>
    <definedName name="Ф16" localSheetId="24">#REF!</definedName>
    <definedName name="Ф16" localSheetId="0">#REF!</definedName>
    <definedName name="Ф16">#REF!</definedName>
    <definedName name="Файл" localSheetId="1">#REF!</definedName>
    <definedName name="Файл" localSheetId="24">#REF!</definedName>
    <definedName name="Файл">#REF!</definedName>
    <definedName name="факт" localSheetId="1">#REF!</definedName>
    <definedName name="факт" localSheetId="24">#REF!</definedName>
    <definedName name="факт">#REF!</definedName>
    <definedName name="ФАКТ_ПОСТ" localSheetId="1">#REF!</definedName>
    <definedName name="ФАКТ_ПОСТ" localSheetId="24">#REF!</definedName>
    <definedName name="ФАКТ_ПОСТ">#REF!</definedName>
    <definedName name="ФАКТ_ПОСТ_1" localSheetId="1">#REF!</definedName>
    <definedName name="ФАКТ_ПОСТ_1" localSheetId="24">#REF!</definedName>
    <definedName name="ФАКТ_ПОСТ_1">#REF!</definedName>
    <definedName name="ФАКТ_ПОСТ_2" localSheetId="1">#REF!</definedName>
    <definedName name="ФАКТ_ПОСТ_2" localSheetId="24">#REF!</definedName>
    <definedName name="ФАКТ_ПОСТ_2">#REF!</definedName>
    <definedName name="ФАКТ_ПОСТ_3" localSheetId="1">#REF!</definedName>
    <definedName name="ФАКТ_ПОСТ_3" localSheetId="24">#REF!</definedName>
    <definedName name="ФАКТ_ПОСТ_3">#REF!</definedName>
    <definedName name="ФАКТ_ПОСТ_4" localSheetId="1">#REF!</definedName>
    <definedName name="ФАКТ_ПОСТ_4" localSheetId="24">#REF!</definedName>
    <definedName name="ФАКТ_ПОСТ_4">#REF!</definedName>
    <definedName name="ФАКТ_ПОСТ_5" localSheetId="1">#REF!</definedName>
    <definedName name="ФАКТ_ПОСТ_5" localSheetId="24">#REF!</definedName>
    <definedName name="ФАКТ_ПОСТ_5">#REF!</definedName>
    <definedName name="ФАКТ_ПРОДАЖ" localSheetId="1">#REF!</definedName>
    <definedName name="ФАКТ_ПРОДАЖ" localSheetId="24">#REF!</definedName>
    <definedName name="ФАКТ_ПРОДАЖ">#REF!</definedName>
    <definedName name="ФАКТ_тн" localSheetId="1">#REF!</definedName>
    <definedName name="ФАКТ_тн" localSheetId="24">#REF!</definedName>
    <definedName name="ФАКТ_тн">#REF!</definedName>
    <definedName name="факт1" localSheetId="1">#REF!</definedName>
    <definedName name="факт1" localSheetId="24">#REF!</definedName>
    <definedName name="факт1">#REF!</definedName>
    <definedName name="факт2" localSheetId="1">#REF!</definedName>
    <definedName name="факт2" localSheetId="24">#REF!</definedName>
    <definedName name="факт2">#REF!</definedName>
    <definedName name="фат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выапм\" localSheetId="1">'Производственные показатели'!фвыапм\</definedName>
    <definedName name="фвыапм\" localSheetId="0">'форма №2 '!фвыапм\</definedName>
    <definedName name="фвыапм\">[0]!фвыапм\</definedName>
    <definedName name="ФЕВ_РУБ" localSheetId="1">#REF!</definedName>
    <definedName name="ФЕВ_РУБ" localSheetId="24">#REF!</definedName>
    <definedName name="ФЕВ_РУБ" localSheetId="0">#REF!</definedName>
    <definedName name="ФЕВ_РУБ">#REF!</definedName>
    <definedName name="ФЕВ_ТОН" localSheetId="1">#REF!</definedName>
    <definedName name="ФЕВ_ТОН" localSheetId="24">#REF!</definedName>
    <definedName name="ФЕВ_ТОН">#REF!</definedName>
    <definedName name="февраль" localSheetId="1">#REF!</definedName>
    <definedName name="февраль" localSheetId="24">#REF!</definedName>
    <definedName name="февраль">#REF!</definedName>
    <definedName name="федя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з_тариф" localSheetId="1">#REF!</definedName>
    <definedName name="физ_тариф" localSheetId="24">#REF!</definedName>
    <definedName name="физ_тариф" localSheetId="0">#REF!</definedName>
    <definedName name="физ_тариф">#REF!</definedName>
    <definedName name="фин_">[124]коэфф!$B$2</definedName>
    <definedName name="фин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Л_К" localSheetId="1">#REF!</definedName>
    <definedName name="ФЛ_К" localSheetId="24">#REF!</definedName>
    <definedName name="ФЛ_К" localSheetId="0">#REF!</definedName>
    <definedName name="ФЛ_К">#REF!</definedName>
    <definedName name="ФЛитраж" localSheetId="1">#REF!</definedName>
    <definedName name="ФЛитраж" localSheetId="24">#REF!</definedName>
    <definedName name="ФЛитраж">#REF!</definedName>
    <definedName name="ФЛОТ_ОКСА" localSheetId="1">[54]Калькуляции!#REF!</definedName>
    <definedName name="ФЛОТ_ОКСА" localSheetId="24">[54]Калькуляции!#REF!</definedName>
    <definedName name="ФЛОТ_ОКСА">[54]Калькуляции!#REF!</definedName>
    <definedName name="фм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нд010" localSheetId="1">#REF!</definedName>
    <definedName name="фнд010" localSheetId="24">#REF!</definedName>
    <definedName name="фнд010" localSheetId="0">#REF!</definedName>
    <definedName name="фнд010">#REF!</definedName>
    <definedName name="фнд020" localSheetId="1">#REF!</definedName>
    <definedName name="фнд020" localSheetId="24">#REF!</definedName>
    <definedName name="фнд020">#REF!</definedName>
    <definedName name="фнд030" localSheetId="1">#REF!</definedName>
    <definedName name="фнд030" localSheetId="24">#REF!</definedName>
    <definedName name="фнд030">#REF!</definedName>
    <definedName name="фнд040" localSheetId="1">#REF!</definedName>
    <definedName name="фнд040" localSheetId="24">#REF!</definedName>
    <definedName name="фнд040">#REF!</definedName>
    <definedName name="фнд050" localSheetId="1">#REF!</definedName>
    <definedName name="фнд050" localSheetId="24">#REF!</definedName>
    <definedName name="фнд050">#REF!</definedName>
    <definedName name="фнд060" localSheetId="1">#REF!</definedName>
    <definedName name="фнд060" localSheetId="24">#REF!</definedName>
    <definedName name="фнд060">#REF!</definedName>
    <definedName name="фнд070" localSheetId="1">#REF!</definedName>
    <definedName name="фнд070" localSheetId="24">#REF!</definedName>
    <definedName name="фнд070">#REF!</definedName>
    <definedName name="фнд080" localSheetId="1">#REF!</definedName>
    <definedName name="фнд080" localSheetId="24">#REF!</definedName>
    <definedName name="фнд080">#REF!</definedName>
    <definedName name="фнд090" localSheetId="1">#REF!</definedName>
    <definedName name="фнд090" localSheetId="24">#REF!</definedName>
    <definedName name="фнд090">#REF!</definedName>
    <definedName name="фнд100" localSheetId="1">#REF!</definedName>
    <definedName name="фнд100" localSheetId="24">#REF!</definedName>
    <definedName name="фнд100">#REF!</definedName>
    <definedName name="фнд110" localSheetId="1">#REF!</definedName>
    <definedName name="фнд110" localSheetId="24">#REF!</definedName>
    <definedName name="фнд110">#REF!</definedName>
    <definedName name="фнд120" localSheetId="1">#REF!</definedName>
    <definedName name="фнд120" localSheetId="24">#REF!</definedName>
    <definedName name="фнд120">#REF!</definedName>
    <definedName name="фнд130" localSheetId="1">#REF!</definedName>
    <definedName name="фнд130" localSheetId="24">#REF!</definedName>
    <definedName name="фнд130">#REF!</definedName>
    <definedName name="фнд140" localSheetId="1">#REF!</definedName>
    <definedName name="фнд140" localSheetId="24">#REF!</definedName>
    <definedName name="фнд140">#REF!</definedName>
    <definedName name="фнд150" localSheetId="1">#REF!</definedName>
    <definedName name="фнд150" localSheetId="24">#REF!</definedName>
    <definedName name="фнд150">#REF!</definedName>
    <definedName name="фнд160" localSheetId="1">#REF!</definedName>
    <definedName name="фнд160" localSheetId="24">#REF!</definedName>
    <definedName name="фнд160">#REF!</definedName>
    <definedName name="фнд170" localSheetId="1">#REF!</definedName>
    <definedName name="фнд170" localSheetId="24">#REF!</definedName>
    <definedName name="фнд170">#REF!</definedName>
    <definedName name="фнд180" localSheetId="1">#REF!</definedName>
    <definedName name="фнд180" localSheetId="24">#REF!</definedName>
    <definedName name="фнд180">#REF!</definedName>
    <definedName name="фнд190" localSheetId="1">#REF!</definedName>
    <definedName name="фнд190" localSheetId="24">#REF!</definedName>
    <definedName name="фнд190">#REF!</definedName>
    <definedName name="фнд200" localSheetId="1">#REF!</definedName>
    <definedName name="фнд200" localSheetId="24">#REF!</definedName>
    <definedName name="фнд200">#REF!</definedName>
    <definedName name="фнд210" localSheetId="1">#REF!</definedName>
    <definedName name="фнд210" localSheetId="24">#REF!</definedName>
    <definedName name="фнд210">#REF!</definedName>
    <definedName name="фнд220" localSheetId="1">#REF!</definedName>
    <definedName name="фнд220" localSheetId="24">#REF!</definedName>
    <definedName name="фнд220">#REF!</definedName>
    <definedName name="фнд230" localSheetId="1">#REF!</definedName>
    <definedName name="фнд230" localSheetId="24">#REF!</definedName>
    <definedName name="фнд230">#REF!</definedName>
    <definedName name="фнд240" localSheetId="1">#REF!</definedName>
    <definedName name="фнд240" localSheetId="24">#REF!</definedName>
    <definedName name="фнд240">#REF!</definedName>
    <definedName name="фнд250" localSheetId="1">#REF!</definedName>
    <definedName name="фнд250" localSheetId="24">#REF!</definedName>
    <definedName name="фнд250">#REF!</definedName>
    <definedName name="фнд260" localSheetId="1">#REF!</definedName>
    <definedName name="фнд260" localSheetId="24">#REF!</definedName>
    <definedName name="фнд260">#REF!</definedName>
    <definedName name="фо_а_н_пц">[76]рабочий!$AR$240:$BI$263</definedName>
    <definedName name="фо_а_с_пц">[76]рабочий!$AS$202:$BI$224</definedName>
    <definedName name="фо_н_03">[76]рабочий!$X$305:$X$327</definedName>
    <definedName name="фо_н_04">[76]рабочий!$X$335:$X$357</definedName>
    <definedName name="форм" localSheetId="1">#REF!</definedName>
    <definedName name="форм" localSheetId="24">#REF!</definedName>
    <definedName name="форм" localSheetId="0">#REF!</definedName>
    <definedName name="форм">#REF!</definedName>
    <definedName name="форма2" localSheetId="1">#REF!</definedName>
    <definedName name="форма2" localSheetId="24">#REF!</definedName>
    <definedName name="форма2">#REF!</definedName>
    <definedName name="Формат_ширина" localSheetId="1">#N/A</definedName>
    <definedName name="Формат_ширина">[9]!Формат_ширина</definedName>
    <definedName name="Формат_ширина_8">#N/A</definedName>
    <definedName name="формулы" localSheetId="1">#REF!</definedName>
    <definedName name="формулы" localSheetId="24">#REF!</definedName>
    <definedName name="формулы" localSheetId="0">#REF!</definedName>
    <definedName name="формулы">#REF!</definedName>
    <definedName name="ф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родукт" localSheetId="1">#REF!</definedName>
    <definedName name="ФПродукт" localSheetId="24">#REF!</definedName>
    <definedName name="ФПродукт" localSheetId="0">#REF!</definedName>
    <definedName name="ФПродукт">#REF!</definedName>
    <definedName name="ФТ_К" localSheetId="1">#REF!</definedName>
    <definedName name="ФТ_К" localSheetId="24">#REF!</definedName>
    <definedName name="ФТ_К">#REF!</definedName>
    <definedName name="ФТоннаж" localSheetId="1">#REF!</definedName>
    <definedName name="ФТоннаж" localSheetId="24">#REF!</definedName>
    <definedName name="ФТоннаж">#REF!</definedName>
    <definedName name="ФУпаковка" localSheetId="1">#REF!</definedName>
    <definedName name="ФУпаковка" localSheetId="24">#REF!</definedName>
    <definedName name="ФУпаковка">#REF!</definedName>
    <definedName name="фф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ф" localSheetId="1">#REF!</definedName>
    <definedName name="ффф" localSheetId="24">#REF!</definedName>
    <definedName name="ффф" localSheetId="0">#REF!</definedName>
    <definedName name="ффф">#REF!</definedName>
    <definedName name="ФФФ1" localSheetId="1">#REF!</definedName>
    <definedName name="ФФФ1" localSheetId="24">#REF!</definedName>
    <definedName name="ФФФ1">#REF!</definedName>
    <definedName name="ФФФ2" localSheetId="1">#REF!</definedName>
    <definedName name="ФФФ2" localSheetId="24">#REF!</definedName>
    <definedName name="ФФФ2">#REF!</definedName>
    <definedName name="фффф" localSheetId="1">#N/A</definedName>
    <definedName name="ФФФФ" localSheetId="24">#REF!</definedName>
    <definedName name="ФФФФ">#REF!</definedName>
    <definedName name="ФЦ1" localSheetId="1">#REF!</definedName>
    <definedName name="ФЦ1" localSheetId="24">#REF!</definedName>
    <definedName name="ФЦ1">#REF!</definedName>
    <definedName name="ФЦ2" localSheetId="1">#REF!</definedName>
    <definedName name="ФЦ2" localSheetId="24">#REF!</definedName>
    <definedName name="ФЦ2">#REF!</definedName>
    <definedName name="фчс">#N/A</definedName>
    <definedName name="фчс_1">NA()</definedName>
    <definedName name="фчс_16">NA()</definedName>
    <definedName name="фчс_17">NA()</definedName>
    <definedName name="фчс_18">NA()</definedName>
    <definedName name="ФЫ" localSheetId="1">#REF!</definedName>
    <definedName name="ФЫ" localSheetId="24">#REF!</definedName>
    <definedName name="ФЫ" localSheetId="0">#REF!</definedName>
    <definedName name="ФЫ">#REF!</definedName>
    <definedName name="фыв" localSheetId="1">#N/A</definedName>
    <definedName name="фыв">[9]!фыв</definedName>
    <definedName name="фыв_8">#N/A</definedName>
    <definedName name="фыв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localSheetId="1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0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" localSheetId="1">#N/A</definedName>
    <definedName name="х">[9]!х</definedName>
    <definedName name="х_8">#N/A</definedName>
    <definedName name="ХЛ_Н" localSheetId="1">#REF!</definedName>
    <definedName name="ХЛ_Н" localSheetId="24">#REF!</definedName>
    <definedName name="ХЛ_Н" localSheetId="0">#REF!</definedName>
    <definedName name="ХЛ_Н">#REF!</definedName>
    <definedName name="хоз.работы">'[61]цены цехов'!$D$31</definedName>
    <definedName name="ц" localSheetId="1">#N/A</definedName>
    <definedName name="ц">[9]!ц</definedName>
    <definedName name="ц_8">#N/A</definedName>
    <definedName name="цемент_вн" localSheetId="1">#REF!</definedName>
    <definedName name="цемент_вн" localSheetId="24">#REF!</definedName>
    <definedName name="цемент_вн" localSheetId="0">#REF!</definedName>
    <definedName name="цемент_вн">#REF!</definedName>
    <definedName name="цемент_ВСЕГО" localSheetId="1">#REF!</definedName>
    <definedName name="цемент_ВСЕГО" localSheetId="24">#REF!</definedName>
    <definedName name="цемент_ВСЕГО">#REF!</definedName>
    <definedName name="цемент_РА" localSheetId="1">#REF!</definedName>
    <definedName name="цемент_РА" localSheetId="24">#REF!</definedName>
    <definedName name="цемент_РА">#REF!</definedName>
    <definedName name="цен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_FeB" localSheetId="1">#REF!</definedName>
    <definedName name="цена_FeB" localSheetId="24">#REF!</definedName>
    <definedName name="цена_FeB" localSheetId="0">#REF!</definedName>
    <definedName name="цена_FeB">#REF!</definedName>
    <definedName name="цена_FeV" localSheetId="1">#REF!</definedName>
    <definedName name="цена_FeV" localSheetId="24">#REF!</definedName>
    <definedName name="цена_FeV">#REF!</definedName>
    <definedName name="цена_Nb" localSheetId="1">#REF!</definedName>
    <definedName name="цена_Nb" localSheetId="24">#REF!</definedName>
    <definedName name="цена_Nb">#REF!</definedName>
    <definedName name="ЦЕННЗП_АВЧ" localSheetId="1">#REF!</definedName>
    <definedName name="ЦЕННЗП_АВЧ" localSheetId="24">#REF!</definedName>
    <definedName name="ЦЕННЗП_АВЧ">#REF!</definedName>
    <definedName name="ЦЕННЗП_АТЧ" localSheetId="1">#REF!</definedName>
    <definedName name="ЦЕННЗП_АТЧ" localSheetId="24">#REF!</definedName>
    <definedName name="ЦЕННЗП_АТЧ">#REF!</definedName>
    <definedName name="ЦЕХ_К" localSheetId="1">[54]Калькуляции!#REF!</definedName>
    <definedName name="ЦЕХ_К" localSheetId="24">[54]Калькуляции!#REF!</definedName>
    <definedName name="ЦЕХ_К">[54]Калькуляции!#REF!</definedName>
    <definedName name="ЦЕХОВЫЕ" localSheetId="1">#REF!</definedName>
    <definedName name="ЦЕХОВЫЕ" localSheetId="24">#REF!</definedName>
    <definedName name="ЦЕХОВЫЕ" localSheetId="0">#REF!</definedName>
    <definedName name="ЦЕХОВЫЕ">#REF!</definedName>
    <definedName name="ЦЕХР" localSheetId="1">#REF!</definedName>
    <definedName name="ЦЕХР" localSheetId="24">#REF!</definedName>
    <definedName name="ЦЕХР">#REF!</definedName>
    <definedName name="ЦЕХРИТ" localSheetId="1">#REF!</definedName>
    <definedName name="ЦЕХРИТ" localSheetId="24">#REF!</definedName>
    <definedName name="ЦЕХРИТ">#REF!</definedName>
    <definedName name="ЦЕХС" localSheetId="1">#REF!</definedName>
    <definedName name="ЦЕХС" localSheetId="24">#REF!</definedName>
    <definedName name="ЦЕХС">#REF!</definedName>
    <definedName name="ЦЕХСЕБ_ВСЕГО" localSheetId="1">[54]Калькуляции!$A$1400:$IV$1400</definedName>
    <definedName name="ЦЕХСЕБ_ВСЕГО">[54]Калькуляции!$1400:$1400</definedName>
    <definedName name="цис" localSheetId="1">#REF!</definedName>
    <definedName name="цис" localSheetId="24">#REF!</definedName>
    <definedName name="цис" localSheetId="0">#REF!</definedName>
    <definedName name="цис">#REF!</definedName>
    <definedName name="цк">#N/A</definedName>
    <definedName name="цкп">#N/A</definedName>
    <definedName name="ЦЛК">'[61]цены цехов'!$D$56</definedName>
    <definedName name="ЦРО">'[61]цены цехов'!$D$25</definedName>
    <definedName name="ЦС_В" localSheetId="1">[54]Калькуляции!#REF!</definedName>
    <definedName name="ЦС_В" localSheetId="24">[54]Калькуляции!#REF!</definedName>
    <definedName name="ЦС_В" localSheetId="0">[54]Калькуляции!#REF!</definedName>
    <definedName name="ЦС_В">[54]Калькуляции!#REF!</definedName>
    <definedName name="ЦС_ДП" localSheetId="1">[54]Калькуляции!#REF!</definedName>
    <definedName name="ЦС_ДП" localSheetId="24">[54]Калькуляции!#REF!</definedName>
    <definedName name="ЦС_ДП" localSheetId="0">[54]Калькуляции!#REF!</definedName>
    <definedName name="ЦС_ДП">[54]Калькуляции!#REF!</definedName>
    <definedName name="ЦС_Т" localSheetId="1">[54]Калькуляции!#REF!</definedName>
    <definedName name="ЦС_Т" localSheetId="24">[54]Калькуляции!#REF!</definedName>
    <definedName name="ЦС_Т">[54]Калькуляции!#REF!</definedName>
    <definedName name="ЦС_Т_А" localSheetId="1">[54]Калькуляции!#REF!</definedName>
    <definedName name="ЦС_Т_А" localSheetId="24">[54]Калькуляции!#REF!</definedName>
    <definedName name="ЦС_Т_А">[54]Калькуляции!#REF!</definedName>
    <definedName name="ЦС_Т_П" localSheetId="1">[54]Калькуляции!#REF!</definedName>
    <definedName name="ЦС_Т_П" localSheetId="24">[54]Калькуляции!#REF!</definedName>
    <definedName name="ЦС_Т_П">[54]Калькуляции!#REF!</definedName>
    <definedName name="ЦС_Т_ПК" localSheetId="1">[54]Калькуляции!#REF!</definedName>
    <definedName name="ЦС_Т_ПК" localSheetId="24">[54]Калькуляции!#REF!</definedName>
    <definedName name="ЦС_Т_ПК">[54]Калькуляции!#REF!</definedName>
    <definedName name="ЦС_Э" localSheetId="1">[54]Калькуляции!#REF!</definedName>
    <definedName name="ЦС_Э" localSheetId="24">[54]Калькуляции!#REF!</definedName>
    <definedName name="ЦС_Э">[54]Калькуляции!#REF!</definedName>
    <definedName name="цу" localSheetId="1">#N/A</definedName>
    <definedName name="цу">[9]!цу</definedName>
    <definedName name="цу_8">#N/A</definedName>
    <definedName name="цуа">#N/A</definedName>
    <definedName name="цуг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к" localSheetId="1" hidden="1">{"'Лист1'!$A$1:$W$63"}</definedName>
    <definedName name="цук" localSheetId="0" hidden="1">{"'Лист1'!$A$1:$W$63"}</definedName>
    <definedName name="цук" hidden="1">{"'Лист1'!$A$1:$W$63"}</definedName>
    <definedName name="цууу" localSheetId="1">'Производственные показатели'!цууу</definedName>
    <definedName name="цууу" localSheetId="0">'форма №2 '!цууу</definedName>
    <definedName name="цууу">[0]!цууу</definedName>
    <definedName name="цц">#N/A</definedName>
    <definedName name="ццц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 localSheetId="1">#N/A</definedName>
    <definedName name="ч">[9]!ч</definedName>
    <definedName name="ч_8">#N/A</definedName>
    <definedName name="чер" localSheetId="1" hidden="1">{"'Лист1'!$A$1:$W$63"}</definedName>
    <definedName name="чер" localSheetId="0" hidden="1">{"'Лист1'!$A$1:$W$63"}</definedName>
    <definedName name="чер" hidden="1">{"'Лист1'!$A$1:$W$63"}</definedName>
    <definedName name="четвертый" localSheetId="1">#REF!</definedName>
    <definedName name="четвертый" localSheetId="24">#REF!</definedName>
    <definedName name="четвертый">#REF!</definedName>
    <definedName name="числ" localSheetId="1">#REF!</definedName>
    <definedName name="числ" localSheetId="24">#REF!</definedName>
    <definedName name="числ">#REF!</definedName>
    <definedName name="числ_6">#N/A</definedName>
    <definedName name="числ_7">#N/A</definedName>
    <definedName name="чч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" localSheetId="1">#N/A</definedName>
    <definedName name="ш">[9]!ш</definedName>
    <definedName name="ш_8">#N/A</definedName>
    <definedName name="Шатило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ифрыИмя" localSheetId="1">[124]Позиция!$B$4:$E$322</definedName>
    <definedName name="ШифрыИмя">[125]Позиция!$B$4:$E$322</definedName>
    <definedName name="шихт_ВАЦ">'[61]цены цехов'!$D$44</definedName>
    <definedName name="шихт_ЛАЦ">'[61]цены цехов'!$D$47</definedName>
    <definedName name="шлак" localSheetId="1">#REF!</definedName>
    <definedName name="шлак" localSheetId="24">#REF!</definedName>
    <definedName name="шлак" localSheetId="0">#REF!</definedName>
    <definedName name="шлак">#REF!</definedName>
    <definedName name="шлак_глин_тонн" localSheetId="1">#REF!</definedName>
    <definedName name="шлак_глин_тонн" localSheetId="24">#REF!</definedName>
    <definedName name="шлак_глин_тонн">#REF!</definedName>
    <definedName name="шлак_глиноз_тонн" localSheetId="1">#REF!</definedName>
    <definedName name="шлак_глиноз_тонн" localSheetId="24">#REF!</definedName>
    <definedName name="шлак_глиноз_тонн">#REF!</definedName>
    <definedName name="ШТАНГИ" localSheetId="1">#REF!</definedName>
    <definedName name="ШТАНГИ" localSheetId="24">#REF!</definedName>
    <definedName name="ШТАНГИ">#REF!</definedName>
    <definedName name="штатка">#N/A</definedName>
    <definedName name="штатка_1" localSheetId="1">IF('Производственные показатели'!Loan_Amount_1*'Производственные показатели'!Interest_Rate_1*'Производственные показатели'!Loan_Years_1*'Производственные показатели'!Loan_Start_1&gt;0,1,0)</definedName>
    <definedName name="штатка_1" localSheetId="24">IF('Свод затрат'!Loan_Amount_1*'Свод затрат'!Interest_Rate_1*'Свод затрат'!Loan_Years_1*'Свод затрат'!Loan_Start_1&gt;0,1,0)</definedName>
    <definedName name="штатка_1" localSheetId="0">IF('форма №2 '!Loan_Amount_1*Interest_Rate_1*'форма №2 '!Loan_Years_1*Loan_Start_1&gt;0,1,0)</definedName>
    <definedName name="штатка_1">IF(Loan_Amount_1*Interest_Rate_1*Loan_Years_1*Loan_Start_1&gt;0,1,0)</definedName>
    <definedName name="штатка_16">NA()</definedName>
    <definedName name="штатка_17">NA()</definedName>
    <definedName name="штатка_18">NA()</definedName>
    <definedName name="штатка_19" localSheetId="1">IF('Производственные показатели'!Loan_Amount_19*'Производственные показатели'!Interest_Rate_19*'Производственные показатели'!Loan_Years_19*'Производственные показатели'!Loan_Start_19&gt;0,1,0)</definedName>
    <definedName name="штатка_19" localSheetId="24">IF('Свод затрат'!Loan_Amount_19*'Свод затрат'!Interest_Rate_19*'Свод затрат'!Loan_Years_19*'Свод затрат'!Loan_Start_19&gt;0,1,0)</definedName>
    <definedName name="штатка_19" localSheetId="0">IF(Loan_Amount_19*Interest_Rate_19*Loan_Years_19*Loan_Start_19&gt;0,1,0)</definedName>
    <definedName name="штатка_19">IF(Loan_Amount_19*Interest_Rate_19*Loan_Years_19*Loan_Start_19&gt;0,1,0)</definedName>
    <definedName name="штатка_2" localSheetId="1">IF('Производственные показатели'!Loan_Amount_2*'Производственные показатели'!Interest_Rate_2*'Производственные показатели'!Loan_Years_2*'Производственные показатели'!Loan_Start_2&gt;0,1,0)</definedName>
    <definedName name="штатка_2" localSheetId="24">IF('Свод затрат'!Loan_Amount_2*'Свод затрат'!Interest_Rate_2*'Свод затрат'!Loan_Years_2*'Свод затрат'!Loan_Start_2&gt;0,1,0)</definedName>
    <definedName name="штатка_2" localSheetId="0">IF(Loan_Amount_2*Interest_Rate_2*Loan_Years_2*Loan_Start_2&gt;0,1,0)</definedName>
    <definedName name="штатка_2">IF(Loan_Amount_2*Interest_Rate_2*Loan_Years_2*Loan_Start_2&gt;0,1,0)</definedName>
    <definedName name="штатка_20">NA()</definedName>
    <definedName name="штатка_22" localSheetId="1">IF('Производственные показатели'!Loan_Amount_22*'Производственные показатели'!Interest_Rate_22*'Производственные показатели'!Loan_Years_22*'Производственные показатели'!Loan_Start_22&gt;0,1,0)</definedName>
    <definedName name="штатка_22" localSheetId="24">IF('Свод затрат'!Loan_Amount_22*'Свод затрат'!Interest_Rate_22*'Свод затрат'!Loan_Years_22*'Свод затрат'!Loan_Start_22&gt;0,1,0)</definedName>
    <definedName name="штатка_22" localSheetId="0">IF(Loan_Amount_22*Interest_Rate_22*Loan_Years_22*Loan_Start_22&gt;0,1,0)</definedName>
    <definedName name="штатка_22">IF(Loan_Amount_22*Interest_Rate_22*Loan_Years_22*Loan_Start_22&gt;0,1,0)</definedName>
    <definedName name="штатка_3" localSheetId="1">IF('Производственные показатели'!Loan_Amount_3*'Производственные показатели'!Interest_Rate_3*'Производственные показатели'!Loan_Years_3*'Производственные показатели'!Loan_Start_3&gt;0,1,0)</definedName>
    <definedName name="штатка_3" localSheetId="24">IF('Свод затрат'!Loan_Amount_3*'Свод затрат'!Interest_Rate_3*'Свод затрат'!Loan_Years_3*'Свод затрат'!Loan_Start_3&gt;0,1,0)</definedName>
    <definedName name="штатка_3" localSheetId="0">IF(Loan_Amount_3*Interest_Rate_3*Loan_Years_3*Loan_Start_3&gt;0,1,0)</definedName>
    <definedName name="штатка_3">IF(Loan_Amount_3*Interest_Rate_3*Loan_Years_3*Loan_Start_3&gt;0,1,0)</definedName>
    <definedName name="штатка_31">NA()</definedName>
    <definedName name="штатка_4">#N/A</definedName>
    <definedName name="штатка_5">#N/A</definedName>
    <definedName name="штатка_6" localSheetId="1">IF('Производственные показатели'!Loan_Amount_6*'Производственные показатели'!Interest_Rate_6*'Производственные показатели'!Loan_Years_6*'Производственные показатели'!Loan_Start_6&gt;0,1,0)</definedName>
    <definedName name="штатка_6" localSheetId="24">IF('Свод затрат'!Loan_Amount_6*'Свод затрат'!Interest_Rate_6*'Свод затрат'!Loan_Years_6*'Свод затрат'!Loan_Start_6&gt;0,1,0)</definedName>
    <definedName name="штатка_6" localSheetId="0">IF('форма №2 '!Loan_Amount_6*'форма №2 '!Interest_Rate_6*'форма №2 '!Loan_Years_6*'форма №2 '!Loan_Start_6&gt;0,1,0)</definedName>
    <definedName name="штатка_6">IF(Loan_Amount_6*Interest_Rate_6*Loan_Years_6*Loan_Start_6&gt;0,1,0)</definedName>
    <definedName name="штатка_7" localSheetId="1">IF('Производственные показатели'!Loan_Amount_7*'Производственные показатели'!Interest_Rate_7*'Производственные показатели'!Loan_Years_7*'Производственные показатели'!Loan_Start_7&gt;0,1,0)</definedName>
    <definedName name="штатка_7" localSheetId="24">IF('Свод затрат'!Loan_Amount_7*'Свод затрат'!Interest_Rate_7*'Свод затрат'!Loan_Years_7*'Свод затрат'!Loan_Start_7&gt;0,1,0)</definedName>
    <definedName name="штатка_7" localSheetId="0">IF(Loan_Amount_7*Interest_Rate_7*Loan_Years_7*Loan_Start_7&gt;0,1,0)</definedName>
    <definedName name="штатка_7">IF(Loan_Amount_7*Interest_Rate_7*Loan_Years_7*Loan_Start_7&gt;0,1,0)</definedName>
    <definedName name="штрафы" localSheetId="1">#REF!</definedName>
    <definedName name="штрафы" localSheetId="24">#REF!</definedName>
    <definedName name="штрафы" localSheetId="0">#REF!</definedName>
    <definedName name="штрафы">#REF!</definedName>
    <definedName name="щ" localSheetId="1">#N/A</definedName>
    <definedName name="щ">[9]!щ</definedName>
    <definedName name="щ_8">#N/A</definedName>
    <definedName name="ъ" localSheetId="1">#REF!</definedName>
    <definedName name="ъ" localSheetId="24">#REF!</definedName>
    <definedName name="ъ" localSheetId="0">#REF!</definedName>
    <definedName name="ъ">#REF!</definedName>
    <definedName name="ы" localSheetId="1">#N/A</definedName>
    <definedName name="ы">[9]!ы</definedName>
    <definedName name="ы_8">#N/A</definedName>
    <definedName name="ыапр" localSheetId="1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пр_2" localSheetId="1" hidden="1">{#N/A,#N/A,TRUE,"Лист1";#N/A,#N/A,TRUE,"Лист2";#N/A,#N/A,TRUE,"Лист3"}</definedName>
    <definedName name="ыапр_2" localSheetId="0" hidden="1">{#N/A,#N/A,TRUE,"Лист1";#N/A,#N/A,TRUE,"Лист2";#N/A,#N/A,TRUE,"Лист3"}</definedName>
    <definedName name="ыапр_2" hidden="1">{#N/A,#N/A,TRUE,"Лист1";#N/A,#N/A,TRUE,"Лист2";#N/A,#N/A,TRUE,"Лист3"}</definedName>
    <definedName name="ыв" localSheetId="1">#N/A</definedName>
    <definedName name="ыв">[9]!ыв</definedName>
    <definedName name="ыв_8">#N/A</definedName>
    <definedName name="ывы" localSheetId="1">'Производственные показатели'!ывы</definedName>
    <definedName name="ывы" localSheetId="0">'форма №2 '!ывы</definedName>
    <definedName name="ывы">[0]!ывы</definedName>
    <definedName name="ыпыим" localSheetId="1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им_2" localSheetId="1" hidden="1">{#N/A,#N/A,TRUE,"Лист1";#N/A,#N/A,TRUE,"Лист2";#N/A,#N/A,TRUE,"Лист3"}</definedName>
    <definedName name="ыпыим_2" localSheetId="0" hidden="1">{#N/A,#N/A,TRUE,"Лист1";#N/A,#N/A,TRUE,"Лист2";#N/A,#N/A,TRUE,"Лист3"}</definedName>
    <definedName name="ыпыим_2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пыпми_2" localSheetId="1" hidden="1">{#N/A,#N/A,TRUE,"Лист1";#N/A,#N/A,TRUE,"Лист2";#N/A,#N/A,TRUE,"Лист3"}</definedName>
    <definedName name="ыпыпми_2" localSheetId="0" hidden="1">{#N/A,#N/A,TRUE,"Лист1";#N/A,#N/A,TRUE,"Лист2";#N/A,#N/A,TRUE,"Лист3"}</definedName>
    <definedName name="ыпыпми_2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счпи_2" localSheetId="1" hidden="1">{#N/A,#N/A,TRUE,"Лист1";#N/A,#N/A,TRUE,"Лист2";#N/A,#N/A,TRUE,"Лист3"}</definedName>
    <definedName name="ысчпи_2" localSheetId="0" hidden="1">{#N/A,#N/A,TRUE,"Лист1";#N/A,#N/A,TRUE,"Лист2";#N/A,#N/A,TRUE,"Лист3"}</definedName>
    <definedName name="ысчпи_2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уаы_2" localSheetId="1" hidden="1">{#N/A,#N/A,TRUE,"Лист1";#N/A,#N/A,TRUE,"Лист2";#N/A,#N/A,TRUE,"Лист3"}</definedName>
    <definedName name="ыуаы_2" localSheetId="0" hidden="1">{#N/A,#N/A,TRUE,"Лист1";#N/A,#N/A,TRUE,"Лист2";#N/A,#N/A,TRUE,"Лист3"}</definedName>
    <definedName name="ыуаы_2" hidden="1">{#N/A,#N/A,TRUE,"Лист1";#N/A,#N/A,TRUE,"Лист2";#N/A,#N/A,TRUE,"Лист3"}</definedName>
    <definedName name="ышшш" localSheetId="1">#N/A</definedName>
    <definedName name="ышшш">[9]!ышшш</definedName>
    <definedName name="ышшш_8">#N/A</definedName>
    <definedName name="ыы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ы" localSheetId="1" hidden="1">{#N/A,#N/A,FALSE,"Себестоимсть-97"}</definedName>
    <definedName name="ыыы" localSheetId="0" hidden="1">{#N/A,#N/A,FALSE,"Себестоимсть-97"}</definedName>
    <definedName name="ыыы" hidden="1">{#N/A,#N/A,FALSE,"Себестоимсть-97"}</definedName>
    <definedName name="ыыыы" localSheetId="1">#N/A</definedName>
    <definedName name="ыыыы">[9]!ыыыы</definedName>
    <definedName name="ыыыы_8">#N/A</definedName>
    <definedName name="ыыыыы" localSheetId="1">#N/A</definedName>
    <definedName name="ыыыыы">[9]!ыыыыы</definedName>
    <definedName name="ыыыыы_8">#N/A</definedName>
    <definedName name="ыыыыыы" localSheetId="1">#N/A</definedName>
    <definedName name="ыыыыыы">[9]!ыыыыыы</definedName>
    <definedName name="ыыыыыы_8">#N/A</definedName>
    <definedName name="ыыыыыыыыыыыыыыы" localSheetId="1">#N/A</definedName>
    <definedName name="ыыыыыыыыыыыыыыы">[9]!ыыыыыыыыыыыыыыы</definedName>
    <definedName name="ыыыыыыыыыыыыыыы_8">#N/A</definedName>
    <definedName name="ь" localSheetId="1">#N/A</definedName>
    <definedName name="ь">[9]!ь</definedName>
    <definedName name="ь_8">#N/A</definedName>
    <definedName name="ьь" localSheetId="1">#REF!</definedName>
    <definedName name="ьь" localSheetId="24">#REF!</definedName>
    <definedName name="ьь" localSheetId="0">#REF!</definedName>
    <definedName name="ьь">#REF!</definedName>
    <definedName name="ььь" localSheetId="1">'Производственные показатели'!ььь</definedName>
    <definedName name="ььь" localSheetId="0">'форма №2 '!ььь</definedName>
    <definedName name="ььь">[0]!ььь</definedName>
    <definedName name="ььььь" localSheetId="1">#N/A</definedName>
    <definedName name="ььььь">[9]!ььььь</definedName>
    <definedName name="ььььь_8">#N/A</definedName>
    <definedName name="э" localSheetId="1">#N/A</definedName>
    <definedName name="э">[9]!э</definedName>
    <definedName name="э_8">#N/A</definedName>
    <definedName name="эл" localSheetId="1">#REF!</definedName>
    <definedName name="эл" localSheetId="24">#REF!</definedName>
    <definedName name="эл" localSheetId="0">#REF!</definedName>
    <definedName name="эл">#REF!</definedName>
    <definedName name="эл.энергия">'[61]цены цехов'!$D$13</definedName>
    <definedName name="электро" localSheetId="1">'Производственные показатели'!электро</definedName>
    <definedName name="электро" localSheetId="0">'форма №2 '!электро</definedName>
    <definedName name="электро">[0]!электро</definedName>
    <definedName name="Электро_на_ХВО" localSheetId="1" hidden="1">{"'Лист1'!$A$1:$W$63"}</definedName>
    <definedName name="Электро_на_ХВО" localSheetId="0" hidden="1">{"'Лист1'!$A$1:$W$63"}</definedName>
    <definedName name="Электро_на_ХВО" hidden="1">{"'Лист1'!$A$1:$W$63"}</definedName>
    <definedName name="электро_проц_ф" localSheetId="1">#REF!</definedName>
    <definedName name="электро_проц_ф" localSheetId="24">#REF!</definedName>
    <definedName name="электро_проц_ф">#REF!</definedName>
    <definedName name="электро_процент" localSheetId="1">#REF!</definedName>
    <definedName name="электро_процент" localSheetId="24">#REF!</definedName>
    <definedName name="электро_процент">#REF!</definedName>
    <definedName name="электрол_РА" localSheetId="1">#REF!</definedName>
    <definedName name="электрол_РА" localSheetId="24">#REF!</definedName>
    <definedName name="электрол_РА">#REF!</definedName>
    <definedName name="электролит_РА" localSheetId="1">#REF!</definedName>
    <definedName name="электролит_РА" localSheetId="24">#REF!</definedName>
    <definedName name="электролит_РА">#REF!</definedName>
    <definedName name="Электроэнергия" localSheetId="1">#REF!</definedName>
    <definedName name="Электроэнергия" localSheetId="24">#REF!</definedName>
    <definedName name="Электроэнергия">#REF!</definedName>
    <definedName name="электроэнергия_18">[60]дефляторы!$E$19</definedName>
    <definedName name="электроэнергия_19">[60]дефляторы!$F$19</definedName>
    <definedName name="электроэнергия_20">[60]дефляторы!$G$19</definedName>
    <definedName name="электроэнергия_2015_полуг" localSheetId="1">[56]дефляторы!$I$20</definedName>
    <definedName name="электроэнергия_2015_полуг">[57]дефляторы!$I$20</definedName>
    <definedName name="электроэнергия_21">[60]дефляторы!$H$19</definedName>
    <definedName name="электроэнергия_22">[60]дефляторы!$I$19</definedName>
    <definedName name="электроэнергия_23">[60]дефляторы!$J$19</definedName>
    <definedName name="электроэнергия_с_01.07.2016">[58]дефляторы!$N$19</definedName>
    <definedName name="электроэнергия_с_01.07.2017">[72]дефляторы!$L$19</definedName>
    <definedName name="электроэнергия_с_01.07.2018">[58]дефляторы!$R$19</definedName>
    <definedName name="электроэнергия_с_01072015">[47]дефляторы!$J$19</definedName>
    <definedName name="электроэнергия_с_01072016">[47]дефляторы!$L$19</definedName>
    <definedName name="электроэнергия_с_01072017">[47]дефляторы!$N$19</definedName>
    <definedName name="электроэнергия_среднегод_2015" localSheetId="1">[47]дефляторы!$K$19</definedName>
    <definedName name="электроэнергия_среднегод_2015">[58]дефляторы!$M$19</definedName>
    <definedName name="электроэнергия_среднегод_2016">[72]дефляторы!$K$19</definedName>
    <definedName name="электроэнергия_среднегод_2017">[72]дефляторы!$M$19</definedName>
    <definedName name="электроэнергия_среднегод_2019">[32]дефляторы!$J$19</definedName>
    <definedName name="электроэнергия_среднегод_2020">[32]дефляторы!$K$19</definedName>
    <definedName name="электроэнергия_среднегод_2021">[32]дефляторы!$L$19</definedName>
    <definedName name="электроэнергия_среднегод_2022">[32]дефляторы!$M$19</definedName>
    <definedName name="электроэнергия_среднегод_2023">[32]дефляторы!$N$19</definedName>
    <definedName name="электроэнергия_среднегод_2024">[32]дефляторы!$O$19</definedName>
    <definedName name="ЭН" localSheetId="1">#REF!</definedName>
    <definedName name="ЭН" localSheetId="24">#REF!</definedName>
    <definedName name="ЭН" localSheetId="0">#REF!</definedName>
    <definedName name="ЭН">#REF!</definedName>
    <definedName name="ЭРЦ">'[61]цены цехов'!$D$15</definedName>
    <definedName name="Эталон2">[55]Дебиторка!$J$48</definedName>
    <definedName name="ЭЭ" localSheetId="1">#REF!</definedName>
    <definedName name="ЭЭ" localSheetId="24">#REF!</definedName>
    <definedName name="ЭЭ" localSheetId="0">#REF!</definedName>
    <definedName name="ЭЭ">#REF!</definedName>
    <definedName name="ЭЭ_" localSheetId="1">#REF!</definedName>
    <definedName name="ЭЭ_" localSheetId="24">#REF!</definedName>
    <definedName name="ЭЭ_">#REF!</definedName>
    <definedName name="ЭЭ_ДП" localSheetId="1">[54]Калькуляции!#REF!</definedName>
    <definedName name="ЭЭ_ДП" localSheetId="24">[54]Калькуляции!#REF!</definedName>
    <definedName name="ЭЭ_ДП">[54]Калькуляции!#REF!</definedName>
    <definedName name="ЭЭ_ЗФА" localSheetId="1">#REF!</definedName>
    <definedName name="ЭЭ_ЗФА" localSheetId="24">#REF!</definedName>
    <definedName name="ЭЭ_ЗФА" localSheetId="0">#REF!</definedName>
    <definedName name="ЭЭ_ЗФА">#REF!</definedName>
    <definedName name="ЭЭ_Т" localSheetId="1">#REF!</definedName>
    <definedName name="ЭЭ_Т" localSheetId="24">#REF!</definedName>
    <definedName name="ЭЭ_Т">#REF!</definedName>
    <definedName name="ЭЭ_ТОЛ" localSheetId="1">[54]Калькуляции!#REF!</definedName>
    <definedName name="ЭЭ_ТОЛ" localSheetId="24">[54]Калькуляции!#REF!</definedName>
    <definedName name="ЭЭ_ТОЛ">[54]Калькуляции!#REF!</definedName>
    <definedName name="эээ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ээээээээээээээээээ" localSheetId="1">#N/A</definedName>
    <definedName name="эээээээээээээээээээээ">[9]!эээээээээээээээээээээ</definedName>
    <definedName name="эээээээээээээээээээээ_8">#N/A</definedName>
    <definedName name="ю" localSheetId="1">#N/A</definedName>
    <definedName name="ю">[9]!ю</definedName>
    <definedName name="ю_8">#N/A</definedName>
    <definedName name="юдл" localSheetId="1">'Производственные показатели'!юдл</definedName>
    <definedName name="юдл" localSheetId="0">'форма №2 '!юдл</definedName>
    <definedName name="юдл">[0]!юдл</definedName>
    <definedName name="юр_тариф" localSheetId="1">#REF!</definedName>
    <definedName name="юр_тариф" localSheetId="24">#REF!</definedName>
    <definedName name="юр_тариф" localSheetId="0">#REF!</definedName>
    <definedName name="юр_тариф">#REF!</definedName>
    <definedName name="юю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юю" localSheetId="1">#REF!</definedName>
    <definedName name="юююю" localSheetId="24">#REF!</definedName>
    <definedName name="юююю">#REF!</definedName>
    <definedName name="ююююююююююююююю">[15]!ююююююююююююююю</definedName>
    <definedName name="я" localSheetId="1">#N/A</definedName>
    <definedName name="я">[9]!я</definedName>
    <definedName name="я_8">#N/A</definedName>
    <definedName name="я107" localSheetId="1">#REF!</definedName>
    <definedName name="я107" localSheetId="24">#REF!</definedName>
    <definedName name="я107" localSheetId="0">#REF!</definedName>
    <definedName name="я107">#REF!</definedName>
    <definedName name="я109" localSheetId="1">#REF!</definedName>
    <definedName name="я109" localSheetId="24">#REF!</definedName>
    <definedName name="я109">#REF!</definedName>
    <definedName name="я111" localSheetId="1">#REF!</definedName>
    <definedName name="я111" localSheetId="24">#REF!</definedName>
    <definedName name="я111">#REF!</definedName>
    <definedName name="я113" localSheetId="1">#REF!</definedName>
    <definedName name="я113" localSheetId="24">#REF!</definedName>
    <definedName name="я113">#REF!</definedName>
    <definedName name="я114" localSheetId="1">#REF!</definedName>
    <definedName name="я114" localSheetId="24">#REF!</definedName>
    <definedName name="я114">#REF!</definedName>
    <definedName name="ЯНВ_РУБ" localSheetId="1">#REF!</definedName>
    <definedName name="ЯНВ_РУБ" localSheetId="24">#REF!</definedName>
    <definedName name="ЯНВ_РУБ">#REF!</definedName>
    <definedName name="ЯНВ_ТОН" localSheetId="1">#REF!</definedName>
    <definedName name="ЯНВ_ТОН" localSheetId="24">#REF!</definedName>
    <definedName name="ЯНВ_ТОН">#REF!</definedName>
    <definedName name="Ярпиво2">[55]Дебиторка!$J$49</definedName>
    <definedName name="яя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чячыя" localSheetId="1">'Производственные показатели'!яячячыя</definedName>
    <definedName name="яячячыя" localSheetId="0">'форма №2 '!яячячыя</definedName>
    <definedName name="яячячыя">[0]!яячячыя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C40" i="89" l="1"/>
  <c r="C37" i="89"/>
  <c r="C38" i="89" s="1"/>
  <c r="C36" i="89"/>
  <c r="C26" i="89"/>
  <c r="C23" i="89"/>
  <c r="C24" i="89" s="1"/>
  <c r="C22" i="89"/>
  <c r="C9" i="89" l="1"/>
  <c r="I61" i="86"/>
  <c r="K61" i="86" s="1"/>
  <c r="I62" i="86"/>
  <c r="K62" i="86" s="1"/>
  <c r="K60" i="86"/>
  <c r="I60" i="86"/>
  <c r="C7" i="50"/>
  <c r="C12" i="50"/>
  <c r="C28" i="50" l="1"/>
  <c r="C27" i="50"/>
  <c r="C24" i="50"/>
  <c r="C25" i="50" s="1"/>
  <c r="D323" i="92" l="1"/>
  <c r="D313" i="92"/>
  <c r="D303" i="92"/>
  <c r="D293" i="92"/>
  <c r="D283" i="92"/>
  <c r="D273" i="92"/>
  <c r="D263" i="92"/>
  <c r="D253" i="92"/>
  <c r="D243" i="92"/>
  <c r="D233" i="92"/>
  <c r="D223" i="92"/>
  <c r="D213" i="92"/>
  <c r="D203" i="92"/>
  <c r="D193" i="92"/>
  <c r="D183" i="92"/>
  <c r="D173" i="92"/>
  <c r="D163" i="92"/>
  <c r="D153" i="92"/>
  <c r="D143" i="92"/>
  <c r="D133" i="92"/>
  <c r="D123" i="92"/>
  <c r="D113" i="92"/>
  <c r="D103" i="92"/>
  <c r="D93" i="92"/>
  <c r="D83" i="92"/>
  <c r="D73" i="92"/>
  <c r="D63" i="92"/>
  <c r="D53" i="92"/>
  <c r="D43" i="92"/>
  <c r="D33" i="92"/>
  <c r="D23" i="92"/>
  <c r="D13" i="92"/>
  <c r="D3" i="92"/>
  <c r="D2430" i="88" l="1"/>
  <c r="D2385" i="88"/>
  <c r="D2340" i="88"/>
  <c r="D2270" i="88"/>
  <c r="D2200" i="88"/>
  <c r="D2130" i="88"/>
  <c r="D2060" i="88"/>
  <c r="D1990" i="88"/>
  <c r="D1920" i="88"/>
  <c r="D1850" i="88"/>
  <c r="D1780" i="88"/>
  <c r="D1710" i="88"/>
  <c r="D1640" i="88"/>
  <c r="D1535" i="88"/>
  <c r="D1430" i="88"/>
  <c r="D1325" i="88"/>
  <c r="D1220" i="88"/>
  <c r="D1115" i="88"/>
  <c r="D1010" i="88"/>
  <c r="D905" i="88"/>
  <c r="D800" i="88"/>
  <c r="D695" i="88"/>
  <c r="D280" i="88"/>
  <c r="D220" i="88"/>
  <c r="D160" i="88"/>
  <c r="D100" i="88"/>
  <c r="D590" i="88"/>
  <c r="D540" i="88"/>
  <c r="D490" i="88"/>
  <c r="D440" i="88"/>
  <c r="D340" i="88"/>
  <c r="D390" i="88"/>
  <c r="D50" i="88"/>
  <c r="C19" i="50"/>
  <c r="C6" i="50"/>
  <c r="C29" i="50" l="1"/>
  <c r="D86" i="92"/>
  <c r="D87" i="92" s="1"/>
  <c r="D246" i="92"/>
  <c r="D247" i="92" s="1"/>
  <c r="D156" i="92"/>
  <c r="D157" i="92" s="1"/>
  <c r="D136" i="92"/>
  <c r="D137" i="92" s="1"/>
  <c r="D296" i="92"/>
  <c r="D297" i="92" s="1"/>
  <c r="D276" i="92"/>
  <c r="D277" i="92" s="1"/>
  <c r="D66" i="92"/>
  <c r="D67" i="92" s="1"/>
  <c r="D226" i="92"/>
  <c r="D227" i="92" s="1"/>
  <c r="D306" i="92"/>
  <c r="D307" i="92" s="1"/>
  <c r="D126" i="92"/>
  <c r="D127" i="92" s="1"/>
  <c r="D286" i="92"/>
  <c r="D287" i="92" s="1"/>
  <c r="D236" i="92"/>
  <c r="D237" i="92" s="1"/>
  <c r="D176" i="92"/>
  <c r="D177" i="92" s="1"/>
  <c r="D36" i="92"/>
  <c r="D37" i="92" s="1"/>
  <c r="D316" i="92"/>
  <c r="D317" i="92" s="1"/>
  <c r="D106" i="92"/>
  <c r="D107" i="92" s="1"/>
  <c r="D266" i="92"/>
  <c r="D267" i="92" s="1"/>
  <c r="D146" i="92"/>
  <c r="D147" i="92" s="1"/>
  <c r="D6" i="92"/>
  <c r="D7" i="92" s="1"/>
  <c r="D166" i="92"/>
  <c r="D167" i="92" s="1"/>
  <c r="D326" i="92"/>
  <c r="D327" i="92" s="1"/>
  <c r="D16" i="92"/>
  <c r="D17" i="92" s="1"/>
  <c r="D216" i="92"/>
  <c r="D217" i="92" s="1"/>
  <c r="D116" i="92"/>
  <c r="D117" i="92" s="1"/>
  <c r="D56" i="92"/>
  <c r="D57" i="92" s="1"/>
  <c r="D46" i="92"/>
  <c r="D47" i="92" s="1"/>
  <c r="D206" i="92"/>
  <c r="D207" i="92" s="1"/>
  <c r="D76" i="92"/>
  <c r="D77" i="92" s="1"/>
  <c r="D96" i="92"/>
  <c r="D97" i="92" s="1"/>
  <c r="D256" i="92"/>
  <c r="D257" i="92" s="1"/>
  <c r="D196" i="92"/>
  <c r="D197" i="92" s="1"/>
  <c r="D26" i="92"/>
  <c r="D27" i="92" s="1"/>
  <c r="D186" i="92"/>
  <c r="D187" i="92" s="1"/>
  <c r="Q2390" i="88"/>
  <c r="M2390" i="88"/>
  <c r="H2390" i="88"/>
  <c r="Q2275" i="88"/>
  <c r="M2275" i="88"/>
  <c r="H2275" i="88"/>
  <c r="Q2205" i="88"/>
  <c r="M2205" i="88"/>
  <c r="H2205" i="88"/>
  <c r="Q2135" i="88"/>
  <c r="M2135" i="88"/>
  <c r="H2135" i="88"/>
  <c r="Q2065" i="88"/>
  <c r="M2065" i="88"/>
  <c r="H2065" i="88"/>
  <c r="Q1995" i="88"/>
  <c r="M1995" i="88"/>
  <c r="H1995" i="88"/>
  <c r="Q1925" i="88"/>
  <c r="M1925" i="88"/>
  <c r="H1925" i="88"/>
  <c r="Q1855" i="88"/>
  <c r="M1855" i="88"/>
  <c r="H1855" i="88"/>
  <c r="Q1785" i="88"/>
  <c r="M1785" i="88"/>
  <c r="H1785" i="88"/>
  <c r="Q1715" i="88"/>
  <c r="M1715" i="88"/>
  <c r="H1715" i="88"/>
  <c r="Q1645" i="88"/>
  <c r="M1645" i="88"/>
  <c r="H1645" i="88"/>
  <c r="Q285" i="88"/>
  <c r="H285" i="88"/>
  <c r="Q225" i="88"/>
  <c r="H225" i="88"/>
  <c r="Q165" i="88"/>
  <c r="M165" i="88"/>
  <c r="H165" i="88"/>
  <c r="Q105" i="88"/>
  <c r="M105" i="88"/>
  <c r="H105" i="88"/>
  <c r="D314" i="92" l="1"/>
  <c r="D315" i="92" s="1"/>
  <c r="D214" i="92"/>
  <c r="D215" i="92" s="1"/>
  <c r="D174" i="92"/>
  <c r="D175" i="92" s="1"/>
  <c r="D134" i="92"/>
  <c r="D135" i="92" s="1"/>
  <c r="D94" i="92"/>
  <c r="D95" i="92" s="1"/>
  <c r="D44" i="92"/>
  <c r="D45" i="92" s="1"/>
  <c r="D24" i="92"/>
  <c r="D25" i="92" s="1"/>
  <c r="D4" i="92"/>
  <c r="D324" i="92"/>
  <c r="D325" i="92" s="1"/>
  <c r="D304" i="92"/>
  <c r="D305" i="92" s="1"/>
  <c r="D264" i="92"/>
  <c r="D265" i="92" s="1"/>
  <c r="D244" i="92"/>
  <c r="D245" i="92" s="1"/>
  <c r="D224" i="92"/>
  <c r="D225" i="92" s="1"/>
  <c r="D204" i="92"/>
  <c r="D205" i="92" s="1"/>
  <c r="D164" i="92"/>
  <c r="D165" i="92" s="1"/>
  <c r="D144" i="92"/>
  <c r="D145" i="92" s="1"/>
  <c r="D149" i="92" s="1"/>
  <c r="E143" i="92" s="1"/>
  <c r="D124" i="92"/>
  <c r="D125" i="92" s="1"/>
  <c r="D104" i="92"/>
  <c r="D105" i="92" s="1"/>
  <c r="D64" i="92"/>
  <c r="D65" i="92" s="1"/>
  <c r="D54" i="92"/>
  <c r="D55" i="92" s="1"/>
  <c r="D284" i="92"/>
  <c r="D285" i="92" s="1"/>
  <c r="D184" i="92"/>
  <c r="D185" i="92" s="1"/>
  <c r="D84" i="92"/>
  <c r="D85" i="92" s="1"/>
  <c r="D34" i="92"/>
  <c r="D35" i="92" s="1"/>
  <c r="D14" i="92"/>
  <c r="D294" i="92"/>
  <c r="D295" i="92" s="1"/>
  <c r="D274" i="92"/>
  <c r="D275" i="92" s="1"/>
  <c r="D254" i="92"/>
  <c r="D255" i="92" s="1"/>
  <c r="D234" i="92"/>
  <c r="D235" i="92" s="1"/>
  <c r="D194" i="92"/>
  <c r="D195" i="92" s="1"/>
  <c r="D154" i="92"/>
  <c r="D155" i="92" s="1"/>
  <c r="D114" i="92"/>
  <c r="D115" i="92" s="1"/>
  <c r="D74" i="92"/>
  <c r="D75" i="92" s="1"/>
  <c r="C24" i="90"/>
  <c r="C21" i="90"/>
  <c r="C22" i="90" s="1"/>
  <c r="C9" i="90"/>
  <c r="Q2345" i="88"/>
  <c r="M2345" i="88"/>
  <c r="H2345" i="88"/>
  <c r="D329" i="92" l="1"/>
  <c r="E323" i="92" s="1"/>
  <c r="D319" i="92"/>
  <c r="E313" i="92" s="1"/>
  <c r="D309" i="92"/>
  <c r="E303" i="92" s="1"/>
  <c r="D299" i="92"/>
  <c r="E293" i="92" s="1"/>
  <c r="D289" i="92"/>
  <c r="E283" i="92" s="1"/>
  <c r="D279" i="92"/>
  <c r="E273" i="92" s="1"/>
  <c r="D269" i="92"/>
  <c r="E263" i="92" s="1"/>
  <c r="D259" i="92"/>
  <c r="E253" i="92" s="1"/>
  <c r="D249" i="92"/>
  <c r="E243" i="92" s="1"/>
  <c r="D239" i="92"/>
  <c r="E233" i="92" s="1"/>
  <c r="D229" i="92"/>
  <c r="E223" i="92" s="1"/>
  <c r="D219" i="92"/>
  <c r="E213" i="92" s="1"/>
  <c r="D209" i="92"/>
  <c r="E203" i="92" s="1"/>
  <c r="D199" i="92"/>
  <c r="E193" i="92" s="1"/>
  <c r="D189" i="92"/>
  <c r="E183" i="92" s="1"/>
  <c r="D179" i="92"/>
  <c r="E173" i="92" s="1"/>
  <c r="D169" i="92"/>
  <c r="E163" i="92" s="1"/>
  <c r="D159" i="92"/>
  <c r="E153" i="92" s="1"/>
  <c r="D139" i="92"/>
  <c r="E133" i="92" s="1"/>
  <c r="D119" i="92"/>
  <c r="E113" i="92" s="1"/>
  <c r="D129" i="92"/>
  <c r="E123" i="92" s="1"/>
  <c r="D109" i="92"/>
  <c r="E103" i="92" s="1"/>
  <c r="D99" i="92"/>
  <c r="E93" i="92" s="1"/>
  <c r="D89" i="92"/>
  <c r="E83" i="92" s="1"/>
  <c r="D39" i="92"/>
  <c r="E33" i="92" s="1"/>
  <c r="D59" i="92"/>
  <c r="E53" i="92" s="1"/>
  <c r="D69" i="92"/>
  <c r="E63" i="92" s="1"/>
  <c r="D29" i="92"/>
  <c r="E23" i="92" s="1"/>
  <c r="D49" i="92"/>
  <c r="E43" i="92" s="1"/>
  <c r="D79" i="92"/>
  <c r="E73" i="92" s="1"/>
  <c r="D5" i="92"/>
  <c r="D9" i="92" s="1"/>
  <c r="E3" i="92" s="1"/>
  <c r="D15" i="92"/>
  <c r="C12" i="90"/>
  <c r="C10" i="90" s="1"/>
  <c r="C10" i="89"/>
  <c r="C13" i="89"/>
  <c r="C11" i="89" l="1"/>
  <c r="D19" i="92"/>
  <c r="E13" i="92" s="1"/>
  <c r="C33" i="87"/>
  <c r="B32" i="87"/>
  <c r="B31" i="87"/>
  <c r="C27" i="87"/>
  <c r="C24" i="87"/>
  <c r="B22" i="87"/>
  <c r="B26" i="87" s="1"/>
  <c r="B29" i="87" s="1"/>
  <c r="B21" i="87"/>
  <c r="B25" i="87" s="1"/>
  <c r="B28" i="87" s="1"/>
  <c r="C17" i="87"/>
  <c r="C14" i="87"/>
  <c r="C13" i="87"/>
  <c r="C22" i="87" s="1"/>
  <c r="C32" i="87" s="1"/>
  <c r="C12" i="87"/>
  <c r="B10" i="87"/>
  <c r="B35" i="87" s="1"/>
  <c r="B9" i="87"/>
  <c r="B34" i="87" s="1"/>
  <c r="C8" i="87"/>
  <c r="C5" i="87"/>
  <c r="C11" i="87" l="1"/>
  <c r="C23" i="87"/>
  <c r="C21" i="87"/>
  <c r="C31" i="87" s="1"/>
  <c r="C30" i="87" s="1"/>
  <c r="C38" i="87" s="1"/>
  <c r="B12" i="87"/>
  <c r="B15" i="87" s="1"/>
  <c r="B18" i="87" s="1"/>
  <c r="B13" i="87"/>
  <c r="B16" i="87" s="1"/>
  <c r="B19" i="87" s="1"/>
  <c r="C20" i="87" l="1"/>
  <c r="D53" i="86" l="1"/>
  <c r="D49" i="86"/>
  <c r="J6" i="52" l="1"/>
  <c r="V11" i="9" l="1"/>
  <c r="V12" i="9"/>
  <c r="V13" i="9"/>
  <c r="V14" i="9"/>
  <c r="V15" i="9"/>
  <c r="U15" i="9"/>
  <c r="U14" i="9"/>
  <c r="U13" i="9"/>
  <c r="U12" i="9"/>
  <c r="U11" i="9"/>
  <c r="F53" i="11" l="1"/>
  <c r="E53" i="11"/>
  <c r="N7" i="2"/>
  <c r="N7" i="3"/>
  <c r="N7" i="5"/>
  <c r="N7" i="6"/>
  <c r="N7" i="7"/>
  <c r="N7" i="4"/>
  <c r="M8" i="2"/>
  <c r="M8" i="3"/>
  <c r="M14" i="3"/>
  <c r="M8" i="5"/>
  <c r="M8" i="6"/>
  <c r="M14" i="6"/>
  <c r="M8" i="7"/>
  <c r="M8" i="4"/>
  <c r="M14" i="4"/>
  <c r="M7" i="2"/>
  <c r="M7" i="3"/>
  <c r="M7" i="5"/>
  <c r="M7" i="6"/>
  <c r="M7" i="7"/>
  <c r="M7" i="4"/>
  <c r="U8" i="2"/>
  <c r="U8" i="3"/>
  <c r="U8" i="5"/>
  <c r="U8" i="6"/>
  <c r="U8" i="7"/>
  <c r="U8" i="4"/>
  <c r="V7" i="2"/>
  <c r="V7" i="3"/>
  <c r="V7" i="5"/>
  <c r="V7" i="6"/>
  <c r="V7" i="7"/>
  <c r="V7" i="4"/>
  <c r="U7" i="2"/>
  <c r="U7" i="3"/>
  <c r="U7" i="5"/>
  <c r="U7" i="6"/>
  <c r="U7" i="7"/>
  <c r="U7" i="4"/>
  <c r="N14" i="1"/>
  <c r="N14" i="3" s="1"/>
  <c r="M14" i="1"/>
  <c r="U14" i="2" s="1"/>
  <c r="N14" i="7" l="1"/>
  <c r="N14" i="5"/>
  <c r="N14" i="2"/>
  <c r="V14" i="4"/>
  <c r="V14" i="7"/>
  <c r="V14" i="6"/>
  <c r="V14" i="5"/>
  <c r="V14" i="3"/>
  <c r="V14" i="2"/>
  <c r="U8" i="9"/>
  <c r="U7" i="9"/>
  <c r="W7" i="9" s="1"/>
  <c r="M14" i="7"/>
  <c r="M14" i="5"/>
  <c r="M14" i="2"/>
  <c r="U14" i="4"/>
  <c r="U14" i="7"/>
  <c r="U14" i="6"/>
  <c r="U14" i="5"/>
  <c r="U14" i="3"/>
  <c r="N14" i="4"/>
  <c r="N14" i="6"/>
  <c r="N13" i="1"/>
  <c r="M13" i="1"/>
  <c r="N11" i="1"/>
  <c r="M11" i="1"/>
  <c r="N13" i="6" l="1"/>
  <c r="N13" i="2"/>
  <c r="N13" i="5"/>
  <c r="N13" i="7"/>
  <c r="N13" i="3"/>
  <c r="V13" i="2"/>
  <c r="V13" i="3"/>
  <c r="N13" i="4"/>
  <c r="V13" i="5"/>
  <c r="V13" i="6"/>
  <c r="V13" i="7"/>
  <c r="V13" i="4"/>
  <c r="M11" i="3"/>
  <c r="M11" i="6"/>
  <c r="M11" i="4"/>
  <c r="M11" i="2"/>
  <c r="M11" i="5"/>
  <c r="M11" i="7"/>
  <c r="U11" i="2"/>
  <c r="U11" i="3"/>
  <c r="U11" i="5"/>
  <c r="U11" i="6"/>
  <c r="U11" i="7"/>
  <c r="U11" i="4"/>
  <c r="V11" i="2"/>
  <c r="V11" i="3"/>
  <c r="V11" i="5"/>
  <c r="V11" i="6"/>
  <c r="V11" i="7"/>
  <c r="V11" i="4"/>
  <c r="N11" i="3"/>
  <c r="N11" i="6"/>
  <c r="N11" i="4"/>
  <c r="N11" i="2"/>
  <c r="N11" i="5"/>
  <c r="N11" i="7"/>
  <c r="M13" i="2"/>
  <c r="M13" i="5"/>
  <c r="M13" i="7"/>
  <c r="M13" i="3"/>
  <c r="M13" i="6"/>
  <c r="M13" i="4"/>
  <c r="U13" i="2"/>
  <c r="U13" i="3"/>
  <c r="U13" i="5"/>
  <c r="U13" i="6"/>
  <c r="U13" i="7"/>
  <c r="U13" i="4"/>
  <c r="G8" i="10"/>
  <c r="H8" i="10"/>
  <c r="I8" i="10"/>
  <c r="J8" i="10"/>
  <c r="U99" i="9" l="1"/>
  <c r="N104" i="6" l="1"/>
  <c r="M104" i="6"/>
  <c r="G100" i="6" l="1"/>
  <c r="F100" i="6"/>
  <c r="F94" i="6"/>
  <c r="G94" i="6"/>
  <c r="D18" i="13" l="1"/>
  <c r="Q44" i="51" l="1"/>
  <c r="E44" i="51" s="1"/>
  <c r="P44" i="51"/>
  <c r="X44" i="51" s="1"/>
  <c r="O44" i="51"/>
  <c r="C44" i="51" s="1"/>
  <c r="N44" i="51"/>
  <c r="B44" i="51" s="1"/>
  <c r="Q43" i="51"/>
  <c r="E43" i="51" s="1"/>
  <c r="P43" i="51"/>
  <c r="D43" i="51" s="1"/>
  <c r="O43" i="51"/>
  <c r="C43" i="51" s="1"/>
  <c r="N43" i="51"/>
  <c r="B43" i="51" s="1"/>
  <c r="Q42" i="51"/>
  <c r="E42" i="51" s="1"/>
  <c r="P42" i="51"/>
  <c r="X42" i="51" s="1"/>
  <c r="O42" i="51"/>
  <c r="C42" i="51" s="1"/>
  <c r="N42" i="51"/>
  <c r="B42" i="51" s="1"/>
  <c r="Q41" i="51"/>
  <c r="E41" i="51" s="1"/>
  <c r="P41" i="51"/>
  <c r="X41" i="51" s="1"/>
  <c r="O41" i="51"/>
  <c r="C41" i="51" s="1"/>
  <c r="N41" i="51"/>
  <c r="N40" i="51" s="1"/>
  <c r="W40" i="51"/>
  <c r="V40" i="51"/>
  <c r="U40" i="51"/>
  <c r="T40" i="51"/>
  <c r="S40" i="51"/>
  <c r="R40" i="51"/>
  <c r="M40" i="51"/>
  <c r="L40" i="51"/>
  <c r="K40" i="51"/>
  <c r="J40" i="51"/>
  <c r="I40" i="51"/>
  <c r="H40" i="51"/>
  <c r="G40" i="51"/>
  <c r="F40" i="51"/>
  <c r="D44" i="51" l="1"/>
  <c r="Y44" i="51"/>
  <c r="D42" i="51"/>
  <c r="X43" i="51"/>
  <c r="D41" i="51"/>
  <c r="Y42" i="51"/>
  <c r="Y43" i="51"/>
  <c r="Y41" i="51"/>
  <c r="E40" i="51"/>
  <c r="Q40" i="51"/>
  <c r="C40" i="51"/>
  <c r="O40" i="51"/>
  <c r="B41" i="51"/>
  <c r="B40" i="51" s="1"/>
  <c r="X40" i="51"/>
  <c r="P40" i="51"/>
  <c r="E22" i="13"/>
  <c r="D22" i="13"/>
  <c r="C22" i="13"/>
  <c r="B22" i="13"/>
  <c r="D40" i="51" l="1"/>
  <c r="Y40" i="51"/>
  <c r="E114" i="4"/>
  <c r="E111" i="4"/>
  <c r="D114" i="4"/>
  <c r="D111" i="4"/>
  <c r="E114" i="7"/>
  <c r="E111" i="7"/>
  <c r="D114" i="7"/>
  <c r="D111" i="7"/>
  <c r="E111" i="6"/>
  <c r="D111" i="6"/>
  <c r="E114" i="5"/>
  <c r="E111" i="5"/>
  <c r="D114" i="5"/>
  <c r="D111" i="5"/>
  <c r="E111" i="3"/>
  <c r="D111" i="3"/>
  <c r="E114" i="2"/>
  <c r="D114" i="2"/>
  <c r="E111" i="2"/>
  <c r="D111" i="2"/>
  <c r="E114" i="1"/>
  <c r="D114" i="1"/>
  <c r="E111" i="1"/>
  <c r="D111" i="1"/>
  <c r="C18" i="13"/>
  <c r="I106" i="9"/>
  <c r="H106" i="9"/>
  <c r="E18" i="13" l="1"/>
  <c r="B18" i="13"/>
  <c r="L34" i="3"/>
  <c r="K34" i="3"/>
  <c r="L34" i="5"/>
  <c r="K34" i="5"/>
  <c r="L34" i="6"/>
  <c r="K34" i="6"/>
  <c r="L34" i="7"/>
  <c r="K34" i="7"/>
  <c r="L34" i="4"/>
  <c r="K34" i="4"/>
  <c r="L34" i="2"/>
  <c r="K34" i="2"/>
  <c r="N34" i="2"/>
  <c r="M34" i="2"/>
  <c r="N34" i="3"/>
  <c r="M34" i="3"/>
  <c r="N34" i="5"/>
  <c r="M34" i="5"/>
  <c r="N34" i="6"/>
  <c r="M34" i="6"/>
  <c r="N34" i="7"/>
  <c r="M34" i="7"/>
  <c r="N34" i="4"/>
  <c r="M34" i="4"/>
  <c r="L34" i="1"/>
  <c r="K34" i="1"/>
  <c r="N34" i="1"/>
  <c r="M34" i="1"/>
  <c r="N40" i="2"/>
  <c r="M40" i="2"/>
  <c r="N40" i="3"/>
  <c r="M40" i="3"/>
  <c r="N40" i="5"/>
  <c r="M40" i="5"/>
  <c r="N40" i="6"/>
  <c r="M40" i="6"/>
  <c r="N40" i="7"/>
  <c r="M40" i="7"/>
  <c r="N40" i="4"/>
  <c r="M40" i="4"/>
  <c r="N40" i="1"/>
  <c r="M40" i="1"/>
  <c r="N59" i="2"/>
  <c r="N59" i="3"/>
  <c r="N59" i="5"/>
  <c r="N59" i="6"/>
  <c r="N59" i="7"/>
  <c r="N59" i="4"/>
  <c r="N59" i="1"/>
  <c r="M59" i="2"/>
  <c r="M59" i="3"/>
  <c r="M59" i="5"/>
  <c r="M59" i="6"/>
  <c r="M59" i="7"/>
  <c r="M59" i="4"/>
  <c r="M59" i="1"/>
  <c r="N28" i="2"/>
  <c r="N28" i="3"/>
  <c r="N28" i="5"/>
  <c r="N28" i="6"/>
  <c r="N28" i="7"/>
  <c r="N28" i="4"/>
  <c r="N28" i="1"/>
  <c r="M28" i="2"/>
  <c r="M28" i="3"/>
  <c r="M28" i="5"/>
  <c r="M28" i="6"/>
  <c r="M28" i="7"/>
  <c r="M28" i="4"/>
  <c r="M28" i="1"/>
  <c r="G30" i="16" l="1"/>
  <c r="F30" i="16"/>
  <c r="E30" i="16"/>
  <c r="D30" i="16"/>
  <c r="C30" i="16"/>
  <c r="B30" i="16"/>
  <c r="G25" i="16"/>
  <c r="F25" i="16"/>
  <c r="E25" i="16"/>
  <c r="D25" i="16"/>
  <c r="C25" i="16"/>
  <c r="B25" i="16"/>
  <c r="G18" i="16"/>
  <c r="F18" i="16"/>
  <c r="E18" i="16"/>
  <c r="D18" i="16"/>
  <c r="C18" i="16"/>
  <c r="B18" i="16"/>
  <c r="G17" i="16"/>
  <c r="F17" i="16"/>
  <c r="E17" i="16"/>
  <c r="D17" i="16"/>
  <c r="C17" i="16"/>
  <c r="B17" i="16"/>
  <c r="G15" i="16"/>
  <c r="F15" i="16"/>
  <c r="E15" i="16"/>
  <c r="D15" i="16"/>
  <c r="C15" i="16"/>
  <c r="B15" i="16"/>
  <c r="G14" i="16"/>
  <c r="F14" i="16"/>
  <c r="E14" i="16"/>
  <c r="D14" i="16"/>
  <c r="C14" i="16"/>
  <c r="B14" i="16"/>
  <c r="G29" i="16"/>
  <c r="F29" i="16"/>
  <c r="E29" i="16"/>
  <c r="D29" i="16"/>
  <c r="C29" i="16"/>
  <c r="B29" i="16"/>
  <c r="G24" i="16"/>
  <c r="F24" i="16"/>
  <c r="E24" i="16"/>
  <c r="D24" i="16"/>
  <c r="C24" i="16"/>
  <c r="B24" i="16"/>
  <c r="P122" i="2" l="1"/>
  <c r="P118" i="2"/>
  <c r="P117" i="2"/>
  <c r="P113" i="2"/>
  <c r="P106" i="2"/>
  <c r="P105" i="2"/>
  <c r="P102" i="2"/>
  <c r="P98" i="2"/>
  <c r="P97" i="2"/>
  <c r="P93" i="2"/>
  <c r="P91" i="2"/>
  <c r="P90" i="2"/>
  <c r="P85" i="2"/>
  <c r="P84" i="2"/>
  <c r="P83" i="2"/>
  <c r="P122" i="3"/>
  <c r="P118" i="3"/>
  <c r="P117" i="3"/>
  <c r="P113" i="3"/>
  <c r="P109" i="3"/>
  <c r="P106" i="3"/>
  <c r="P102" i="3"/>
  <c r="P98" i="3"/>
  <c r="P97" i="3"/>
  <c r="P93" i="3"/>
  <c r="P91" i="3"/>
  <c r="P90" i="3"/>
  <c r="P85" i="3"/>
  <c r="P84" i="3"/>
  <c r="P83" i="3"/>
  <c r="P122" i="5"/>
  <c r="P118" i="5"/>
  <c r="P117" i="5"/>
  <c r="P113" i="5"/>
  <c r="P106" i="5"/>
  <c r="P102" i="5"/>
  <c r="P98" i="5"/>
  <c r="P97" i="5"/>
  <c r="P93" i="5"/>
  <c r="P91" i="5"/>
  <c r="P90" i="5"/>
  <c r="P85" i="5"/>
  <c r="P84" i="5"/>
  <c r="P83" i="5"/>
  <c r="P122" i="6"/>
  <c r="P118" i="6"/>
  <c r="P117" i="6"/>
  <c r="P113" i="6"/>
  <c r="P106" i="6"/>
  <c r="P102" i="6"/>
  <c r="P98" i="6"/>
  <c r="P97" i="6"/>
  <c r="P93" i="6"/>
  <c r="P91" i="6"/>
  <c r="P90" i="6"/>
  <c r="P85" i="6"/>
  <c r="P84" i="6"/>
  <c r="P83" i="6"/>
  <c r="P122" i="7"/>
  <c r="P118" i="7"/>
  <c r="P117" i="7"/>
  <c r="P113" i="7"/>
  <c r="P109" i="7"/>
  <c r="P106" i="7"/>
  <c r="P102" i="7"/>
  <c r="P98" i="7"/>
  <c r="P97" i="7"/>
  <c r="P93" i="7"/>
  <c r="P91" i="7"/>
  <c r="P90" i="7"/>
  <c r="P85" i="7"/>
  <c r="P84" i="7"/>
  <c r="P83" i="7"/>
  <c r="P122" i="4"/>
  <c r="P118" i="4"/>
  <c r="P117" i="4"/>
  <c r="P116" i="4"/>
  <c r="P113" i="4"/>
  <c r="P108" i="4"/>
  <c r="P107" i="4"/>
  <c r="P106" i="4"/>
  <c r="P105" i="4"/>
  <c r="P104" i="4"/>
  <c r="P102" i="4"/>
  <c r="P100" i="4"/>
  <c r="P99" i="4"/>
  <c r="P98" i="4"/>
  <c r="P97" i="4"/>
  <c r="P93" i="4"/>
  <c r="P91" i="4"/>
  <c r="P90" i="4"/>
  <c r="P85" i="4"/>
  <c r="P84" i="4"/>
  <c r="P83" i="4"/>
  <c r="P122" i="1"/>
  <c r="P118" i="1"/>
  <c r="P117" i="1"/>
  <c r="P113" i="1"/>
  <c r="P106" i="1"/>
  <c r="P105" i="1"/>
  <c r="P102" i="1"/>
  <c r="P98" i="1"/>
  <c r="P97" i="1"/>
  <c r="P93" i="1"/>
  <c r="P91" i="1"/>
  <c r="P90" i="1"/>
  <c r="P85" i="1"/>
  <c r="P84" i="1"/>
  <c r="P83" i="1"/>
  <c r="P61" i="2"/>
  <c r="P60" i="2"/>
  <c r="P58" i="2"/>
  <c r="P57" i="2"/>
  <c r="P56" i="2"/>
  <c r="P55" i="2"/>
  <c r="P54" i="2"/>
  <c r="P53" i="2"/>
  <c r="P52" i="2"/>
  <c r="P51" i="2"/>
  <c r="P50" i="2"/>
  <c r="P49" i="2"/>
  <c r="P48" i="2"/>
  <c r="P46" i="2"/>
  <c r="P45" i="2"/>
  <c r="P44" i="2"/>
  <c r="P43" i="2"/>
  <c r="P42" i="2"/>
  <c r="P41" i="2"/>
  <c r="P39" i="2"/>
  <c r="P38" i="2"/>
  <c r="P37" i="2"/>
  <c r="P36" i="2"/>
  <c r="P35" i="2"/>
  <c r="P30" i="2"/>
  <c r="P29" i="2"/>
  <c r="P24" i="2"/>
  <c r="O24" i="2"/>
  <c r="P61" i="3"/>
  <c r="P60" i="3"/>
  <c r="P58" i="3"/>
  <c r="P57" i="3"/>
  <c r="P56" i="3"/>
  <c r="P55" i="3"/>
  <c r="P54" i="3"/>
  <c r="P53" i="3"/>
  <c r="P52" i="3"/>
  <c r="P51" i="3"/>
  <c r="P50" i="3"/>
  <c r="P49" i="3"/>
  <c r="P48" i="3"/>
  <c r="P46" i="3"/>
  <c r="P45" i="3"/>
  <c r="P44" i="3"/>
  <c r="P43" i="3"/>
  <c r="P42" i="3"/>
  <c r="P41" i="3"/>
  <c r="P39" i="3"/>
  <c r="P38" i="3"/>
  <c r="P37" i="3"/>
  <c r="P36" i="3"/>
  <c r="P35" i="3"/>
  <c r="P30" i="3"/>
  <c r="P29" i="3"/>
  <c r="P26" i="3"/>
  <c r="O26" i="3"/>
  <c r="P24" i="3"/>
  <c r="O24" i="3"/>
  <c r="P61" i="5"/>
  <c r="P60" i="5"/>
  <c r="P58" i="5"/>
  <c r="P57" i="5"/>
  <c r="P56" i="5"/>
  <c r="P55" i="5"/>
  <c r="P54" i="5"/>
  <c r="P53" i="5"/>
  <c r="P52" i="5"/>
  <c r="P51" i="5"/>
  <c r="P50" i="5"/>
  <c r="P49" i="5"/>
  <c r="P48" i="5"/>
  <c r="P46" i="5"/>
  <c r="P45" i="5"/>
  <c r="P44" i="5"/>
  <c r="P43" i="5"/>
  <c r="P42" i="5"/>
  <c r="P41" i="5"/>
  <c r="P39" i="5"/>
  <c r="P38" i="5"/>
  <c r="P37" i="5"/>
  <c r="P36" i="5"/>
  <c r="P35" i="5"/>
  <c r="P30" i="5"/>
  <c r="P29" i="5"/>
  <c r="P24" i="5"/>
  <c r="O24" i="5"/>
  <c r="O23" i="5"/>
  <c r="P61" i="6"/>
  <c r="P60" i="6"/>
  <c r="P58" i="6"/>
  <c r="P57" i="6"/>
  <c r="P56" i="6"/>
  <c r="P55" i="6"/>
  <c r="P54" i="6"/>
  <c r="P53" i="6"/>
  <c r="P52" i="6"/>
  <c r="P51" i="6"/>
  <c r="P50" i="6"/>
  <c r="P49" i="6"/>
  <c r="P48" i="6"/>
  <c r="P46" i="6"/>
  <c r="P45" i="6"/>
  <c r="P44" i="6"/>
  <c r="P43" i="6"/>
  <c r="P42" i="6"/>
  <c r="P41" i="6"/>
  <c r="P39" i="6"/>
  <c r="P38" i="6"/>
  <c r="P37" i="6"/>
  <c r="P36" i="6"/>
  <c r="P35" i="6"/>
  <c r="P30" i="6"/>
  <c r="P29" i="6"/>
  <c r="P26" i="6"/>
  <c r="O26" i="6"/>
  <c r="P24" i="6"/>
  <c r="O24" i="6"/>
  <c r="P61" i="7"/>
  <c r="P60" i="7"/>
  <c r="P58" i="7"/>
  <c r="P57" i="7"/>
  <c r="P56" i="7"/>
  <c r="P55" i="7"/>
  <c r="P54" i="7"/>
  <c r="P53" i="7"/>
  <c r="P52" i="7"/>
  <c r="P51" i="7"/>
  <c r="P50" i="7"/>
  <c r="P49" i="7"/>
  <c r="P48" i="7"/>
  <c r="P46" i="7"/>
  <c r="P45" i="7"/>
  <c r="P44" i="7"/>
  <c r="P43" i="7"/>
  <c r="P42" i="7"/>
  <c r="P41" i="7"/>
  <c r="P39" i="7"/>
  <c r="P38" i="7"/>
  <c r="P37" i="7"/>
  <c r="P36" i="7"/>
  <c r="P35" i="7"/>
  <c r="P30" i="7"/>
  <c r="P29" i="7"/>
  <c r="P24" i="7"/>
  <c r="O24" i="7"/>
  <c r="P61" i="4"/>
  <c r="P60" i="4"/>
  <c r="P58" i="4"/>
  <c r="P57" i="4"/>
  <c r="P56" i="4"/>
  <c r="P55" i="4"/>
  <c r="P54" i="4"/>
  <c r="P53" i="4"/>
  <c r="P52" i="4"/>
  <c r="P51" i="4"/>
  <c r="P50" i="4"/>
  <c r="P49" i="4"/>
  <c r="P48" i="4"/>
  <c r="P46" i="4"/>
  <c r="P45" i="4"/>
  <c r="P44" i="4"/>
  <c r="P43" i="4"/>
  <c r="P42" i="4"/>
  <c r="P41" i="4"/>
  <c r="P39" i="4"/>
  <c r="P38" i="4"/>
  <c r="P37" i="4"/>
  <c r="P36" i="4"/>
  <c r="P35" i="4"/>
  <c r="P30" i="4"/>
  <c r="P29" i="4"/>
  <c r="P24" i="4"/>
  <c r="O24" i="4"/>
  <c r="P61" i="1"/>
  <c r="P60" i="1"/>
  <c r="P58" i="1"/>
  <c r="P57" i="1"/>
  <c r="P56" i="1"/>
  <c r="P55" i="1"/>
  <c r="P54" i="1"/>
  <c r="P53" i="1"/>
  <c r="P52" i="1"/>
  <c r="P51" i="1"/>
  <c r="P50" i="1"/>
  <c r="P49" i="1"/>
  <c r="P48" i="1"/>
  <c r="P46" i="1"/>
  <c r="P45" i="1"/>
  <c r="P44" i="1"/>
  <c r="P43" i="1"/>
  <c r="P42" i="1"/>
  <c r="P41" i="1"/>
  <c r="P39" i="1"/>
  <c r="P38" i="1"/>
  <c r="P37" i="1"/>
  <c r="P36" i="1"/>
  <c r="P35" i="1"/>
  <c r="P30" i="1"/>
  <c r="P29" i="1"/>
  <c r="P28" i="1"/>
  <c r="P24" i="1"/>
  <c r="O24" i="1"/>
  <c r="M101" i="4"/>
  <c r="G66" i="4" l="1"/>
  <c r="F66" i="4"/>
  <c r="E66" i="4"/>
  <c r="O66" i="4" s="1"/>
  <c r="D66" i="4"/>
  <c r="G65" i="4"/>
  <c r="F65" i="4"/>
  <c r="E65" i="4"/>
  <c r="O65" i="4" s="1"/>
  <c r="D65" i="4"/>
  <c r="G64" i="4"/>
  <c r="F64" i="4"/>
  <c r="E64" i="4"/>
  <c r="O64" i="4" s="1"/>
  <c r="D64" i="4"/>
  <c r="G66" i="7"/>
  <c r="F66" i="7"/>
  <c r="E66" i="7"/>
  <c r="O66" i="7" s="1"/>
  <c r="D66" i="7"/>
  <c r="G65" i="7"/>
  <c r="F65" i="7"/>
  <c r="E65" i="7"/>
  <c r="O65" i="7" s="1"/>
  <c r="D65" i="7"/>
  <c r="G64" i="7"/>
  <c r="F64" i="7"/>
  <c r="E64" i="7"/>
  <c r="O64" i="7" s="1"/>
  <c r="D64" i="7"/>
  <c r="G66" i="6"/>
  <c r="F66" i="6"/>
  <c r="E66" i="6"/>
  <c r="O66" i="6" s="1"/>
  <c r="D66" i="6"/>
  <c r="G65" i="6"/>
  <c r="F65" i="6"/>
  <c r="E65" i="6"/>
  <c r="O65" i="6" s="1"/>
  <c r="D65" i="6"/>
  <c r="G64" i="6"/>
  <c r="F64" i="6"/>
  <c r="E64" i="6"/>
  <c r="O64" i="6" s="1"/>
  <c r="D64" i="6"/>
  <c r="G66" i="5"/>
  <c r="F66" i="5"/>
  <c r="E66" i="5"/>
  <c r="O66" i="5" s="1"/>
  <c r="D66" i="5"/>
  <c r="G65" i="5"/>
  <c r="F65" i="5"/>
  <c r="E65" i="5"/>
  <c r="O65" i="5" s="1"/>
  <c r="D65" i="5"/>
  <c r="G64" i="5"/>
  <c r="F64" i="5"/>
  <c r="E64" i="5"/>
  <c r="O64" i="5" s="1"/>
  <c r="D64" i="5"/>
  <c r="G66" i="3"/>
  <c r="F66" i="3"/>
  <c r="E66" i="3"/>
  <c r="O66" i="3" s="1"/>
  <c r="D66" i="3"/>
  <c r="G65" i="3"/>
  <c r="F65" i="3"/>
  <c r="E65" i="3"/>
  <c r="O65" i="3" s="1"/>
  <c r="D65" i="3"/>
  <c r="G64" i="3"/>
  <c r="F64" i="3"/>
  <c r="E64" i="3"/>
  <c r="O64" i="3" s="1"/>
  <c r="D64" i="3"/>
  <c r="G66" i="2"/>
  <c r="F66" i="2"/>
  <c r="E66" i="2"/>
  <c r="O66" i="2" s="1"/>
  <c r="D66" i="2"/>
  <c r="G65" i="2"/>
  <c r="F65" i="2"/>
  <c r="E65" i="2"/>
  <c r="O65" i="2" s="1"/>
  <c r="D65" i="2"/>
  <c r="G64" i="2"/>
  <c r="F64" i="2"/>
  <c r="E64" i="2"/>
  <c r="O64" i="2" s="1"/>
  <c r="D64" i="2"/>
  <c r="G66" i="1"/>
  <c r="F66" i="1"/>
  <c r="E66" i="1"/>
  <c r="O66" i="1" s="1"/>
  <c r="D66" i="1"/>
  <c r="G65" i="1"/>
  <c r="F65" i="1"/>
  <c r="E65" i="1"/>
  <c r="O65" i="1" s="1"/>
  <c r="D65" i="1"/>
  <c r="G64" i="1"/>
  <c r="F64" i="1"/>
  <c r="E64" i="1"/>
  <c r="O64" i="1" s="1"/>
  <c r="D64" i="1"/>
  <c r="G61" i="4"/>
  <c r="F61" i="4"/>
  <c r="E61" i="4"/>
  <c r="D61" i="4"/>
  <c r="G60" i="4"/>
  <c r="F60" i="4"/>
  <c r="E60" i="4"/>
  <c r="D60" i="4"/>
  <c r="G58" i="4"/>
  <c r="F58" i="4"/>
  <c r="E58" i="4"/>
  <c r="D58" i="4"/>
  <c r="G57" i="4"/>
  <c r="F57" i="4"/>
  <c r="E57" i="4"/>
  <c r="D57" i="4"/>
  <c r="G56" i="4"/>
  <c r="F56" i="4"/>
  <c r="E56" i="4"/>
  <c r="D56" i="4"/>
  <c r="G55" i="4"/>
  <c r="F55" i="4"/>
  <c r="E55" i="4"/>
  <c r="D55" i="4"/>
  <c r="G54" i="4"/>
  <c r="F54" i="4"/>
  <c r="E54" i="4"/>
  <c r="D54" i="4"/>
  <c r="G53" i="4"/>
  <c r="F53" i="4"/>
  <c r="E53" i="4"/>
  <c r="D53" i="4"/>
  <c r="G52" i="4"/>
  <c r="F52" i="4"/>
  <c r="E52" i="4"/>
  <c r="D52" i="4"/>
  <c r="G51" i="4"/>
  <c r="F51" i="4"/>
  <c r="E51" i="4"/>
  <c r="D51" i="4"/>
  <c r="G50" i="4"/>
  <c r="F50" i="4"/>
  <c r="E50" i="4"/>
  <c r="D50" i="4"/>
  <c r="G49" i="4"/>
  <c r="F49" i="4"/>
  <c r="E49" i="4"/>
  <c r="D49" i="4"/>
  <c r="G48" i="4"/>
  <c r="F48" i="4"/>
  <c r="E48" i="4"/>
  <c r="D48" i="4"/>
  <c r="G46" i="4"/>
  <c r="F46" i="4"/>
  <c r="E46" i="4"/>
  <c r="D46" i="4"/>
  <c r="G45" i="4"/>
  <c r="F45" i="4"/>
  <c r="E45" i="4"/>
  <c r="D45" i="4"/>
  <c r="G44" i="4"/>
  <c r="F44" i="4"/>
  <c r="E44" i="4"/>
  <c r="D44" i="4"/>
  <c r="G43" i="4"/>
  <c r="F43" i="4"/>
  <c r="E43" i="4"/>
  <c r="D43" i="4"/>
  <c r="G42" i="4"/>
  <c r="F42" i="4"/>
  <c r="E42" i="4"/>
  <c r="D42" i="4"/>
  <c r="G41" i="4"/>
  <c r="G40" i="4" s="1"/>
  <c r="F41" i="4"/>
  <c r="F40" i="4" s="1"/>
  <c r="E41" i="4"/>
  <c r="D41" i="4"/>
  <c r="D40" i="4" s="1"/>
  <c r="G39" i="4"/>
  <c r="F39" i="4"/>
  <c r="E39" i="4"/>
  <c r="O39" i="4" s="1"/>
  <c r="D39" i="4"/>
  <c r="G38" i="4"/>
  <c r="F38" i="4"/>
  <c r="E38" i="4"/>
  <c r="O38" i="4" s="1"/>
  <c r="D38" i="4"/>
  <c r="G37" i="4"/>
  <c r="F37" i="4"/>
  <c r="E37" i="4"/>
  <c r="O37" i="4" s="1"/>
  <c r="D37" i="4"/>
  <c r="G36" i="4"/>
  <c r="F36" i="4"/>
  <c r="E36" i="4"/>
  <c r="O36" i="4" s="1"/>
  <c r="D36" i="4"/>
  <c r="G35" i="4"/>
  <c r="G34" i="4" s="1"/>
  <c r="F35" i="4"/>
  <c r="F34" i="4" s="1"/>
  <c r="E35" i="4"/>
  <c r="D35" i="4"/>
  <c r="D34" i="4" s="1"/>
  <c r="G33" i="4"/>
  <c r="F33" i="4"/>
  <c r="E33" i="4"/>
  <c r="O33" i="4" s="1"/>
  <c r="D33" i="4"/>
  <c r="G32" i="4"/>
  <c r="F32" i="4"/>
  <c r="E32" i="4"/>
  <c r="O32" i="4" s="1"/>
  <c r="D32" i="4"/>
  <c r="G30" i="4"/>
  <c r="F30" i="4"/>
  <c r="E30" i="4"/>
  <c r="M17" i="4" s="1"/>
  <c r="D30" i="4"/>
  <c r="G29" i="4"/>
  <c r="F29" i="4"/>
  <c r="E29" i="4"/>
  <c r="M16" i="4" s="1"/>
  <c r="D29" i="4"/>
  <c r="G61" i="7"/>
  <c r="F61" i="7"/>
  <c r="E61" i="7"/>
  <c r="D61" i="7"/>
  <c r="G60" i="7"/>
  <c r="F60" i="7"/>
  <c r="E60" i="7"/>
  <c r="D60" i="7"/>
  <c r="G58" i="7"/>
  <c r="F58" i="7"/>
  <c r="E58" i="7"/>
  <c r="D58" i="7"/>
  <c r="G57" i="7"/>
  <c r="F57" i="7"/>
  <c r="E57" i="7"/>
  <c r="D57" i="7"/>
  <c r="G56" i="7"/>
  <c r="F56" i="7"/>
  <c r="E56" i="7"/>
  <c r="D56" i="7"/>
  <c r="G55" i="7"/>
  <c r="F55" i="7"/>
  <c r="E55" i="7"/>
  <c r="D55" i="7"/>
  <c r="G54" i="7"/>
  <c r="F54" i="7"/>
  <c r="E54" i="7"/>
  <c r="D54" i="7"/>
  <c r="G53" i="7"/>
  <c r="F53" i="7"/>
  <c r="E53" i="7"/>
  <c r="D53" i="7"/>
  <c r="G52" i="7"/>
  <c r="F52" i="7"/>
  <c r="E52" i="7"/>
  <c r="D52" i="7"/>
  <c r="G51" i="7"/>
  <c r="F51" i="7"/>
  <c r="E51" i="7"/>
  <c r="D51" i="7"/>
  <c r="G50" i="7"/>
  <c r="F50" i="7"/>
  <c r="E50" i="7"/>
  <c r="D50" i="7"/>
  <c r="G49" i="7"/>
  <c r="F49" i="7"/>
  <c r="E49" i="7"/>
  <c r="D49" i="7"/>
  <c r="G48" i="7"/>
  <c r="F48" i="7"/>
  <c r="E48" i="7"/>
  <c r="D48" i="7"/>
  <c r="G46" i="7"/>
  <c r="F46" i="7"/>
  <c r="E46" i="7"/>
  <c r="D46" i="7"/>
  <c r="G45" i="7"/>
  <c r="F45" i="7"/>
  <c r="E45" i="7"/>
  <c r="D45" i="7"/>
  <c r="G44" i="7"/>
  <c r="F44" i="7"/>
  <c r="E44" i="7"/>
  <c r="D44" i="7"/>
  <c r="G43" i="7"/>
  <c r="F43" i="7"/>
  <c r="E43" i="7"/>
  <c r="D43" i="7"/>
  <c r="G42" i="7"/>
  <c r="F42" i="7"/>
  <c r="E42" i="7"/>
  <c r="D42" i="7"/>
  <c r="G41" i="7"/>
  <c r="G40" i="7" s="1"/>
  <c r="F41" i="7"/>
  <c r="F40" i="7" s="1"/>
  <c r="E41" i="7"/>
  <c r="D41" i="7"/>
  <c r="D40" i="7" s="1"/>
  <c r="G39" i="7"/>
  <c r="F39" i="7"/>
  <c r="E39" i="7"/>
  <c r="O39" i="7" s="1"/>
  <c r="D39" i="7"/>
  <c r="G38" i="7"/>
  <c r="F38" i="7"/>
  <c r="E38" i="7"/>
  <c r="O38" i="7" s="1"/>
  <c r="D38" i="7"/>
  <c r="G37" i="7"/>
  <c r="F37" i="7"/>
  <c r="E37" i="7"/>
  <c r="O37" i="7" s="1"/>
  <c r="D37" i="7"/>
  <c r="G36" i="7"/>
  <c r="F36" i="7"/>
  <c r="E36" i="7"/>
  <c r="O36" i="7" s="1"/>
  <c r="D36" i="7"/>
  <c r="G35" i="7"/>
  <c r="G34" i="7" s="1"/>
  <c r="F35" i="7"/>
  <c r="F34" i="7" s="1"/>
  <c r="E35" i="7"/>
  <c r="D35" i="7"/>
  <c r="D34" i="7" s="1"/>
  <c r="G33" i="7"/>
  <c r="F33" i="7"/>
  <c r="E33" i="7"/>
  <c r="O33" i="7" s="1"/>
  <c r="D33" i="7"/>
  <c r="G32" i="7"/>
  <c r="F32" i="7"/>
  <c r="E32" i="7"/>
  <c r="O32" i="7" s="1"/>
  <c r="D32" i="7"/>
  <c r="G30" i="7"/>
  <c r="F30" i="7"/>
  <c r="E30" i="7"/>
  <c r="M17" i="7" s="1"/>
  <c r="D30" i="7"/>
  <c r="G29" i="7"/>
  <c r="F29" i="7"/>
  <c r="E29" i="7"/>
  <c r="M16" i="7" s="1"/>
  <c r="D29" i="7"/>
  <c r="G61" i="6"/>
  <c r="F61" i="6"/>
  <c r="E61" i="6"/>
  <c r="D61" i="6"/>
  <c r="G60" i="6"/>
  <c r="F60" i="6"/>
  <c r="E60" i="6"/>
  <c r="D60" i="6"/>
  <c r="G58" i="6"/>
  <c r="F58" i="6"/>
  <c r="E58" i="6"/>
  <c r="D58" i="6"/>
  <c r="G57" i="6"/>
  <c r="F57" i="6"/>
  <c r="E57" i="6"/>
  <c r="D57" i="6"/>
  <c r="G56" i="6"/>
  <c r="F56" i="6"/>
  <c r="E56" i="6"/>
  <c r="D56" i="6"/>
  <c r="G55" i="6"/>
  <c r="F55" i="6"/>
  <c r="E55" i="6"/>
  <c r="D55" i="6"/>
  <c r="G54" i="6"/>
  <c r="F54" i="6"/>
  <c r="E54" i="6"/>
  <c r="D54" i="6"/>
  <c r="G53" i="6"/>
  <c r="F53" i="6"/>
  <c r="E53" i="6"/>
  <c r="D53" i="6"/>
  <c r="G52" i="6"/>
  <c r="F52" i="6"/>
  <c r="E52" i="6"/>
  <c r="D52" i="6"/>
  <c r="G51" i="6"/>
  <c r="F51" i="6"/>
  <c r="E51" i="6"/>
  <c r="D51" i="6"/>
  <c r="G50" i="6"/>
  <c r="F50" i="6"/>
  <c r="E50" i="6"/>
  <c r="D50" i="6"/>
  <c r="G49" i="6"/>
  <c r="F49" i="6"/>
  <c r="E49" i="6"/>
  <c r="D49" i="6"/>
  <c r="G48" i="6"/>
  <c r="F48" i="6"/>
  <c r="E48" i="6"/>
  <c r="D48" i="6"/>
  <c r="G46" i="6"/>
  <c r="F46" i="6"/>
  <c r="E46" i="6"/>
  <c r="D46" i="6"/>
  <c r="G45" i="6"/>
  <c r="F45" i="6"/>
  <c r="E45" i="6"/>
  <c r="D45" i="6"/>
  <c r="G44" i="6"/>
  <c r="F44" i="6"/>
  <c r="E44" i="6"/>
  <c r="D44" i="6"/>
  <c r="G43" i="6"/>
  <c r="F43" i="6"/>
  <c r="E43" i="6"/>
  <c r="D43" i="6"/>
  <c r="G42" i="6"/>
  <c r="F42" i="6"/>
  <c r="E42" i="6"/>
  <c r="D42" i="6"/>
  <c r="G41" i="6"/>
  <c r="G40" i="6" s="1"/>
  <c r="F41" i="6"/>
  <c r="F40" i="6" s="1"/>
  <c r="E41" i="6"/>
  <c r="D41" i="6"/>
  <c r="D40" i="6" s="1"/>
  <c r="G39" i="6"/>
  <c r="F39" i="6"/>
  <c r="E39" i="6"/>
  <c r="O39" i="6" s="1"/>
  <c r="D39" i="6"/>
  <c r="G38" i="6"/>
  <c r="F38" i="6"/>
  <c r="E38" i="6"/>
  <c r="O38" i="6" s="1"/>
  <c r="D38" i="6"/>
  <c r="G37" i="6"/>
  <c r="F37" i="6"/>
  <c r="E37" i="6"/>
  <c r="O37" i="6" s="1"/>
  <c r="D37" i="6"/>
  <c r="G36" i="6"/>
  <c r="F36" i="6"/>
  <c r="E36" i="6"/>
  <c r="O36" i="6" s="1"/>
  <c r="D36" i="6"/>
  <c r="G35" i="6"/>
  <c r="G34" i="6" s="1"/>
  <c r="F35" i="6"/>
  <c r="F34" i="6" s="1"/>
  <c r="E35" i="6"/>
  <c r="D35" i="6"/>
  <c r="D34" i="6" s="1"/>
  <c r="G33" i="6"/>
  <c r="F33" i="6"/>
  <c r="E33" i="6"/>
  <c r="O33" i="6" s="1"/>
  <c r="D33" i="6"/>
  <c r="G32" i="6"/>
  <c r="F32" i="6"/>
  <c r="E32" i="6"/>
  <c r="O32" i="6" s="1"/>
  <c r="D32" i="6"/>
  <c r="G30" i="6"/>
  <c r="F30" i="6"/>
  <c r="E30" i="6"/>
  <c r="M17" i="6" s="1"/>
  <c r="D30" i="6"/>
  <c r="G29" i="6"/>
  <c r="F29" i="6"/>
  <c r="E29" i="6"/>
  <c r="M16" i="6" s="1"/>
  <c r="G61" i="5"/>
  <c r="F61" i="5"/>
  <c r="E61" i="5"/>
  <c r="D61" i="5"/>
  <c r="G60" i="5"/>
  <c r="G59" i="5" s="1"/>
  <c r="F60" i="5"/>
  <c r="F59" i="5" s="1"/>
  <c r="E60" i="5"/>
  <c r="E59" i="5" s="1"/>
  <c r="D60" i="5"/>
  <c r="D59" i="5" s="1"/>
  <c r="G58" i="5"/>
  <c r="F58" i="5"/>
  <c r="E58" i="5"/>
  <c r="D58" i="5"/>
  <c r="G57" i="5"/>
  <c r="F57" i="5"/>
  <c r="E57" i="5"/>
  <c r="D57" i="5"/>
  <c r="G56" i="5"/>
  <c r="F56" i="5"/>
  <c r="E56" i="5"/>
  <c r="D56" i="5"/>
  <c r="G55" i="5"/>
  <c r="F55" i="5"/>
  <c r="E55" i="5"/>
  <c r="D55" i="5"/>
  <c r="G54" i="5"/>
  <c r="F54" i="5"/>
  <c r="E54" i="5"/>
  <c r="D54" i="5"/>
  <c r="G53" i="5"/>
  <c r="F53" i="5"/>
  <c r="E53" i="5"/>
  <c r="D53" i="5"/>
  <c r="G52" i="5"/>
  <c r="F52" i="5"/>
  <c r="E52" i="5"/>
  <c r="D52" i="5"/>
  <c r="G51" i="5"/>
  <c r="F51" i="5"/>
  <c r="E51" i="5"/>
  <c r="D51" i="5"/>
  <c r="G50" i="5"/>
  <c r="F50" i="5"/>
  <c r="E50" i="5"/>
  <c r="D50" i="5"/>
  <c r="G49" i="5"/>
  <c r="F49" i="5"/>
  <c r="E49" i="5"/>
  <c r="D49" i="5"/>
  <c r="G48" i="5"/>
  <c r="F48" i="5"/>
  <c r="E48" i="5"/>
  <c r="D48" i="5"/>
  <c r="G46" i="5"/>
  <c r="F46" i="5"/>
  <c r="E46" i="5"/>
  <c r="D46" i="5"/>
  <c r="G45" i="5"/>
  <c r="F45" i="5"/>
  <c r="E45" i="5"/>
  <c r="D45" i="5"/>
  <c r="G44" i="5"/>
  <c r="F44" i="5"/>
  <c r="E44" i="5"/>
  <c r="D44" i="5"/>
  <c r="G43" i="5"/>
  <c r="F43" i="5"/>
  <c r="E43" i="5"/>
  <c r="D43" i="5"/>
  <c r="G42" i="5"/>
  <c r="F42" i="5"/>
  <c r="E42" i="5"/>
  <c r="D42" i="5"/>
  <c r="G41" i="5"/>
  <c r="G40" i="5" s="1"/>
  <c r="F41" i="5"/>
  <c r="F40" i="5" s="1"/>
  <c r="E41" i="5"/>
  <c r="D41" i="5"/>
  <c r="D40" i="5" s="1"/>
  <c r="G39" i="5"/>
  <c r="F39" i="5"/>
  <c r="E39" i="5"/>
  <c r="O39" i="5" s="1"/>
  <c r="D39" i="5"/>
  <c r="G38" i="5"/>
  <c r="F38" i="5"/>
  <c r="E38" i="5"/>
  <c r="O38" i="5" s="1"/>
  <c r="D38" i="5"/>
  <c r="G37" i="5"/>
  <c r="F37" i="5"/>
  <c r="E37" i="5"/>
  <c r="O37" i="5" s="1"/>
  <c r="D37" i="5"/>
  <c r="G36" i="5"/>
  <c r="F36" i="5"/>
  <c r="E36" i="5"/>
  <c r="O36" i="5" s="1"/>
  <c r="D36" i="5"/>
  <c r="G35" i="5"/>
  <c r="G34" i="5" s="1"/>
  <c r="F35" i="5"/>
  <c r="F34" i="5" s="1"/>
  <c r="E35" i="5"/>
  <c r="D35" i="5"/>
  <c r="D34" i="5" s="1"/>
  <c r="G33" i="5"/>
  <c r="F33" i="5"/>
  <c r="E33" i="5"/>
  <c r="O33" i="5" s="1"/>
  <c r="D33" i="5"/>
  <c r="G32" i="5"/>
  <c r="F32" i="5"/>
  <c r="E32" i="5"/>
  <c r="O32" i="5" s="1"/>
  <c r="D32" i="5"/>
  <c r="G30" i="5"/>
  <c r="F30" i="5"/>
  <c r="E30" i="5"/>
  <c r="M17" i="5" s="1"/>
  <c r="D30" i="5"/>
  <c r="G29" i="5"/>
  <c r="F29" i="5"/>
  <c r="E29" i="5"/>
  <c r="M16" i="5" s="1"/>
  <c r="D29" i="5"/>
  <c r="D29" i="6"/>
  <c r="G61" i="3"/>
  <c r="G60" i="3"/>
  <c r="F61" i="3"/>
  <c r="E61" i="3"/>
  <c r="D61" i="3"/>
  <c r="F60" i="3"/>
  <c r="E60" i="3"/>
  <c r="D60" i="3"/>
  <c r="G58" i="3"/>
  <c r="F58" i="3"/>
  <c r="E58" i="3"/>
  <c r="D58" i="3"/>
  <c r="G57" i="3"/>
  <c r="F57" i="3"/>
  <c r="E57" i="3"/>
  <c r="D57" i="3"/>
  <c r="G56" i="3"/>
  <c r="F56" i="3"/>
  <c r="E56" i="3"/>
  <c r="D56" i="3"/>
  <c r="G55" i="3"/>
  <c r="F55" i="3"/>
  <c r="E55" i="3"/>
  <c r="D55" i="3"/>
  <c r="G54" i="3"/>
  <c r="F54" i="3"/>
  <c r="E54" i="3"/>
  <c r="D54" i="3"/>
  <c r="G53" i="3"/>
  <c r="F53" i="3"/>
  <c r="E53" i="3"/>
  <c r="D53" i="3"/>
  <c r="G52" i="3"/>
  <c r="F52" i="3"/>
  <c r="E52" i="3"/>
  <c r="D52" i="3"/>
  <c r="G51" i="3"/>
  <c r="F51" i="3"/>
  <c r="E51" i="3"/>
  <c r="D51" i="3"/>
  <c r="G50" i="3"/>
  <c r="F50" i="3"/>
  <c r="E50" i="3"/>
  <c r="D50" i="3"/>
  <c r="G49" i="3"/>
  <c r="F49" i="3"/>
  <c r="E49" i="3"/>
  <c r="D49" i="3"/>
  <c r="G48" i="3"/>
  <c r="F48" i="3"/>
  <c r="E48" i="3"/>
  <c r="D48" i="3"/>
  <c r="G46" i="3"/>
  <c r="F46" i="3"/>
  <c r="E46" i="3"/>
  <c r="D46" i="3"/>
  <c r="G45" i="3"/>
  <c r="F45" i="3"/>
  <c r="E45" i="3"/>
  <c r="D45" i="3"/>
  <c r="G44" i="3"/>
  <c r="F44" i="3"/>
  <c r="E44" i="3"/>
  <c r="D44" i="3"/>
  <c r="G43" i="3"/>
  <c r="F43" i="3"/>
  <c r="E43" i="3"/>
  <c r="D43" i="3"/>
  <c r="G42" i="3"/>
  <c r="F42" i="3"/>
  <c r="E42" i="3"/>
  <c r="D42" i="3"/>
  <c r="G41" i="3"/>
  <c r="G40" i="3" s="1"/>
  <c r="F41" i="3"/>
  <c r="F40" i="3" s="1"/>
  <c r="E41" i="3"/>
  <c r="D41" i="3"/>
  <c r="D40" i="3" s="1"/>
  <c r="G39" i="3"/>
  <c r="F39" i="3"/>
  <c r="E39" i="3"/>
  <c r="O39" i="3" s="1"/>
  <c r="D39" i="3"/>
  <c r="G38" i="3"/>
  <c r="F38" i="3"/>
  <c r="E38" i="3"/>
  <c r="O38" i="3" s="1"/>
  <c r="D38" i="3"/>
  <c r="G37" i="3"/>
  <c r="F37" i="3"/>
  <c r="E37" i="3"/>
  <c r="O37" i="3" s="1"/>
  <c r="D37" i="3"/>
  <c r="G36" i="3"/>
  <c r="F36" i="3"/>
  <c r="E36" i="3"/>
  <c r="O36" i="3" s="1"/>
  <c r="D36" i="3"/>
  <c r="G35" i="3"/>
  <c r="G34" i="3" s="1"/>
  <c r="F35" i="3"/>
  <c r="F34" i="3" s="1"/>
  <c r="E35" i="3"/>
  <c r="D35" i="3"/>
  <c r="D34" i="3" s="1"/>
  <c r="G33" i="3"/>
  <c r="F33" i="3"/>
  <c r="E33" i="3"/>
  <c r="O33" i="3" s="1"/>
  <c r="D33" i="3"/>
  <c r="G32" i="3"/>
  <c r="F32" i="3"/>
  <c r="E32" i="3"/>
  <c r="O32" i="3" s="1"/>
  <c r="D32" i="3"/>
  <c r="G30" i="3"/>
  <c r="F30" i="3"/>
  <c r="E30" i="3"/>
  <c r="M17" i="3" s="1"/>
  <c r="D30" i="3"/>
  <c r="G29" i="3"/>
  <c r="F29" i="3"/>
  <c r="E29" i="3"/>
  <c r="M16" i="3" s="1"/>
  <c r="D29" i="3"/>
  <c r="O29" i="3" l="1"/>
  <c r="O30" i="3"/>
  <c r="O35" i="3"/>
  <c r="E34" i="3"/>
  <c r="O43" i="3"/>
  <c r="O44" i="3"/>
  <c r="O45" i="3"/>
  <c r="O46" i="3"/>
  <c r="O48" i="3"/>
  <c r="O49" i="3"/>
  <c r="O50" i="3"/>
  <c r="O51" i="3"/>
  <c r="O52" i="3"/>
  <c r="O56" i="3"/>
  <c r="O57" i="3"/>
  <c r="O61" i="3"/>
  <c r="O29" i="5"/>
  <c r="O30" i="5"/>
  <c r="O35" i="5"/>
  <c r="E34" i="5"/>
  <c r="O41" i="5"/>
  <c r="E40" i="5"/>
  <c r="O42" i="5"/>
  <c r="O43" i="5"/>
  <c r="O44" i="5"/>
  <c r="O45" i="5"/>
  <c r="O46" i="5"/>
  <c r="O48" i="5"/>
  <c r="O49" i="5"/>
  <c r="O50" i="5"/>
  <c r="O51" i="5"/>
  <c r="O52" i="5"/>
  <c r="O53" i="5"/>
  <c r="O54" i="5"/>
  <c r="O55" i="5"/>
  <c r="O56" i="5"/>
  <c r="O57" i="5"/>
  <c r="O58" i="5"/>
  <c r="O60" i="5"/>
  <c r="O61" i="5"/>
  <c r="O41" i="3"/>
  <c r="E40" i="3"/>
  <c r="O42" i="3"/>
  <c r="O53" i="3"/>
  <c r="O54" i="3"/>
  <c r="O55" i="3"/>
  <c r="O58" i="3"/>
  <c r="O60" i="3"/>
  <c r="O29" i="6"/>
  <c r="O30" i="6"/>
  <c r="O35" i="6"/>
  <c r="E34" i="6"/>
  <c r="O41" i="6"/>
  <c r="E40" i="6"/>
  <c r="O42" i="6"/>
  <c r="O43" i="6"/>
  <c r="O44" i="6"/>
  <c r="O45" i="6"/>
  <c r="O46" i="6"/>
  <c r="O48" i="6"/>
  <c r="O49" i="6"/>
  <c r="O50" i="6"/>
  <c r="O51" i="6"/>
  <c r="O52" i="6"/>
  <c r="O53" i="6"/>
  <c r="O54" i="6"/>
  <c r="O55" i="6"/>
  <c r="O56" i="6"/>
  <c r="O57" i="6"/>
  <c r="O58" i="6"/>
  <c r="O60" i="6"/>
  <c r="O61" i="6"/>
  <c r="O29" i="7"/>
  <c r="O30" i="7"/>
  <c r="O35" i="7"/>
  <c r="E34" i="7"/>
  <c r="O41" i="7"/>
  <c r="E40" i="7"/>
  <c r="O42" i="7"/>
  <c r="O43" i="7"/>
  <c r="O44" i="7"/>
  <c r="O45" i="7"/>
  <c r="O46" i="7"/>
  <c r="O48" i="7"/>
  <c r="O49" i="7"/>
  <c r="O50" i="7"/>
  <c r="O51" i="7"/>
  <c r="O52" i="7"/>
  <c r="O53" i="7"/>
  <c r="O54" i="7"/>
  <c r="O55" i="7"/>
  <c r="O56" i="7"/>
  <c r="O57" i="7"/>
  <c r="O58" i="7"/>
  <c r="O60" i="7"/>
  <c r="O61" i="7"/>
  <c r="O29" i="4"/>
  <c r="O30" i="4"/>
  <c r="O35" i="4"/>
  <c r="E34" i="4"/>
  <c r="O41" i="4"/>
  <c r="E40" i="4"/>
  <c r="O42" i="4"/>
  <c r="O43" i="4"/>
  <c r="O44" i="4"/>
  <c r="O45" i="4"/>
  <c r="O46" i="4"/>
  <c r="O48" i="4"/>
  <c r="O49" i="4"/>
  <c r="O50" i="4"/>
  <c r="O51" i="4"/>
  <c r="O52" i="4"/>
  <c r="O53" i="4"/>
  <c r="O54" i="4"/>
  <c r="O55" i="4"/>
  <c r="O56" i="4"/>
  <c r="O57" i="4"/>
  <c r="O58" i="4"/>
  <c r="O60" i="4"/>
  <c r="O61" i="4"/>
  <c r="M33" i="3"/>
  <c r="P33" i="3" s="1"/>
  <c r="M33" i="6"/>
  <c r="P33" i="6" s="1"/>
  <c r="M33" i="4"/>
  <c r="P33" i="4" s="1"/>
  <c r="G61" i="2"/>
  <c r="F61" i="2"/>
  <c r="J61" i="2" s="1"/>
  <c r="E61" i="2"/>
  <c r="I61" i="2" s="1"/>
  <c r="D61" i="2"/>
  <c r="H61" i="2" s="1"/>
  <c r="G60" i="2"/>
  <c r="F60" i="2"/>
  <c r="E60" i="2"/>
  <c r="I60" i="2" s="1"/>
  <c r="D60" i="2"/>
  <c r="H60" i="2" s="1"/>
  <c r="G58" i="2"/>
  <c r="F58" i="2"/>
  <c r="J58" i="2" s="1"/>
  <c r="E58" i="2"/>
  <c r="I58" i="2" s="1"/>
  <c r="D58" i="2"/>
  <c r="H58" i="2" s="1"/>
  <c r="G57" i="2"/>
  <c r="F57" i="2"/>
  <c r="J57" i="2" s="1"/>
  <c r="E57" i="2"/>
  <c r="I57" i="2" s="1"/>
  <c r="D57" i="2"/>
  <c r="G56" i="2"/>
  <c r="F56" i="2"/>
  <c r="J56" i="2" s="1"/>
  <c r="E56" i="2"/>
  <c r="I56" i="2" s="1"/>
  <c r="D56" i="2"/>
  <c r="H56" i="2" s="1"/>
  <c r="G55" i="2"/>
  <c r="F55" i="2"/>
  <c r="J55" i="2" s="1"/>
  <c r="E55" i="2"/>
  <c r="I55" i="2" s="1"/>
  <c r="D55" i="2"/>
  <c r="H55" i="2" s="1"/>
  <c r="G54" i="2"/>
  <c r="F54" i="2"/>
  <c r="J54" i="2" s="1"/>
  <c r="E54" i="2"/>
  <c r="I54" i="2" s="1"/>
  <c r="D54" i="2"/>
  <c r="H54" i="2" s="1"/>
  <c r="G53" i="2"/>
  <c r="F53" i="2"/>
  <c r="J53" i="2" s="1"/>
  <c r="E53" i="2"/>
  <c r="I53" i="2" s="1"/>
  <c r="D53" i="2"/>
  <c r="G52" i="2"/>
  <c r="F52" i="2"/>
  <c r="J52" i="2" s="1"/>
  <c r="E52" i="2"/>
  <c r="I52" i="2" s="1"/>
  <c r="D52" i="2"/>
  <c r="H52" i="2" s="1"/>
  <c r="G51" i="2"/>
  <c r="F51" i="2"/>
  <c r="J51" i="2" s="1"/>
  <c r="E51" i="2"/>
  <c r="I51" i="2" s="1"/>
  <c r="D51" i="2"/>
  <c r="H51" i="2" s="1"/>
  <c r="G50" i="2"/>
  <c r="F50" i="2"/>
  <c r="J50" i="2" s="1"/>
  <c r="E50" i="2"/>
  <c r="I50" i="2" s="1"/>
  <c r="D50" i="2"/>
  <c r="H50" i="2" s="1"/>
  <c r="G49" i="2"/>
  <c r="F49" i="2"/>
  <c r="J49" i="2" s="1"/>
  <c r="E49" i="2"/>
  <c r="I49" i="2" s="1"/>
  <c r="D49" i="2"/>
  <c r="H49" i="2" s="1"/>
  <c r="G48" i="2"/>
  <c r="F48" i="2"/>
  <c r="J48" i="2" s="1"/>
  <c r="E48" i="2"/>
  <c r="I48" i="2" s="1"/>
  <c r="D48" i="2"/>
  <c r="H48" i="2" s="1"/>
  <c r="G46" i="2"/>
  <c r="F46" i="2"/>
  <c r="J46" i="2" s="1"/>
  <c r="E46" i="2"/>
  <c r="I46" i="2" s="1"/>
  <c r="D46" i="2"/>
  <c r="H46" i="2" s="1"/>
  <c r="G45" i="2"/>
  <c r="F45" i="2"/>
  <c r="J45" i="2" s="1"/>
  <c r="E45" i="2"/>
  <c r="I45" i="2" s="1"/>
  <c r="D45" i="2"/>
  <c r="G44" i="2"/>
  <c r="F44" i="2"/>
  <c r="J44" i="2" s="1"/>
  <c r="E44" i="2"/>
  <c r="I44" i="2" s="1"/>
  <c r="D44" i="2"/>
  <c r="H44" i="2" s="1"/>
  <c r="G43" i="2"/>
  <c r="F43" i="2"/>
  <c r="J43" i="2" s="1"/>
  <c r="E43" i="2"/>
  <c r="I43" i="2" s="1"/>
  <c r="D43" i="2"/>
  <c r="H43" i="2" s="1"/>
  <c r="G42" i="2"/>
  <c r="F42" i="2"/>
  <c r="J42" i="2" s="1"/>
  <c r="E42" i="2"/>
  <c r="I42" i="2" s="1"/>
  <c r="D42" i="2"/>
  <c r="H42" i="2" s="1"/>
  <c r="G41" i="2"/>
  <c r="G40" i="2" s="1"/>
  <c r="F41" i="2"/>
  <c r="F40" i="2" s="1"/>
  <c r="E41" i="2"/>
  <c r="I41" i="2" s="1"/>
  <c r="D41" i="2"/>
  <c r="D40" i="2" s="1"/>
  <c r="G39" i="2"/>
  <c r="F39" i="2"/>
  <c r="J39" i="2" s="1"/>
  <c r="E39" i="2"/>
  <c r="O39" i="2" s="1"/>
  <c r="D39" i="2"/>
  <c r="H39" i="2" s="1"/>
  <c r="G38" i="2"/>
  <c r="F38" i="2"/>
  <c r="J38" i="2" s="1"/>
  <c r="E38" i="2"/>
  <c r="O38" i="2" s="1"/>
  <c r="D38" i="2"/>
  <c r="H38" i="2" s="1"/>
  <c r="G37" i="2"/>
  <c r="F37" i="2"/>
  <c r="J37" i="2" s="1"/>
  <c r="E37" i="2"/>
  <c r="O37" i="2" s="1"/>
  <c r="D37" i="2"/>
  <c r="H37" i="2" s="1"/>
  <c r="G36" i="2"/>
  <c r="F36" i="2"/>
  <c r="J36" i="2" s="1"/>
  <c r="E36" i="2"/>
  <c r="O36" i="2" s="1"/>
  <c r="D36" i="2"/>
  <c r="H36" i="2" s="1"/>
  <c r="G35" i="2"/>
  <c r="G34" i="2" s="1"/>
  <c r="F35" i="2"/>
  <c r="F34" i="2" s="1"/>
  <c r="E35" i="2"/>
  <c r="I35" i="2" s="1"/>
  <c r="D35" i="2"/>
  <c r="D34" i="2" s="1"/>
  <c r="G33" i="2"/>
  <c r="F33" i="2"/>
  <c r="J33" i="2" s="1"/>
  <c r="E33" i="2"/>
  <c r="O33" i="2" s="1"/>
  <c r="D33" i="2"/>
  <c r="H33" i="2" s="1"/>
  <c r="G32" i="2"/>
  <c r="F32" i="2"/>
  <c r="J32" i="2" s="1"/>
  <c r="E32" i="2"/>
  <c r="O32" i="2" s="1"/>
  <c r="D32" i="2"/>
  <c r="H32" i="2" s="1"/>
  <c r="G30" i="2"/>
  <c r="F30" i="2"/>
  <c r="J30" i="2" s="1"/>
  <c r="E30" i="2"/>
  <c r="D30" i="2"/>
  <c r="H30" i="2" s="1"/>
  <c r="G29" i="2"/>
  <c r="F29" i="2"/>
  <c r="J29" i="2" s="1"/>
  <c r="E29" i="2"/>
  <c r="M16" i="2" s="1"/>
  <c r="D29" i="2"/>
  <c r="H29" i="2" s="1"/>
  <c r="J122" i="3"/>
  <c r="I122" i="3"/>
  <c r="H122" i="3"/>
  <c r="J118" i="3"/>
  <c r="I118" i="3"/>
  <c r="H118" i="3"/>
  <c r="I116" i="3"/>
  <c r="H116" i="3"/>
  <c r="I115" i="3"/>
  <c r="H115" i="3"/>
  <c r="I114" i="3"/>
  <c r="H114" i="3"/>
  <c r="J113" i="3"/>
  <c r="I113" i="3"/>
  <c r="H113" i="3"/>
  <c r="I112" i="3"/>
  <c r="H112" i="3"/>
  <c r="I111" i="3"/>
  <c r="H111" i="3"/>
  <c r="I103" i="3"/>
  <c r="H103" i="3"/>
  <c r="J102" i="3"/>
  <c r="I102" i="3"/>
  <c r="H102" i="3"/>
  <c r="I94" i="3"/>
  <c r="H94" i="3"/>
  <c r="J93" i="3"/>
  <c r="I93" i="3"/>
  <c r="H93" i="3"/>
  <c r="J66" i="3"/>
  <c r="I66" i="3"/>
  <c r="H66" i="3"/>
  <c r="J65" i="3"/>
  <c r="I65" i="3"/>
  <c r="H65" i="3"/>
  <c r="J64" i="3"/>
  <c r="I64" i="3"/>
  <c r="H64" i="3"/>
  <c r="J61" i="3"/>
  <c r="I61" i="3"/>
  <c r="H61" i="3"/>
  <c r="J60" i="3"/>
  <c r="I60" i="3"/>
  <c r="H60" i="3"/>
  <c r="J58" i="3"/>
  <c r="I58" i="3"/>
  <c r="H58" i="3"/>
  <c r="J57" i="3"/>
  <c r="I57" i="3"/>
  <c r="H57" i="3"/>
  <c r="J56" i="3"/>
  <c r="I56" i="3"/>
  <c r="H56" i="3"/>
  <c r="J55" i="3"/>
  <c r="I55" i="3"/>
  <c r="H55" i="3"/>
  <c r="J54" i="3"/>
  <c r="I54" i="3"/>
  <c r="H54" i="3"/>
  <c r="J53" i="3"/>
  <c r="I53" i="3"/>
  <c r="H53" i="3"/>
  <c r="J52" i="3"/>
  <c r="I52" i="3"/>
  <c r="H52" i="3"/>
  <c r="J51" i="3"/>
  <c r="I51" i="3"/>
  <c r="H51" i="3"/>
  <c r="J50" i="3"/>
  <c r="I50" i="3"/>
  <c r="H50" i="3"/>
  <c r="J49" i="3"/>
  <c r="I49" i="3"/>
  <c r="H49" i="3"/>
  <c r="J48" i="3"/>
  <c r="I48" i="3"/>
  <c r="H48" i="3"/>
  <c r="J46" i="3"/>
  <c r="I46" i="3"/>
  <c r="H46" i="3"/>
  <c r="J45" i="3"/>
  <c r="I45" i="3"/>
  <c r="H45" i="3"/>
  <c r="J44" i="3"/>
  <c r="I44" i="3"/>
  <c r="H44" i="3"/>
  <c r="J43" i="3"/>
  <c r="I43" i="3"/>
  <c r="H43" i="3"/>
  <c r="J42" i="3"/>
  <c r="I42" i="3"/>
  <c r="H42" i="3"/>
  <c r="J41" i="3"/>
  <c r="I41" i="3"/>
  <c r="H41" i="3"/>
  <c r="J39" i="3"/>
  <c r="I39" i="3"/>
  <c r="H39" i="3"/>
  <c r="J38" i="3"/>
  <c r="I38" i="3"/>
  <c r="H38" i="3"/>
  <c r="J37" i="3"/>
  <c r="I37" i="3"/>
  <c r="H37" i="3"/>
  <c r="J36" i="3"/>
  <c r="I36" i="3"/>
  <c r="H36" i="3"/>
  <c r="J35" i="3"/>
  <c r="I35" i="3"/>
  <c r="H35" i="3"/>
  <c r="J33" i="3"/>
  <c r="I33" i="3"/>
  <c r="H33" i="3"/>
  <c r="J32" i="3"/>
  <c r="I32" i="3"/>
  <c r="H32" i="3"/>
  <c r="J30" i="3"/>
  <c r="I30" i="3"/>
  <c r="H30" i="3"/>
  <c r="J29" i="3"/>
  <c r="I29" i="3"/>
  <c r="H29" i="3"/>
  <c r="J26" i="3"/>
  <c r="I26" i="3"/>
  <c r="H26" i="3"/>
  <c r="J24" i="3"/>
  <c r="I24" i="3"/>
  <c r="H24" i="3"/>
  <c r="J122" i="5"/>
  <c r="I122" i="5"/>
  <c r="H122" i="5"/>
  <c r="J118" i="5"/>
  <c r="I118" i="5"/>
  <c r="H118" i="5"/>
  <c r="I116" i="5"/>
  <c r="H116" i="5"/>
  <c r="I115" i="5"/>
  <c r="H115" i="5"/>
  <c r="I114" i="5"/>
  <c r="H114" i="5"/>
  <c r="J113" i="5"/>
  <c r="I113" i="5"/>
  <c r="H113" i="5"/>
  <c r="I112" i="5"/>
  <c r="H112" i="5"/>
  <c r="I111" i="5"/>
  <c r="H111" i="5"/>
  <c r="I103" i="5"/>
  <c r="H103" i="5"/>
  <c r="J102" i="5"/>
  <c r="I102" i="5"/>
  <c r="H102" i="5"/>
  <c r="I94" i="5"/>
  <c r="H94" i="5"/>
  <c r="J93" i="5"/>
  <c r="I93" i="5"/>
  <c r="H93" i="5"/>
  <c r="J66" i="5"/>
  <c r="I66" i="5"/>
  <c r="H66" i="5"/>
  <c r="J65" i="5"/>
  <c r="I65" i="5"/>
  <c r="H65" i="5"/>
  <c r="J64" i="5"/>
  <c r="I64" i="5"/>
  <c r="H64" i="5"/>
  <c r="J61" i="5"/>
  <c r="I61" i="5"/>
  <c r="H61" i="5"/>
  <c r="J60" i="5"/>
  <c r="I60" i="5"/>
  <c r="H60" i="5"/>
  <c r="J58" i="5"/>
  <c r="I58" i="5"/>
  <c r="H58" i="5"/>
  <c r="J57" i="5"/>
  <c r="I57" i="5"/>
  <c r="H57" i="5"/>
  <c r="J56" i="5"/>
  <c r="I56" i="5"/>
  <c r="H56" i="5"/>
  <c r="J55" i="5"/>
  <c r="I55" i="5"/>
  <c r="H55" i="5"/>
  <c r="J54" i="5"/>
  <c r="I54" i="5"/>
  <c r="H54" i="5"/>
  <c r="J53" i="5"/>
  <c r="I53" i="5"/>
  <c r="H53" i="5"/>
  <c r="J52" i="5"/>
  <c r="I52" i="5"/>
  <c r="H52" i="5"/>
  <c r="J51" i="5"/>
  <c r="I51" i="5"/>
  <c r="H51" i="5"/>
  <c r="J50" i="5"/>
  <c r="I50" i="5"/>
  <c r="H50" i="5"/>
  <c r="J49" i="5"/>
  <c r="I49" i="5"/>
  <c r="H49" i="5"/>
  <c r="J48" i="5"/>
  <c r="I48" i="5"/>
  <c r="H48" i="5"/>
  <c r="J46" i="5"/>
  <c r="I46" i="5"/>
  <c r="H46" i="5"/>
  <c r="J45" i="5"/>
  <c r="I45" i="5"/>
  <c r="H45" i="5"/>
  <c r="J44" i="5"/>
  <c r="I44" i="5"/>
  <c r="H44" i="5"/>
  <c r="J43" i="5"/>
  <c r="I43" i="5"/>
  <c r="H43" i="5"/>
  <c r="J42" i="5"/>
  <c r="I42" i="5"/>
  <c r="H42" i="5"/>
  <c r="J41" i="5"/>
  <c r="I41" i="5"/>
  <c r="H41" i="5"/>
  <c r="J39" i="5"/>
  <c r="I39" i="5"/>
  <c r="H39" i="5"/>
  <c r="J38" i="5"/>
  <c r="I38" i="5"/>
  <c r="H38" i="5"/>
  <c r="J37" i="5"/>
  <c r="I37" i="5"/>
  <c r="H37" i="5"/>
  <c r="J36" i="5"/>
  <c r="I36" i="5"/>
  <c r="H36" i="5"/>
  <c r="J35" i="5"/>
  <c r="I35" i="5"/>
  <c r="H35" i="5"/>
  <c r="J33" i="5"/>
  <c r="I33" i="5"/>
  <c r="H33" i="5"/>
  <c r="J32" i="5"/>
  <c r="I32" i="5"/>
  <c r="H32" i="5"/>
  <c r="J30" i="5"/>
  <c r="I30" i="5"/>
  <c r="H30" i="5"/>
  <c r="J29" i="5"/>
  <c r="I29" i="5"/>
  <c r="H29" i="5"/>
  <c r="J24" i="5"/>
  <c r="I24" i="5"/>
  <c r="H24" i="5"/>
  <c r="J23" i="5"/>
  <c r="I23" i="5"/>
  <c r="H23" i="5"/>
  <c r="J122" i="6"/>
  <c r="I122" i="6"/>
  <c r="H122" i="6"/>
  <c r="J118" i="6"/>
  <c r="I118" i="6"/>
  <c r="H118" i="6"/>
  <c r="I116" i="6"/>
  <c r="H116" i="6"/>
  <c r="I115" i="6"/>
  <c r="H115" i="6"/>
  <c r="I114" i="6"/>
  <c r="H114" i="6"/>
  <c r="J113" i="6"/>
  <c r="I113" i="6"/>
  <c r="H113" i="6"/>
  <c r="I112" i="6"/>
  <c r="H112" i="6"/>
  <c r="I111" i="6"/>
  <c r="H111" i="6"/>
  <c r="I103" i="6"/>
  <c r="H103" i="6"/>
  <c r="J102" i="6"/>
  <c r="I102" i="6"/>
  <c r="H102" i="6"/>
  <c r="J100" i="6"/>
  <c r="J94" i="6"/>
  <c r="I94" i="6"/>
  <c r="H94" i="6"/>
  <c r="J93" i="6"/>
  <c r="I93" i="6"/>
  <c r="H93" i="6"/>
  <c r="J66" i="6"/>
  <c r="I66" i="6"/>
  <c r="H66" i="6"/>
  <c r="J65" i="6"/>
  <c r="I65" i="6"/>
  <c r="H65" i="6"/>
  <c r="J64" i="6"/>
  <c r="I64" i="6"/>
  <c r="H64" i="6"/>
  <c r="J61" i="6"/>
  <c r="I61" i="6"/>
  <c r="H61" i="6"/>
  <c r="J60" i="6"/>
  <c r="I60" i="6"/>
  <c r="H60" i="6"/>
  <c r="J58" i="6"/>
  <c r="I58" i="6"/>
  <c r="H58" i="6"/>
  <c r="J57" i="6"/>
  <c r="I57" i="6"/>
  <c r="H57" i="6"/>
  <c r="J56" i="6"/>
  <c r="I56" i="6"/>
  <c r="H56" i="6"/>
  <c r="J55" i="6"/>
  <c r="I55" i="6"/>
  <c r="H55" i="6"/>
  <c r="J54" i="6"/>
  <c r="I54" i="6"/>
  <c r="H54" i="6"/>
  <c r="J53" i="6"/>
  <c r="I53" i="6"/>
  <c r="H53" i="6"/>
  <c r="J52" i="6"/>
  <c r="I52" i="6"/>
  <c r="H52" i="6"/>
  <c r="J51" i="6"/>
  <c r="I51" i="6"/>
  <c r="H51" i="6"/>
  <c r="J50" i="6"/>
  <c r="I50" i="6"/>
  <c r="H50" i="6"/>
  <c r="J49" i="6"/>
  <c r="I49" i="6"/>
  <c r="H49" i="6"/>
  <c r="J48" i="6"/>
  <c r="I48" i="6"/>
  <c r="H48" i="6"/>
  <c r="J46" i="6"/>
  <c r="I46" i="6"/>
  <c r="H46" i="6"/>
  <c r="J45" i="6"/>
  <c r="I45" i="6"/>
  <c r="H45" i="6"/>
  <c r="J44" i="6"/>
  <c r="I44" i="6"/>
  <c r="H44" i="6"/>
  <c r="J43" i="6"/>
  <c r="I43" i="6"/>
  <c r="H43" i="6"/>
  <c r="J42" i="6"/>
  <c r="I42" i="6"/>
  <c r="H42" i="6"/>
  <c r="J41" i="6"/>
  <c r="I41" i="6"/>
  <c r="H41" i="6"/>
  <c r="J39" i="6"/>
  <c r="I39" i="6"/>
  <c r="H39" i="6"/>
  <c r="J38" i="6"/>
  <c r="I38" i="6"/>
  <c r="H38" i="6"/>
  <c r="J37" i="6"/>
  <c r="I37" i="6"/>
  <c r="H37" i="6"/>
  <c r="J36" i="6"/>
  <c r="I36" i="6"/>
  <c r="H36" i="6"/>
  <c r="J35" i="6"/>
  <c r="I35" i="6"/>
  <c r="H35" i="6"/>
  <c r="J33" i="6"/>
  <c r="I33" i="6"/>
  <c r="H33" i="6"/>
  <c r="J32" i="6"/>
  <c r="I32" i="6"/>
  <c r="H32" i="6"/>
  <c r="J30" i="6"/>
  <c r="I30" i="6"/>
  <c r="H30" i="6"/>
  <c r="J29" i="6"/>
  <c r="I29" i="6"/>
  <c r="H29" i="6"/>
  <c r="J26" i="6"/>
  <c r="I26" i="6"/>
  <c r="H26" i="6"/>
  <c r="J24" i="6"/>
  <c r="I24" i="6"/>
  <c r="H24" i="6"/>
  <c r="J122" i="7"/>
  <c r="I122" i="7"/>
  <c r="H122" i="7"/>
  <c r="J118" i="7"/>
  <c r="I118" i="7"/>
  <c r="H118" i="7"/>
  <c r="I116" i="7"/>
  <c r="H116" i="7"/>
  <c r="I115" i="7"/>
  <c r="H115" i="7"/>
  <c r="I114" i="7"/>
  <c r="H114" i="7"/>
  <c r="J113" i="7"/>
  <c r="I113" i="7"/>
  <c r="H113" i="7"/>
  <c r="I112" i="7"/>
  <c r="H112" i="7"/>
  <c r="I111" i="7"/>
  <c r="H111" i="7"/>
  <c r="I103" i="7"/>
  <c r="H103" i="7"/>
  <c r="J102" i="7"/>
  <c r="I102" i="7"/>
  <c r="H102" i="7"/>
  <c r="I94" i="7"/>
  <c r="H94" i="7"/>
  <c r="J93" i="7"/>
  <c r="I93" i="7"/>
  <c r="H93" i="7"/>
  <c r="J66" i="7"/>
  <c r="I66" i="7"/>
  <c r="H66" i="7"/>
  <c r="J65" i="7"/>
  <c r="I65" i="7"/>
  <c r="H65" i="7"/>
  <c r="J64" i="7"/>
  <c r="I64" i="7"/>
  <c r="H64" i="7"/>
  <c r="J61" i="7"/>
  <c r="I61" i="7"/>
  <c r="H61" i="7"/>
  <c r="J60" i="7"/>
  <c r="I60" i="7"/>
  <c r="H60" i="7"/>
  <c r="J58" i="7"/>
  <c r="I58" i="7"/>
  <c r="H58" i="7"/>
  <c r="J57" i="7"/>
  <c r="I57" i="7"/>
  <c r="H57" i="7"/>
  <c r="J56" i="7"/>
  <c r="I56" i="7"/>
  <c r="H56" i="7"/>
  <c r="J55" i="7"/>
  <c r="I55" i="7"/>
  <c r="H55" i="7"/>
  <c r="J54" i="7"/>
  <c r="I54" i="7"/>
  <c r="H54" i="7"/>
  <c r="J53" i="7"/>
  <c r="I53" i="7"/>
  <c r="H53" i="7"/>
  <c r="J52" i="7"/>
  <c r="I52" i="7"/>
  <c r="H52" i="7"/>
  <c r="J51" i="7"/>
  <c r="I51" i="7"/>
  <c r="H51" i="7"/>
  <c r="J50" i="7"/>
  <c r="I50" i="7"/>
  <c r="H50" i="7"/>
  <c r="J49" i="7"/>
  <c r="I49" i="7"/>
  <c r="H49" i="7"/>
  <c r="J48" i="7"/>
  <c r="I48" i="7"/>
  <c r="H48" i="7"/>
  <c r="J46" i="7"/>
  <c r="I46" i="7"/>
  <c r="H46" i="7"/>
  <c r="J45" i="7"/>
  <c r="I45" i="7"/>
  <c r="H45" i="7"/>
  <c r="J44" i="7"/>
  <c r="I44" i="7"/>
  <c r="H44" i="7"/>
  <c r="J43" i="7"/>
  <c r="I43" i="7"/>
  <c r="H43" i="7"/>
  <c r="J42" i="7"/>
  <c r="I42" i="7"/>
  <c r="H42" i="7"/>
  <c r="J41" i="7"/>
  <c r="I41" i="7"/>
  <c r="H41" i="7"/>
  <c r="J39" i="7"/>
  <c r="I39" i="7"/>
  <c r="H39" i="7"/>
  <c r="J38" i="7"/>
  <c r="I38" i="7"/>
  <c r="H38" i="7"/>
  <c r="J37" i="7"/>
  <c r="I37" i="7"/>
  <c r="H37" i="7"/>
  <c r="J36" i="7"/>
  <c r="I36" i="7"/>
  <c r="H36" i="7"/>
  <c r="J35" i="7"/>
  <c r="I35" i="7"/>
  <c r="H35" i="7"/>
  <c r="J33" i="7"/>
  <c r="I33" i="7"/>
  <c r="H33" i="7"/>
  <c r="J32" i="7"/>
  <c r="I32" i="7"/>
  <c r="H32" i="7"/>
  <c r="J30" i="7"/>
  <c r="I30" i="7"/>
  <c r="H30" i="7"/>
  <c r="J29" i="7"/>
  <c r="I29" i="7"/>
  <c r="H29" i="7"/>
  <c r="J24" i="7"/>
  <c r="I24" i="7"/>
  <c r="H24" i="7"/>
  <c r="J122" i="4"/>
  <c r="I122" i="4"/>
  <c r="H122" i="4"/>
  <c r="J118" i="4"/>
  <c r="I118" i="4"/>
  <c r="H118" i="4"/>
  <c r="J116" i="4"/>
  <c r="I116" i="4"/>
  <c r="H116" i="4"/>
  <c r="I115" i="4"/>
  <c r="H115" i="4"/>
  <c r="I114" i="4"/>
  <c r="H114" i="4"/>
  <c r="J113" i="4"/>
  <c r="I113" i="4"/>
  <c r="H113" i="4"/>
  <c r="I112" i="4"/>
  <c r="H112" i="4"/>
  <c r="I111" i="4"/>
  <c r="H111" i="4"/>
  <c r="J108" i="4"/>
  <c r="I103" i="4"/>
  <c r="H103" i="4"/>
  <c r="J102" i="4"/>
  <c r="I102" i="4"/>
  <c r="H102" i="4"/>
  <c r="J100" i="4"/>
  <c r="I94" i="4"/>
  <c r="H94" i="4"/>
  <c r="J93" i="4"/>
  <c r="I93" i="4"/>
  <c r="H93" i="4"/>
  <c r="J66" i="4"/>
  <c r="I66" i="4"/>
  <c r="H66" i="4"/>
  <c r="J65" i="4"/>
  <c r="I65" i="4"/>
  <c r="H65" i="4"/>
  <c r="J64" i="4"/>
  <c r="I64" i="4"/>
  <c r="H64" i="4"/>
  <c r="J61" i="4"/>
  <c r="I61" i="4"/>
  <c r="H61" i="4"/>
  <c r="J60" i="4"/>
  <c r="I60" i="4"/>
  <c r="H60" i="4"/>
  <c r="J58" i="4"/>
  <c r="I58" i="4"/>
  <c r="H58" i="4"/>
  <c r="J57" i="4"/>
  <c r="I57" i="4"/>
  <c r="H57" i="4"/>
  <c r="J56" i="4"/>
  <c r="I56" i="4"/>
  <c r="H56" i="4"/>
  <c r="J55" i="4"/>
  <c r="I55" i="4"/>
  <c r="H55" i="4"/>
  <c r="J54" i="4"/>
  <c r="I54" i="4"/>
  <c r="H54" i="4"/>
  <c r="J53" i="4"/>
  <c r="I53" i="4"/>
  <c r="H53" i="4"/>
  <c r="J52" i="4"/>
  <c r="I52" i="4"/>
  <c r="H52" i="4"/>
  <c r="J51" i="4"/>
  <c r="I51" i="4"/>
  <c r="H51" i="4"/>
  <c r="J50" i="4"/>
  <c r="I50" i="4"/>
  <c r="H50" i="4"/>
  <c r="J49" i="4"/>
  <c r="I49" i="4"/>
  <c r="H49" i="4"/>
  <c r="J48" i="4"/>
  <c r="I48" i="4"/>
  <c r="H48" i="4"/>
  <c r="J46" i="4"/>
  <c r="I46" i="4"/>
  <c r="H46" i="4"/>
  <c r="J45" i="4"/>
  <c r="I45" i="4"/>
  <c r="H45" i="4"/>
  <c r="J44" i="4"/>
  <c r="I44" i="4"/>
  <c r="H44" i="4"/>
  <c r="J43" i="4"/>
  <c r="I43" i="4"/>
  <c r="H43" i="4"/>
  <c r="J42" i="4"/>
  <c r="I42" i="4"/>
  <c r="H42" i="4"/>
  <c r="J41" i="4"/>
  <c r="I41" i="4"/>
  <c r="H41" i="4"/>
  <c r="J39" i="4"/>
  <c r="I39" i="4"/>
  <c r="H39" i="4"/>
  <c r="J38" i="4"/>
  <c r="I38" i="4"/>
  <c r="H38" i="4"/>
  <c r="J37" i="4"/>
  <c r="I37" i="4"/>
  <c r="H37" i="4"/>
  <c r="J36" i="4"/>
  <c r="I36" i="4"/>
  <c r="H36" i="4"/>
  <c r="J35" i="4"/>
  <c r="I35" i="4"/>
  <c r="H35" i="4"/>
  <c r="J33" i="4"/>
  <c r="I33" i="4"/>
  <c r="H33" i="4"/>
  <c r="J32" i="4"/>
  <c r="I32" i="4"/>
  <c r="H32" i="4"/>
  <c r="J30" i="4"/>
  <c r="I30" i="4"/>
  <c r="H30" i="4"/>
  <c r="J29" i="4"/>
  <c r="I29" i="4"/>
  <c r="H29" i="4"/>
  <c r="J24" i="4"/>
  <c r="I24" i="4"/>
  <c r="H24" i="4"/>
  <c r="J122" i="2"/>
  <c r="I122" i="2"/>
  <c r="H122" i="2"/>
  <c r="J118" i="2"/>
  <c r="I118" i="2"/>
  <c r="H118" i="2"/>
  <c r="I116" i="2"/>
  <c r="H116" i="2"/>
  <c r="I115" i="2"/>
  <c r="H115" i="2"/>
  <c r="I114" i="2"/>
  <c r="H114" i="2"/>
  <c r="J113" i="2"/>
  <c r="I113" i="2"/>
  <c r="H113" i="2"/>
  <c r="I112" i="2"/>
  <c r="H112" i="2"/>
  <c r="I111" i="2"/>
  <c r="H111" i="2"/>
  <c r="I103" i="2"/>
  <c r="H103" i="2"/>
  <c r="J102" i="2"/>
  <c r="I102" i="2"/>
  <c r="H102" i="2"/>
  <c r="I94" i="2"/>
  <c r="H94" i="2"/>
  <c r="J93" i="2"/>
  <c r="I93" i="2"/>
  <c r="H93" i="2"/>
  <c r="J66" i="2"/>
  <c r="I66" i="2"/>
  <c r="H66" i="2"/>
  <c r="J65" i="2"/>
  <c r="I65" i="2"/>
  <c r="H65" i="2"/>
  <c r="J64" i="2"/>
  <c r="I64" i="2"/>
  <c r="H64" i="2"/>
  <c r="J60" i="2"/>
  <c r="H57" i="2"/>
  <c r="H53" i="2"/>
  <c r="H45" i="2"/>
  <c r="H41" i="2"/>
  <c r="J24" i="2"/>
  <c r="I24" i="2"/>
  <c r="H24" i="2"/>
  <c r="O122" i="3"/>
  <c r="O118" i="3"/>
  <c r="O116" i="3"/>
  <c r="O115" i="3"/>
  <c r="O114" i="3"/>
  <c r="O113" i="3"/>
  <c r="O112" i="3"/>
  <c r="O111" i="3"/>
  <c r="O103" i="3"/>
  <c r="O102" i="3"/>
  <c r="O94" i="3"/>
  <c r="O93" i="3"/>
  <c r="O122" i="5"/>
  <c r="O118" i="5"/>
  <c r="O116" i="5"/>
  <c r="O115" i="5"/>
  <c r="O114" i="5"/>
  <c r="O113" i="5"/>
  <c r="O112" i="5"/>
  <c r="O111" i="5"/>
  <c r="O103" i="5"/>
  <c r="O102" i="5"/>
  <c r="O94" i="5"/>
  <c r="O93" i="5"/>
  <c r="O122" i="6"/>
  <c r="O118" i="6"/>
  <c r="O116" i="6"/>
  <c r="O115" i="6"/>
  <c r="O114" i="6"/>
  <c r="O113" i="6"/>
  <c r="O112" i="6"/>
  <c r="O111" i="6"/>
  <c r="O103" i="6"/>
  <c r="O102" i="6"/>
  <c r="O94" i="6"/>
  <c r="O93" i="6"/>
  <c r="O122" i="7"/>
  <c r="O118" i="7"/>
  <c r="O116" i="7"/>
  <c r="O115" i="7"/>
  <c r="O114" i="7"/>
  <c r="O113" i="7"/>
  <c r="O112" i="7"/>
  <c r="O111" i="7"/>
  <c r="O103" i="7"/>
  <c r="O102" i="7"/>
  <c r="O94" i="7"/>
  <c r="O93" i="7"/>
  <c r="O122" i="4"/>
  <c r="O118" i="4"/>
  <c r="O116" i="4"/>
  <c r="O115" i="4"/>
  <c r="O114" i="4"/>
  <c r="O113" i="4"/>
  <c r="O112" i="4"/>
  <c r="O111" i="4"/>
  <c r="O103" i="4"/>
  <c r="O102" i="4"/>
  <c r="O94" i="4"/>
  <c r="O93" i="4"/>
  <c r="O122" i="2"/>
  <c r="O118" i="2"/>
  <c r="O116" i="2"/>
  <c r="O115" i="2"/>
  <c r="O114" i="2"/>
  <c r="O113" i="2"/>
  <c r="O112" i="2"/>
  <c r="O111" i="2"/>
  <c r="O103" i="2"/>
  <c r="O102" i="2"/>
  <c r="O94" i="2"/>
  <c r="O93" i="2"/>
  <c r="P59" i="2"/>
  <c r="P59" i="4"/>
  <c r="P59" i="7"/>
  <c r="P59" i="6"/>
  <c r="P59" i="5"/>
  <c r="P59" i="3"/>
  <c r="P40" i="2"/>
  <c r="P40" i="4"/>
  <c r="P40" i="7"/>
  <c r="P40" i="6"/>
  <c r="P40" i="5"/>
  <c r="P40" i="3"/>
  <c r="M33" i="5"/>
  <c r="P33" i="5" s="1"/>
  <c r="M33" i="7"/>
  <c r="P33" i="7" s="1"/>
  <c r="M32" i="3"/>
  <c r="P32" i="3" s="1"/>
  <c r="M32" i="5"/>
  <c r="P32" i="5" s="1"/>
  <c r="M32" i="6"/>
  <c r="P32" i="6" s="1"/>
  <c r="M32" i="7"/>
  <c r="P32" i="7" s="1"/>
  <c r="M32" i="4"/>
  <c r="P32" i="4" s="1"/>
  <c r="B17" i="52"/>
  <c r="B16" i="52"/>
  <c r="B15" i="52"/>
  <c r="B12" i="52"/>
  <c r="B11" i="52"/>
  <c r="B10" i="52"/>
  <c r="K8" i="52"/>
  <c r="J8" i="52"/>
  <c r="I8" i="52"/>
  <c r="H8" i="52"/>
  <c r="G8" i="52"/>
  <c r="F8" i="52"/>
  <c r="E8" i="52"/>
  <c r="D8" i="52"/>
  <c r="C8" i="52"/>
  <c r="K7" i="52"/>
  <c r="J7" i="52"/>
  <c r="J13" i="52" s="1"/>
  <c r="J18" i="52" s="1"/>
  <c r="I7" i="52"/>
  <c r="H7" i="52"/>
  <c r="G7" i="52"/>
  <c r="F7" i="52"/>
  <c r="E7" i="52"/>
  <c r="D7" i="52"/>
  <c r="C7" i="52"/>
  <c r="K6" i="52"/>
  <c r="K13" i="52" s="1"/>
  <c r="K18" i="52" s="1"/>
  <c r="I6" i="52"/>
  <c r="I13" i="52" s="1"/>
  <c r="I18" i="52" s="1"/>
  <c r="H6" i="52"/>
  <c r="G6" i="52"/>
  <c r="G13" i="52" s="1"/>
  <c r="G18" i="52" s="1"/>
  <c r="F6" i="52"/>
  <c r="E6" i="52"/>
  <c r="E13" i="52" s="1"/>
  <c r="E18" i="52" s="1"/>
  <c r="D6" i="52"/>
  <c r="C6" i="52"/>
  <c r="C13" i="52" s="1"/>
  <c r="C18" i="52" s="1"/>
  <c r="H35" i="2" l="1"/>
  <c r="F13" i="52"/>
  <c r="F18" i="52" s="1"/>
  <c r="D13" i="52"/>
  <c r="D18" i="52" s="1"/>
  <c r="H13" i="52"/>
  <c r="H18" i="52" s="1"/>
  <c r="B7" i="52"/>
  <c r="J41" i="2"/>
  <c r="J35" i="2"/>
  <c r="I37" i="2"/>
  <c r="I30" i="2"/>
  <c r="M17" i="2"/>
  <c r="M33" i="2" s="1"/>
  <c r="P33" i="2" s="1"/>
  <c r="I29" i="2"/>
  <c r="I39" i="2"/>
  <c r="I32" i="2"/>
  <c r="B6" i="52"/>
  <c r="B8" i="52"/>
  <c r="I33" i="2"/>
  <c r="I36" i="2"/>
  <c r="I38" i="2"/>
  <c r="O29" i="2"/>
  <c r="O30" i="2"/>
  <c r="O35" i="2"/>
  <c r="E34" i="2"/>
  <c r="O41" i="2"/>
  <c r="E40" i="2"/>
  <c r="O42" i="2"/>
  <c r="O43" i="2"/>
  <c r="O44" i="2"/>
  <c r="O45" i="2"/>
  <c r="O46" i="2"/>
  <c r="O48" i="2"/>
  <c r="O49" i="2"/>
  <c r="O50" i="2"/>
  <c r="O51" i="2"/>
  <c r="O52" i="2"/>
  <c r="O53" i="2"/>
  <c r="O54" i="2"/>
  <c r="O55" i="2"/>
  <c r="O56" i="2"/>
  <c r="O57" i="2"/>
  <c r="O58" i="2"/>
  <c r="O60" i="2"/>
  <c r="O61" i="2"/>
  <c r="M32" i="2"/>
  <c r="P32" i="2" s="1"/>
  <c r="O122" i="1"/>
  <c r="O118" i="1"/>
  <c r="O116" i="1"/>
  <c r="O115" i="1"/>
  <c r="O114" i="1"/>
  <c r="O113" i="1"/>
  <c r="O112" i="1"/>
  <c r="O111" i="1"/>
  <c r="O103" i="1"/>
  <c r="O102" i="1"/>
  <c r="O94" i="1"/>
  <c r="O93" i="1"/>
  <c r="J122" i="1"/>
  <c r="I122" i="1"/>
  <c r="H122" i="1"/>
  <c r="J118" i="1"/>
  <c r="I118" i="1"/>
  <c r="H118" i="1"/>
  <c r="I116" i="1"/>
  <c r="H116" i="1"/>
  <c r="I115" i="1"/>
  <c r="H115" i="1"/>
  <c r="I114" i="1"/>
  <c r="H114" i="1"/>
  <c r="J113" i="1"/>
  <c r="I113" i="1"/>
  <c r="H113" i="1"/>
  <c r="I112" i="1"/>
  <c r="H112" i="1"/>
  <c r="I111" i="1"/>
  <c r="H111" i="1"/>
  <c r="I103" i="1"/>
  <c r="H103" i="1"/>
  <c r="J102" i="1"/>
  <c r="I102" i="1"/>
  <c r="H102" i="1"/>
  <c r="I94" i="1"/>
  <c r="H94" i="1"/>
  <c r="J93" i="1"/>
  <c r="I93" i="1"/>
  <c r="H93" i="1"/>
  <c r="J66" i="1"/>
  <c r="I66" i="1"/>
  <c r="H66" i="1"/>
  <c r="J65" i="1"/>
  <c r="I65" i="1"/>
  <c r="H65" i="1"/>
  <c r="J64" i="1"/>
  <c r="I64" i="1"/>
  <c r="H64" i="1"/>
  <c r="J24" i="1"/>
  <c r="I24" i="1"/>
  <c r="H24" i="1"/>
  <c r="G61" i="1"/>
  <c r="F61" i="1"/>
  <c r="J61" i="1" s="1"/>
  <c r="E61" i="1"/>
  <c r="D61" i="1"/>
  <c r="H61" i="1" s="1"/>
  <c r="G60" i="1"/>
  <c r="F60" i="1"/>
  <c r="J60" i="1" s="1"/>
  <c r="E60" i="1"/>
  <c r="D60" i="1"/>
  <c r="H60" i="1" s="1"/>
  <c r="G58" i="1"/>
  <c r="F58" i="1"/>
  <c r="J58" i="1" s="1"/>
  <c r="E58" i="1"/>
  <c r="D58" i="1"/>
  <c r="H58" i="1" s="1"/>
  <c r="G57" i="1"/>
  <c r="F57" i="1"/>
  <c r="J57" i="1" s="1"/>
  <c r="E57" i="1"/>
  <c r="D57" i="1"/>
  <c r="H57" i="1" s="1"/>
  <c r="G56" i="1"/>
  <c r="F56" i="1"/>
  <c r="J56" i="1" s="1"/>
  <c r="E56" i="1"/>
  <c r="D56" i="1"/>
  <c r="H56" i="1" s="1"/>
  <c r="G55" i="1"/>
  <c r="F55" i="1"/>
  <c r="J55" i="1" s="1"/>
  <c r="E55" i="1"/>
  <c r="D55" i="1"/>
  <c r="H55" i="1" s="1"/>
  <c r="G54" i="1"/>
  <c r="F54" i="1"/>
  <c r="J54" i="1" s="1"/>
  <c r="E54" i="1"/>
  <c r="D54" i="1"/>
  <c r="H54" i="1" s="1"/>
  <c r="G53" i="1"/>
  <c r="F53" i="1"/>
  <c r="J53" i="1" s="1"/>
  <c r="E53" i="1"/>
  <c r="D53" i="1"/>
  <c r="H53" i="1" s="1"/>
  <c r="G52" i="1"/>
  <c r="F52" i="1"/>
  <c r="J52" i="1" s="1"/>
  <c r="E52" i="1"/>
  <c r="D52" i="1"/>
  <c r="H52" i="1" s="1"/>
  <c r="G51" i="1"/>
  <c r="F51" i="1"/>
  <c r="J51" i="1" s="1"/>
  <c r="E51" i="1"/>
  <c r="D51" i="1"/>
  <c r="H51" i="1" s="1"/>
  <c r="G50" i="1"/>
  <c r="F50" i="1"/>
  <c r="J50" i="1" s="1"/>
  <c r="E50" i="1"/>
  <c r="D50" i="1"/>
  <c r="H50" i="1" s="1"/>
  <c r="G49" i="1"/>
  <c r="F49" i="1"/>
  <c r="J49" i="1" s="1"/>
  <c r="E49" i="1"/>
  <c r="D49" i="1"/>
  <c r="H49" i="1" s="1"/>
  <c r="G48" i="1"/>
  <c r="F48" i="1"/>
  <c r="J48" i="1" s="1"/>
  <c r="E48" i="1"/>
  <c r="D48" i="1"/>
  <c r="H48" i="1" s="1"/>
  <c r="G46" i="1"/>
  <c r="F46" i="1"/>
  <c r="J46" i="1" s="1"/>
  <c r="E46" i="1"/>
  <c r="D46" i="1"/>
  <c r="H46" i="1" s="1"/>
  <c r="G45" i="1"/>
  <c r="F45" i="1"/>
  <c r="J45" i="1" s="1"/>
  <c r="E45" i="1"/>
  <c r="D45" i="1"/>
  <c r="H45" i="1" s="1"/>
  <c r="G44" i="1"/>
  <c r="F44" i="1"/>
  <c r="J44" i="1" s="1"/>
  <c r="E44" i="1"/>
  <c r="D44" i="1"/>
  <c r="H44" i="1" s="1"/>
  <c r="G43" i="1"/>
  <c r="F43" i="1"/>
  <c r="J43" i="1" s="1"/>
  <c r="E43" i="1"/>
  <c r="D43" i="1"/>
  <c r="H43" i="1" s="1"/>
  <c r="G42" i="1"/>
  <c r="F42" i="1"/>
  <c r="J42" i="1" s="1"/>
  <c r="E42" i="1"/>
  <c r="D42" i="1"/>
  <c r="H42" i="1" s="1"/>
  <c r="G41" i="1"/>
  <c r="G40" i="1" s="1"/>
  <c r="F41" i="1"/>
  <c r="E41" i="1"/>
  <c r="D41" i="1"/>
  <c r="G39" i="1"/>
  <c r="F39" i="1"/>
  <c r="J39" i="1" s="1"/>
  <c r="E39" i="1"/>
  <c r="O39" i="1" s="1"/>
  <c r="D39" i="1"/>
  <c r="H39" i="1" s="1"/>
  <c r="G38" i="1"/>
  <c r="F38" i="1"/>
  <c r="J38" i="1" s="1"/>
  <c r="E38" i="1"/>
  <c r="O38" i="1" s="1"/>
  <c r="D38" i="1"/>
  <c r="H38" i="1" s="1"/>
  <c r="G37" i="1"/>
  <c r="F37" i="1"/>
  <c r="J37" i="1" s="1"/>
  <c r="E37" i="1"/>
  <c r="O37" i="1" s="1"/>
  <c r="D37" i="1"/>
  <c r="H37" i="1" s="1"/>
  <c r="G36" i="1"/>
  <c r="F36" i="1"/>
  <c r="J36" i="1" s="1"/>
  <c r="E36" i="1"/>
  <c r="O36" i="1" s="1"/>
  <c r="D36" i="1"/>
  <c r="H36" i="1" s="1"/>
  <c r="G35" i="1"/>
  <c r="G34" i="1" s="1"/>
  <c r="F35" i="1"/>
  <c r="E35" i="1"/>
  <c r="D35" i="1"/>
  <c r="G33" i="1"/>
  <c r="F33" i="1"/>
  <c r="J33" i="1" s="1"/>
  <c r="E33" i="1"/>
  <c r="O33" i="1" s="1"/>
  <c r="D33" i="1"/>
  <c r="H33" i="1" s="1"/>
  <c r="G32" i="1"/>
  <c r="F32" i="1"/>
  <c r="J32" i="1" s="1"/>
  <c r="E32" i="1"/>
  <c r="O32" i="1" s="1"/>
  <c r="D32" i="1"/>
  <c r="H32" i="1" s="1"/>
  <c r="G30" i="1"/>
  <c r="F30" i="1"/>
  <c r="J30" i="1" s="1"/>
  <c r="E30" i="1"/>
  <c r="D30" i="1"/>
  <c r="H30" i="1" s="1"/>
  <c r="G29" i="1"/>
  <c r="F29" i="1"/>
  <c r="J29" i="1" s="1"/>
  <c r="E29" i="1"/>
  <c r="D29" i="1"/>
  <c r="H29" i="1" s="1"/>
  <c r="H35" i="1" l="1"/>
  <c r="D34" i="1"/>
  <c r="J35" i="1"/>
  <c r="F34" i="1"/>
  <c r="H41" i="1"/>
  <c r="D40" i="1"/>
  <c r="J41" i="1"/>
  <c r="F40" i="1"/>
  <c r="O35" i="1"/>
  <c r="E34" i="1"/>
  <c r="O41" i="1"/>
  <c r="E40" i="1"/>
  <c r="O42" i="1"/>
  <c r="O43" i="1"/>
  <c r="O44" i="1"/>
  <c r="O45" i="1"/>
  <c r="O46" i="1"/>
  <c r="O48" i="1"/>
  <c r="O49" i="1"/>
  <c r="O50" i="1"/>
  <c r="O51" i="1"/>
  <c r="O52" i="1"/>
  <c r="O53" i="1"/>
  <c r="O54" i="1"/>
  <c r="O55" i="1"/>
  <c r="O56" i="1"/>
  <c r="O57" i="1"/>
  <c r="O58" i="1"/>
  <c r="O60" i="1"/>
  <c r="O61" i="1"/>
  <c r="O29" i="1"/>
  <c r="M16" i="1"/>
  <c r="I29" i="1"/>
  <c r="I33" i="1"/>
  <c r="I35" i="1"/>
  <c r="I37" i="1"/>
  <c r="I39" i="1"/>
  <c r="I41" i="1"/>
  <c r="I43" i="1"/>
  <c r="I45" i="1"/>
  <c r="I49" i="1"/>
  <c r="I51" i="1"/>
  <c r="I53" i="1"/>
  <c r="I55" i="1"/>
  <c r="I57" i="1"/>
  <c r="I61" i="1"/>
  <c r="O30" i="1"/>
  <c r="M17" i="1"/>
  <c r="I30" i="1"/>
  <c r="I32" i="1"/>
  <c r="I36" i="1"/>
  <c r="I38" i="1"/>
  <c r="I42" i="1"/>
  <c r="I44" i="1"/>
  <c r="I46" i="1"/>
  <c r="I48" i="1"/>
  <c r="I50" i="1"/>
  <c r="I52" i="1"/>
  <c r="I54" i="1"/>
  <c r="I56" i="1"/>
  <c r="I58" i="1"/>
  <c r="I60" i="1"/>
  <c r="M33" i="1" l="1"/>
  <c r="P33" i="1" s="1"/>
  <c r="U17" i="2"/>
  <c r="U17" i="3"/>
  <c r="U17" i="5"/>
  <c r="U17" i="6"/>
  <c r="U17" i="7"/>
  <c r="U17" i="4"/>
  <c r="M32" i="1"/>
  <c r="P32" i="1" s="1"/>
  <c r="U16" i="2"/>
  <c r="U16" i="3"/>
  <c r="U16" i="5"/>
  <c r="U16" i="6"/>
  <c r="U16" i="7"/>
  <c r="U16" i="4"/>
  <c r="M31" i="1" l="1"/>
  <c r="P31" i="1" s="1"/>
  <c r="F22" i="13"/>
  <c r="G22" i="13" s="1"/>
  <c r="G19" i="13" s="1"/>
  <c r="G21" i="13"/>
  <c r="F21" i="13"/>
  <c r="G20" i="13"/>
  <c r="F20" i="13"/>
  <c r="F18" i="13"/>
  <c r="G18" i="13" s="1"/>
  <c r="Q39" i="51"/>
  <c r="Y39" i="51" s="1"/>
  <c r="P39" i="51"/>
  <c r="X39" i="51" s="1"/>
  <c r="O39" i="51"/>
  <c r="N39" i="51"/>
  <c r="Q38" i="51"/>
  <c r="Y38" i="51" s="1"/>
  <c r="P38" i="51"/>
  <c r="X38" i="51" s="1"/>
  <c r="X37" i="51" s="1"/>
  <c r="O38" i="51"/>
  <c r="N38" i="51"/>
  <c r="Q36" i="51"/>
  <c r="Y36" i="51" s="1"/>
  <c r="P36" i="51"/>
  <c r="X36" i="51" s="1"/>
  <c r="O36" i="51"/>
  <c r="N36" i="51"/>
  <c r="Q35" i="51"/>
  <c r="Y35" i="51" s="1"/>
  <c r="P35" i="51"/>
  <c r="X35" i="51" s="1"/>
  <c r="O35" i="51"/>
  <c r="N35" i="51"/>
  <c r="Q34" i="51"/>
  <c r="Y34" i="51" s="1"/>
  <c r="P34" i="51"/>
  <c r="X34" i="51" s="1"/>
  <c r="O34" i="51"/>
  <c r="N34" i="51"/>
  <c r="Q33" i="51"/>
  <c r="Y33" i="51" s="1"/>
  <c r="P33" i="51"/>
  <c r="X33" i="51" s="1"/>
  <c r="O33" i="51"/>
  <c r="N33" i="51"/>
  <c r="Q32" i="51"/>
  <c r="Y32" i="51" s="1"/>
  <c r="P32" i="51"/>
  <c r="X32" i="51" s="1"/>
  <c r="O32" i="51"/>
  <c r="N32" i="51"/>
  <c r="Q31" i="51"/>
  <c r="Y31" i="51" s="1"/>
  <c r="P31" i="51"/>
  <c r="X31" i="51" s="1"/>
  <c r="O31" i="51"/>
  <c r="N31" i="51"/>
  <c r="Q30" i="51"/>
  <c r="Y30" i="51" s="1"/>
  <c r="P30" i="51"/>
  <c r="X30" i="51" s="1"/>
  <c r="O30" i="51"/>
  <c r="N30" i="51"/>
  <c r="Q29" i="51"/>
  <c r="Y29" i="51" s="1"/>
  <c r="P29" i="51"/>
  <c r="X29" i="51" s="1"/>
  <c r="O29" i="51"/>
  <c r="N29" i="51"/>
  <c r="Q28" i="51"/>
  <c r="Y28" i="51" s="1"/>
  <c r="P28" i="51"/>
  <c r="X28" i="51" s="1"/>
  <c r="O28" i="51"/>
  <c r="N28" i="51"/>
  <c r="Q27" i="51"/>
  <c r="Y27" i="51" s="1"/>
  <c r="P27" i="51"/>
  <c r="X27" i="51" s="1"/>
  <c r="O27" i="51"/>
  <c r="N27" i="51"/>
  <c r="Q26" i="51"/>
  <c r="Y26" i="51" s="1"/>
  <c r="P26" i="51"/>
  <c r="X26" i="51" s="1"/>
  <c r="O26" i="51"/>
  <c r="N26" i="51"/>
  <c r="Q24" i="51"/>
  <c r="Y24" i="51" s="1"/>
  <c r="P24" i="51"/>
  <c r="X24" i="51" s="1"/>
  <c r="O24" i="51"/>
  <c r="N24" i="51"/>
  <c r="Q23" i="51"/>
  <c r="Y23" i="51" s="1"/>
  <c r="P23" i="51"/>
  <c r="X23" i="51" s="1"/>
  <c r="O23" i="51"/>
  <c r="N23" i="51"/>
  <c r="Q22" i="51"/>
  <c r="Y22" i="51" s="1"/>
  <c r="P22" i="51"/>
  <c r="X22" i="51" s="1"/>
  <c r="O22" i="51"/>
  <c r="N22" i="51"/>
  <c r="Q21" i="51"/>
  <c r="Y21" i="51" s="1"/>
  <c r="P21" i="51"/>
  <c r="X21" i="51" s="1"/>
  <c r="O21" i="51"/>
  <c r="N21" i="51"/>
  <c r="P20" i="51"/>
  <c r="X20" i="51" s="1"/>
  <c r="O20" i="51"/>
  <c r="N20" i="51"/>
  <c r="Q19" i="51"/>
  <c r="Y19" i="51" s="1"/>
  <c r="P19" i="51"/>
  <c r="X19" i="51" s="1"/>
  <c r="O19" i="51"/>
  <c r="N19" i="51"/>
  <c r="Q17" i="51"/>
  <c r="Y17" i="51" s="1"/>
  <c r="P17" i="51"/>
  <c r="X17" i="51" s="1"/>
  <c r="O17" i="51"/>
  <c r="N17" i="51"/>
  <c r="Q16" i="51"/>
  <c r="Y16" i="51" s="1"/>
  <c r="P16" i="51"/>
  <c r="X16" i="51" s="1"/>
  <c r="O16" i="51"/>
  <c r="N16" i="51"/>
  <c r="Q15" i="51"/>
  <c r="Y15" i="51" s="1"/>
  <c r="P15" i="51"/>
  <c r="X15" i="51" s="1"/>
  <c r="O15" i="51"/>
  <c r="N15" i="51"/>
  <c r="Q14" i="51"/>
  <c r="Y14" i="51" s="1"/>
  <c r="P14" i="51"/>
  <c r="X14" i="51" s="1"/>
  <c r="O14" i="51"/>
  <c r="N14" i="51"/>
  <c r="Q13" i="51"/>
  <c r="Y13" i="51" s="1"/>
  <c r="P13" i="51"/>
  <c r="X13" i="51" s="1"/>
  <c r="X12" i="51" s="1"/>
  <c r="O13" i="51"/>
  <c r="N13" i="51"/>
  <c r="Q11" i="51"/>
  <c r="Y11" i="51" s="1"/>
  <c r="P11" i="51"/>
  <c r="X11" i="51" s="1"/>
  <c r="O11" i="51"/>
  <c r="N11" i="51"/>
  <c r="Q10" i="51"/>
  <c r="Y10" i="51" s="1"/>
  <c r="P10" i="51"/>
  <c r="X10" i="51" s="1"/>
  <c r="O10" i="51"/>
  <c r="O9" i="51" s="1"/>
  <c r="N10" i="51"/>
  <c r="N9" i="51" s="1"/>
  <c r="Q8" i="51"/>
  <c r="Y8" i="51" s="1"/>
  <c r="P8" i="51"/>
  <c r="X8" i="51" s="1"/>
  <c r="O8" i="51"/>
  <c r="N8" i="51"/>
  <c r="Q7" i="51"/>
  <c r="Y7" i="51" s="1"/>
  <c r="P7" i="51"/>
  <c r="X7" i="51" s="1"/>
  <c r="X6" i="51" s="1"/>
  <c r="O7" i="51"/>
  <c r="O6" i="51" s="1"/>
  <c r="N7" i="51"/>
  <c r="N6" i="51" s="1"/>
  <c r="D19" i="13"/>
  <c r="E19" i="13"/>
  <c r="C17" i="13"/>
  <c r="B17" i="13"/>
  <c r="D52" i="11"/>
  <c r="D53" i="11"/>
  <c r="C53" i="11"/>
  <c r="L57" i="11"/>
  <c r="C52" i="11"/>
  <c r="D44" i="20"/>
  <c r="G44" i="20" s="1"/>
  <c r="D43" i="20"/>
  <c r="G43" i="20" s="1"/>
  <c r="C44" i="20"/>
  <c r="E44" i="20" s="1"/>
  <c r="C43" i="20"/>
  <c r="E43" i="20" s="1"/>
  <c r="N82" i="4"/>
  <c r="M82" i="4"/>
  <c r="P82" i="4" s="1"/>
  <c r="N82" i="7"/>
  <c r="M82" i="7"/>
  <c r="P82" i="7" s="1"/>
  <c r="Y37" i="51" l="1"/>
  <c r="X9" i="51"/>
  <c r="Y6" i="51"/>
  <c r="Y25" i="51"/>
  <c r="Y9" i="51"/>
  <c r="Y12" i="51"/>
  <c r="N37" i="51"/>
  <c r="X18" i="51"/>
  <c r="P6" i="51"/>
  <c r="O37" i="51"/>
  <c r="O25" i="51"/>
  <c r="O18" i="51"/>
  <c r="O12" i="51"/>
  <c r="P37" i="51"/>
  <c r="P25" i="51"/>
  <c r="X25" i="51"/>
  <c r="P18" i="51"/>
  <c r="P12" i="51"/>
  <c r="P9" i="51"/>
  <c r="N25" i="51"/>
  <c r="N18" i="51"/>
  <c r="N12" i="51"/>
  <c r="Q6" i="51"/>
  <c r="Q9" i="51"/>
  <c r="Q12" i="51"/>
  <c r="Q25" i="51"/>
  <c r="Q37" i="51"/>
  <c r="D17" i="20"/>
  <c r="G17" i="20" s="1"/>
  <c r="C17" i="20"/>
  <c r="E17" i="20" s="1"/>
  <c r="H17" i="20"/>
  <c r="F17" i="20"/>
  <c r="I17" i="20" s="1"/>
  <c r="H16" i="20"/>
  <c r="H15" i="20" s="1"/>
  <c r="F16" i="20"/>
  <c r="N26" i="4"/>
  <c r="M26" i="4"/>
  <c r="P26" i="4" s="1"/>
  <c r="N25" i="4"/>
  <c r="N71" i="4" s="1"/>
  <c r="M25" i="4"/>
  <c r="G103" i="4"/>
  <c r="J103" i="4" s="1"/>
  <c r="M109" i="4"/>
  <c r="N103" i="4"/>
  <c r="N94" i="4"/>
  <c r="G94" i="4"/>
  <c r="J94" i="4" s="1"/>
  <c r="E26" i="4"/>
  <c r="F26" i="4"/>
  <c r="J26" i="4" s="1"/>
  <c r="G26" i="4"/>
  <c r="D26" i="4"/>
  <c r="H26" i="4" s="1"/>
  <c r="E25" i="4"/>
  <c r="F25" i="4"/>
  <c r="G25" i="4"/>
  <c r="D25" i="4"/>
  <c r="N25" i="6"/>
  <c r="N71" i="6" s="1"/>
  <c r="M25" i="6"/>
  <c r="N26" i="7"/>
  <c r="N104" i="7" s="1"/>
  <c r="M26" i="7"/>
  <c r="M104" i="7" s="1"/>
  <c r="N25" i="7"/>
  <c r="N71" i="7" s="1"/>
  <c r="M25" i="7"/>
  <c r="F103" i="7"/>
  <c r="J103" i="7" s="1"/>
  <c r="M103" i="7"/>
  <c r="P103" i="7" s="1"/>
  <c r="N100" i="7"/>
  <c r="M100" i="7"/>
  <c r="M94" i="7"/>
  <c r="F103" i="3"/>
  <c r="J103" i="3" s="1"/>
  <c r="F103" i="6"/>
  <c r="J103" i="6" s="1"/>
  <c r="G108" i="6"/>
  <c r="F108" i="6"/>
  <c r="G100" i="7"/>
  <c r="F100" i="7"/>
  <c r="F94" i="7"/>
  <c r="J94" i="7" s="1"/>
  <c r="E26" i="7"/>
  <c r="F26" i="7"/>
  <c r="J26" i="7" s="1"/>
  <c r="G26" i="7"/>
  <c r="D26" i="7"/>
  <c r="H26" i="7" s="1"/>
  <c r="E25" i="7"/>
  <c r="E23" i="7" s="1"/>
  <c r="F25" i="7"/>
  <c r="F23" i="7" s="1"/>
  <c r="J23" i="7" s="1"/>
  <c r="G25" i="7"/>
  <c r="G71" i="7" s="1"/>
  <c r="D25" i="7"/>
  <c r="M103" i="6"/>
  <c r="P103" i="6" s="1"/>
  <c r="N108" i="6"/>
  <c r="M108" i="6"/>
  <c r="N100" i="6"/>
  <c r="M100" i="6"/>
  <c r="M94" i="6"/>
  <c r="M109" i="6"/>
  <c r="P109" i="6" s="1"/>
  <c r="D26" i="5"/>
  <c r="H26" i="5" s="1"/>
  <c r="E26" i="5"/>
  <c r="F26" i="5"/>
  <c r="J26" i="5" s="1"/>
  <c r="G26" i="5"/>
  <c r="E25" i="6"/>
  <c r="E23" i="6" s="1"/>
  <c r="F25" i="6"/>
  <c r="F23" i="6" s="1"/>
  <c r="G25" i="6"/>
  <c r="G71" i="6" s="1"/>
  <c r="D25" i="6"/>
  <c r="M105" i="6"/>
  <c r="P105" i="6" s="1"/>
  <c r="M105" i="7"/>
  <c r="P105" i="7" s="1"/>
  <c r="M103" i="5"/>
  <c r="N100" i="5"/>
  <c r="M100" i="5"/>
  <c r="M94" i="5"/>
  <c r="N82" i="6"/>
  <c r="M82" i="6"/>
  <c r="P82" i="6" s="1"/>
  <c r="N82" i="5"/>
  <c r="M82" i="5"/>
  <c r="P82" i="5" s="1"/>
  <c r="N26" i="5"/>
  <c r="N104" i="5" s="1"/>
  <c r="M26" i="5"/>
  <c r="M104" i="5" s="1"/>
  <c r="N25" i="5"/>
  <c r="N71" i="5" s="1"/>
  <c r="M25" i="5"/>
  <c r="F103" i="5"/>
  <c r="J103" i="5" s="1"/>
  <c r="G100" i="5"/>
  <c r="F100" i="5"/>
  <c r="F94" i="5"/>
  <c r="J94" i="5" s="1"/>
  <c r="E25" i="5"/>
  <c r="F25" i="5"/>
  <c r="G25" i="5"/>
  <c r="G71" i="5" s="1"/>
  <c r="D25" i="5"/>
  <c r="G108" i="3"/>
  <c r="F108" i="3"/>
  <c r="G100" i="3"/>
  <c r="F100" i="3"/>
  <c r="F94" i="3"/>
  <c r="J94" i="3" s="1"/>
  <c r="F103" i="2"/>
  <c r="J103" i="2" s="1"/>
  <c r="G100" i="2"/>
  <c r="F100" i="2"/>
  <c r="F94" i="2"/>
  <c r="J94" i="2" s="1"/>
  <c r="F103" i="1"/>
  <c r="J103" i="1" s="1"/>
  <c r="G100" i="1"/>
  <c r="F100" i="1"/>
  <c r="F94" i="1"/>
  <c r="J94" i="1" s="1"/>
  <c r="E108" i="9"/>
  <c r="D108" i="9"/>
  <c r="E107" i="9"/>
  <c r="D107" i="9"/>
  <c r="D106" i="9" s="1"/>
  <c r="P106" i="9" s="1"/>
  <c r="N97" i="9"/>
  <c r="O97" i="9"/>
  <c r="W99" i="9"/>
  <c r="J99" i="9"/>
  <c r="O64" i="9"/>
  <c r="N64" i="9"/>
  <c r="M64" i="9"/>
  <c r="L64" i="9"/>
  <c r="K64" i="9"/>
  <c r="J64" i="9"/>
  <c r="I64" i="9"/>
  <c r="H64" i="9"/>
  <c r="V63" i="9"/>
  <c r="O63" i="9"/>
  <c r="N63" i="9"/>
  <c r="M63" i="9"/>
  <c r="L63" i="9"/>
  <c r="K63" i="9"/>
  <c r="J63" i="9"/>
  <c r="I63" i="9"/>
  <c r="H63" i="9"/>
  <c r="O62" i="9"/>
  <c r="N62" i="9"/>
  <c r="N61" i="9" s="1"/>
  <c r="M62" i="9"/>
  <c r="L62" i="9"/>
  <c r="L61" i="9" s="1"/>
  <c r="K62" i="9"/>
  <c r="J62" i="9"/>
  <c r="J61" i="9" s="1"/>
  <c r="I62" i="9"/>
  <c r="I61" i="9" s="1"/>
  <c r="H62" i="9"/>
  <c r="H61" i="9" s="1"/>
  <c r="O59" i="9"/>
  <c r="M39" i="51" s="1"/>
  <c r="N59" i="9"/>
  <c r="L39" i="51" s="1"/>
  <c r="M59" i="9"/>
  <c r="K39" i="51" s="1"/>
  <c r="L59" i="9"/>
  <c r="J39" i="51" s="1"/>
  <c r="K59" i="9"/>
  <c r="J59" i="9"/>
  <c r="I59" i="9"/>
  <c r="H59" i="9"/>
  <c r="O58" i="9"/>
  <c r="M38" i="51" s="1"/>
  <c r="M37" i="51" s="1"/>
  <c r="N58" i="9"/>
  <c r="L38" i="51" s="1"/>
  <c r="M58" i="9"/>
  <c r="K38" i="51" s="1"/>
  <c r="K37" i="51" s="1"/>
  <c r="L58" i="9"/>
  <c r="J38" i="51" s="1"/>
  <c r="K58" i="9"/>
  <c r="K57" i="9" s="1"/>
  <c r="J58" i="9"/>
  <c r="I58" i="9"/>
  <c r="I57" i="9" s="1"/>
  <c r="H58" i="9"/>
  <c r="H57" i="9" s="1"/>
  <c r="O56" i="9"/>
  <c r="M36" i="51" s="1"/>
  <c r="N56" i="9"/>
  <c r="L36" i="51" s="1"/>
  <c r="M56" i="9"/>
  <c r="K36" i="51" s="1"/>
  <c r="L56" i="9"/>
  <c r="J36" i="51" s="1"/>
  <c r="K56" i="9"/>
  <c r="J56" i="9"/>
  <c r="I56" i="9"/>
  <c r="H56" i="9"/>
  <c r="O55" i="9"/>
  <c r="M35" i="51" s="1"/>
  <c r="N55" i="9"/>
  <c r="L35" i="51" s="1"/>
  <c r="M55" i="9"/>
  <c r="K35" i="51" s="1"/>
  <c r="L55" i="9"/>
  <c r="J35" i="51" s="1"/>
  <c r="K55" i="9"/>
  <c r="J55" i="9"/>
  <c r="I55" i="9"/>
  <c r="H55" i="9"/>
  <c r="O54" i="9"/>
  <c r="M34" i="51" s="1"/>
  <c r="N54" i="9"/>
  <c r="L34" i="51" s="1"/>
  <c r="M54" i="9"/>
  <c r="K34" i="51" s="1"/>
  <c r="L54" i="9"/>
  <c r="J34" i="51" s="1"/>
  <c r="K54" i="9"/>
  <c r="J54" i="9"/>
  <c r="I54" i="9"/>
  <c r="H54" i="9"/>
  <c r="O53" i="9"/>
  <c r="M33" i="51" s="1"/>
  <c r="N53" i="9"/>
  <c r="L33" i="51" s="1"/>
  <c r="M53" i="9"/>
  <c r="K33" i="51" s="1"/>
  <c r="L53" i="9"/>
  <c r="J33" i="51" s="1"/>
  <c r="K53" i="9"/>
  <c r="J53" i="9"/>
  <c r="I53" i="9"/>
  <c r="H53" i="9"/>
  <c r="O52" i="9"/>
  <c r="M32" i="51" s="1"/>
  <c r="N52" i="9"/>
  <c r="L32" i="51" s="1"/>
  <c r="M52" i="9"/>
  <c r="K32" i="51" s="1"/>
  <c r="L52" i="9"/>
  <c r="J32" i="51" s="1"/>
  <c r="K52" i="9"/>
  <c r="J52" i="9"/>
  <c r="I52" i="9"/>
  <c r="H52" i="9"/>
  <c r="O51" i="9"/>
  <c r="M31" i="51" s="1"/>
  <c r="N51" i="9"/>
  <c r="L31" i="51" s="1"/>
  <c r="M51" i="9"/>
  <c r="K31" i="51" s="1"/>
  <c r="L51" i="9"/>
  <c r="J31" i="51" s="1"/>
  <c r="K51" i="9"/>
  <c r="J51" i="9"/>
  <c r="I51" i="9"/>
  <c r="H51" i="9"/>
  <c r="O50" i="9"/>
  <c r="M30" i="51" s="1"/>
  <c r="N50" i="9"/>
  <c r="L30" i="51" s="1"/>
  <c r="M50" i="9"/>
  <c r="K30" i="51" s="1"/>
  <c r="L50" i="9"/>
  <c r="J30" i="51" s="1"/>
  <c r="K50" i="9"/>
  <c r="J50" i="9"/>
  <c r="I50" i="9"/>
  <c r="H50" i="9"/>
  <c r="O49" i="9"/>
  <c r="M29" i="51" s="1"/>
  <c r="N49" i="9"/>
  <c r="L29" i="51" s="1"/>
  <c r="M49" i="9"/>
  <c r="K29" i="51" s="1"/>
  <c r="L49" i="9"/>
  <c r="J29" i="51" s="1"/>
  <c r="K49" i="9"/>
  <c r="J49" i="9"/>
  <c r="I49" i="9"/>
  <c r="H49" i="9"/>
  <c r="O48" i="9"/>
  <c r="M28" i="51" s="1"/>
  <c r="N48" i="9"/>
  <c r="L28" i="51" s="1"/>
  <c r="M48" i="9"/>
  <c r="K28" i="51" s="1"/>
  <c r="L48" i="9"/>
  <c r="J28" i="51" s="1"/>
  <c r="K48" i="9"/>
  <c r="J48" i="9"/>
  <c r="I48" i="9"/>
  <c r="H48" i="9"/>
  <c r="O47" i="9"/>
  <c r="M27" i="51" s="1"/>
  <c r="N47" i="9"/>
  <c r="L27" i="51" s="1"/>
  <c r="M47" i="9"/>
  <c r="K27" i="51" s="1"/>
  <c r="L47" i="9"/>
  <c r="J27" i="51" s="1"/>
  <c r="K47" i="9"/>
  <c r="J47" i="9"/>
  <c r="I47" i="9"/>
  <c r="H47" i="9"/>
  <c r="O46" i="9"/>
  <c r="M26" i="51" s="1"/>
  <c r="M25" i="51" s="1"/>
  <c r="N46" i="9"/>
  <c r="L26" i="51" s="1"/>
  <c r="M46" i="9"/>
  <c r="K26" i="51" s="1"/>
  <c r="K25" i="51" s="1"/>
  <c r="L46" i="9"/>
  <c r="J26" i="51" s="1"/>
  <c r="K46" i="9"/>
  <c r="J46" i="9"/>
  <c r="I46" i="9"/>
  <c r="I45" i="9" s="1"/>
  <c r="H46" i="9"/>
  <c r="O44" i="9"/>
  <c r="M24" i="51" s="1"/>
  <c r="N44" i="9"/>
  <c r="L24" i="51" s="1"/>
  <c r="M44" i="9"/>
  <c r="K24" i="51" s="1"/>
  <c r="L44" i="9"/>
  <c r="J24" i="51" s="1"/>
  <c r="K44" i="9"/>
  <c r="J44" i="9"/>
  <c r="I44" i="9"/>
  <c r="H44" i="9"/>
  <c r="O43" i="9"/>
  <c r="M23" i="51" s="1"/>
  <c r="N43" i="9"/>
  <c r="L23" i="51" s="1"/>
  <c r="M43" i="9"/>
  <c r="K23" i="51" s="1"/>
  <c r="L43" i="9"/>
  <c r="J23" i="51" s="1"/>
  <c r="K43" i="9"/>
  <c r="J43" i="9"/>
  <c r="F43" i="9" s="1"/>
  <c r="I43" i="9"/>
  <c r="H43" i="9"/>
  <c r="O42" i="9"/>
  <c r="M22" i="51" s="1"/>
  <c r="N42" i="9"/>
  <c r="L22" i="51" s="1"/>
  <c r="M42" i="9"/>
  <c r="K22" i="51" s="1"/>
  <c r="L42" i="9"/>
  <c r="J22" i="51" s="1"/>
  <c r="K42" i="9"/>
  <c r="J42" i="9"/>
  <c r="I42" i="9"/>
  <c r="H42" i="9"/>
  <c r="O41" i="9"/>
  <c r="M21" i="51" s="1"/>
  <c r="N41" i="9"/>
  <c r="L21" i="51" s="1"/>
  <c r="M41" i="9"/>
  <c r="K21" i="51" s="1"/>
  <c r="L41" i="9"/>
  <c r="J21" i="51" s="1"/>
  <c r="K41" i="9"/>
  <c r="J41" i="9"/>
  <c r="I41" i="9"/>
  <c r="H41" i="9"/>
  <c r="O40" i="9"/>
  <c r="M20" i="51" s="1"/>
  <c r="N40" i="9"/>
  <c r="L20" i="51" s="1"/>
  <c r="M40" i="9"/>
  <c r="K20" i="51" s="1"/>
  <c r="L40" i="9"/>
  <c r="J20" i="51" s="1"/>
  <c r="K40" i="9"/>
  <c r="J40" i="9"/>
  <c r="I40" i="9"/>
  <c r="H40" i="9"/>
  <c r="O39" i="9"/>
  <c r="M19" i="51" s="1"/>
  <c r="M18" i="51" s="1"/>
  <c r="N39" i="9"/>
  <c r="L19" i="51" s="1"/>
  <c r="M39" i="9"/>
  <c r="K19" i="51" s="1"/>
  <c r="K18" i="51" s="1"/>
  <c r="L39" i="9"/>
  <c r="J19" i="51" s="1"/>
  <c r="K39" i="9"/>
  <c r="K38" i="9" s="1"/>
  <c r="J39" i="9"/>
  <c r="I39" i="9"/>
  <c r="I38" i="9" s="1"/>
  <c r="H39" i="9"/>
  <c r="H38" i="9" s="1"/>
  <c r="O37" i="9"/>
  <c r="M17" i="51" s="1"/>
  <c r="N37" i="9"/>
  <c r="L17" i="51" s="1"/>
  <c r="M37" i="9"/>
  <c r="K17" i="51" s="1"/>
  <c r="L37" i="9"/>
  <c r="J17" i="51" s="1"/>
  <c r="K37" i="9"/>
  <c r="J37" i="9"/>
  <c r="I37" i="9"/>
  <c r="H37" i="9"/>
  <c r="O36" i="9"/>
  <c r="M16" i="51" s="1"/>
  <c r="N36" i="9"/>
  <c r="L16" i="51" s="1"/>
  <c r="M36" i="9"/>
  <c r="K16" i="51" s="1"/>
  <c r="L36" i="9"/>
  <c r="J16" i="51" s="1"/>
  <c r="K36" i="9"/>
  <c r="J36" i="9"/>
  <c r="I36" i="9"/>
  <c r="H36" i="9"/>
  <c r="O35" i="9"/>
  <c r="M15" i="51" s="1"/>
  <c r="N35" i="9"/>
  <c r="L15" i="51" s="1"/>
  <c r="M35" i="9"/>
  <c r="K15" i="51" s="1"/>
  <c r="L35" i="9"/>
  <c r="J15" i="51" s="1"/>
  <c r="K35" i="9"/>
  <c r="J35" i="9"/>
  <c r="I35" i="9"/>
  <c r="H35" i="9"/>
  <c r="O34" i="9"/>
  <c r="M14" i="51" s="1"/>
  <c r="N34" i="9"/>
  <c r="L14" i="51" s="1"/>
  <c r="M34" i="9"/>
  <c r="K14" i="51" s="1"/>
  <c r="L34" i="9"/>
  <c r="J14" i="51" s="1"/>
  <c r="K34" i="9"/>
  <c r="J34" i="9"/>
  <c r="I34" i="9"/>
  <c r="H34" i="9"/>
  <c r="O33" i="9"/>
  <c r="N33" i="9"/>
  <c r="M33" i="9"/>
  <c r="L33" i="9"/>
  <c r="K33" i="9"/>
  <c r="K32" i="9" s="1"/>
  <c r="J33" i="9"/>
  <c r="I33" i="9"/>
  <c r="I32" i="9" s="1"/>
  <c r="H33" i="9"/>
  <c r="H32" i="9" s="1"/>
  <c r="O31" i="9"/>
  <c r="M11" i="51" s="1"/>
  <c r="N31" i="9"/>
  <c r="L11" i="51" s="1"/>
  <c r="M31" i="9"/>
  <c r="K11" i="51" s="1"/>
  <c r="L31" i="9"/>
  <c r="J11" i="51" s="1"/>
  <c r="K31" i="9"/>
  <c r="J31" i="9"/>
  <c r="F31" i="9" s="1"/>
  <c r="R31" i="9" s="1"/>
  <c r="I31" i="9"/>
  <c r="H31" i="9"/>
  <c r="O30" i="9"/>
  <c r="M10" i="51" s="1"/>
  <c r="M9" i="51" s="1"/>
  <c r="N30" i="9"/>
  <c r="L10" i="51" s="1"/>
  <c r="L9" i="51" s="1"/>
  <c r="M30" i="9"/>
  <c r="K10" i="51" s="1"/>
  <c r="K9" i="51" s="1"/>
  <c r="L30" i="9"/>
  <c r="J10" i="51" s="1"/>
  <c r="J9" i="51" s="1"/>
  <c r="K30" i="9"/>
  <c r="K29" i="9" s="1"/>
  <c r="J30" i="9"/>
  <c r="I30" i="9"/>
  <c r="I29" i="9" s="1"/>
  <c r="H30" i="9"/>
  <c r="O28" i="9"/>
  <c r="M8" i="51" s="1"/>
  <c r="N28" i="9"/>
  <c r="L8" i="51" s="1"/>
  <c r="M28" i="9"/>
  <c r="K8" i="51" s="1"/>
  <c r="L28" i="9"/>
  <c r="J8" i="51" s="1"/>
  <c r="K28" i="9"/>
  <c r="J28" i="9"/>
  <c r="I28" i="9"/>
  <c r="H28" i="9"/>
  <c r="O27" i="9"/>
  <c r="M7" i="51" s="1"/>
  <c r="M6" i="51" s="1"/>
  <c r="N27" i="9"/>
  <c r="L7" i="51" s="1"/>
  <c r="L6" i="51" s="1"/>
  <c r="M27" i="9"/>
  <c r="K7" i="51" s="1"/>
  <c r="K6" i="51" s="1"/>
  <c r="L27" i="9"/>
  <c r="J7" i="51" s="1"/>
  <c r="K27" i="9"/>
  <c r="K26" i="9" s="1"/>
  <c r="J27" i="9"/>
  <c r="I27" i="9"/>
  <c r="I26" i="9" s="1"/>
  <c r="H27" i="9"/>
  <c r="X24" i="9"/>
  <c r="X22" i="9" s="1"/>
  <c r="W24" i="9"/>
  <c r="U24" i="9" s="1"/>
  <c r="K24" i="9"/>
  <c r="G24" i="9" s="1"/>
  <c r="J24" i="9"/>
  <c r="F24" i="9" s="1"/>
  <c r="R24" i="9" s="1"/>
  <c r="I24" i="9"/>
  <c r="E24" i="9" s="1"/>
  <c r="H24" i="9"/>
  <c r="H22" i="9" s="1"/>
  <c r="Z23" i="9"/>
  <c r="V23" i="9" s="1"/>
  <c r="Y23" i="9"/>
  <c r="O23" i="9"/>
  <c r="O22" i="9" s="1"/>
  <c r="N23" i="9"/>
  <c r="N22" i="9" s="1"/>
  <c r="M23" i="9"/>
  <c r="M22" i="9" s="1"/>
  <c r="L23" i="9"/>
  <c r="L22" i="9" s="1"/>
  <c r="X15" i="9"/>
  <c r="Y15" i="9"/>
  <c r="Y14" i="9"/>
  <c r="Y13" i="9"/>
  <c r="X12" i="9"/>
  <c r="Y12" i="9"/>
  <c r="X11" i="9"/>
  <c r="Y11" i="9"/>
  <c r="A5" i="9"/>
  <c r="K118" i="9"/>
  <c r="J118" i="9"/>
  <c r="W118" i="9"/>
  <c r="X118" i="9" s="1"/>
  <c r="AB114" i="9"/>
  <c r="AA114" i="9"/>
  <c r="R114" i="9"/>
  <c r="Q114" i="9"/>
  <c r="P114" i="9"/>
  <c r="AA110" i="9"/>
  <c r="R110" i="9"/>
  <c r="Q110" i="9"/>
  <c r="P110" i="9"/>
  <c r="Q108" i="9"/>
  <c r="P108" i="9"/>
  <c r="Q107" i="9"/>
  <c r="Z106" i="9"/>
  <c r="Y106" i="9"/>
  <c r="E106" i="9"/>
  <c r="Q106" i="9" s="1"/>
  <c r="I105" i="9"/>
  <c r="O105" i="9"/>
  <c r="N105" i="9"/>
  <c r="M105" i="9"/>
  <c r="G105" i="9"/>
  <c r="F105" i="9"/>
  <c r="R105" i="9" s="1"/>
  <c r="E105" i="9"/>
  <c r="R104" i="9"/>
  <c r="AB102" i="9"/>
  <c r="R99" i="9"/>
  <c r="Q99" i="9"/>
  <c r="P99" i="9"/>
  <c r="AB98" i="9"/>
  <c r="R98" i="9"/>
  <c r="Q98" i="9"/>
  <c r="P98" i="9"/>
  <c r="K97" i="9"/>
  <c r="J97" i="9"/>
  <c r="G97" i="9"/>
  <c r="F97" i="9"/>
  <c r="R97" i="9" s="1"/>
  <c r="AB94" i="9"/>
  <c r="AB93" i="9"/>
  <c r="R90" i="9"/>
  <c r="Q90" i="9"/>
  <c r="P90" i="9"/>
  <c r="AB89" i="9"/>
  <c r="AB87" i="9"/>
  <c r="AB86" i="9"/>
  <c r="Z84" i="9"/>
  <c r="Y84" i="9"/>
  <c r="X83" i="9"/>
  <c r="W83" i="9"/>
  <c r="AB81" i="9"/>
  <c r="AB80" i="9"/>
  <c r="AB79" i="9"/>
  <c r="X78" i="9"/>
  <c r="W78" i="9"/>
  <c r="Z78" i="9"/>
  <c r="Y78" i="9"/>
  <c r="V78" i="9"/>
  <c r="U78" i="9"/>
  <c r="AB78" i="9" s="1"/>
  <c r="AB52" i="9"/>
  <c r="AB51" i="9"/>
  <c r="AB50" i="9"/>
  <c r="AB49" i="9"/>
  <c r="AB46" i="9"/>
  <c r="AB37" i="9"/>
  <c r="AB36" i="9"/>
  <c r="X14" i="9"/>
  <c r="Y8" i="9"/>
  <c r="Y7" i="9"/>
  <c r="F53" i="9" l="1"/>
  <c r="R53" i="9" s="1"/>
  <c r="G23" i="6"/>
  <c r="G22" i="6" s="1"/>
  <c r="G73" i="6" s="1"/>
  <c r="K22" i="9"/>
  <c r="E40" i="9"/>
  <c r="S40" i="9" s="1"/>
  <c r="F23" i="9"/>
  <c r="R23" i="9" s="1"/>
  <c r="G62" i="9"/>
  <c r="G61" i="9" s="1"/>
  <c r="F64" i="9"/>
  <c r="R64" i="9" s="1"/>
  <c r="E23" i="9"/>
  <c r="D19" i="20" s="1"/>
  <c r="G23" i="7"/>
  <c r="G33" i="9"/>
  <c r="G32" i="9" s="1"/>
  <c r="G48" i="9"/>
  <c r="G63" i="9"/>
  <c r="G36" i="9"/>
  <c r="G40" i="9"/>
  <c r="O57" i="9"/>
  <c r="G44" i="9"/>
  <c r="G28" i="9"/>
  <c r="G31" i="9"/>
  <c r="G39" i="9"/>
  <c r="G38" i="9" s="1"/>
  <c r="G27" i="9"/>
  <c r="G26" i="9" s="1"/>
  <c r="O29" i="9"/>
  <c r="O38" i="9"/>
  <c r="G41" i="9"/>
  <c r="G46" i="9"/>
  <c r="G45" i="9" s="1"/>
  <c r="G49" i="9"/>
  <c r="G51" i="9"/>
  <c r="G53" i="9"/>
  <c r="G37" i="9"/>
  <c r="G42" i="9"/>
  <c r="G58" i="9"/>
  <c r="G57" i="9" s="1"/>
  <c r="O26" i="9"/>
  <c r="G34" i="9"/>
  <c r="G54" i="9"/>
  <c r="G30" i="9"/>
  <c r="G29" i="9" s="1"/>
  <c r="G35" i="9"/>
  <c r="G43" i="9"/>
  <c r="G47" i="9"/>
  <c r="G50" i="9"/>
  <c r="G52" i="9"/>
  <c r="G55" i="9"/>
  <c r="G59" i="9"/>
  <c r="E46" i="9"/>
  <c r="S46" i="9" s="1"/>
  <c r="E30" i="9"/>
  <c r="Q30" i="9" s="1"/>
  <c r="D53" i="9"/>
  <c r="P53" i="9" s="1"/>
  <c r="F63" i="9"/>
  <c r="R63" i="9" s="1"/>
  <c r="F47" i="9"/>
  <c r="R47" i="9" s="1"/>
  <c r="E33" i="9"/>
  <c r="E32" i="9" s="1"/>
  <c r="E63" i="9"/>
  <c r="AA63" i="9" s="1"/>
  <c r="M29" i="9"/>
  <c r="M38" i="9"/>
  <c r="E58" i="9"/>
  <c r="S58" i="9" s="1"/>
  <c r="E44" i="9"/>
  <c r="Q44" i="9" s="1"/>
  <c r="M57" i="9"/>
  <c r="E35" i="9"/>
  <c r="Q35" i="9" s="1"/>
  <c r="E27" i="9"/>
  <c r="U16" i="9" s="1"/>
  <c r="E42" i="9"/>
  <c r="Q42" i="9" s="1"/>
  <c r="D63" i="9"/>
  <c r="P63" i="9" s="1"/>
  <c r="L57" i="9"/>
  <c r="D49" i="9"/>
  <c r="P49" i="9" s="1"/>
  <c r="D51" i="9"/>
  <c r="P51" i="9" s="1"/>
  <c r="X5" i="51"/>
  <c r="X45" i="51" s="1"/>
  <c r="E62" i="9"/>
  <c r="Q62" i="9" s="1"/>
  <c r="D64" i="9"/>
  <c r="P64" i="9" s="1"/>
  <c r="E49" i="9"/>
  <c r="AA49" i="9" s="1"/>
  <c r="E51" i="9"/>
  <c r="Q51" i="9" s="1"/>
  <c r="E53" i="9"/>
  <c r="S53" i="9" s="1"/>
  <c r="U53" i="9" s="1"/>
  <c r="AB53" i="9" s="1"/>
  <c r="M61" i="9"/>
  <c r="M26" i="9"/>
  <c r="E28" i="9"/>
  <c r="U17" i="9" s="1"/>
  <c r="W17" i="9" s="1"/>
  <c r="E31" i="9"/>
  <c r="Q31" i="9" s="1"/>
  <c r="E34" i="9"/>
  <c r="Q34" i="9" s="1"/>
  <c r="E36" i="9"/>
  <c r="AA36" i="9" s="1"/>
  <c r="F37" i="9"/>
  <c r="R37" i="9" s="1"/>
  <c r="F39" i="9"/>
  <c r="U39" i="9" s="1"/>
  <c r="E41" i="9"/>
  <c r="Q41" i="9" s="1"/>
  <c r="E43" i="9"/>
  <c r="AA43" i="9" s="1"/>
  <c r="M45" i="9"/>
  <c r="E48" i="9"/>
  <c r="Q48" i="9" s="1"/>
  <c r="F49" i="9"/>
  <c r="R49" i="9" s="1"/>
  <c r="F51" i="9"/>
  <c r="R51" i="9" s="1"/>
  <c r="E37" i="9"/>
  <c r="AA37" i="9" s="1"/>
  <c r="E39" i="9"/>
  <c r="E38" i="9" s="1"/>
  <c r="E50" i="9"/>
  <c r="AA50" i="9" s="1"/>
  <c r="E52" i="9"/>
  <c r="AA52" i="9" s="1"/>
  <c r="E55" i="9"/>
  <c r="S55" i="9" s="1"/>
  <c r="U55" i="9" s="1"/>
  <c r="T55" i="9" s="1"/>
  <c r="V55" i="9" s="1"/>
  <c r="AB55" i="9" s="1"/>
  <c r="E47" i="9"/>
  <c r="S47" i="9" s="1"/>
  <c r="U47" i="9" s="1"/>
  <c r="E54" i="9"/>
  <c r="AA54" i="9" s="1"/>
  <c r="E56" i="9"/>
  <c r="Q56" i="9" s="1"/>
  <c r="E59" i="9"/>
  <c r="AA59" i="9" s="1"/>
  <c r="F62" i="9"/>
  <c r="R62" i="9" s="1"/>
  <c r="N5" i="51"/>
  <c r="N45" i="51" s="1"/>
  <c r="O5" i="51"/>
  <c r="O45" i="51" s="1"/>
  <c r="D62" i="9"/>
  <c r="P62" i="9" s="1"/>
  <c r="K61" i="9"/>
  <c r="G64" i="9"/>
  <c r="D55" i="9"/>
  <c r="P55" i="9" s="1"/>
  <c r="D58" i="9"/>
  <c r="P58" i="9" s="1"/>
  <c r="D47" i="9"/>
  <c r="P47" i="9" s="1"/>
  <c r="E64" i="9"/>
  <c r="AA64" i="9" s="1"/>
  <c r="D43" i="9"/>
  <c r="P43" i="9" s="1"/>
  <c r="D27" i="9"/>
  <c r="P27" i="9" s="1"/>
  <c r="D37" i="9"/>
  <c r="P37" i="9" s="1"/>
  <c r="M13" i="51"/>
  <c r="M12" i="51" s="1"/>
  <c r="M5" i="51" s="1"/>
  <c r="M45" i="51" s="1"/>
  <c r="E35" i="13" s="1"/>
  <c r="O32" i="9"/>
  <c r="G23" i="9"/>
  <c r="G22" i="9" s="1"/>
  <c r="G60" i="9" s="1"/>
  <c r="I22" i="9"/>
  <c r="I65" i="9" s="1"/>
  <c r="G56" i="9"/>
  <c r="R43" i="9"/>
  <c r="U43" i="9"/>
  <c r="X13" i="9"/>
  <c r="I25" i="9"/>
  <c r="C34" i="13" s="1"/>
  <c r="K13" i="51"/>
  <c r="K12" i="51" s="1"/>
  <c r="C54" i="13" s="1"/>
  <c r="M32" i="9"/>
  <c r="D23" i="9"/>
  <c r="P23" i="9" s="1"/>
  <c r="N23" i="7"/>
  <c r="N95" i="7" s="1"/>
  <c r="N99" i="7" s="1"/>
  <c r="N23" i="6"/>
  <c r="N22" i="6" s="1"/>
  <c r="P5" i="51"/>
  <c r="P45" i="51" s="1"/>
  <c r="J57" i="9"/>
  <c r="J45" i="9"/>
  <c r="J38" i="9"/>
  <c r="J32" i="9"/>
  <c r="F33" i="9"/>
  <c r="R33" i="9" s="1"/>
  <c r="J29" i="9"/>
  <c r="L37" i="51"/>
  <c r="F58" i="9"/>
  <c r="F55" i="9"/>
  <c r="R55" i="9" s="1"/>
  <c r="L25" i="51"/>
  <c r="N45" i="9"/>
  <c r="F41" i="9"/>
  <c r="L18" i="51"/>
  <c r="F35" i="9"/>
  <c r="L13" i="51"/>
  <c r="L12" i="51" s="1"/>
  <c r="D54" i="13" s="1"/>
  <c r="N32" i="9"/>
  <c r="N29" i="9"/>
  <c r="F27" i="9"/>
  <c r="H45" i="9"/>
  <c r="D33" i="9"/>
  <c r="P33" i="9" s="1"/>
  <c r="H29" i="9"/>
  <c r="J37" i="51"/>
  <c r="J25" i="51"/>
  <c r="D41" i="9"/>
  <c r="P41" i="9" s="1"/>
  <c r="J18" i="51"/>
  <c r="L38" i="9"/>
  <c r="D39" i="9"/>
  <c r="P39" i="9" s="1"/>
  <c r="D35" i="9"/>
  <c r="P35" i="9" s="1"/>
  <c r="J13" i="51"/>
  <c r="J12" i="51" s="1"/>
  <c r="B54" i="13" s="1"/>
  <c r="L32" i="9"/>
  <c r="D31" i="9"/>
  <c r="P31" i="9" s="1"/>
  <c r="J6" i="51"/>
  <c r="W22" i="9"/>
  <c r="U23" i="9"/>
  <c r="F19" i="20" s="1"/>
  <c r="D24" i="9"/>
  <c r="C20" i="20" s="1"/>
  <c r="L26" i="9"/>
  <c r="D28" i="9"/>
  <c r="P28" i="9" s="1"/>
  <c r="F28" i="9"/>
  <c r="D30" i="9"/>
  <c r="D29" i="9" s="1"/>
  <c r="P29" i="9" s="1"/>
  <c r="F30" i="9"/>
  <c r="F29" i="9" s="1"/>
  <c r="R29" i="9" s="1"/>
  <c r="L29" i="9"/>
  <c r="D34" i="9"/>
  <c r="P34" i="9" s="1"/>
  <c r="F34" i="9"/>
  <c r="D36" i="9"/>
  <c r="P36" i="9" s="1"/>
  <c r="F36" i="9"/>
  <c r="R36" i="9" s="1"/>
  <c r="N38" i="9"/>
  <c r="D40" i="9"/>
  <c r="P40" i="9" s="1"/>
  <c r="F40" i="9"/>
  <c r="D42" i="9"/>
  <c r="P42" i="9" s="1"/>
  <c r="F42" i="9"/>
  <c r="D44" i="9"/>
  <c r="P44" i="9" s="1"/>
  <c r="F44" i="9"/>
  <c r="D46" i="9"/>
  <c r="F46" i="9"/>
  <c r="R46" i="9" s="1"/>
  <c r="L45" i="9"/>
  <c r="D48" i="9"/>
  <c r="P48" i="9" s="1"/>
  <c r="F48" i="9"/>
  <c r="R48" i="9" s="1"/>
  <c r="D50" i="9"/>
  <c r="P50" i="9" s="1"/>
  <c r="F50" i="9"/>
  <c r="R50" i="9" s="1"/>
  <c r="D52" i="9"/>
  <c r="P52" i="9" s="1"/>
  <c r="F52" i="9"/>
  <c r="R52" i="9" s="1"/>
  <c r="D54" i="9"/>
  <c r="P54" i="9" s="1"/>
  <c r="F54" i="9"/>
  <c r="R54" i="9" s="1"/>
  <c r="D56" i="9"/>
  <c r="P56" i="9" s="1"/>
  <c r="F56" i="9"/>
  <c r="R56" i="9" s="1"/>
  <c r="N57" i="9"/>
  <c r="D59" i="9"/>
  <c r="P59" i="9" s="1"/>
  <c r="F59" i="9"/>
  <c r="O61" i="9"/>
  <c r="T51" i="9"/>
  <c r="T49" i="9"/>
  <c r="T52" i="9"/>
  <c r="T50" i="9"/>
  <c r="T46" i="9"/>
  <c r="G94" i="1"/>
  <c r="J100" i="1"/>
  <c r="G94" i="2"/>
  <c r="J100" i="2"/>
  <c r="G94" i="3"/>
  <c r="J100" i="3"/>
  <c r="G103" i="3"/>
  <c r="J108" i="3"/>
  <c r="D71" i="5"/>
  <c r="H71" i="5" s="1"/>
  <c r="H25" i="5"/>
  <c r="F71" i="5"/>
  <c r="J71" i="5" s="1"/>
  <c r="J25" i="5"/>
  <c r="M23" i="5"/>
  <c r="M22" i="5" s="1"/>
  <c r="P25" i="5"/>
  <c r="M71" i="5"/>
  <c r="P71" i="5" s="1"/>
  <c r="P26" i="5"/>
  <c r="P94" i="5"/>
  <c r="M101" i="5"/>
  <c r="P101" i="5" s="1"/>
  <c r="M96" i="5"/>
  <c r="P96" i="5" s="1"/>
  <c r="M107" i="7"/>
  <c r="P107" i="7" s="1"/>
  <c r="P104" i="7"/>
  <c r="G72" i="6"/>
  <c r="E22" i="6"/>
  <c r="O23" i="6"/>
  <c r="I23" i="6"/>
  <c r="O25" i="6"/>
  <c r="E71" i="6"/>
  <c r="I25" i="6"/>
  <c r="P94" i="6"/>
  <c r="M101" i="6"/>
  <c r="P101" i="6" s="1"/>
  <c r="M96" i="6"/>
  <c r="P96" i="6" s="1"/>
  <c r="O23" i="7"/>
  <c r="I23" i="7"/>
  <c r="O25" i="7"/>
  <c r="E71" i="7"/>
  <c r="I25" i="7"/>
  <c r="O26" i="7"/>
  <c r="I26" i="7"/>
  <c r="G94" i="7"/>
  <c r="J100" i="7"/>
  <c r="G103" i="6"/>
  <c r="J108" i="6"/>
  <c r="P94" i="7"/>
  <c r="M101" i="7"/>
  <c r="P101" i="7" s="1"/>
  <c r="M96" i="7"/>
  <c r="P96" i="7" s="1"/>
  <c r="M23" i="7"/>
  <c r="M22" i="7" s="1"/>
  <c r="P25" i="7"/>
  <c r="M71" i="7"/>
  <c r="P71" i="7" s="1"/>
  <c r="P26" i="7"/>
  <c r="G23" i="4"/>
  <c r="G71" i="4"/>
  <c r="E23" i="4"/>
  <c r="O25" i="4"/>
  <c r="E71" i="4"/>
  <c r="I25" i="4"/>
  <c r="O26" i="4"/>
  <c r="I26" i="4"/>
  <c r="P94" i="4"/>
  <c r="N101" i="4"/>
  <c r="P101" i="4" s="1"/>
  <c r="M23" i="4"/>
  <c r="P25" i="4"/>
  <c r="M71" i="4"/>
  <c r="P71" i="4" s="1"/>
  <c r="O25" i="5"/>
  <c r="E71" i="5"/>
  <c r="I25" i="5"/>
  <c r="G94" i="5"/>
  <c r="J100" i="5"/>
  <c r="N94" i="5"/>
  <c r="P100" i="5"/>
  <c r="M109" i="5"/>
  <c r="P109" i="5" s="1"/>
  <c r="P103" i="5"/>
  <c r="M107" i="6"/>
  <c r="P107" i="6" s="1"/>
  <c r="P104" i="6"/>
  <c r="F22" i="6"/>
  <c r="J23" i="6"/>
  <c r="D23" i="6"/>
  <c r="D71" i="6"/>
  <c r="H71" i="6" s="1"/>
  <c r="H25" i="6"/>
  <c r="F71" i="6"/>
  <c r="J71" i="6" s="1"/>
  <c r="J25" i="6"/>
  <c r="O26" i="5"/>
  <c r="I26" i="5"/>
  <c r="N94" i="6"/>
  <c r="P100" i="6"/>
  <c r="N103" i="6"/>
  <c r="P108" i="6"/>
  <c r="D23" i="7"/>
  <c r="H23" i="7" s="1"/>
  <c r="D71" i="7"/>
  <c r="H71" i="7" s="1"/>
  <c r="H25" i="7"/>
  <c r="F71" i="7"/>
  <c r="J71" i="7" s="1"/>
  <c r="J25" i="7"/>
  <c r="N94" i="7"/>
  <c r="P100" i="7"/>
  <c r="M23" i="6"/>
  <c r="M22" i="6" s="1"/>
  <c r="P25" i="6"/>
  <c r="M71" i="6"/>
  <c r="P71" i="6" s="1"/>
  <c r="D71" i="4"/>
  <c r="H71" i="4" s="1"/>
  <c r="H25" i="4"/>
  <c r="F71" i="4"/>
  <c r="J71" i="4" s="1"/>
  <c r="J25" i="4"/>
  <c r="N109" i="4"/>
  <c r="P109" i="4" s="1"/>
  <c r="P103" i="4"/>
  <c r="N107" i="7"/>
  <c r="N107" i="6"/>
  <c r="AA24" i="9"/>
  <c r="D20" i="20"/>
  <c r="H19" i="20"/>
  <c r="F20" i="20"/>
  <c r="N109" i="6"/>
  <c r="N105" i="6"/>
  <c r="N23" i="5"/>
  <c r="N95" i="5" s="1"/>
  <c r="M105" i="5"/>
  <c r="P105" i="5" s="1"/>
  <c r="C16" i="20"/>
  <c r="F23" i="4"/>
  <c r="J23" i="4" s="1"/>
  <c r="D23" i="4"/>
  <c r="H23" i="4" s="1"/>
  <c r="N23" i="4"/>
  <c r="I16" i="20"/>
  <c r="F15" i="20"/>
  <c r="I15" i="20" s="1"/>
  <c r="D16" i="20"/>
  <c r="N26" i="9"/>
  <c r="H26" i="9"/>
  <c r="J26" i="9"/>
  <c r="W12" i="9"/>
  <c r="W14" i="9"/>
  <c r="AA107" i="9"/>
  <c r="AA108" i="9"/>
  <c r="V24" i="9"/>
  <c r="W8" i="9"/>
  <c r="W11" i="9"/>
  <c r="W13" i="9"/>
  <c r="W15" i="9"/>
  <c r="Z22" i="9"/>
  <c r="AB24" i="9"/>
  <c r="O45" i="9"/>
  <c r="K45" i="9"/>
  <c r="K25" i="9" s="1"/>
  <c r="P107" i="9"/>
  <c r="H65" i="9"/>
  <c r="N65" i="9"/>
  <c r="J22" i="9"/>
  <c r="M65" i="9"/>
  <c r="O69" i="9"/>
  <c r="O65" i="9"/>
  <c r="O60" i="9"/>
  <c r="Y22" i="9"/>
  <c r="L65" i="9"/>
  <c r="Z11" i="9"/>
  <c r="Z12" i="9"/>
  <c r="Z13" i="9"/>
  <c r="Z14" i="9"/>
  <c r="Z15" i="9"/>
  <c r="K69" i="9"/>
  <c r="K65" i="9"/>
  <c r="Q24" i="9"/>
  <c r="K60" i="9"/>
  <c r="AA105" i="9"/>
  <c r="Q105" i="9"/>
  <c r="AA106" i="9"/>
  <c r="C19" i="20" l="1"/>
  <c r="E22" i="9"/>
  <c r="U10" i="9" s="1"/>
  <c r="W10" i="9" s="1"/>
  <c r="Q40" i="9"/>
  <c r="Q23" i="9"/>
  <c r="F22" i="9"/>
  <c r="V10" i="9" s="1"/>
  <c r="S39" i="9"/>
  <c r="R39" i="9"/>
  <c r="Q55" i="9"/>
  <c r="Q46" i="9"/>
  <c r="Q37" i="9"/>
  <c r="AA55" i="9"/>
  <c r="AA51" i="9"/>
  <c r="AA46" i="9"/>
  <c r="N22" i="7"/>
  <c r="N81" i="7" s="1"/>
  <c r="S59" i="9"/>
  <c r="S51" i="9"/>
  <c r="Q28" i="9"/>
  <c r="Q59" i="9"/>
  <c r="E45" i="9"/>
  <c r="Q45" i="9" s="1"/>
  <c r="Q53" i="9"/>
  <c r="Q39" i="9"/>
  <c r="S52" i="9"/>
  <c r="AA58" i="9"/>
  <c r="E29" i="9"/>
  <c r="Q29" i="9" s="1"/>
  <c r="D61" i="9"/>
  <c r="P61" i="9" s="1"/>
  <c r="S48" i="9"/>
  <c r="U48" i="9" s="1"/>
  <c r="AB48" i="9" s="1"/>
  <c r="AA53" i="9"/>
  <c r="O25" i="9"/>
  <c r="O67" i="9" s="1"/>
  <c r="G67" i="9" s="1"/>
  <c r="F61" i="9"/>
  <c r="R61" i="9" s="1"/>
  <c r="Q47" i="9"/>
  <c r="AA39" i="9"/>
  <c r="AA62" i="9"/>
  <c r="Q33" i="9"/>
  <c r="E26" i="9"/>
  <c r="E25" i="9" s="1"/>
  <c r="E111" i="9" s="1"/>
  <c r="E57" i="9"/>
  <c r="Q58" i="9"/>
  <c r="Q27" i="9"/>
  <c r="AA47" i="9"/>
  <c r="Q50" i="9"/>
  <c r="Q63" i="9"/>
  <c r="Q36" i="9"/>
  <c r="S56" i="9"/>
  <c r="U56" i="9" s="1"/>
  <c r="T56" i="9" s="1"/>
  <c r="V56" i="9" s="1"/>
  <c r="AB56" i="9" s="1"/>
  <c r="S50" i="9"/>
  <c r="S54" i="9"/>
  <c r="U54" i="9" s="1"/>
  <c r="T54" i="9" s="1"/>
  <c r="V54" i="9" s="1"/>
  <c r="AB54" i="9" s="1"/>
  <c r="AA44" i="9"/>
  <c r="Q54" i="9"/>
  <c r="Q52" i="9"/>
  <c r="Q43" i="9"/>
  <c r="S49" i="9"/>
  <c r="AA56" i="9"/>
  <c r="Q49" i="9"/>
  <c r="M25" i="9"/>
  <c r="M60" i="9" s="1"/>
  <c r="E54" i="13"/>
  <c r="J5" i="51"/>
  <c r="J45" i="51" s="1"/>
  <c r="B35" i="13" s="1"/>
  <c r="G69" i="9"/>
  <c r="J25" i="9"/>
  <c r="J68" i="9" s="1"/>
  <c r="R30" i="9"/>
  <c r="E61" i="9"/>
  <c r="Q61" i="9" s="1"/>
  <c r="H25" i="9"/>
  <c r="H60" i="9" s="1"/>
  <c r="Q64" i="9"/>
  <c r="F45" i="9"/>
  <c r="R45" i="9" s="1"/>
  <c r="D22" i="9"/>
  <c r="D65" i="9" s="1"/>
  <c r="P65" i="9" s="1"/>
  <c r="Q22" i="9"/>
  <c r="E65" i="9"/>
  <c r="Q65" i="9" s="1"/>
  <c r="U9" i="9"/>
  <c r="Y9" i="9" s="1"/>
  <c r="R59" i="9"/>
  <c r="U59" i="9"/>
  <c r="R58" i="9"/>
  <c r="U58" i="9"/>
  <c r="T53" i="9"/>
  <c r="V53" i="9" s="1"/>
  <c r="R44" i="9"/>
  <c r="U44" i="9"/>
  <c r="U45" i="9"/>
  <c r="T47" i="9"/>
  <c r="V47" i="9" s="1"/>
  <c r="AA48" i="9"/>
  <c r="R40" i="9"/>
  <c r="U40" i="9"/>
  <c r="T39" i="9"/>
  <c r="V39" i="9" s="1"/>
  <c r="AB39" i="9" s="1"/>
  <c r="R42" i="9"/>
  <c r="U42" i="9"/>
  <c r="R41" i="9"/>
  <c r="U41" i="9"/>
  <c r="R35" i="9"/>
  <c r="S35" i="9"/>
  <c r="R34" i="9"/>
  <c r="S34" i="9"/>
  <c r="I60" i="9"/>
  <c r="R28" i="9"/>
  <c r="V17" i="9"/>
  <c r="X17" i="9" s="1"/>
  <c r="R27" i="9"/>
  <c r="V16" i="9"/>
  <c r="Z16" i="9" s="1"/>
  <c r="I19" i="20"/>
  <c r="U22" i="9"/>
  <c r="AB23" i="9"/>
  <c r="AA23" i="9"/>
  <c r="G20" i="20"/>
  <c r="S57" i="9"/>
  <c r="E20" i="20"/>
  <c r="I68" i="9"/>
  <c r="I66" i="9" s="1"/>
  <c r="I69" i="9" s="1"/>
  <c r="I111" i="9"/>
  <c r="K5" i="51"/>
  <c r="K45" i="51" s="1"/>
  <c r="C35" i="13" s="1"/>
  <c r="W16" i="9"/>
  <c r="Y16" i="9"/>
  <c r="N77" i="6"/>
  <c r="N89" i="6"/>
  <c r="N92" i="6" s="1"/>
  <c r="N81" i="6"/>
  <c r="N95" i="6"/>
  <c r="N99" i="6" s="1"/>
  <c r="N25" i="9"/>
  <c r="F32" i="9"/>
  <c r="L5" i="51"/>
  <c r="L45" i="51" s="1"/>
  <c r="D35" i="13" s="1"/>
  <c r="F26" i="9"/>
  <c r="R26" i="9" s="1"/>
  <c r="D45" i="9"/>
  <c r="P45" i="9" s="1"/>
  <c r="D38" i="9"/>
  <c r="P38" i="9" s="1"/>
  <c r="D32" i="9"/>
  <c r="P32" i="9" s="1"/>
  <c r="M89" i="6"/>
  <c r="M92" i="6" s="1"/>
  <c r="P92" i="6" s="1"/>
  <c r="M81" i="6"/>
  <c r="P81" i="6" s="1"/>
  <c r="D57" i="9"/>
  <c r="P57" i="9" s="1"/>
  <c r="P30" i="9"/>
  <c r="AA22" i="9"/>
  <c r="Y17" i="9"/>
  <c r="P46" i="9"/>
  <c r="P24" i="9"/>
  <c r="G25" i="9"/>
  <c r="D26" i="9"/>
  <c r="P26" i="9" s="1"/>
  <c r="F38" i="9"/>
  <c r="R38" i="9" s="1"/>
  <c r="L25" i="9"/>
  <c r="L60" i="9" s="1"/>
  <c r="F57" i="9"/>
  <c r="R57" i="9" s="1"/>
  <c r="K68" i="9"/>
  <c r="G68" i="9" s="1"/>
  <c r="E34" i="13"/>
  <c r="S45" i="9"/>
  <c r="M77" i="6"/>
  <c r="P77" i="6" s="1"/>
  <c r="N22" i="4"/>
  <c r="N81" i="4" s="1"/>
  <c r="N95" i="4"/>
  <c r="N96" i="4" s="1"/>
  <c r="P23" i="6"/>
  <c r="M95" i="6"/>
  <c r="N73" i="7"/>
  <c r="N72" i="7"/>
  <c r="N101" i="7"/>
  <c r="N96" i="7"/>
  <c r="D22" i="6"/>
  <c r="H23" i="6"/>
  <c r="F73" i="6"/>
  <c r="J73" i="6" s="1"/>
  <c r="F72" i="6"/>
  <c r="J72" i="6" s="1"/>
  <c r="J22" i="6"/>
  <c r="N101" i="5"/>
  <c r="N96" i="5"/>
  <c r="O71" i="5"/>
  <c r="I71" i="5"/>
  <c r="O71" i="4"/>
  <c r="I71" i="4"/>
  <c r="O23" i="4"/>
  <c r="I23" i="4"/>
  <c r="N73" i="6"/>
  <c r="N72" i="6"/>
  <c r="P23" i="7"/>
  <c r="M95" i="7"/>
  <c r="P95" i="7" s="1"/>
  <c r="O71" i="7"/>
  <c r="I71" i="7"/>
  <c r="M73" i="6"/>
  <c r="P73" i="6" s="1"/>
  <c r="M72" i="6"/>
  <c r="P72" i="6" s="1"/>
  <c r="P22" i="6"/>
  <c r="M73" i="7"/>
  <c r="P73" i="7" s="1"/>
  <c r="M72" i="7"/>
  <c r="P72" i="7" s="1"/>
  <c r="P22" i="7"/>
  <c r="M107" i="5"/>
  <c r="P107" i="5" s="1"/>
  <c r="P104" i="5"/>
  <c r="M73" i="5"/>
  <c r="P73" i="5" s="1"/>
  <c r="M72" i="5"/>
  <c r="P72" i="5" s="1"/>
  <c r="P22" i="5"/>
  <c r="N101" i="6"/>
  <c r="N96" i="6"/>
  <c r="M22" i="4"/>
  <c r="P23" i="4"/>
  <c r="M95" i="4"/>
  <c r="O71" i="6"/>
  <c r="I71" i="6"/>
  <c r="E73" i="6"/>
  <c r="E72" i="6"/>
  <c r="O22" i="6"/>
  <c r="I22" i="6"/>
  <c r="P23" i="5"/>
  <c r="M95" i="5"/>
  <c r="N107" i="5"/>
  <c r="V22" i="9"/>
  <c r="Z18" i="9" s="1"/>
  <c r="H20" i="20"/>
  <c r="H18" i="20" s="1"/>
  <c r="F18" i="20"/>
  <c r="D18" i="20"/>
  <c r="G19" i="20"/>
  <c r="C18" i="20"/>
  <c r="E19" i="20"/>
  <c r="D15" i="20"/>
  <c r="G15" i="20" s="1"/>
  <c r="G16" i="20"/>
  <c r="M89" i="7"/>
  <c r="M81" i="7"/>
  <c r="P81" i="7" s="1"/>
  <c r="M77" i="7"/>
  <c r="P77" i="7" s="1"/>
  <c r="E16" i="20"/>
  <c r="C15" i="20"/>
  <c r="E15" i="20" s="1"/>
  <c r="N22" i="5"/>
  <c r="M77" i="5"/>
  <c r="P77" i="5" s="1"/>
  <c r="M89" i="5"/>
  <c r="M81" i="5"/>
  <c r="P81" i="5" s="1"/>
  <c r="G65" i="9"/>
  <c r="AA109" i="9"/>
  <c r="Q109" i="9"/>
  <c r="J60" i="9"/>
  <c r="J65" i="9"/>
  <c r="Y10" i="9" l="1"/>
  <c r="S28" i="9"/>
  <c r="U28" i="9" s="1"/>
  <c r="W18" i="9"/>
  <c r="F65" i="9"/>
  <c r="R65" i="9" s="1"/>
  <c r="R22" i="9"/>
  <c r="V9" i="9"/>
  <c r="T42" i="9" s="1"/>
  <c r="V42" i="9" s="1"/>
  <c r="AB42" i="9" s="1"/>
  <c r="N89" i="7"/>
  <c r="N92" i="7" s="1"/>
  <c r="N77" i="7"/>
  <c r="P22" i="9"/>
  <c r="H68" i="9"/>
  <c r="D68" i="9" s="1"/>
  <c r="M111" i="9"/>
  <c r="AA61" i="9"/>
  <c r="T48" i="9"/>
  <c r="V48" i="9" s="1"/>
  <c r="Z48" i="9" s="1"/>
  <c r="W28" i="51" s="1"/>
  <c r="O66" i="9"/>
  <c r="O113" i="9" s="1"/>
  <c r="Q57" i="9"/>
  <c r="AA57" i="9"/>
  <c r="AA65" i="9"/>
  <c r="D34" i="13"/>
  <c r="M67" i="9"/>
  <c r="M66" i="9" s="1"/>
  <c r="M69" i="9" s="1"/>
  <c r="Z17" i="9"/>
  <c r="I112" i="9"/>
  <c r="I115" i="9" s="1"/>
  <c r="X16" i="9"/>
  <c r="H111" i="9"/>
  <c r="T45" i="9"/>
  <c r="B34" i="13"/>
  <c r="Z55" i="9"/>
  <c r="W35" i="51" s="1"/>
  <c r="Z50" i="9"/>
  <c r="W30" i="51" s="1"/>
  <c r="Y18" i="9"/>
  <c r="Y58" i="9" s="1"/>
  <c r="V38" i="51" s="1"/>
  <c r="AB22" i="9"/>
  <c r="Z39" i="9"/>
  <c r="W19" i="51" s="1"/>
  <c r="S42" i="9"/>
  <c r="S41" i="9"/>
  <c r="K66" i="9"/>
  <c r="K113" i="9" s="1"/>
  <c r="U57" i="9"/>
  <c r="AB57" i="9" s="1"/>
  <c r="AB58" i="9"/>
  <c r="T58" i="9"/>
  <c r="AB59" i="9"/>
  <c r="T59" i="9"/>
  <c r="V59" i="9" s="1"/>
  <c r="Z59" i="9" s="1"/>
  <c r="W39" i="51" s="1"/>
  <c r="V45" i="9"/>
  <c r="AB47" i="9"/>
  <c r="AB45" i="9"/>
  <c r="AA45" i="9"/>
  <c r="AA42" i="9"/>
  <c r="U38" i="9"/>
  <c r="AA38" i="9" s="1"/>
  <c r="AA41" i="9"/>
  <c r="Q38" i="9"/>
  <c r="T40" i="9"/>
  <c r="V40" i="9" s="1"/>
  <c r="AB40" i="9" s="1"/>
  <c r="AA40" i="9"/>
  <c r="R32" i="9"/>
  <c r="S33" i="9"/>
  <c r="Q32" i="9"/>
  <c r="U35" i="9"/>
  <c r="T35" i="9"/>
  <c r="V35" i="9" s="1"/>
  <c r="Z35" i="9" s="1"/>
  <c r="W15" i="51" s="1"/>
  <c r="U34" i="9"/>
  <c r="W34" i="9" s="1"/>
  <c r="T34" i="9"/>
  <c r="V34" i="9" s="1"/>
  <c r="Z34" i="9" s="1"/>
  <c r="W14" i="51" s="1"/>
  <c r="E68" i="9"/>
  <c r="P68" i="9" s="1"/>
  <c r="Q26" i="9"/>
  <c r="E60" i="9"/>
  <c r="N67" i="9"/>
  <c r="N60" i="9"/>
  <c r="Z49" i="9"/>
  <c r="W29" i="51" s="1"/>
  <c r="I20" i="20"/>
  <c r="G18" i="20"/>
  <c r="Z52" i="9"/>
  <c r="W32" i="51" s="1"/>
  <c r="Z51" i="9"/>
  <c r="W31" i="51" s="1"/>
  <c r="Z46" i="9"/>
  <c r="W26" i="51" s="1"/>
  <c r="Z54" i="9"/>
  <c r="W34" i="51" s="1"/>
  <c r="Z36" i="9"/>
  <c r="W16" i="51" s="1"/>
  <c r="Z53" i="9"/>
  <c r="W33" i="51" s="1"/>
  <c r="Z56" i="9"/>
  <c r="W36" i="51" s="1"/>
  <c r="Z37" i="9"/>
  <c r="W17" i="51" s="1"/>
  <c r="Z47" i="9"/>
  <c r="W27" i="51" s="1"/>
  <c r="I18" i="20"/>
  <c r="X10" i="9"/>
  <c r="E18" i="20"/>
  <c r="I113" i="9"/>
  <c r="N89" i="4"/>
  <c r="N92" i="4" s="1"/>
  <c r="N77" i="4"/>
  <c r="F25" i="9"/>
  <c r="P89" i="6"/>
  <c r="G66" i="9"/>
  <c r="G113" i="9" s="1"/>
  <c r="L111" i="9"/>
  <c r="L67" i="9"/>
  <c r="S44" i="9"/>
  <c r="S27" i="9"/>
  <c r="U27" i="9" s="1"/>
  <c r="S43" i="9"/>
  <c r="Q25" i="9"/>
  <c r="W9" i="9"/>
  <c r="T44" i="9"/>
  <c r="V44" i="9" s="1"/>
  <c r="AB44" i="9" s="1"/>
  <c r="D25" i="9"/>
  <c r="J66" i="9"/>
  <c r="J69" i="9" s="1"/>
  <c r="F68" i="9"/>
  <c r="R68" i="9" s="1"/>
  <c r="F109" i="9"/>
  <c r="R109" i="9" s="1"/>
  <c r="M92" i="5"/>
  <c r="P92" i="5" s="1"/>
  <c r="P89" i="5"/>
  <c r="N73" i="5"/>
  <c r="N72" i="5"/>
  <c r="P95" i="5"/>
  <c r="M99" i="5"/>
  <c r="P99" i="5" s="1"/>
  <c r="O72" i="6"/>
  <c r="I72" i="6"/>
  <c r="M96" i="4"/>
  <c r="P96" i="4" s="1"/>
  <c r="P95" i="4"/>
  <c r="M73" i="4"/>
  <c r="P73" i="4" s="1"/>
  <c r="M72" i="4"/>
  <c r="P72" i="4" s="1"/>
  <c r="P22" i="4"/>
  <c r="M89" i="4"/>
  <c r="M77" i="4"/>
  <c r="P77" i="4" s="1"/>
  <c r="M81" i="4"/>
  <c r="P81" i="4" s="1"/>
  <c r="N73" i="4"/>
  <c r="N72" i="4"/>
  <c r="M92" i="7"/>
  <c r="P92" i="7" s="1"/>
  <c r="P89" i="7"/>
  <c r="O73" i="6"/>
  <c r="I73" i="6"/>
  <c r="M99" i="7"/>
  <c r="P99" i="7" s="1"/>
  <c r="D73" i="6"/>
  <c r="H73" i="6" s="1"/>
  <c r="D72" i="6"/>
  <c r="H72" i="6" s="1"/>
  <c r="H22" i="6"/>
  <c r="P95" i="6"/>
  <c r="M99" i="6"/>
  <c r="P99" i="6" s="1"/>
  <c r="N99" i="5"/>
  <c r="W59" i="9"/>
  <c r="W58" i="9"/>
  <c r="W56" i="9"/>
  <c r="W55" i="9"/>
  <c r="W54" i="9"/>
  <c r="W53" i="9"/>
  <c r="W52" i="9"/>
  <c r="W51" i="9"/>
  <c r="W50" i="9"/>
  <c r="W49" i="9"/>
  <c r="W48" i="9"/>
  <c r="W47" i="9"/>
  <c r="W46" i="9"/>
  <c r="W44" i="9"/>
  <c r="W43" i="9"/>
  <c r="W42" i="9"/>
  <c r="W41" i="9"/>
  <c r="W40" i="9"/>
  <c r="W39" i="9"/>
  <c r="W37" i="9"/>
  <c r="W36" i="9"/>
  <c r="X18" i="9"/>
  <c r="N89" i="5"/>
  <c r="N81" i="5"/>
  <c r="N77" i="5"/>
  <c r="P109" i="9"/>
  <c r="Z63" i="9"/>
  <c r="Y55" i="9" l="1"/>
  <c r="V35" i="51" s="1"/>
  <c r="Y46" i="9"/>
  <c r="V26" i="51" s="1"/>
  <c r="W28" i="9"/>
  <c r="Y43" i="9"/>
  <c r="V23" i="51" s="1"/>
  <c r="S31" i="9"/>
  <c r="U31" i="9" s="1"/>
  <c r="Y31" i="9" s="1"/>
  <c r="V11" i="51" s="1"/>
  <c r="T41" i="9"/>
  <c r="V41" i="9" s="1"/>
  <c r="Z41" i="9" s="1"/>
  <c r="W21" i="51" s="1"/>
  <c r="T43" i="9"/>
  <c r="V43" i="9" s="1"/>
  <c r="AB43" i="9" s="1"/>
  <c r="T27" i="9"/>
  <c r="V27" i="9" s="1"/>
  <c r="Z27" i="9" s="1"/>
  <c r="W7" i="51" s="1"/>
  <c r="Y41" i="9"/>
  <c r="V21" i="51" s="1"/>
  <c r="Y52" i="9"/>
  <c r="V32" i="51" s="1"/>
  <c r="Y35" i="9"/>
  <c r="V15" i="51" s="1"/>
  <c r="Y47" i="9"/>
  <c r="V27" i="51" s="1"/>
  <c r="Y44" i="9"/>
  <c r="V24" i="51" s="1"/>
  <c r="Y49" i="9"/>
  <c r="V29" i="51" s="1"/>
  <c r="Y36" i="9"/>
  <c r="V16" i="51" s="1"/>
  <c r="Y54" i="9"/>
  <c r="V34" i="51" s="1"/>
  <c r="W35" i="9"/>
  <c r="O109" i="9"/>
  <c r="G109" i="9" s="1"/>
  <c r="H66" i="9"/>
  <c r="H69" i="9" s="1"/>
  <c r="M112" i="9"/>
  <c r="M115" i="9" s="1"/>
  <c r="Y34" i="9"/>
  <c r="V14" i="51" s="1"/>
  <c r="E67" i="9"/>
  <c r="E66" i="9" s="1"/>
  <c r="E69" i="9" s="1"/>
  <c r="Y51" i="9"/>
  <c r="V31" i="51" s="1"/>
  <c r="Y59" i="9"/>
  <c r="V39" i="51" s="1"/>
  <c r="V37" i="51" s="1"/>
  <c r="Y48" i="9"/>
  <c r="V28" i="51" s="1"/>
  <c r="Y37" i="9"/>
  <c r="V17" i="51" s="1"/>
  <c r="Y40" i="9"/>
  <c r="V20" i="51" s="1"/>
  <c r="Y56" i="9"/>
  <c r="V36" i="51" s="1"/>
  <c r="Y53" i="9"/>
  <c r="V33" i="51" s="1"/>
  <c r="Y39" i="9"/>
  <c r="V19" i="51" s="1"/>
  <c r="V18" i="51" s="1"/>
  <c r="Y28" i="9"/>
  <c r="V8" i="51" s="1"/>
  <c r="Y42" i="9"/>
  <c r="V22" i="51" s="1"/>
  <c r="Y50" i="9"/>
  <c r="V30" i="51" s="1"/>
  <c r="V58" i="9"/>
  <c r="X58" i="9" s="1"/>
  <c r="T57" i="9"/>
  <c r="Z40" i="9"/>
  <c r="W20" i="51" s="1"/>
  <c r="AB35" i="9"/>
  <c r="AA35" i="9"/>
  <c r="AB34" i="9"/>
  <c r="AA34" i="9"/>
  <c r="U33" i="9"/>
  <c r="T33" i="9"/>
  <c r="S32" i="9"/>
  <c r="U32" i="9" s="1"/>
  <c r="Q68" i="9"/>
  <c r="P25" i="9"/>
  <c r="D60" i="9"/>
  <c r="P60" i="9" s="1"/>
  <c r="F67" i="9"/>
  <c r="N66" i="9"/>
  <c r="N69" i="9" s="1"/>
  <c r="R25" i="9"/>
  <c r="F60" i="9"/>
  <c r="R60" i="9" s="1"/>
  <c r="AB41" i="9"/>
  <c r="V38" i="9"/>
  <c r="AB38" i="9" s="1"/>
  <c r="Z42" i="9"/>
  <c r="W22" i="51" s="1"/>
  <c r="Z44" i="9"/>
  <c r="W24" i="51" s="1"/>
  <c r="Y27" i="9"/>
  <c r="V7" i="51" s="1"/>
  <c r="V6" i="51" s="1"/>
  <c r="W27" i="9"/>
  <c r="W26" i="9" s="1"/>
  <c r="AB27" i="9"/>
  <c r="U26" i="9"/>
  <c r="AA27" i="9"/>
  <c r="AA28" i="9"/>
  <c r="AA31" i="9"/>
  <c r="T38" i="9"/>
  <c r="W25" i="51"/>
  <c r="Z10" i="9"/>
  <c r="T28" i="9"/>
  <c r="Z45" i="9"/>
  <c r="W57" i="9"/>
  <c r="S38" i="9"/>
  <c r="M113" i="9"/>
  <c r="D111" i="9"/>
  <c r="D113" i="9" s="1"/>
  <c r="S30" i="9"/>
  <c r="S26" i="9"/>
  <c r="W38" i="9"/>
  <c r="D67" i="9"/>
  <c r="L66" i="9"/>
  <c r="L69" i="9" s="1"/>
  <c r="N111" i="9"/>
  <c r="M92" i="4"/>
  <c r="P92" i="4" s="1"/>
  <c r="P89" i="4"/>
  <c r="N92" i="5"/>
  <c r="X59" i="9"/>
  <c r="X56" i="9"/>
  <c r="X55" i="9"/>
  <c r="X54" i="9"/>
  <c r="X53" i="9"/>
  <c r="X52" i="9"/>
  <c r="X51" i="9"/>
  <c r="X50" i="9"/>
  <c r="X49" i="9"/>
  <c r="X48" i="9"/>
  <c r="X47" i="9"/>
  <c r="X46" i="9"/>
  <c r="X44" i="9"/>
  <c r="X42" i="9"/>
  <c r="X41" i="9"/>
  <c r="X40" i="9"/>
  <c r="X39" i="9"/>
  <c r="X37" i="9"/>
  <c r="X36" i="9"/>
  <c r="X35" i="9"/>
  <c r="X34" i="9"/>
  <c r="X63" i="9"/>
  <c r="X9" i="9"/>
  <c r="Z9" i="9"/>
  <c r="W45" i="9"/>
  <c r="Y57" i="9"/>
  <c r="O112" i="9" l="1"/>
  <c r="O115" i="9" s="1"/>
  <c r="X43" i="9"/>
  <c r="Z43" i="9"/>
  <c r="W23" i="51" s="1"/>
  <c r="T30" i="9"/>
  <c r="V30" i="9" s="1"/>
  <c r="X30" i="9" s="1"/>
  <c r="X27" i="9"/>
  <c r="W31" i="9"/>
  <c r="O111" i="9"/>
  <c r="H113" i="9"/>
  <c r="H112" i="9"/>
  <c r="H115" i="9" s="1"/>
  <c r="E112" i="9"/>
  <c r="E113" i="9" s="1"/>
  <c r="AA32" i="9"/>
  <c r="V25" i="51"/>
  <c r="Y38" i="9"/>
  <c r="Y45" i="9"/>
  <c r="Y26" i="9"/>
  <c r="N112" i="9"/>
  <c r="N115" i="9" s="1"/>
  <c r="V57" i="9"/>
  <c r="Z58" i="9"/>
  <c r="W18" i="51"/>
  <c r="V33" i="9"/>
  <c r="T32" i="9"/>
  <c r="AB33" i="9"/>
  <c r="AA33" i="9"/>
  <c r="W33" i="9"/>
  <c r="W32" i="9" s="1"/>
  <c r="Y33" i="9"/>
  <c r="R67" i="9"/>
  <c r="F66" i="9"/>
  <c r="Q67" i="9"/>
  <c r="Q60" i="9"/>
  <c r="Z38" i="9"/>
  <c r="AA26" i="9"/>
  <c r="S29" i="9"/>
  <c r="S25" i="9" s="1"/>
  <c r="U30" i="9"/>
  <c r="T31" i="9"/>
  <c r="V31" i="9" s="1"/>
  <c r="V28" i="9"/>
  <c r="T26" i="9"/>
  <c r="P113" i="9"/>
  <c r="N113" i="9"/>
  <c r="L112" i="9"/>
  <c r="L115" i="9" s="1"/>
  <c r="X57" i="9"/>
  <c r="D66" i="9"/>
  <c r="D69" i="9" s="1"/>
  <c r="P69" i="9" s="1"/>
  <c r="P67" i="9"/>
  <c r="X38" i="9"/>
  <c r="X45" i="9"/>
  <c r="Z30" i="9" l="1"/>
  <c r="Z29" i="9" s="1"/>
  <c r="V29" i="9"/>
  <c r="E115" i="9"/>
  <c r="W38" i="51"/>
  <c r="W37" i="51" s="1"/>
  <c r="Z57" i="9"/>
  <c r="V13" i="51"/>
  <c r="V12" i="51" s="1"/>
  <c r="F54" i="13" s="1"/>
  <c r="Y32" i="9"/>
  <c r="V32" i="9"/>
  <c r="Z33" i="9"/>
  <c r="X33" i="9"/>
  <c r="X32" i="9" s="1"/>
  <c r="F69" i="9"/>
  <c r="Q66" i="9"/>
  <c r="R66" i="9"/>
  <c r="T29" i="9"/>
  <c r="AB30" i="9"/>
  <c r="U29" i="9"/>
  <c r="AA30" i="9"/>
  <c r="Y30" i="9"/>
  <c r="W30" i="9"/>
  <c r="W29" i="9" s="1"/>
  <c r="W25" i="9" s="1"/>
  <c r="W60" i="9" s="1"/>
  <c r="Z28" i="9"/>
  <c r="V26" i="9"/>
  <c r="X28" i="9"/>
  <c r="X26" i="9" s="1"/>
  <c r="AB28" i="9"/>
  <c r="Z31" i="9"/>
  <c r="W11" i="51" s="1"/>
  <c r="X31" i="9"/>
  <c r="X29" i="9" s="1"/>
  <c r="AB31" i="9"/>
  <c r="T25" i="9"/>
  <c r="L113" i="9"/>
  <c r="P66" i="9"/>
  <c r="D112" i="9"/>
  <c r="W10" i="51" l="1"/>
  <c r="AB32" i="9"/>
  <c r="W13" i="51"/>
  <c r="W12" i="51" s="1"/>
  <c r="G54" i="13" s="1"/>
  <c r="Z32" i="9"/>
  <c r="R69" i="9"/>
  <c r="Q69" i="9"/>
  <c r="F34" i="13"/>
  <c r="W9" i="51"/>
  <c r="X25" i="9"/>
  <c r="X60" i="9" s="1"/>
  <c r="V25" i="9"/>
  <c r="AB26" i="9"/>
  <c r="W8" i="51"/>
  <c r="W6" i="51" s="1"/>
  <c r="W5" i="51" s="1"/>
  <c r="W45" i="51" s="1"/>
  <c r="Z26" i="9"/>
  <c r="Z25" i="9" s="1"/>
  <c r="Z60" i="9" s="1"/>
  <c r="AA29" i="9"/>
  <c r="AB29" i="9"/>
  <c r="U25" i="9"/>
  <c r="V10" i="51"/>
  <c r="V9" i="51" s="1"/>
  <c r="V5" i="51" s="1"/>
  <c r="V45" i="51" s="1"/>
  <c r="F35" i="13" s="1"/>
  <c r="G35" i="13" s="1"/>
  <c r="Y29" i="9"/>
  <c r="Y25" i="9" s="1"/>
  <c r="Y60" i="9" s="1"/>
  <c r="P112" i="9"/>
  <c r="D115" i="9"/>
  <c r="P115" i="9" s="1"/>
  <c r="N67" i="5"/>
  <c r="M67" i="5"/>
  <c r="P67" i="5" s="1"/>
  <c r="N67" i="6"/>
  <c r="M67" i="6"/>
  <c r="P67" i="6" s="1"/>
  <c r="N67" i="7"/>
  <c r="M67" i="7"/>
  <c r="P67" i="7" s="1"/>
  <c r="N67" i="4"/>
  <c r="M67" i="4"/>
  <c r="P67" i="4" s="1"/>
  <c r="G34" i="13" l="1"/>
  <c r="U60" i="9"/>
  <c r="I14" i="16" s="1"/>
  <c r="AA25" i="9"/>
  <c r="AB25" i="9"/>
  <c r="V60" i="9"/>
  <c r="N108" i="3"/>
  <c r="M108" i="3"/>
  <c r="M104" i="3"/>
  <c r="P104" i="3" s="1"/>
  <c r="N104" i="3"/>
  <c r="N107" i="3" s="1"/>
  <c r="M103" i="3"/>
  <c r="N100" i="3"/>
  <c r="M100" i="3"/>
  <c r="M94" i="3"/>
  <c r="M82" i="3"/>
  <c r="P82" i="3" s="1"/>
  <c r="N82" i="3"/>
  <c r="E25" i="3"/>
  <c r="F25" i="3"/>
  <c r="G25" i="3"/>
  <c r="G71" i="3" s="1"/>
  <c r="D25" i="3"/>
  <c r="N25" i="3"/>
  <c r="N71" i="3" s="1"/>
  <c r="M25" i="3"/>
  <c r="M103" i="2"/>
  <c r="N100" i="2"/>
  <c r="M100" i="2"/>
  <c r="M94" i="2"/>
  <c r="M82" i="2"/>
  <c r="P82" i="2" s="1"/>
  <c r="N82" i="2"/>
  <c r="E26" i="2"/>
  <c r="F26" i="2"/>
  <c r="J26" i="2" s="1"/>
  <c r="G26" i="2"/>
  <c r="D26" i="2"/>
  <c r="H26" i="2" s="1"/>
  <c r="E25" i="2"/>
  <c r="E23" i="2" s="1"/>
  <c r="F25" i="2"/>
  <c r="F23" i="2" s="1"/>
  <c r="G25" i="2"/>
  <c r="G71" i="2" s="1"/>
  <c r="D25" i="2"/>
  <c r="N26" i="2"/>
  <c r="N104" i="2" s="1"/>
  <c r="M26" i="2"/>
  <c r="M104" i="2" s="1"/>
  <c r="N25" i="2"/>
  <c r="N71" i="2" s="1"/>
  <c r="M25" i="2"/>
  <c r="M103" i="1"/>
  <c r="N100" i="1"/>
  <c r="M100" i="1"/>
  <c r="M94" i="1"/>
  <c r="M82" i="1"/>
  <c r="P82" i="1" s="1"/>
  <c r="N82" i="1"/>
  <c r="E26" i="1"/>
  <c r="F26" i="1"/>
  <c r="J26" i="1" s="1"/>
  <c r="G26" i="1"/>
  <c r="D26" i="1"/>
  <c r="H26" i="1" s="1"/>
  <c r="E25" i="1"/>
  <c r="F25" i="1"/>
  <c r="G25" i="1"/>
  <c r="G23" i="1" s="1"/>
  <c r="G22" i="1" s="1"/>
  <c r="D25" i="1"/>
  <c r="N26" i="1"/>
  <c r="N104" i="1" s="1"/>
  <c r="M26" i="1"/>
  <c r="M104" i="1" s="1"/>
  <c r="N25" i="1"/>
  <c r="M25" i="1"/>
  <c r="M62" i="5"/>
  <c r="P62" i="5" s="1"/>
  <c r="N62" i="5"/>
  <c r="M62" i="6"/>
  <c r="P62" i="6" s="1"/>
  <c r="N62" i="6"/>
  <c r="M62" i="7"/>
  <c r="P62" i="7" s="1"/>
  <c r="N62" i="7"/>
  <c r="M62" i="4"/>
  <c r="P62" i="4" s="1"/>
  <c r="N62" i="4"/>
  <c r="D101" i="2"/>
  <c r="E101" i="2"/>
  <c r="F101" i="2"/>
  <c r="J101" i="2" s="1"/>
  <c r="G101" i="2"/>
  <c r="D101" i="3"/>
  <c r="E101" i="3"/>
  <c r="F101" i="3"/>
  <c r="J101" i="3" s="1"/>
  <c r="G101" i="3"/>
  <c r="D101" i="5"/>
  <c r="E101" i="5"/>
  <c r="F101" i="5"/>
  <c r="J101" i="5" s="1"/>
  <c r="G101" i="5"/>
  <c r="D101" i="6"/>
  <c r="E101" i="6"/>
  <c r="F101" i="6"/>
  <c r="J101" i="6" s="1"/>
  <c r="G101" i="6"/>
  <c r="D101" i="7"/>
  <c r="E101" i="7"/>
  <c r="F101" i="7"/>
  <c r="J101" i="7" s="1"/>
  <c r="G101" i="7"/>
  <c r="D101" i="4"/>
  <c r="E101" i="4"/>
  <c r="F101" i="4"/>
  <c r="J101" i="4" s="1"/>
  <c r="G101" i="4"/>
  <c r="D101" i="1"/>
  <c r="E101" i="1"/>
  <c r="F101" i="1"/>
  <c r="J101" i="1" s="1"/>
  <c r="G101" i="1"/>
  <c r="D109" i="2"/>
  <c r="E109" i="2"/>
  <c r="F109" i="2"/>
  <c r="J109" i="2" s="1"/>
  <c r="D109" i="3"/>
  <c r="E109" i="3"/>
  <c r="F109" i="3"/>
  <c r="J109" i="3" s="1"/>
  <c r="G109" i="3"/>
  <c r="D109" i="5"/>
  <c r="E109" i="5"/>
  <c r="F109" i="5"/>
  <c r="J109" i="5" s="1"/>
  <c r="D109" i="6"/>
  <c r="E109" i="6"/>
  <c r="F109" i="6"/>
  <c r="J109" i="6" s="1"/>
  <c r="G109" i="6"/>
  <c r="D109" i="7"/>
  <c r="E109" i="7"/>
  <c r="F109" i="7"/>
  <c r="J109" i="7" s="1"/>
  <c r="D109" i="4"/>
  <c r="E109" i="4"/>
  <c r="F109" i="4"/>
  <c r="G109" i="4"/>
  <c r="D109" i="1"/>
  <c r="E109" i="1"/>
  <c r="F109" i="1"/>
  <c r="J109" i="1" s="1"/>
  <c r="D110" i="2"/>
  <c r="H110" i="2" s="1"/>
  <c r="E110" i="2"/>
  <c r="D110" i="3"/>
  <c r="H110" i="3" s="1"/>
  <c r="E110" i="3"/>
  <c r="D110" i="5"/>
  <c r="H110" i="5" s="1"/>
  <c r="E110" i="5"/>
  <c r="D110" i="6"/>
  <c r="H110" i="6" s="1"/>
  <c r="E110" i="6"/>
  <c r="D110" i="7"/>
  <c r="H110" i="7" s="1"/>
  <c r="E110" i="7"/>
  <c r="D110" i="4"/>
  <c r="H110" i="4" s="1"/>
  <c r="E110" i="4"/>
  <c r="B16" i="13"/>
  <c r="D110" i="1"/>
  <c r="H110" i="1" s="1"/>
  <c r="E110" i="1"/>
  <c r="F71" i="1"/>
  <c r="J71" i="1" s="1"/>
  <c r="D22" i="5"/>
  <c r="D62" i="5" s="1"/>
  <c r="H62" i="5" s="1"/>
  <c r="E22" i="5"/>
  <c r="E62" i="5" s="1"/>
  <c r="O62" i="5" s="1"/>
  <c r="F22" i="5"/>
  <c r="F62" i="5" s="1"/>
  <c r="J62" i="5" s="1"/>
  <c r="G22" i="5"/>
  <c r="G62" i="5" s="1"/>
  <c r="D22" i="7"/>
  <c r="D62" i="7" s="1"/>
  <c r="H62" i="7" s="1"/>
  <c r="E22" i="7"/>
  <c r="E62" i="7" s="1"/>
  <c r="O62" i="7" s="1"/>
  <c r="F22" i="7"/>
  <c r="F62" i="7" s="1"/>
  <c r="J62" i="7" s="1"/>
  <c r="G22" i="7"/>
  <c r="G62" i="7" s="1"/>
  <c r="D22" i="4"/>
  <c r="D62" i="4" s="1"/>
  <c r="H62" i="4" s="1"/>
  <c r="E22" i="4"/>
  <c r="E62" i="4" s="1"/>
  <c r="O62" i="4" s="1"/>
  <c r="F22" i="4"/>
  <c r="F62" i="4" s="1"/>
  <c r="J62" i="4" s="1"/>
  <c r="G22" i="4"/>
  <c r="G62" i="4" s="1"/>
  <c r="D62" i="6"/>
  <c r="H62" i="6" s="1"/>
  <c r="E62" i="6"/>
  <c r="O62" i="6" s="1"/>
  <c r="F62" i="6"/>
  <c r="J62" i="6" s="1"/>
  <c r="G62" i="6"/>
  <c r="J109" i="4" l="1"/>
  <c r="G23" i="2"/>
  <c r="G22" i="2" s="1"/>
  <c r="G73" i="2" s="1"/>
  <c r="V96" i="9"/>
  <c r="I15" i="16"/>
  <c r="AA60" i="9"/>
  <c r="U96" i="9"/>
  <c r="AB96" i="9" s="1"/>
  <c r="AB60" i="9"/>
  <c r="N23" i="2"/>
  <c r="N22" i="2" s="1"/>
  <c r="N89" i="2" s="1"/>
  <c r="M107" i="3"/>
  <c r="P107" i="3" s="1"/>
  <c r="G73" i="4"/>
  <c r="G72" i="4"/>
  <c r="F73" i="4"/>
  <c r="J73" i="4" s="1"/>
  <c r="F72" i="4"/>
  <c r="J72" i="4" s="1"/>
  <c r="J22" i="4"/>
  <c r="D73" i="4"/>
  <c r="H73" i="4" s="1"/>
  <c r="D72" i="4"/>
  <c r="H72" i="4" s="1"/>
  <c r="H22" i="4"/>
  <c r="F73" i="7"/>
  <c r="J73" i="7" s="1"/>
  <c r="F72" i="7"/>
  <c r="J72" i="7" s="1"/>
  <c r="J22" i="7"/>
  <c r="D73" i="7"/>
  <c r="H73" i="7" s="1"/>
  <c r="D72" i="7"/>
  <c r="H72" i="7" s="1"/>
  <c r="H22" i="7"/>
  <c r="F73" i="5"/>
  <c r="J73" i="5" s="1"/>
  <c r="F72" i="5"/>
  <c r="J72" i="5" s="1"/>
  <c r="J22" i="5"/>
  <c r="D73" i="5"/>
  <c r="H73" i="5" s="1"/>
  <c r="D72" i="5"/>
  <c r="H72" i="5" s="1"/>
  <c r="H22" i="5"/>
  <c r="O110" i="1"/>
  <c r="I110" i="1"/>
  <c r="O110" i="4"/>
  <c r="I110" i="4"/>
  <c r="I110" i="7"/>
  <c r="O110" i="7"/>
  <c r="O110" i="6"/>
  <c r="I110" i="6"/>
  <c r="I110" i="5"/>
  <c r="O110" i="5"/>
  <c r="I110" i="3"/>
  <c r="O110" i="3"/>
  <c r="I110" i="2"/>
  <c r="O110" i="2"/>
  <c r="P25" i="1"/>
  <c r="M71" i="1"/>
  <c r="P71" i="1" s="1"/>
  <c r="P26" i="1"/>
  <c r="D23" i="1"/>
  <c r="H25" i="1"/>
  <c r="F23" i="1"/>
  <c r="J25" i="1"/>
  <c r="P94" i="1"/>
  <c r="M101" i="1"/>
  <c r="P101" i="1" s="1"/>
  <c r="M96" i="1"/>
  <c r="P96" i="1" s="1"/>
  <c r="M112" i="1"/>
  <c r="P112" i="1" s="1"/>
  <c r="F22" i="2"/>
  <c r="F67" i="2" s="1"/>
  <c r="J67" i="2" s="1"/>
  <c r="J23" i="2"/>
  <c r="D23" i="2"/>
  <c r="D71" i="2"/>
  <c r="H71" i="2" s="1"/>
  <c r="H25" i="2"/>
  <c r="F71" i="2"/>
  <c r="J71" i="2" s="1"/>
  <c r="J25" i="2"/>
  <c r="P94" i="2"/>
  <c r="M101" i="2"/>
  <c r="P101" i="2" s="1"/>
  <c r="M96" i="2"/>
  <c r="P96" i="2" s="1"/>
  <c r="M23" i="3"/>
  <c r="M22" i="3" s="1"/>
  <c r="P25" i="3"/>
  <c r="M71" i="3"/>
  <c r="P71" i="3" s="1"/>
  <c r="D71" i="3"/>
  <c r="H71" i="3" s="1"/>
  <c r="H25" i="3"/>
  <c r="F71" i="3"/>
  <c r="J71" i="3" s="1"/>
  <c r="J25" i="3"/>
  <c r="P94" i="3"/>
  <c r="M101" i="3"/>
  <c r="P101" i="3" s="1"/>
  <c r="M96" i="3"/>
  <c r="P96" i="3" s="1"/>
  <c r="P108" i="3"/>
  <c r="E73" i="4"/>
  <c r="E72" i="4"/>
  <c r="O22" i="4"/>
  <c r="I22" i="4"/>
  <c r="G73" i="7"/>
  <c r="G72" i="7"/>
  <c r="E73" i="7"/>
  <c r="E72" i="7"/>
  <c r="I22" i="7"/>
  <c r="O22" i="7"/>
  <c r="G73" i="5"/>
  <c r="G72" i="5"/>
  <c r="E73" i="5"/>
  <c r="E72" i="5"/>
  <c r="I22" i="5"/>
  <c r="O22" i="5"/>
  <c r="N23" i="1"/>
  <c r="N71" i="1"/>
  <c r="E23" i="1"/>
  <c r="O25" i="1"/>
  <c r="I25" i="1"/>
  <c r="O26" i="1"/>
  <c r="I26" i="1"/>
  <c r="N94" i="1"/>
  <c r="P100" i="1"/>
  <c r="M109" i="1"/>
  <c r="P109" i="1" s="1"/>
  <c r="P103" i="1"/>
  <c r="M23" i="2"/>
  <c r="P25" i="2"/>
  <c r="M71" i="2"/>
  <c r="P71" i="2" s="1"/>
  <c r="P26" i="2"/>
  <c r="G62" i="2"/>
  <c r="G72" i="2"/>
  <c r="E22" i="2"/>
  <c r="E67" i="2" s="1"/>
  <c r="O67" i="2" s="1"/>
  <c r="O23" i="2"/>
  <c r="I23" i="2"/>
  <c r="O25" i="2"/>
  <c r="E71" i="2"/>
  <c r="I25" i="2"/>
  <c r="O26" i="2"/>
  <c r="I26" i="2"/>
  <c r="N94" i="2"/>
  <c r="P100" i="2"/>
  <c r="M109" i="2"/>
  <c r="P109" i="2" s="1"/>
  <c r="P103" i="2"/>
  <c r="O25" i="3"/>
  <c r="E71" i="3"/>
  <c r="I25" i="3"/>
  <c r="N94" i="3"/>
  <c r="P100" i="3"/>
  <c r="M105" i="3"/>
  <c r="P105" i="3" s="1"/>
  <c r="P103" i="3"/>
  <c r="I62" i="4"/>
  <c r="I62" i="7"/>
  <c r="I62" i="6"/>
  <c r="I62" i="5"/>
  <c r="D71" i="1"/>
  <c r="H71" i="1" s="1"/>
  <c r="C9" i="13"/>
  <c r="C16" i="13"/>
  <c r="C15" i="13"/>
  <c r="C14" i="13"/>
  <c r="C13" i="13"/>
  <c r="C12" i="13"/>
  <c r="C11" i="13"/>
  <c r="C10" i="13"/>
  <c r="B9" i="13"/>
  <c r="B15" i="13"/>
  <c r="B14" i="13"/>
  <c r="B13" i="13"/>
  <c r="B12" i="13"/>
  <c r="B11" i="13"/>
  <c r="B10" i="13"/>
  <c r="N103" i="3"/>
  <c r="N105" i="3" s="1"/>
  <c r="D67" i="4"/>
  <c r="H67" i="4" s="1"/>
  <c r="G71" i="1"/>
  <c r="E71" i="1"/>
  <c r="O71" i="1" s="1"/>
  <c r="F23" i="3"/>
  <c r="D23" i="3"/>
  <c r="N23" i="3"/>
  <c r="N95" i="3" s="1"/>
  <c r="G23" i="3"/>
  <c r="G22" i="3" s="1"/>
  <c r="E23" i="3"/>
  <c r="F112" i="1"/>
  <c r="J112" i="1" s="1"/>
  <c r="E67" i="4"/>
  <c r="O67" i="4" s="1"/>
  <c r="G67" i="7"/>
  <c r="E67" i="7"/>
  <c r="O67" i="7" s="1"/>
  <c r="G67" i="6"/>
  <c r="E67" i="6"/>
  <c r="O67" i="6" s="1"/>
  <c r="G67" i="5"/>
  <c r="E67" i="5"/>
  <c r="O67" i="5" s="1"/>
  <c r="G67" i="4"/>
  <c r="F67" i="7"/>
  <c r="J67" i="7" s="1"/>
  <c r="D67" i="7"/>
  <c r="H67" i="7" s="1"/>
  <c r="F67" i="6"/>
  <c r="J67" i="6" s="1"/>
  <c r="D67" i="6"/>
  <c r="H67" i="6" s="1"/>
  <c r="F67" i="5"/>
  <c r="J67" i="5" s="1"/>
  <c r="D67" i="5"/>
  <c r="H67" i="5" s="1"/>
  <c r="F67" i="4"/>
  <c r="J67" i="4" s="1"/>
  <c r="M23" i="1"/>
  <c r="G73" i="1"/>
  <c r="G62" i="1"/>
  <c r="G72" i="1"/>
  <c r="G67" i="1"/>
  <c r="E37" i="13"/>
  <c r="D37" i="13"/>
  <c r="C37" i="13"/>
  <c r="B37" i="13"/>
  <c r="G67" i="2" l="1"/>
  <c r="N95" i="2"/>
  <c r="N99" i="2" s="1"/>
  <c r="N77" i="2"/>
  <c r="N67" i="2"/>
  <c r="N62" i="2"/>
  <c r="N81" i="2"/>
  <c r="E22" i="3"/>
  <c r="O23" i="3"/>
  <c r="I23" i="3"/>
  <c r="M73" i="3"/>
  <c r="P73" i="3" s="1"/>
  <c r="M72" i="3"/>
  <c r="P72" i="3" s="1"/>
  <c r="P22" i="3"/>
  <c r="F22" i="3"/>
  <c r="J23" i="3"/>
  <c r="N101" i="3"/>
  <c r="N96" i="3"/>
  <c r="O71" i="3"/>
  <c r="I71" i="3"/>
  <c r="M22" i="2"/>
  <c r="P23" i="2"/>
  <c r="M95" i="2"/>
  <c r="N101" i="1"/>
  <c r="N96" i="1"/>
  <c r="O72" i="5"/>
  <c r="I72" i="5"/>
  <c r="O72" i="7"/>
  <c r="I72" i="7"/>
  <c r="O72" i="4"/>
  <c r="I72" i="4"/>
  <c r="D22" i="2"/>
  <c r="H23" i="2"/>
  <c r="F62" i="2"/>
  <c r="J62" i="2" s="1"/>
  <c r="F73" i="2"/>
  <c r="J73" i="2" s="1"/>
  <c r="F72" i="2"/>
  <c r="J72" i="2" s="1"/>
  <c r="J22" i="2"/>
  <c r="N73" i="2"/>
  <c r="N72" i="2"/>
  <c r="F22" i="1"/>
  <c r="J23" i="1"/>
  <c r="D22" i="1"/>
  <c r="H23" i="1"/>
  <c r="M107" i="1"/>
  <c r="P107" i="1" s="1"/>
  <c r="P104" i="1"/>
  <c r="M22" i="1"/>
  <c r="M89" i="1" s="1"/>
  <c r="P23" i="1"/>
  <c r="M95" i="1"/>
  <c r="G62" i="3"/>
  <c r="G73" i="3"/>
  <c r="G72" i="3"/>
  <c r="D22" i="3"/>
  <c r="D62" i="3" s="1"/>
  <c r="H62" i="3" s="1"/>
  <c r="H23" i="3"/>
  <c r="M107" i="2"/>
  <c r="P107" i="2" s="1"/>
  <c r="P104" i="2"/>
  <c r="N101" i="2"/>
  <c r="N96" i="2"/>
  <c r="O71" i="2"/>
  <c r="I71" i="2"/>
  <c r="E62" i="2"/>
  <c r="E73" i="2"/>
  <c r="E72" i="2"/>
  <c r="I22" i="2"/>
  <c r="O22" i="2"/>
  <c r="E22" i="1"/>
  <c r="O23" i="1"/>
  <c r="I23" i="1"/>
  <c r="N22" i="1"/>
  <c r="N95" i="1"/>
  <c r="N99" i="1" s="1"/>
  <c r="O73" i="5"/>
  <c r="I73" i="5"/>
  <c r="O73" i="7"/>
  <c r="I73" i="7"/>
  <c r="O73" i="4"/>
  <c r="I73" i="4"/>
  <c r="P23" i="3"/>
  <c r="M95" i="3"/>
  <c r="I67" i="5"/>
  <c r="I67" i="4"/>
  <c r="I67" i="7"/>
  <c r="I67" i="6"/>
  <c r="N107" i="2"/>
  <c r="N92" i="2"/>
  <c r="I67" i="2"/>
  <c r="N107" i="1"/>
  <c r="I71" i="1"/>
  <c r="M111" i="1"/>
  <c r="P111" i="1" s="1"/>
  <c r="F111" i="1"/>
  <c r="J111" i="1" s="1"/>
  <c r="M67" i="3"/>
  <c r="P67" i="3" s="1"/>
  <c r="M62" i="3"/>
  <c r="P62" i="3" s="1"/>
  <c r="G67" i="3"/>
  <c r="N22" i="3"/>
  <c r="M77" i="3"/>
  <c r="P77" i="3" s="1"/>
  <c r="M89" i="3"/>
  <c r="M81" i="3"/>
  <c r="P81" i="3" s="1"/>
  <c r="M81" i="1" l="1"/>
  <c r="P81" i="1" s="1"/>
  <c r="M67" i="1"/>
  <c r="P67" i="1" s="1"/>
  <c r="M9" i="1"/>
  <c r="M62" i="1"/>
  <c r="P62" i="1" s="1"/>
  <c r="E67" i="3"/>
  <c r="O67" i="3" s="1"/>
  <c r="M92" i="1"/>
  <c r="P92" i="1" s="1"/>
  <c r="P89" i="1"/>
  <c r="P95" i="3"/>
  <c r="M99" i="3"/>
  <c r="P99" i="3" s="1"/>
  <c r="O22" i="1"/>
  <c r="I22" i="1"/>
  <c r="E62" i="1"/>
  <c r="E67" i="1"/>
  <c r="E73" i="1"/>
  <c r="E72" i="1"/>
  <c r="O73" i="2"/>
  <c r="I73" i="2"/>
  <c r="D73" i="3"/>
  <c r="H73" i="3" s="1"/>
  <c r="D72" i="3"/>
  <c r="H72" i="3" s="1"/>
  <c r="H22" i="3"/>
  <c r="D67" i="3"/>
  <c r="H67" i="3" s="1"/>
  <c r="P95" i="1"/>
  <c r="M99" i="1"/>
  <c r="P99" i="1" s="1"/>
  <c r="P22" i="1"/>
  <c r="M73" i="1"/>
  <c r="P73" i="1" s="1"/>
  <c r="M77" i="1"/>
  <c r="P77" i="1" s="1"/>
  <c r="M72" i="1"/>
  <c r="P72" i="1" s="1"/>
  <c r="M10" i="1"/>
  <c r="D72" i="1"/>
  <c r="H72" i="1" s="1"/>
  <c r="H22" i="1"/>
  <c r="D62" i="1"/>
  <c r="H62" i="1" s="1"/>
  <c r="D73" i="1"/>
  <c r="H73" i="1" s="1"/>
  <c r="D67" i="1"/>
  <c r="H67" i="1" s="1"/>
  <c r="J22" i="1"/>
  <c r="F62" i="1"/>
  <c r="J62" i="1" s="1"/>
  <c r="F73" i="1"/>
  <c r="J73" i="1" s="1"/>
  <c r="F72" i="1"/>
  <c r="J72" i="1" s="1"/>
  <c r="F67" i="1"/>
  <c r="J67" i="1" s="1"/>
  <c r="D73" i="2"/>
  <c r="H73" i="2" s="1"/>
  <c r="D72" i="2"/>
  <c r="H72" i="2" s="1"/>
  <c r="H22" i="2"/>
  <c r="D67" i="2"/>
  <c r="H67" i="2" s="1"/>
  <c r="D62" i="2"/>
  <c r="H62" i="2" s="1"/>
  <c r="P95" i="2"/>
  <c r="M99" i="2"/>
  <c r="P99" i="2" s="1"/>
  <c r="M73" i="2"/>
  <c r="P73" i="2" s="1"/>
  <c r="M72" i="2"/>
  <c r="P72" i="2" s="1"/>
  <c r="P22" i="2"/>
  <c r="M89" i="2"/>
  <c r="M77" i="2"/>
  <c r="P77" i="2" s="1"/>
  <c r="M62" i="2"/>
  <c r="P62" i="2" s="1"/>
  <c r="M67" i="2"/>
  <c r="P67" i="2" s="1"/>
  <c r="M81" i="2"/>
  <c r="P81" i="2" s="1"/>
  <c r="M92" i="3"/>
  <c r="P92" i="3" s="1"/>
  <c r="P89" i="3"/>
  <c r="N67" i="3"/>
  <c r="N73" i="3"/>
  <c r="N72" i="3"/>
  <c r="N77" i="1"/>
  <c r="N72" i="1"/>
  <c r="N73" i="1"/>
  <c r="N9" i="1"/>
  <c r="N10" i="1"/>
  <c r="N67" i="1"/>
  <c r="N62" i="1"/>
  <c r="N89" i="1"/>
  <c r="N92" i="1" s="1"/>
  <c r="N81" i="1"/>
  <c r="O72" i="2"/>
  <c r="I72" i="2"/>
  <c r="O62" i="2"/>
  <c r="I62" i="2"/>
  <c r="F62" i="3"/>
  <c r="J62" i="3" s="1"/>
  <c r="F73" i="3"/>
  <c r="J73" i="3" s="1"/>
  <c r="F72" i="3"/>
  <c r="J72" i="3" s="1"/>
  <c r="J22" i="3"/>
  <c r="F67" i="3"/>
  <c r="J67" i="3" s="1"/>
  <c r="E62" i="3"/>
  <c r="E73" i="3"/>
  <c r="E72" i="3"/>
  <c r="I22" i="3"/>
  <c r="O22" i="3"/>
  <c r="N99" i="3"/>
  <c r="F50" i="11"/>
  <c r="N89" i="3"/>
  <c r="N81" i="3"/>
  <c r="N77" i="3"/>
  <c r="N62" i="3"/>
  <c r="I67" i="3" l="1"/>
  <c r="N9" i="2"/>
  <c r="N9" i="3"/>
  <c r="N9" i="5"/>
  <c r="N9" i="6"/>
  <c r="N9" i="7"/>
  <c r="N9" i="4"/>
  <c r="V9" i="2"/>
  <c r="V9" i="3"/>
  <c r="V9" i="5"/>
  <c r="V9" i="6"/>
  <c r="V9" i="7"/>
  <c r="V9" i="4"/>
  <c r="U10" i="3"/>
  <c r="U10" i="6"/>
  <c r="U10" i="4"/>
  <c r="M10" i="2"/>
  <c r="M10" i="3"/>
  <c r="M10" i="5"/>
  <c r="M10" i="6"/>
  <c r="M10" i="7"/>
  <c r="M10" i="4"/>
  <c r="U10" i="2"/>
  <c r="U10" i="5"/>
  <c r="U10" i="7"/>
  <c r="N10" i="2"/>
  <c r="N10" i="6"/>
  <c r="N10" i="4"/>
  <c r="V10" i="2"/>
  <c r="V10" i="6"/>
  <c r="V10" i="7"/>
  <c r="N10" i="3"/>
  <c r="N10" i="5"/>
  <c r="N10" i="7"/>
  <c r="V10" i="3"/>
  <c r="V10" i="5"/>
  <c r="V10" i="4"/>
  <c r="M9" i="2"/>
  <c r="M9" i="3"/>
  <c r="M9" i="5"/>
  <c r="M9" i="6"/>
  <c r="M9" i="7"/>
  <c r="M9" i="4"/>
  <c r="U9" i="2"/>
  <c r="U9" i="3"/>
  <c r="U9" i="5"/>
  <c r="U9" i="6"/>
  <c r="U9" i="7"/>
  <c r="U9" i="4"/>
  <c r="O73" i="3"/>
  <c r="I73" i="3"/>
  <c r="O72" i="1"/>
  <c r="I72" i="1"/>
  <c r="O67" i="1"/>
  <c r="I67" i="1"/>
  <c r="O72" i="3"/>
  <c r="I72" i="3"/>
  <c r="O62" i="3"/>
  <c r="I62" i="3"/>
  <c r="M92" i="2"/>
  <c r="P92" i="2" s="1"/>
  <c r="P89" i="2"/>
  <c r="O73" i="1"/>
  <c r="I73" i="1"/>
  <c r="O62" i="1"/>
  <c r="I62" i="1"/>
  <c r="N92" i="3"/>
  <c r="H43" i="20"/>
  <c r="F43" i="20"/>
  <c r="I43" i="20" s="1"/>
  <c r="H37" i="16" l="1"/>
  <c r="I37" i="16"/>
  <c r="J59" i="5"/>
  <c r="H59" i="5"/>
  <c r="B38" i="13" l="1"/>
  <c r="D38" i="13"/>
  <c r="D36" i="13" s="1"/>
  <c r="O21" i="16"/>
  <c r="O20" i="16"/>
  <c r="I59" i="5"/>
  <c r="O59" i="5"/>
  <c r="C38" i="13"/>
  <c r="E38" i="13"/>
  <c r="E36" i="13" s="1"/>
  <c r="J37" i="16" l="1"/>
  <c r="F45" i="13" l="1"/>
  <c r="G45" i="13" s="1"/>
  <c r="C29" i="18" l="1"/>
  <c r="C28" i="18" s="1"/>
  <c r="D29" i="18"/>
  <c r="C37" i="16" l="1"/>
  <c r="D37" i="16"/>
  <c r="E37" i="16"/>
  <c r="F37" i="16"/>
  <c r="G37" i="16"/>
  <c r="B37" i="16"/>
  <c r="B54" i="18" l="1"/>
  <c r="B42" i="18"/>
  <c r="B49" i="18"/>
  <c r="B50" i="18"/>
  <c r="B47" i="18"/>
  <c r="B46" i="18"/>
  <c r="C25" i="18"/>
  <c r="C23" i="18"/>
  <c r="B41" i="18"/>
  <c r="C4" i="18" s="1"/>
  <c r="C49" i="18"/>
  <c r="D49" i="18"/>
  <c r="C33" i="18"/>
  <c r="D33" i="18" s="1"/>
  <c r="C35" i="18"/>
  <c r="B45" i="18" l="1"/>
  <c r="B51" i="18" s="1"/>
  <c r="C38" i="18"/>
  <c r="C50" i="18"/>
  <c r="C47" i="18"/>
  <c r="D35" i="18"/>
  <c r="D47" i="18" l="1"/>
  <c r="D50" i="18"/>
  <c r="D40" i="18" l="1"/>
  <c r="C43" i="24" l="1"/>
  <c r="D43" i="24"/>
  <c r="E43" i="24"/>
  <c r="F43" i="24"/>
  <c r="G43" i="24"/>
  <c r="H43" i="24"/>
  <c r="I43" i="24"/>
  <c r="J43" i="24"/>
  <c r="K43" i="24"/>
  <c r="B43" i="24"/>
  <c r="N17" i="4" l="1"/>
  <c r="N16" i="4"/>
  <c r="N16" i="6"/>
  <c r="N17" i="5"/>
  <c r="N16" i="7"/>
  <c r="N16" i="5"/>
  <c r="N17" i="7"/>
  <c r="N17" i="6"/>
  <c r="N17" i="3"/>
  <c r="N33" i="6" l="1"/>
  <c r="N32" i="5"/>
  <c r="N32" i="4"/>
  <c r="N33" i="3"/>
  <c r="N33" i="7"/>
  <c r="N32" i="7"/>
  <c r="N33" i="5"/>
  <c r="N32" i="6"/>
  <c r="N33" i="4"/>
  <c r="B77" i="16"/>
  <c r="H66" i="16" l="1"/>
  <c r="I66" i="16"/>
  <c r="C66" i="16"/>
  <c r="E66" i="16"/>
  <c r="B66" i="16"/>
  <c r="G66" i="16" l="1"/>
  <c r="N16" i="3" l="1"/>
  <c r="N32" i="3" l="1"/>
  <c r="N16" i="2"/>
  <c r="N17" i="2"/>
  <c r="N17" i="1"/>
  <c r="N16" i="1"/>
  <c r="V17" i="2" l="1"/>
  <c r="V17" i="3"/>
  <c r="V17" i="5"/>
  <c r="V17" i="6"/>
  <c r="V17" i="7"/>
  <c r="V17" i="4"/>
  <c r="V16" i="7"/>
  <c r="V16" i="3"/>
  <c r="V16" i="5"/>
  <c r="V16" i="4"/>
  <c r="V16" i="2"/>
  <c r="V16" i="6"/>
  <c r="N32" i="1"/>
  <c r="N33" i="2"/>
  <c r="N33" i="1"/>
  <c r="N32" i="2"/>
  <c r="N12" i="1"/>
  <c r="M12" i="1"/>
  <c r="N15" i="1"/>
  <c r="M15" i="1"/>
  <c r="U12" i="2" l="1"/>
  <c r="U12" i="3"/>
  <c r="U12" i="5"/>
  <c r="U12" i="6"/>
  <c r="U12" i="7"/>
  <c r="U12" i="4"/>
  <c r="M12" i="5"/>
  <c r="M12" i="7"/>
  <c r="M12" i="3"/>
  <c r="M12" i="6"/>
  <c r="M12" i="4"/>
  <c r="M12" i="2"/>
  <c r="M15" i="3"/>
  <c r="M15" i="6"/>
  <c r="M15" i="4"/>
  <c r="M15" i="2"/>
  <c r="M15" i="5"/>
  <c r="M15" i="7"/>
  <c r="U15" i="2"/>
  <c r="U15" i="3"/>
  <c r="U15" i="5"/>
  <c r="U15" i="6"/>
  <c r="U15" i="7"/>
  <c r="U15" i="4"/>
  <c r="N12" i="2"/>
  <c r="N12" i="5"/>
  <c r="N12" i="7"/>
  <c r="V12" i="2"/>
  <c r="V12" i="3"/>
  <c r="V12" i="5"/>
  <c r="V12" i="6"/>
  <c r="V12" i="7"/>
  <c r="V12" i="4"/>
  <c r="N12" i="3"/>
  <c r="N12" i="6"/>
  <c r="N12" i="4"/>
  <c r="N15" i="2"/>
  <c r="N15" i="7"/>
  <c r="V15" i="4"/>
  <c r="N15" i="3"/>
  <c r="N15" i="6"/>
  <c r="N15" i="4"/>
  <c r="V15" i="5"/>
  <c r="V15" i="6"/>
  <c r="V15" i="7"/>
  <c r="N15" i="5"/>
  <c r="V15" i="2"/>
  <c r="V15" i="3"/>
  <c r="K43" i="7"/>
  <c r="K44" i="7"/>
  <c r="K45" i="7"/>
  <c r="K46" i="7"/>
  <c r="K48" i="7"/>
  <c r="K49" i="7"/>
  <c r="K50" i="7"/>
  <c r="K51" i="7"/>
  <c r="K52" i="7"/>
  <c r="K53" i="7"/>
  <c r="K54" i="7"/>
  <c r="K55" i="7"/>
  <c r="K56" i="7"/>
  <c r="K57" i="7"/>
  <c r="K58" i="7"/>
  <c r="K60" i="7"/>
  <c r="K61" i="7"/>
  <c r="K29" i="7"/>
  <c r="K30" i="7"/>
  <c r="K33" i="7" s="1"/>
  <c r="K29" i="5"/>
  <c r="K30" i="5"/>
  <c r="K33" i="5" s="1"/>
  <c r="K43" i="5"/>
  <c r="K44" i="5"/>
  <c r="K45" i="5"/>
  <c r="K46" i="5"/>
  <c r="K48" i="5"/>
  <c r="K49" i="5"/>
  <c r="K50" i="5"/>
  <c r="K51" i="5"/>
  <c r="K52" i="5"/>
  <c r="K53" i="5"/>
  <c r="K54" i="5"/>
  <c r="K55" i="5"/>
  <c r="K56" i="5"/>
  <c r="K57" i="5"/>
  <c r="K58" i="5"/>
  <c r="K60" i="5"/>
  <c r="K61" i="5"/>
  <c r="K43" i="2"/>
  <c r="K44" i="2"/>
  <c r="K45" i="2"/>
  <c r="K46" i="2"/>
  <c r="K48" i="2"/>
  <c r="K49" i="2"/>
  <c r="K50" i="2"/>
  <c r="K51" i="2"/>
  <c r="K52" i="2"/>
  <c r="K53" i="2"/>
  <c r="K54" i="2"/>
  <c r="K55" i="2"/>
  <c r="K56" i="2"/>
  <c r="K57" i="2"/>
  <c r="K58" i="2"/>
  <c r="K60" i="2"/>
  <c r="K61" i="2"/>
  <c r="K29" i="2"/>
  <c r="K30" i="2"/>
  <c r="K33" i="2" s="1"/>
  <c r="L60" i="7"/>
  <c r="L58" i="7"/>
  <c r="L56" i="7"/>
  <c r="L54" i="7"/>
  <c r="L52" i="7"/>
  <c r="L50" i="7"/>
  <c r="L48" i="7"/>
  <c r="L46" i="7"/>
  <c r="L44" i="7"/>
  <c r="L29" i="7"/>
  <c r="L55" i="7"/>
  <c r="L51" i="7"/>
  <c r="L43" i="7"/>
  <c r="L30" i="7"/>
  <c r="L33" i="7" s="1"/>
  <c r="L61" i="7"/>
  <c r="L57" i="7"/>
  <c r="L53" i="7"/>
  <c r="L49" i="7"/>
  <c r="L45" i="7"/>
  <c r="L60" i="5"/>
  <c r="L58" i="5"/>
  <c r="L56" i="5"/>
  <c r="L54" i="5"/>
  <c r="L52" i="5"/>
  <c r="L50" i="5"/>
  <c r="L48" i="5"/>
  <c r="L46" i="5"/>
  <c r="L44" i="5"/>
  <c r="L29" i="5"/>
  <c r="L55" i="5"/>
  <c r="L51" i="5"/>
  <c r="L43" i="5"/>
  <c r="L30" i="5"/>
  <c r="L33" i="5" s="1"/>
  <c r="L61" i="5"/>
  <c r="L57" i="5"/>
  <c r="L53" i="5"/>
  <c r="L49" i="5"/>
  <c r="L45" i="5"/>
  <c r="L60" i="2"/>
  <c r="L58" i="2"/>
  <c r="L56" i="2"/>
  <c r="L54" i="2"/>
  <c r="L52" i="2"/>
  <c r="L50" i="2"/>
  <c r="L48" i="2"/>
  <c r="L46" i="2"/>
  <c r="L44" i="2"/>
  <c r="L29" i="2"/>
  <c r="L61" i="2"/>
  <c r="L57" i="2"/>
  <c r="L53" i="2"/>
  <c r="L49" i="2"/>
  <c r="L45" i="2"/>
  <c r="L55" i="2"/>
  <c r="L51" i="2"/>
  <c r="L43" i="2"/>
  <c r="L30" i="2"/>
  <c r="L33" i="2" s="1"/>
  <c r="K30" i="1"/>
  <c r="K33" i="1" s="1"/>
  <c r="K29" i="1"/>
  <c r="K43" i="1"/>
  <c r="K44" i="1"/>
  <c r="K45" i="1"/>
  <c r="K46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29" i="4"/>
  <c r="K30" i="4"/>
  <c r="K33" i="4" s="1"/>
  <c r="K43" i="4"/>
  <c r="K44" i="4"/>
  <c r="K45" i="4"/>
  <c r="K46" i="4"/>
  <c r="K48" i="4"/>
  <c r="K49" i="4"/>
  <c r="K50" i="4"/>
  <c r="K51" i="4"/>
  <c r="K52" i="4"/>
  <c r="K53" i="4"/>
  <c r="K54" i="4"/>
  <c r="K55" i="4"/>
  <c r="K56" i="4"/>
  <c r="K57" i="4"/>
  <c r="K58" i="4"/>
  <c r="K60" i="4"/>
  <c r="K61" i="4"/>
  <c r="K29" i="6"/>
  <c r="K30" i="6"/>
  <c r="K33" i="6" s="1"/>
  <c r="K43" i="6"/>
  <c r="K44" i="6"/>
  <c r="K45" i="6"/>
  <c r="K46" i="6"/>
  <c r="K48" i="6"/>
  <c r="K49" i="6"/>
  <c r="K50" i="6"/>
  <c r="K51" i="6"/>
  <c r="K52" i="6"/>
  <c r="K53" i="6"/>
  <c r="K54" i="6"/>
  <c r="K55" i="6"/>
  <c r="K56" i="6"/>
  <c r="K57" i="6"/>
  <c r="K58" i="6"/>
  <c r="K60" i="6"/>
  <c r="K61" i="6"/>
  <c r="K29" i="3"/>
  <c r="K30" i="3"/>
  <c r="K33" i="3" s="1"/>
  <c r="K43" i="3"/>
  <c r="K44" i="3"/>
  <c r="K45" i="3"/>
  <c r="K46" i="3"/>
  <c r="K48" i="3"/>
  <c r="K49" i="3"/>
  <c r="K50" i="3"/>
  <c r="K51" i="3"/>
  <c r="K52" i="3"/>
  <c r="K56" i="3"/>
  <c r="K57" i="3"/>
  <c r="K61" i="3"/>
  <c r="K53" i="3"/>
  <c r="K54" i="3"/>
  <c r="K55" i="3"/>
  <c r="K58" i="3"/>
  <c r="K60" i="3"/>
  <c r="L60" i="1"/>
  <c r="L57" i="1"/>
  <c r="L55" i="1"/>
  <c r="L53" i="1"/>
  <c r="L51" i="1"/>
  <c r="L49" i="1"/>
  <c r="L45" i="1"/>
  <c r="L43" i="1"/>
  <c r="L29" i="1"/>
  <c r="L61" i="1"/>
  <c r="L56" i="1"/>
  <c r="L52" i="1"/>
  <c r="L48" i="1"/>
  <c r="L46" i="1"/>
  <c r="L58" i="1"/>
  <c r="L54" i="1"/>
  <c r="L50" i="1"/>
  <c r="L44" i="1"/>
  <c r="L30" i="1"/>
  <c r="L33" i="1" s="1"/>
  <c r="L60" i="4"/>
  <c r="L58" i="4"/>
  <c r="L56" i="4"/>
  <c r="L54" i="4"/>
  <c r="L52" i="4"/>
  <c r="L50" i="4"/>
  <c r="L48" i="4"/>
  <c r="L46" i="4"/>
  <c r="L44" i="4"/>
  <c r="L29" i="4"/>
  <c r="L61" i="4"/>
  <c r="L57" i="4"/>
  <c r="L53" i="4"/>
  <c r="L49" i="4"/>
  <c r="L45" i="4"/>
  <c r="L55" i="4"/>
  <c r="L51" i="4"/>
  <c r="L43" i="4"/>
  <c r="L30" i="4"/>
  <c r="L33" i="4" s="1"/>
  <c r="L60" i="6"/>
  <c r="L58" i="6"/>
  <c r="L56" i="6"/>
  <c r="L54" i="6"/>
  <c r="L52" i="6"/>
  <c r="L50" i="6"/>
  <c r="L48" i="6"/>
  <c r="L46" i="6"/>
  <c r="L44" i="6"/>
  <c r="L29" i="6"/>
  <c r="L61" i="6"/>
  <c r="L57" i="6"/>
  <c r="L53" i="6"/>
  <c r="L49" i="6"/>
  <c r="L45" i="6"/>
  <c r="L55" i="6"/>
  <c r="L51" i="6"/>
  <c r="L43" i="6"/>
  <c r="L30" i="6"/>
  <c r="L33" i="6" s="1"/>
  <c r="L60" i="3"/>
  <c r="L58" i="3"/>
  <c r="L56" i="3"/>
  <c r="L54" i="3"/>
  <c r="L52" i="3"/>
  <c r="L50" i="3"/>
  <c r="L48" i="3"/>
  <c r="L46" i="3"/>
  <c r="L44" i="3"/>
  <c r="L29" i="3"/>
  <c r="L61" i="3"/>
  <c r="L57" i="3"/>
  <c r="L53" i="3"/>
  <c r="L49" i="3"/>
  <c r="L45" i="3"/>
  <c r="L55" i="3"/>
  <c r="L51" i="3"/>
  <c r="L43" i="3"/>
  <c r="L30" i="3"/>
  <c r="L33" i="3" s="1"/>
  <c r="P23" i="16"/>
  <c r="P28" i="16"/>
  <c r="K59" i="4" l="1"/>
  <c r="K59" i="2"/>
  <c r="K59" i="7"/>
  <c r="L59" i="1"/>
  <c r="L28" i="3"/>
  <c r="L27" i="3" s="1"/>
  <c r="L32" i="3"/>
  <c r="L31" i="3" s="1"/>
  <c r="L47" i="6"/>
  <c r="L59" i="6"/>
  <c r="L28" i="4"/>
  <c r="L27" i="4" s="1"/>
  <c r="L32" i="4"/>
  <c r="L31" i="4" s="1"/>
  <c r="L47" i="1"/>
  <c r="L28" i="1"/>
  <c r="L27" i="1" s="1"/>
  <c r="L32" i="1"/>
  <c r="L31" i="1" s="1"/>
  <c r="K47" i="6"/>
  <c r="K32" i="6"/>
  <c r="K31" i="6" s="1"/>
  <c r="K28" i="6"/>
  <c r="K27" i="6" s="1"/>
  <c r="K47" i="1"/>
  <c r="L28" i="2"/>
  <c r="L27" i="2" s="1"/>
  <c r="L32" i="2"/>
  <c r="L31" i="2" s="1"/>
  <c r="L47" i="5"/>
  <c r="L59" i="5"/>
  <c r="L28" i="7"/>
  <c r="L27" i="7" s="1"/>
  <c r="L32" i="7"/>
  <c r="L31" i="7" s="1"/>
  <c r="K32" i="2"/>
  <c r="K31" i="2" s="1"/>
  <c r="K28" i="2"/>
  <c r="K27" i="2" s="1"/>
  <c r="K47" i="5"/>
  <c r="K32" i="5"/>
  <c r="K31" i="5" s="1"/>
  <c r="K28" i="5"/>
  <c r="K27" i="5" s="1"/>
  <c r="K32" i="7"/>
  <c r="K31" i="7" s="1"/>
  <c r="K28" i="7"/>
  <c r="K27" i="7" s="1"/>
  <c r="L47" i="3"/>
  <c r="L59" i="3"/>
  <c r="L28" i="6"/>
  <c r="L27" i="6" s="1"/>
  <c r="L32" i="6"/>
  <c r="L31" i="6" s="1"/>
  <c r="L47" i="4"/>
  <c r="L59" i="4"/>
  <c r="K59" i="3"/>
  <c r="K47" i="3"/>
  <c r="K32" i="3"/>
  <c r="K31" i="3" s="1"/>
  <c r="K28" i="3"/>
  <c r="K27" i="3" s="1"/>
  <c r="K59" i="6"/>
  <c r="K47" i="4"/>
  <c r="K32" i="4"/>
  <c r="K31" i="4" s="1"/>
  <c r="K28" i="4"/>
  <c r="K27" i="4" s="1"/>
  <c r="K59" i="1"/>
  <c r="K28" i="1"/>
  <c r="K27" i="1" s="1"/>
  <c r="K32" i="1"/>
  <c r="K31" i="1" s="1"/>
  <c r="L47" i="2"/>
  <c r="L59" i="2"/>
  <c r="L28" i="5"/>
  <c r="L27" i="5" s="1"/>
  <c r="L32" i="5"/>
  <c r="L31" i="5" s="1"/>
  <c r="L47" i="7"/>
  <c r="L59" i="7"/>
  <c r="K47" i="2"/>
  <c r="K59" i="5"/>
  <c r="K47" i="7"/>
  <c r="O23" i="16" l="1"/>
  <c r="O28" i="16" l="1"/>
  <c r="D23" i="18"/>
  <c r="A43" i="16" l="1"/>
  <c r="J47" i="13" l="1"/>
  <c r="I47" i="13"/>
  <c r="H47" i="13"/>
  <c r="H46" i="13"/>
  <c r="J45" i="13"/>
  <c r="I45" i="13"/>
  <c r="H45" i="13"/>
  <c r="H38" i="13"/>
  <c r="I37" i="13"/>
  <c r="H37" i="13"/>
  <c r="J22" i="13"/>
  <c r="I22" i="13"/>
  <c r="H22" i="13"/>
  <c r="J21" i="13"/>
  <c r="I21" i="13"/>
  <c r="H21" i="13"/>
  <c r="J20" i="13"/>
  <c r="I20" i="13"/>
  <c r="H20" i="13"/>
  <c r="J18" i="13"/>
  <c r="I18" i="13"/>
  <c r="H18" i="13"/>
  <c r="K57" i="11"/>
  <c r="H57" i="11"/>
  <c r="G57" i="11"/>
  <c r="L42" i="2" l="1"/>
  <c r="L42" i="3"/>
  <c r="L42" i="5"/>
  <c r="L42" i="6"/>
  <c r="L42" i="7"/>
  <c r="L42" i="4"/>
  <c r="L42" i="1"/>
  <c r="L41" i="2"/>
  <c r="L40" i="2" s="1"/>
  <c r="L41" i="3"/>
  <c r="L40" i="3" s="1"/>
  <c r="L41" i="5"/>
  <c r="L40" i="5" s="1"/>
  <c r="L41" i="6"/>
  <c r="L40" i="6" s="1"/>
  <c r="L41" i="7"/>
  <c r="L40" i="7" s="1"/>
  <c r="L41" i="4"/>
  <c r="L40" i="4" s="1"/>
  <c r="L41" i="1"/>
  <c r="K41" i="2"/>
  <c r="K41" i="3"/>
  <c r="K41" i="5"/>
  <c r="K41" i="6"/>
  <c r="K41" i="7"/>
  <c r="K41" i="4"/>
  <c r="K41" i="1"/>
  <c r="L40" i="1" l="1"/>
  <c r="K42" i="1"/>
  <c r="K40" i="1" s="1"/>
  <c r="K42" i="7"/>
  <c r="K40" i="7" s="1"/>
  <c r="K42" i="5"/>
  <c r="K40" i="5" s="1"/>
  <c r="K42" i="2"/>
  <c r="K40" i="2" s="1"/>
  <c r="K42" i="4"/>
  <c r="K40" i="4" s="1"/>
  <c r="K42" i="6"/>
  <c r="K40" i="6" s="1"/>
  <c r="K42" i="3"/>
  <c r="K40" i="3" s="1"/>
  <c r="B82" i="16" l="1"/>
  <c r="B79" i="16" l="1"/>
  <c r="B78" i="16"/>
  <c r="L4" i="16" l="1"/>
  <c r="K21" i="16" l="1"/>
  <c r="K20" i="16"/>
  <c r="K9" i="16"/>
  <c r="L21" i="16"/>
  <c r="L20" i="16"/>
  <c r="L9" i="16"/>
  <c r="G38" i="13" l="1"/>
  <c r="F38" i="13"/>
  <c r="G37" i="13"/>
  <c r="F37" i="13"/>
  <c r="J37" i="13" s="1"/>
  <c r="J38" i="13" l="1"/>
  <c r="I38" i="13"/>
  <c r="G36" i="13"/>
  <c r="E127" i="6" l="1"/>
  <c r="F127" i="6" s="1"/>
  <c r="G127" i="6" s="1"/>
  <c r="E127" i="5"/>
  <c r="F127" i="5" s="1"/>
  <c r="G127" i="5" s="1"/>
  <c r="N8" i="1"/>
  <c r="N8" i="3" l="1"/>
  <c r="N8" i="6"/>
  <c r="N8" i="4"/>
  <c r="V8" i="2"/>
  <c r="V8" i="3"/>
  <c r="V8" i="5"/>
  <c r="V8" i="6"/>
  <c r="V8" i="7"/>
  <c r="V8" i="4"/>
  <c r="N8" i="2"/>
  <c r="N8" i="5"/>
  <c r="N8" i="7"/>
  <c r="N112" i="1"/>
  <c r="G112" i="1"/>
  <c r="N112" i="2"/>
  <c r="N112" i="6"/>
  <c r="N112" i="5"/>
  <c r="H8" i="20"/>
  <c r="H14" i="20"/>
  <c r="H11" i="20"/>
  <c r="V7" i="9" l="1"/>
  <c r="V8" i="9"/>
  <c r="X8" i="9" s="1"/>
  <c r="G115" i="3"/>
  <c r="N115" i="3"/>
  <c r="N116" i="6"/>
  <c r="N115" i="6"/>
  <c r="N112" i="7"/>
  <c r="N112" i="3"/>
  <c r="G112" i="3"/>
  <c r="G111" i="3" s="1"/>
  <c r="G111" i="1"/>
  <c r="G112" i="5"/>
  <c r="G115" i="6"/>
  <c r="G116" i="6"/>
  <c r="G112" i="6"/>
  <c r="G112" i="7"/>
  <c r="G112" i="2"/>
  <c r="D25" i="18"/>
  <c r="C46" i="18"/>
  <c r="C41" i="18"/>
  <c r="F4" i="18" s="1"/>
  <c r="H13" i="20"/>
  <c r="H12" i="20" s="1"/>
  <c r="H10" i="20"/>
  <c r="K6" i="24"/>
  <c r="Z8" i="9" l="1"/>
  <c r="X7" i="9"/>
  <c r="Z7" i="9"/>
  <c r="N111" i="2"/>
  <c r="G111" i="7"/>
  <c r="N111" i="1"/>
  <c r="N111" i="5"/>
  <c r="N111" i="3"/>
  <c r="G111" i="2"/>
  <c r="G111" i="6"/>
  <c r="N111" i="6"/>
  <c r="G111" i="5"/>
  <c r="G114" i="6"/>
  <c r="D4" i="18"/>
  <c r="B9" i="18" s="1"/>
  <c r="C45" i="18"/>
  <c r="D46" i="18"/>
  <c r="D41" i="18"/>
  <c r="H9" i="20"/>
  <c r="C51" i="18" l="1"/>
  <c r="C7" i="18" s="1"/>
  <c r="N114" i="6"/>
  <c r="N110" i="6" s="1"/>
  <c r="G13" i="13" s="1"/>
  <c r="N111" i="7"/>
  <c r="G110" i="6"/>
  <c r="G63" i="1"/>
  <c r="N47" i="4"/>
  <c r="G28" i="1"/>
  <c r="P34" i="7"/>
  <c r="P34" i="6"/>
  <c r="M31" i="6"/>
  <c r="P31" i="6" s="1"/>
  <c r="P34" i="3"/>
  <c r="M31" i="3"/>
  <c r="P31" i="3" s="1"/>
  <c r="P34" i="4"/>
  <c r="M31" i="4"/>
  <c r="P31" i="4" s="1"/>
  <c r="P34" i="5"/>
  <c r="G63" i="4"/>
  <c r="G63" i="6"/>
  <c r="G63" i="7"/>
  <c r="G63" i="3"/>
  <c r="G31" i="3"/>
  <c r="G63" i="5"/>
  <c r="G31" i="1"/>
  <c r="G47" i="4"/>
  <c r="G47" i="6"/>
  <c r="G47" i="5"/>
  <c r="G47" i="7"/>
  <c r="G47" i="3"/>
  <c r="G47" i="1"/>
  <c r="G59" i="1"/>
  <c r="G59" i="4"/>
  <c r="G31" i="4"/>
  <c r="G28" i="4"/>
  <c r="G59" i="6"/>
  <c r="G31" i="6"/>
  <c r="G28" i="6"/>
  <c r="G31" i="5"/>
  <c r="G28" i="5"/>
  <c r="G59" i="7"/>
  <c r="G31" i="7"/>
  <c r="G28" i="7"/>
  <c r="G59" i="3"/>
  <c r="G28" i="3"/>
  <c r="D45" i="18"/>
  <c r="G4" i="18"/>
  <c r="E9" i="18" s="1"/>
  <c r="D51" i="18" l="1"/>
  <c r="F7" i="18" s="1"/>
  <c r="G27" i="3"/>
  <c r="E28" i="13" s="1"/>
  <c r="E13" i="13"/>
  <c r="G27" i="7"/>
  <c r="G27" i="5"/>
  <c r="G27" i="6"/>
  <c r="G27" i="4"/>
  <c r="N47" i="7"/>
  <c r="P28" i="5"/>
  <c r="P28" i="7"/>
  <c r="N47" i="5"/>
  <c r="M31" i="7"/>
  <c r="P31" i="7" s="1"/>
  <c r="M31" i="5"/>
  <c r="P31" i="5" s="1"/>
  <c r="N47" i="3"/>
  <c r="M47" i="5"/>
  <c r="P47" i="5" s="1"/>
  <c r="M47" i="4"/>
  <c r="P47" i="4" s="1"/>
  <c r="M47" i="3"/>
  <c r="P47" i="3" s="1"/>
  <c r="N47" i="6"/>
  <c r="M47" i="6"/>
  <c r="P47" i="6" s="1"/>
  <c r="M47" i="7"/>
  <c r="P47" i="7" s="1"/>
  <c r="G27" i="1"/>
  <c r="E26" i="13" s="1"/>
  <c r="H15" i="16" l="1"/>
  <c r="G68" i="3"/>
  <c r="G69" i="3" s="1"/>
  <c r="G70" i="3" s="1"/>
  <c r="M27" i="4"/>
  <c r="P28" i="4"/>
  <c r="E32" i="13"/>
  <c r="G68" i="4"/>
  <c r="G69" i="4" s="1"/>
  <c r="G70" i="4" s="1"/>
  <c r="E29" i="13"/>
  <c r="G68" i="5"/>
  <c r="G69" i="5" s="1"/>
  <c r="G70" i="5" s="1"/>
  <c r="M27" i="6"/>
  <c r="F30" i="13" s="1"/>
  <c r="P28" i="6"/>
  <c r="M27" i="3"/>
  <c r="P28" i="3"/>
  <c r="G33" i="13"/>
  <c r="J6" i="24"/>
  <c r="E30" i="13"/>
  <c r="G68" i="6"/>
  <c r="G69" i="6" s="1"/>
  <c r="G70" i="6" s="1"/>
  <c r="E31" i="13"/>
  <c r="G68" i="7"/>
  <c r="G69" i="7" s="1"/>
  <c r="G70" i="7" s="1"/>
  <c r="G68" i="1"/>
  <c r="G119" i="6"/>
  <c r="M27" i="5"/>
  <c r="M27" i="7"/>
  <c r="G121" i="4" l="1"/>
  <c r="G121" i="3"/>
  <c r="F28" i="13"/>
  <c r="H14" i="16"/>
  <c r="F32" i="13"/>
  <c r="G120" i="6"/>
  <c r="G123" i="6" s="1"/>
  <c r="G121" i="7"/>
  <c r="G121" i="5"/>
  <c r="G121" i="6"/>
  <c r="P27" i="5"/>
  <c r="F5" i="24"/>
  <c r="P27" i="7"/>
  <c r="H5" i="24"/>
  <c r="J5" i="24"/>
  <c r="P27" i="3"/>
  <c r="E5" i="24"/>
  <c r="P27" i="6"/>
  <c r="G5" i="24"/>
  <c r="P27" i="4"/>
  <c r="I5" i="24"/>
  <c r="F31" i="13"/>
  <c r="F33" i="13"/>
  <c r="F29" i="13"/>
  <c r="G69" i="1"/>
  <c r="G70" i="1" s="1"/>
  <c r="G121" i="1"/>
  <c r="B44" i="24"/>
  <c r="B45" i="24"/>
  <c r="N127" i="2" l="1"/>
  <c r="B81" i="16"/>
  <c r="B80" i="16"/>
  <c r="F45" i="11" l="1"/>
  <c r="F46" i="11"/>
  <c r="F47" i="11"/>
  <c r="F12" i="11"/>
  <c r="I8" i="51" s="1"/>
  <c r="E8" i="51" s="1"/>
  <c r="F14" i="11"/>
  <c r="I10" i="51" s="1"/>
  <c r="E10" i="51" s="1"/>
  <c r="F18" i="11"/>
  <c r="I14" i="51" s="1"/>
  <c r="E14" i="51" s="1"/>
  <c r="F26" i="11"/>
  <c r="I22" i="51" s="1"/>
  <c r="E22" i="51" s="1"/>
  <c r="F33" i="11"/>
  <c r="I29" i="51" s="1"/>
  <c r="E29" i="51" s="1"/>
  <c r="F37" i="11"/>
  <c r="I33" i="51" s="1"/>
  <c r="E33" i="51" s="1"/>
  <c r="F15" i="11"/>
  <c r="I11" i="51" s="1"/>
  <c r="E11" i="51" s="1"/>
  <c r="F17" i="11"/>
  <c r="I13" i="51" s="1"/>
  <c r="E13" i="51" s="1"/>
  <c r="F21" i="11"/>
  <c r="I17" i="51" s="1"/>
  <c r="E17" i="51" s="1"/>
  <c r="F23" i="11"/>
  <c r="I19" i="51" s="1"/>
  <c r="E19" i="51" s="1"/>
  <c r="F27" i="11"/>
  <c r="I23" i="51" s="1"/>
  <c r="E23" i="51" s="1"/>
  <c r="F32" i="11"/>
  <c r="I28" i="51" s="1"/>
  <c r="E28" i="51" s="1"/>
  <c r="F36" i="11"/>
  <c r="I32" i="51" s="1"/>
  <c r="E32" i="51" s="1"/>
  <c r="F42" i="11"/>
  <c r="I38" i="51" s="1"/>
  <c r="E38" i="51" s="1"/>
  <c r="F20" i="11"/>
  <c r="I16" i="51" s="1"/>
  <c r="E16" i="51" s="1"/>
  <c r="F24" i="11"/>
  <c r="I20" i="51" s="1"/>
  <c r="E20" i="51" s="1"/>
  <c r="F28" i="11"/>
  <c r="I24" i="51" s="1"/>
  <c r="E24" i="51" s="1"/>
  <c r="F31" i="11"/>
  <c r="I27" i="51" s="1"/>
  <c r="E27" i="51" s="1"/>
  <c r="F35" i="11"/>
  <c r="I31" i="51" s="1"/>
  <c r="E31" i="51" s="1"/>
  <c r="F19" i="11"/>
  <c r="I15" i="51" s="1"/>
  <c r="E15" i="51" s="1"/>
  <c r="F25" i="11"/>
  <c r="I21" i="51" s="1"/>
  <c r="E21" i="51" s="1"/>
  <c r="F30" i="11"/>
  <c r="F34" i="11"/>
  <c r="I30" i="51" s="1"/>
  <c r="E30" i="51" s="1"/>
  <c r="F38" i="11"/>
  <c r="I34" i="51" s="1"/>
  <c r="E34" i="51" s="1"/>
  <c r="F39" i="11"/>
  <c r="I35" i="51" s="1"/>
  <c r="E35" i="51" s="1"/>
  <c r="F40" i="11"/>
  <c r="I36" i="51" s="1"/>
  <c r="E36" i="51" s="1"/>
  <c r="F43" i="11"/>
  <c r="I39" i="51" s="1"/>
  <c r="E39" i="51" s="1"/>
  <c r="I26" i="51" l="1"/>
  <c r="E26" i="51" s="1"/>
  <c r="E25" i="51" s="1"/>
  <c r="F29" i="11"/>
  <c r="I9" i="51"/>
  <c r="I37" i="51"/>
  <c r="E37" i="51"/>
  <c r="I18" i="51"/>
  <c r="E18" i="51"/>
  <c r="I12" i="51"/>
  <c r="E12" i="51"/>
  <c r="E42" i="13"/>
  <c r="F13" i="11"/>
  <c r="F41" i="11"/>
  <c r="F22" i="11"/>
  <c r="F16" i="11"/>
  <c r="E53" i="13" s="1"/>
  <c r="G28" i="2"/>
  <c r="F11" i="11"/>
  <c r="F44" i="11"/>
  <c r="G47" i="2"/>
  <c r="G63" i="2"/>
  <c r="G59" i="2"/>
  <c r="G31" i="2"/>
  <c r="I25" i="51" l="1"/>
  <c r="E9" i="51"/>
  <c r="F10" i="11"/>
  <c r="F9" i="11" s="1"/>
  <c r="I7" i="51"/>
  <c r="E7" i="51" s="1"/>
  <c r="G27" i="2"/>
  <c r="E27" i="13" l="1"/>
  <c r="E25" i="13" s="1"/>
  <c r="E24" i="13" s="1"/>
  <c r="G68" i="2"/>
  <c r="G69" i="2" s="1"/>
  <c r="G70" i="2" s="1"/>
  <c r="I6" i="51"/>
  <c r="I5" i="51" s="1"/>
  <c r="I45" i="51" s="1"/>
  <c r="E6" i="51"/>
  <c r="E5" i="51" s="1"/>
  <c r="E45" i="51" s="1"/>
  <c r="A24" i="20"/>
  <c r="A2" i="20"/>
  <c r="A5" i="4"/>
  <c r="A5" i="7"/>
  <c r="A5" i="6"/>
  <c r="A5" i="5"/>
  <c r="A5" i="3"/>
  <c r="A5" i="2"/>
  <c r="A5" i="1"/>
  <c r="A5" i="11"/>
  <c r="A3" i="13"/>
  <c r="E39" i="13" l="1"/>
  <c r="F49" i="11"/>
  <c r="G121" i="2"/>
  <c r="H17" i="13" l="1"/>
  <c r="E127" i="3"/>
  <c r="F127" i="3" s="1"/>
  <c r="G127" i="3" s="1"/>
  <c r="H16" i="13"/>
  <c r="E127" i="7"/>
  <c r="F127" i="7" s="1"/>
  <c r="G127" i="7" s="1"/>
  <c r="E127" i="1"/>
  <c r="F127" i="1" s="1"/>
  <c r="N127" i="4"/>
  <c r="E127" i="4"/>
  <c r="F127" i="4" s="1"/>
  <c r="G127" i="4" s="1"/>
  <c r="N127" i="3" l="1"/>
  <c r="N116" i="3" s="1"/>
  <c r="N127" i="7"/>
  <c r="G127" i="1"/>
  <c r="G116" i="3"/>
  <c r="N127" i="1"/>
  <c r="G114" i="3" l="1"/>
  <c r="N114" i="3"/>
  <c r="G110" i="3" l="1"/>
  <c r="N110" i="3"/>
  <c r="G11" i="13" s="1"/>
  <c r="G119" i="3" l="1"/>
  <c r="E11" i="13"/>
  <c r="G120" i="3"/>
  <c r="G123" i="3" s="1"/>
  <c r="C42" i="20" l="1"/>
  <c r="C41" i="20"/>
  <c r="C36" i="20"/>
  <c r="C38" i="20"/>
  <c r="C37" i="20"/>
  <c r="C33" i="20"/>
  <c r="C32" i="20"/>
  <c r="C30" i="20"/>
  <c r="C29" i="20"/>
  <c r="D14" i="20" l="1"/>
  <c r="C14" i="20"/>
  <c r="D11" i="20"/>
  <c r="C11" i="20"/>
  <c r="D8" i="20"/>
  <c r="C8" i="20"/>
  <c r="E8" i="20" l="1"/>
  <c r="E11" i="20"/>
  <c r="E14" i="20"/>
  <c r="F46" i="13" l="1"/>
  <c r="M112" i="7"/>
  <c r="P112" i="7" s="1"/>
  <c r="M112" i="6"/>
  <c r="P112" i="6" s="1"/>
  <c r="M112" i="5"/>
  <c r="P112" i="5" s="1"/>
  <c r="M112" i="3"/>
  <c r="P112" i="3" s="1"/>
  <c r="M112" i="2"/>
  <c r="P112" i="2" s="1"/>
  <c r="M112" i="4" l="1"/>
  <c r="P112" i="4" s="1"/>
  <c r="F112" i="4"/>
  <c r="J112" i="4" s="1"/>
  <c r="M116" i="3"/>
  <c r="P116" i="3" s="1"/>
  <c r="M115" i="3"/>
  <c r="P115" i="3" s="1"/>
  <c r="M116" i="6"/>
  <c r="P116" i="6" s="1"/>
  <c r="M115" i="6"/>
  <c r="P115" i="6" s="1"/>
  <c r="F112" i="5"/>
  <c r="J112" i="5" s="1"/>
  <c r="F112" i="6"/>
  <c r="J112" i="6" s="1"/>
  <c r="F112" i="7"/>
  <c r="J112" i="7" s="1"/>
  <c r="F112" i="2"/>
  <c r="J112" i="2" s="1"/>
  <c r="F112" i="3"/>
  <c r="J112" i="3" s="1"/>
  <c r="F115" i="3"/>
  <c r="J115" i="3" s="1"/>
  <c r="F116" i="3"/>
  <c r="J116" i="3" s="1"/>
  <c r="F115" i="6"/>
  <c r="J115" i="6" s="1"/>
  <c r="F116" i="6"/>
  <c r="J116" i="6" s="1"/>
  <c r="I46" i="13"/>
  <c r="G46" i="13"/>
  <c r="M111" i="2" l="1"/>
  <c r="P111" i="2" s="1"/>
  <c r="F111" i="2"/>
  <c r="J111" i="2" s="1"/>
  <c r="F111" i="6"/>
  <c r="J111" i="6" s="1"/>
  <c r="M111" i="7"/>
  <c r="P111" i="7" s="1"/>
  <c r="M111" i="6"/>
  <c r="P111" i="6" s="1"/>
  <c r="M111" i="5"/>
  <c r="P111" i="5" s="1"/>
  <c r="F111" i="3"/>
  <c r="J111" i="3" s="1"/>
  <c r="F111" i="7"/>
  <c r="J111" i="7" s="1"/>
  <c r="F111" i="5"/>
  <c r="J111" i="5" s="1"/>
  <c r="F114" i="6"/>
  <c r="J114" i="6" s="1"/>
  <c r="F114" i="3"/>
  <c r="J114" i="3" s="1"/>
  <c r="J46" i="13"/>
  <c r="M111" i="3" l="1"/>
  <c r="P111" i="3" s="1"/>
  <c r="M114" i="3"/>
  <c r="P114" i="3" s="1"/>
  <c r="M111" i="4"/>
  <c r="P111" i="4" s="1"/>
  <c r="M114" i="6"/>
  <c r="P114" i="6" s="1"/>
  <c r="F111" i="4"/>
  <c r="G112" i="4" s="1"/>
  <c r="F110" i="3"/>
  <c r="J110" i="3" s="1"/>
  <c r="F110" i="6"/>
  <c r="J110" i="6" s="1"/>
  <c r="N112" i="4" l="1"/>
  <c r="N111" i="4" s="1"/>
  <c r="J111" i="4"/>
  <c r="D11" i="13"/>
  <c r="D13" i="13"/>
  <c r="M110" i="6"/>
  <c r="P110" i="6" s="1"/>
  <c r="M110" i="3"/>
  <c r="P110" i="3" s="1"/>
  <c r="D42" i="20"/>
  <c r="D41" i="20"/>
  <c r="D38" i="20"/>
  <c r="E38" i="20" s="1"/>
  <c r="D37" i="20"/>
  <c r="D36" i="20"/>
  <c r="D33" i="20"/>
  <c r="E33" i="20" s="1"/>
  <c r="D32" i="20"/>
  <c r="E32" i="20" s="1"/>
  <c r="M119" i="3" l="1"/>
  <c r="P119" i="3" s="1"/>
  <c r="F11" i="13"/>
  <c r="M119" i="6"/>
  <c r="P119" i="6" s="1"/>
  <c r="F13" i="13"/>
  <c r="G111" i="4"/>
  <c r="E36" i="20"/>
  <c r="E37" i="20"/>
  <c r="E41" i="20"/>
  <c r="E42" i="20"/>
  <c r="D30" i="20"/>
  <c r="E30" i="20" s="1"/>
  <c r="D29" i="20"/>
  <c r="E29" i="20" l="1"/>
  <c r="F14" i="20" l="1"/>
  <c r="F11" i="20"/>
  <c r="F8" i="20"/>
  <c r="I8" i="20" l="1"/>
  <c r="G8" i="20"/>
  <c r="I11" i="20"/>
  <c r="G11" i="20"/>
  <c r="I14" i="20"/>
  <c r="G14" i="20"/>
  <c r="C10" i="18" l="1"/>
  <c r="G53" i="11"/>
  <c r="G52" i="11"/>
  <c r="B12" i="18" l="1"/>
  <c r="F10" i="18"/>
  <c r="E12" i="18" s="1"/>
  <c r="F36" i="13" l="1"/>
  <c r="J36" i="13" s="1"/>
  <c r="F19" i="13"/>
  <c r="J19" i="13" s="1"/>
  <c r="C36" i="13"/>
  <c r="I36" i="13" s="1"/>
  <c r="C19" i="13"/>
  <c r="B36" i="13"/>
  <c r="B19" i="13"/>
  <c r="I19" i="13" l="1"/>
  <c r="H19" i="13"/>
  <c r="H36" i="13"/>
  <c r="C7" i="20"/>
  <c r="C6" i="20" s="1"/>
  <c r="D13" i="20"/>
  <c r="D12" i="20" s="1"/>
  <c r="C10" i="20"/>
  <c r="F13" i="20"/>
  <c r="I13" i="20" s="1"/>
  <c r="C13" i="20"/>
  <c r="D10" i="20"/>
  <c r="D7" i="20"/>
  <c r="F10" i="20"/>
  <c r="I10" i="20" s="1"/>
  <c r="H11" i="13"/>
  <c r="I34" i="13" l="1"/>
  <c r="G10" i="20"/>
  <c r="C12" i="20"/>
  <c r="E12" i="20" s="1"/>
  <c r="E13" i="20"/>
  <c r="G13" i="20"/>
  <c r="C9" i="20"/>
  <c r="E10" i="20"/>
  <c r="E7" i="20"/>
  <c r="F9" i="20"/>
  <c r="I9" i="20" s="1"/>
  <c r="F12" i="20"/>
  <c r="I12" i="20" s="1"/>
  <c r="D9" i="20"/>
  <c r="H34" i="13"/>
  <c r="D6" i="20"/>
  <c r="E6" i="20" s="1"/>
  <c r="H9" i="13"/>
  <c r="H15" i="13"/>
  <c r="H13" i="13"/>
  <c r="H12" i="13"/>
  <c r="H10" i="13"/>
  <c r="F8" i="10"/>
  <c r="E8" i="10"/>
  <c r="D8" i="10"/>
  <c r="C8" i="10"/>
  <c r="C45" i="11" l="1"/>
  <c r="C47" i="11"/>
  <c r="G47" i="11" s="1"/>
  <c r="E28" i="2"/>
  <c r="O28" i="2" s="1"/>
  <c r="H34" i="2"/>
  <c r="C14" i="11"/>
  <c r="F10" i="51" s="1"/>
  <c r="B10" i="51" s="1"/>
  <c r="C17" i="11"/>
  <c r="F13" i="51" s="1"/>
  <c r="B13" i="51" s="1"/>
  <c r="C19" i="11"/>
  <c r="F15" i="51" s="1"/>
  <c r="B15" i="51" s="1"/>
  <c r="C24" i="11"/>
  <c r="C26" i="11"/>
  <c r="C28" i="11"/>
  <c r="C33" i="11"/>
  <c r="C35" i="11"/>
  <c r="C37" i="11"/>
  <c r="C42" i="11"/>
  <c r="F38" i="51" s="1"/>
  <c r="B38" i="51" s="1"/>
  <c r="C15" i="11"/>
  <c r="C20" i="11"/>
  <c r="F16" i="51" s="1"/>
  <c r="B16" i="51" s="1"/>
  <c r="C25" i="11"/>
  <c r="C30" i="11"/>
  <c r="C34" i="11"/>
  <c r="C38" i="11"/>
  <c r="C43" i="11"/>
  <c r="F59" i="2"/>
  <c r="J59" i="2" s="1"/>
  <c r="F7" i="20"/>
  <c r="G9" i="20"/>
  <c r="E9" i="20"/>
  <c r="G12" i="20"/>
  <c r="J34" i="13"/>
  <c r="K5" i="24"/>
  <c r="C51" i="11"/>
  <c r="I28" i="2" l="1"/>
  <c r="G35" i="11"/>
  <c r="F31" i="51"/>
  <c r="B31" i="51" s="1"/>
  <c r="F22" i="51"/>
  <c r="B22" i="51" s="1"/>
  <c r="F39" i="51"/>
  <c r="B39" i="51" s="1"/>
  <c r="F34" i="51"/>
  <c r="B34" i="51" s="1"/>
  <c r="G34" i="11"/>
  <c r="F30" i="51"/>
  <c r="B30" i="51" s="1"/>
  <c r="G30" i="11"/>
  <c r="F26" i="51"/>
  <c r="B26" i="51" s="1"/>
  <c r="F21" i="51"/>
  <c r="B21" i="51" s="1"/>
  <c r="F11" i="51"/>
  <c r="B11" i="51" s="1"/>
  <c r="F33" i="51"/>
  <c r="B33" i="51" s="1"/>
  <c r="G33" i="11"/>
  <c r="F29" i="51"/>
  <c r="B29" i="51" s="1"/>
  <c r="F24" i="51"/>
  <c r="B24" i="51" s="1"/>
  <c r="F20" i="51"/>
  <c r="B20" i="51" s="1"/>
  <c r="C40" i="11"/>
  <c r="C36" i="11"/>
  <c r="C32" i="11"/>
  <c r="C27" i="11"/>
  <c r="C23" i="11"/>
  <c r="F19" i="51" s="1"/>
  <c r="B19" i="51" s="1"/>
  <c r="C18" i="11"/>
  <c r="F14" i="51" s="1"/>
  <c r="B14" i="51" s="1"/>
  <c r="C12" i="11"/>
  <c r="C39" i="11"/>
  <c r="C31" i="11"/>
  <c r="C21" i="11"/>
  <c r="F17" i="51" s="1"/>
  <c r="B17" i="51" s="1"/>
  <c r="C11" i="11"/>
  <c r="F7" i="51" s="1"/>
  <c r="B7" i="51" s="1"/>
  <c r="C46" i="11"/>
  <c r="G46" i="11" s="1"/>
  <c r="E28" i="11"/>
  <c r="H24" i="51" s="1"/>
  <c r="D24" i="51" s="1"/>
  <c r="E24" i="11"/>
  <c r="H20" i="51" s="1"/>
  <c r="D20" i="51" s="1"/>
  <c r="E19" i="11"/>
  <c r="H15" i="51" s="1"/>
  <c r="D15" i="51" s="1"/>
  <c r="E42" i="11"/>
  <c r="H38" i="51" s="1"/>
  <c r="D38" i="51" s="1"/>
  <c r="E37" i="11"/>
  <c r="H33" i="51" s="1"/>
  <c r="D33" i="51" s="1"/>
  <c r="E33" i="11"/>
  <c r="H29" i="51" s="1"/>
  <c r="D29" i="51" s="1"/>
  <c r="E27" i="11"/>
  <c r="H23" i="51" s="1"/>
  <c r="D23" i="51" s="1"/>
  <c r="E23" i="11"/>
  <c r="H19" i="51" s="1"/>
  <c r="D19" i="51" s="1"/>
  <c r="E38" i="11"/>
  <c r="H34" i="51" s="1"/>
  <c r="D34" i="51" s="1"/>
  <c r="E34" i="11"/>
  <c r="H30" i="51" s="1"/>
  <c r="D30" i="51" s="1"/>
  <c r="E30" i="11"/>
  <c r="E12" i="11"/>
  <c r="H8" i="51" s="1"/>
  <c r="D8" i="51" s="1"/>
  <c r="E18" i="11"/>
  <c r="H14" i="51" s="1"/>
  <c r="D14" i="51" s="1"/>
  <c r="E11" i="11"/>
  <c r="D27" i="11"/>
  <c r="G23" i="51" s="1"/>
  <c r="C23" i="51" s="1"/>
  <c r="D23" i="11"/>
  <c r="G19" i="51" s="1"/>
  <c r="C19" i="51" s="1"/>
  <c r="D18" i="11"/>
  <c r="G14" i="51" s="1"/>
  <c r="C14" i="51" s="1"/>
  <c r="D40" i="11"/>
  <c r="G36" i="51" s="1"/>
  <c r="C36" i="51" s="1"/>
  <c r="D36" i="11"/>
  <c r="G32" i="51" s="1"/>
  <c r="C32" i="51" s="1"/>
  <c r="D32" i="11"/>
  <c r="G28" i="51" s="1"/>
  <c r="C28" i="51" s="1"/>
  <c r="D26" i="11"/>
  <c r="G22" i="51" s="1"/>
  <c r="C22" i="51" s="1"/>
  <c r="E31" i="1"/>
  <c r="D14" i="11"/>
  <c r="G10" i="51" s="1"/>
  <c r="C10" i="51" s="1"/>
  <c r="D37" i="11"/>
  <c r="G33" i="51" s="1"/>
  <c r="C33" i="51" s="1"/>
  <c r="D33" i="11"/>
  <c r="G29" i="51" s="1"/>
  <c r="C29" i="51" s="1"/>
  <c r="D15" i="11"/>
  <c r="G11" i="51" s="1"/>
  <c r="C11" i="51" s="1"/>
  <c r="D30" i="11"/>
  <c r="D19" i="11"/>
  <c r="G15" i="51" s="1"/>
  <c r="C15" i="51" s="1"/>
  <c r="D12" i="11"/>
  <c r="G8" i="51" s="1"/>
  <c r="C8" i="51" s="1"/>
  <c r="E47" i="11"/>
  <c r="E45" i="11"/>
  <c r="D47" i="11"/>
  <c r="D45" i="11"/>
  <c r="C41" i="11"/>
  <c r="C13" i="11"/>
  <c r="E43" i="11"/>
  <c r="H39" i="51" s="1"/>
  <c r="D39" i="51" s="1"/>
  <c r="E26" i="11"/>
  <c r="H22" i="51" s="1"/>
  <c r="D22" i="51" s="1"/>
  <c r="E21" i="11"/>
  <c r="H17" i="51" s="1"/>
  <c r="D17" i="51" s="1"/>
  <c r="E17" i="11"/>
  <c r="E39" i="11"/>
  <c r="H35" i="51" s="1"/>
  <c r="D35" i="51" s="1"/>
  <c r="E35" i="11"/>
  <c r="H31" i="51" s="1"/>
  <c r="D31" i="51" s="1"/>
  <c r="E31" i="11"/>
  <c r="H27" i="51" s="1"/>
  <c r="D27" i="51" s="1"/>
  <c r="E25" i="11"/>
  <c r="H21" i="51" s="1"/>
  <c r="D21" i="51" s="1"/>
  <c r="E40" i="11"/>
  <c r="H36" i="51" s="1"/>
  <c r="D36" i="51" s="1"/>
  <c r="E36" i="11"/>
  <c r="H32" i="51" s="1"/>
  <c r="D32" i="51" s="1"/>
  <c r="E32" i="11"/>
  <c r="H28" i="51" s="1"/>
  <c r="D28" i="51" s="1"/>
  <c r="F31" i="1"/>
  <c r="J31" i="1" s="1"/>
  <c r="E14" i="11"/>
  <c r="H10" i="51" s="1"/>
  <c r="D10" i="51" s="1"/>
  <c r="E20" i="11"/>
  <c r="H16" i="51" s="1"/>
  <c r="D16" i="51" s="1"/>
  <c r="E15" i="11"/>
  <c r="H11" i="51" s="1"/>
  <c r="D11" i="51" s="1"/>
  <c r="E59" i="1"/>
  <c r="D42" i="11"/>
  <c r="G38" i="51" s="1"/>
  <c r="C38" i="51" s="1"/>
  <c r="D25" i="11"/>
  <c r="G21" i="51" s="1"/>
  <c r="C21" i="51" s="1"/>
  <c r="D20" i="11"/>
  <c r="G16" i="51" s="1"/>
  <c r="C16" i="51" s="1"/>
  <c r="D43" i="11"/>
  <c r="G39" i="51" s="1"/>
  <c r="C39" i="51" s="1"/>
  <c r="D38" i="11"/>
  <c r="G34" i="51" s="1"/>
  <c r="C34" i="51" s="1"/>
  <c r="D34" i="11"/>
  <c r="G30" i="51" s="1"/>
  <c r="C30" i="51" s="1"/>
  <c r="D28" i="11"/>
  <c r="G24" i="51" s="1"/>
  <c r="C24" i="51" s="1"/>
  <c r="D24" i="11"/>
  <c r="G20" i="51" s="1"/>
  <c r="C20" i="51" s="1"/>
  <c r="D39" i="11"/>
  <c r="G35" i="51" s="1"/>
  <c r="C35" i="51" s="1"/>
  <c r="D35" i="11"/>
  <c r="G31" i="51" s="1"/>
  <c r="C31" i="51" s="1"/>
  <c r="D31" i="11"/>
  <c r="G27" i="51" s="1"/>
  <c r="C27" i="51" s="1"/>
  <c r="D11" i="11"/>
  <c r="G7" i="51" s="1"/>
  <c r="C7" i="51" s="1"/>
  <c r="D21" i="11"/>
  <c r="G17" i="51" s="1"/>
  <c r="C17" i="51" s="1"/>
  <c r="D17" i="11"/>
  <c r="G45" i="11"/>
  <c r="C44" i="11"/>
  <c r="G44" i="11" s="1"/>
  <c r="E46" i="11"/>
  <c r="D46" i="11"/>
  <c r="H46" i="11" s="1"/>
  <c r="F31" i="2"/>
  <c r="J31" i="2" s="1"/>
  <c r="J34" i="1"/>
  <c r="E28" i="1"/>
  <c r="E59" i="6"/>
  <c r="O59" i="6" s="1"/>
  <c r="D28" i="2"/>
  <c r="H28" i="2" s="1"/>
  <c r="D59" i="2"/>
  <c r="H59" i="2" s="1"/>
  <c r="D31" i="2"/>
  <c r="H31" i="2" s="1"/>
  <c r="E59" i="2"/>
  <c r="O59" i="2" s="1"/>
  <c r="O34" i="2"/>
  <c r="F63" i="2"/>
  <c r="J63" i="2" s="1"/>
  <c r="F63" i="1"/>
  <c r="J63" i="1" s="1"/>
  <c r="E63" i="1"/>
  <c r="O63" i="1" s="1"/>
  <c r="E63" i="5"/>
  <c r="O63" i="5" s="1"/>
  <c r="F63" i="3"/>
  <c r="J63" i="3" s="1"/>
  <c r="D63" i="3"/>
  <c r="H63" i="3" s="1"/>
  <c r="E63" i="6"/>
  <c r="O63" i="6" s="1"/>
  <c r="D63" i="4"/>
  <c r="H63" i="4" s="1"/>
  <c r="D63" i="7"/>
  <c r="H63" i="7" s="1"/>
  <c r="D63" i="2"/>
  <c r="H63" i="2" s="1"/>
  <c r="D63" i="1"/>
  <c r="H63" i="1" s="1"/>
  <c r="E63" i="7"/>
  <c r="O63" i="7" s="1"/>
  <c r="D63" i="6"/>
  <c r="H63" i="6" s="1"/>
  <c r="E63" i="4"/>
  <c r="O63" i="4" s="1"/>
  <c r="D63" i="5"/>
  <c r="H63" i="5" s="1"/>
  <c r="F63" i="6"/>
  <c r="J63" i="6" s="1"/>
  <c r="F63" i="7"/>
  <c r="J63" i="7" s="1"/>
  <c r="E63" i="3"/>
  <c r="O63" i="3" s="1"/>
  <c r="F63" i="4"/>
  <c r="J63" i="4" s="1"/>
  <c r="E63" i="2"/>
  <c r="O63" i="2" s="1"/>
  <c r="F63" i="5"/>
  <c r="J63" i="5" s="1"/>
  <c r="O40" i="2"/>
  <c r="J34" i="2"/>
  <c r="D47" i="1"/>
  <c r="H47" i="1" s="1"/>
  <c r="D59" i="1"/>
  <c r="D31" i="1"/>
  <c r="H31" i="1" s="1"/>
  <c r="E47" i="7"/>
  <c r="O47" i="7" s="1"/>
  <c r="O40" i="7"/>
  <c r="D47" i="6"/>
  <c r="H47" i="6" s="1"/>
  <c r="H40" i="6"/>
  <c r="E47" i="4"/>
  <c r="O47" i="4" s="1"/>
  <c r="O40" i="4"/>
  <c r="F47" i="5"/>
  <c r="J47" i="5" s="1"/>
  <c r="J40" i="5"/>
  <c r="F47" i="3"/>
  <c r="J47" i="3" s="1"/>
  <c r="J40" i="3"/>
  <c r="D47" i="3"/>
  <c r="H47" i="3" s="1"/>
  <c r="H40" i="3"/>
  <c r="D47" i="5"/>
  <c r="H47" i="5" s="1"/>
  <c r="H40" i="5"/>
  <c r="E47" i="6"/>
  <c r="O47" i="6" s="1"/>
  <c r="O40" i="6"/>
  <c r="F47" i="6"/>
  <c r="J47" i="6" s="1"/>
  <c r="J40" i="6"/>
  <c r="D47" i="4"/>
  <c r="H47" i="4" s="1"/>
  <c r="H40" i="4"/>
  <c r="F47" i="7"/>
  <c r="J47" i="7" s="1"/>
  <c r="J40" i="7"/>
  <c r="E47" i="3"/>
  <c r="O47" i="3" s="1"/>
  <c r="O40" i="3"/>
  <c r="D47" i="7"/>
  <c r="H47" i="7" s="1"/>
  <c r="H40" i="7"/>
  <c r="D47" i="2"/>
  <c r="H47" i="2" s="1"/>
  <c r="F47" i="4"/>
  <c r="J47" i="4" s="1"/>
  <c r="J40" i="4"/>
  <c r="E47" i="2"/>
  <c r="O47" i="2" s="1"/>
  <c r="E47" i="5"/>
  <c r="O47" i="5" s="1"/>
  <c r="O40" i="5"/>
  <c r="F47" i="2"/>
  <c r="J47" i="2" s="1"/>
  <c r="J40" i="2"/>
  <c r="F28" i="2"/>
  <c r="H40" i="1"/>
  <c r="H34" i="1"/>
  <c r="D28" i="1"/>
  <c r="H28" i="1" s="1"/>
  <c r="F59" i="1"/>
  <c r="J59" i="1" s="1"/>
  <c r="J40" i="1"/>
  <c r="F47" i="1"/>
  <c r="J47" i="1" s="1"/>
  <c r="F28" i="1"/>
  <c r="J28" i="1" s="1"/>
  <c r="E59" i="7"/>
  <c r="O59" i="7" s="1"/>
  <c r="O34" i="7"/>
  <c r="E31" i="7"/>
  <c r="O31" i="7" s="1"/>
  <c r="E28" i="7"/>
  <c r="O28" i="7" s="1"/>
  <c r="D59" i="6"/>
  <c r="H59" i="6" s="1"/>
  <c r="H34" i="6"/>
  <c r="D31" i="6"/>
  <c r="H31" i="6" s="1"/>
  <c r="D28" i="6"/>
  <c r="E47" i="1"/>
  <c r="E59" i="4"/>
  <c r="O59" i="4" s="1"/>
  <c r="O34" i="4"/>
  <c r="E31" i="4"/>
  <c r="O31" i="4" s="1"/>
  <c r="E28" i="4"/>
  <c r="O28" i="4" s="1"/>
  <c r="J34" i="5"/>
  <c r="F31" i="5"/>
  <c r="J31" i="5" s="1"/>
  <c r="F28" i="5"/>
  <c r="J28" i="5" s="1"/>
  <c r="F59" i="3"/>
  <c r="J59" i="3" s="1"/>
  <c r="J34" i="3"/>
  <c r="F31" i="3"/>
  <c r="J31" i="3" s="1"/>
  <c r="F28" i="3"/>
  <c r="J28" i="3" s="1"/>
  <c r="D59" i="3"/>
  <c r="H59" i="3" s="1"/>
  <c r="H34" i="3"/>
  <c r="D31" i="3"/>
  <c r="H31" i="3" s="1"/>
  <c r="D28" i="3"/>
  <c r="H28" i="3" s="1"/>
  <c r="H34" i="5"/>
  <c r="D31" i="5"/>
  <c r="H31" i="5" s="1"/>
  <c r="D28" i="5"/>
  <c r="O34" i="6"/>
  <c r="E31" i="6"/>
  <c r="O31" i="6" s="1"/>
  <c r="E28" i="6"/>
  <c r="O28" i="6" s="1"/>
  <c r="F59" i="6"/>
  <c r="J59" i="6" s="1"/>
  <c r="J34" i="6"/>
  <c r="F31" i="6"/>
  <c r="J31" i="6" s="1"/>
  <c r="F28" i="6"/>
  <c r="J28" i="6" s="1"/>
  <c r="D59" i="4"/>
  <c r="H59" i="4" s="1"/>
  <c r="H34" i="4"/>
  <c r="D31" i="4"/>
  <c r="H31" i="4" s="1"/>
  <c r="D28" i="4"/>
  <c r="H28" i="4" s="1"/>
  <c r="F59" i="7"/>
  <c r="J59" i="7" s="1"/>
  <c r="J34" i="7"/>
  <c r="F31" i="7"/>
  <c r="J31" i="7" s="1"/>
  <c r="F28" i="7"/>
  <c r="J28" i="7" s="1"/>
  <c r="E59" i="3"/>
  <c r="O59" i="3" s="1"/>
  <c r="O34" i="3"/>
  <c r="E31" i="3"/>
  <c r="O31" i="3" s="1"/>
  <c r="E28" i="3"/>
  <c r="O28" i="3" s="1"/>
  <c r="D59" i="7"/>
  <c r="H59" i="7" s="1"/>
  <c r="H34" i="7"/>
  <c r="D31" i="7"/>
  <c r="H31" i="7" s="1"/>
  <c r="D28" i="7"/>
  <c r="H40" i="2"/>
  <c r="F59" i="4"/>
  <c r="J59" i="4" s="1"/>
  <c r="J34" i="4"/>
  <c r="F31" i="4"/>
  <c r="J31" i="4" s="1"/>
  <c r="F28" i="4"/>
  <c r="J28" i="4" s="1"/>
  <c r="E31" i="2"/>
  <c r="O31" i="2" s="1"/>
  <c r="O34" i="5"/>
  <c r="E31" i="5"/>
  <c r="O31" i="5" s="1"/>
  <c r="E28" i="5"/>
  <c r="O28" i="5" s="1"/>
  <c r="H7" i="20"/>
  <c r="I7" i="20" s="1"/>
  <c r="G7" i="20"/>
  <c r="F6" i="20"/>
  <c r="J33" i="13"/>
  <c r="G42" i="11" l="1"/>
  <c r="G43" i="11"/>
  <c r="G38" i="11"/>
  <c r="G37" i="11"/>
  <c r="G28" i="11"/>
  <c r="G26" i="11"/>
  <c r="G25" i="11"/>
  <c r="G24" i="11"/>
  <c r="G23" i="11"/>
  <c r="G15" i="11"/>
  <c r="G14" i="11"/>
  <c r="C22" i="11"/>
  <c r="C16" i="11"/>
  <c r="C29" i="11"/>
  <c r="F9" i="51"/>
  <c r="F37" i="51"/>
  <c r="O47" i="1"/>
  <c r="I47" i="1"/>
  <c r="O28" i="1"/>
  <c r="I28" i="1"/>
  <c r="O59" i="1"/>
  <c r="I59" i="1"/>
  <c r="G26" i="51"/>
  <c r="C26" i="51" s="1"/>
  <c r="C25" i="51" s="1"/>
  <c r="D29" i="11"/>
  <c r="H26" i="51"/>
  <c r="D26" i="51" s="1"/>
  <c r="D25" i="51" s="1"/>
  <c r="E29" i="11"/>
  <c r="O40" i="1"/>
  <c r="I40" i="1"/>
  <c r="P59" i="1"/>
  <c r="H59" i="1"/>
  <c r="O34" i="1"/>
  <c r="I34" i="1"/>
  <c r="O31" i="1"/>
  <c r="I31" i="1"/>
  <c r="I63" i="5"/>
  <c r="I63" i="4"/>
  <c r="E27" i="4"/>
  <c r="E119" i="4" s="1"/>
  <c r="I28" i="4"/>
  <c r="I34" i="4"/>
  <c r="I40" i="4"/>
  <c r="I31" i="4"/>
  <c r="I59" i="4"/>
  <c r="I47" i="4"/>
  <c r="I63" i="7"/>
  <c r="I31" i="7"/>
  <c r="I59" i="7"/>
  <c r="I40" i="7"/>
  <c r="I28" i="7"/>
  <c r="I34" i="7"/>
  <c r="I47" i="7"/>
  <c r="D27" i="7"/>
  <c r="D68" i="7" s="1"/>
  <c r="H28" i="7"/>
  <c r="I63" i="6"/>
  <c r="I31" i="6"/>
  <c r="I40" i="6"/>
  <c r="I59" i="6"/>
  <c r="I28" i="6"/>
  <c r="I34" i="6"/>
  <c r="I47" i="6"/>
  <c r="D27" i="6"/>
  <c r="D68" i="6" s="1"/>
  <c r="H28" i="6"/>
  <c r="I31" i="5"/>
  <c r="I40" i="5"/>
  <c r="I28" i="5"/>
  <c r="I34" i="5"/>
  <c r="I47" i="5"/>
  <c r="D27" i="5"/>
  <c r="D68" i="5" s="1"/>
  <c r="H28" i="5"/>
  <c r="I63" i="3"/>
  <c r="E27" i="3"/>
  <c r="E119" i="3" s="1"/>
  <c r="I28" i="3"/>
  <c r="I34" i="3"/>
  <c r="I40" i="3"/>
  <c r="I31" i="3"/>
  <c r="I59" i="3"/>
  <c r="I47" i="3"/>
  <c r="I63" i="2"/>
  <c r="E27" i="2"/>
  <c r="E119" i="2" s="1"/>
  <c r="I31" i="2"/>
  <c r="F27" i="2"/>
  <c r="F68" i="2" s="1"/>
  <c r="J28" i="2"/>
  <c r="I47" i="2"/>
  <c r="I40" i="2"/>
  <c r="I59" i="2"/>
  <c r="I34" i="2"/>
  <c r="I63" i="1"/>
  <c r="C10" i="11"/>
  <c r="G11" i="11"/>
  <c r="D16" i="11"/>
  <c r="G13" i="51"/>
  <c r="C13" i="51" s="1"/>
  <c r="G6" i="51"/>
  <c r="C6" i="51"/>
  <c r="E16" i="11"/>
  <c r="D53" i="13" s="1"/>
  <c r="D52" i="13" s="1"/>
  <c r="H13" i="51"/>
  <c r="D13" i="51" s="1"/>
  <c r="G9" i="51"/>
  <c r="C9" i="51"/>
  <c r="G39" i="11"/>
  <c r="F35" i="51"/>
  <c r="B35" i="51" s="1"/>
  <c r="G27" i="11"/>
  <c r="F23" i="51"/>
  <c r="B23" i="51" s="1"/>
  <c r="G36" i="11"/>
  <c r="F32" i="51"/>
  <c r="B32" i="51" s="1"/>
  <c r="H54" i="13"/>
  <c r="F12" i="51"/>
  <c r="G37" i="51"/>
  <c r="C37" i="51"/>
  <c r="H9" i="51"/>
  <c r="D9" i="51"/>
  <c r="G18" i="51"/>
  <c r="C18" i="51"/>
  <c r="E10" i="11"/>
  <c r="H7" i="51"/>
  <c r="D7" i="51" s="1"/>
  <c r="H18" i="51"/>
  <c r="D18" i="51"/>
  <c r="H37" i="51"/>
  <c r="D37" i="51"/>
  <c r="G31" i="11"/>
  <c r="F27" i="51"/>
  <c r="B27" i="51" s="1"/>
  <c r="G12" i="11"/>
  <c r="F8" i="51"/>
  <c r="B8" i="51" s="1"/>
  <c r="G32" i="11"/>
  <c r="F28" i="51"/>
  <c r="B28" i="51" s="1"/>
  <c r="G40" i="11"/>
  <c r="F36" i="51"/>
  <c r="B36" i="51" s="1"/>
  <c r="I54" i="13"/>
  <c r="D42" i="13"/>
  <c r="B9" i="51"/>
  <c r="B37" i="51"/>
  <c r="B12" i="51"/>
  <c r="D10" i="11"/>
  <c r="H11" i="11"/>
  <c r="K35" i="11"/>
  <c r="H35" i="11"/>
  <c r="H24" i="11"/>
  <c r="K34" i="11"/>
  <c r="H34" i="11"/>
  <c r="H43" i="11"/>
  <c r="H25" i="11"/>
  <c r="H47" i="11"/>
  <c r="K47" i="11"/>
  <c r="E44" i="11"/>
  <c r="H12" i="11"/>
  <c r="H30" i="11"/>
  <c r="K30" i="11"/>
  <c r="K33" i="11"/>
  <c r="H33" i="11"/>
  <c r="D13" i="11"/>
  <c r="H14" i="11"/>
  <c r="H26" i="11"/>
  <c r="K36" i="11"/>
  <c r="H36" i="11"/>
  <c r="H27" i="11"/>
  <c r="E27" i="5"/>
  <c r="F27" i="4"/>
  <c r="F68" i="4" s="1"/>
  <c r="F27" i="7"/>
  <c r="F68" i="7" s="1"/>
  <c r="D27" i="4"/>
  <c r="D68" i="4" s="1"/>
  <c r="F27" i="6"/>
  <c r="F68" i="6" s="1"/>
  <c r="E27" i="6"/>
  <c r="D27" i="3"/>
  <c r="D68" i="3" s="1"/>
  <c r="F27" i="3"/>
  <c r="F68" i="3" s="1"/>
  <c r="F27" i="5"/>
  <c r="F68" i="5" s="1"/>
  <c r="E27" i="7"/>
  <c r="D27" i="2"/>
  <c r="D68" i="2" s="1"/>
  <c r="H31" i="11"/>
  <c r="H39" i="11"/>
  <c r="H28" i="11"/>
  <c r="H38" i="11"/>
  <c r="D41" i="11"/>
  <c r="H41" i="11" s="1"/>
  <c r="H42" i="11"/>
  <c r="E13" i="11"/>
  <c r="D44" i="11"/>
  <c r="H44" i="11" s="1"/>
  <c r="H45" i="11"/>
  <c r="H15" i="11"/>
  <c r="H37" i="11"/>
  <c r="H32" i="11"/>
  <c r="H40" i="11"/>
  <c r="H23" i="11"/>
  <c r="D22" i="11"/>
  <c r="H22" i="11" s="1"/>
  <c r="E22" i="11"/>
  <c r="E41" i="11"/>
  <c r="E27" i="1"/>
  <c r="N31" i="5"/>
  <c r="N27" i="5" s="1"/>
  <c r="I15" i="11"/>
  <c r="T11" i="51" s="1"/>
  <c r="R11" i="51" s="1"/>
  <c r="F27" i="1"/>
  <c r="D27" i="1"/>
  <c r="G6" i="20"/>
  <c r="H6" i="20"/>
  <c r="B8" i="13"/>
  <c r="G25" i="51" l="1"/>
  <c r="D119" i="7"/>
  <c r="H119" i="7" s="1"/>
  <c r="H25" i="51"/>
  <c r="G10" i="11"/>
  <c r="D119" i="5"/>
  <c r="H119" i="5" s="1"/>
  <c r="D119" i="6"/>
  <c r="H119" i="6" s="1"/>
  <c r="C9" i="11"/>
  <c r="C54" i="11" s="1"/>
  <c r="C53" i="13"/>
  <c r="C52" i="13" s="1"/>
  <c r="B53" i="13"/>
  <c r="H53" i="13" s="1"/>
  <c r="H13" i="11"/>
  <c r="G41" i="11"/>
  <c r="G16" i="11"/>
  <c r="G13" i="11"/>
  <c r="G29" i="11"/>
  <c r="G22" i="11"/>
  <c r="K15" i="11"/>
  <c r="F18" i="51"/>
  <c r="D26" i="13"/>
  <c r="J27" i="1"/>
  <c r="G29" i="13"/>
  <c r="F6" i="24"/>
  <c r="E9" i="11"/>
  <c r="F69" i="5"/>
  <c r="J68" i="5"/>
  <c r="D69" i="3"/>
  <c r="H68" i="3"/>
  <c r="F69" i="6"/>
  <c r="J68" i="6"/>
  <c r="F69" i="7"/>
  <c r="J68" i="7"/>
  <c r="O27" i="5"/>
  <c r="E68" i="5"/>
  <c r="E120" i="5" s="1"/>
  <c r="D69" i="5"/>
  <c r="H68" i="5"/>
  <c r="D69" i="7"/>
  <c r="H68" i="7"/>
  <c r="O27" i="4"/>
  <c r="E68" i="4"/>
  <c r="E120" i="4" s="1"/>
  <c r="B26" i="13"/>
  <c r="H26" i="13" s="1"/>
  <c r="H27" i="1"/>
  <c r="C26" i="13"/>
  <c r="O27" i="1"/>
  <c r="I27" i="1"/>
  <c r="D69" i="2"/>
  <c r="H68" i="2"/>
  <c r="O27" i="7"/>
  <c r="E68" i="7"/>
  <c r="E120" i="7" s="1"/>
  <c r="F69" i="3"/>
  <c r="J68" i="3"/>
  <c r="O27" i="6"/>
  <c r="E68" i="6"/>
  <c r="E120" i="6" s="1"/>
  <c r="D69" i="4"/>
  <c r="H68" i="4"/>
  <c r="F69" i="4"/>
  <c r="J68" i="4"/>
  <c r="F69" i="2"/>
  <c r="J68" i="2"/>
  <c r="O27" i="2"/>
  <c r="E68" i="2"/>
  <c r="E120" i="2" s="1"/>
  <c r="O27" i="3"/>
  <c r="E68" i="3"/>
  <c r="E120" i="3" s="1"/>
  <c r="D69" i="6"/>
  <c r="H68" i="6"/>
  <c r="H29" i="11"/>
  <c r="F25" i="51"/>
  <c r="C33" i="13"/>
  <c r="I33" i="13" s="1"/>
  <c r="B33" i="13"/>
  <c r="D32" i="13"/>
  <c r="J27" i="4"/>
  <c r="I119" i="4"/>
  <c r="O119" i="4"/>
  <c r="C32" i="13"/>
  <c r="I27" i="4"/>
  <c r="B32" i="13"/>
  <c r="H32" i="13" s="1"/>
  <c r="H27" i="4"/>
  <c r="D31" i="13"/>
  <c r="J27" i="7"/>
  <c r="C31" i="13"/>
  <c r="I27" i="7"/>
  <c r="B31" i="13"/>
  <c r="H31" i="13" s="1"/>
  <c r="H27" i="7"/>
  <c r="D30" i="13"/>
  <c r="J27" i="6"/>
  <c r="C30" i="13"/>
  <c r="I27" i="6"/>
  <c r="B30" i="13"/>
  <c r="H30" i="13" s="1"/>
  <c r="H27" i="6"/>
  <c r="D29" i="13"/>
  <c r="J27" i="5"/>
  <c r="C29" i="13"/>
  <c r="I27" i="5"/>
  <c r="B29" i="13"/>
  <c r="H29" i="13" s="1"/>
  <c r="H27" i="5"/>
  <c r="I119" i="3"/>
  <c r="O119" i="3"/>
  <c r="D28" i="13"/>
  <c r="J27" i="3"/>
  <c r="C28" i="13"/>
  <c r="I28" i="13" s="1"/>
  <c r="I27" i="3"/>
  <c r="B28" i="13"/>
  <c r="H28" i="13" s="1"/>
  <c r="H27" i="3"/>
  <c r="D27" i="13"/>
  <c r="J27" i="2"/>
  <c r="I119" i="2"/>
  <c r="O119" i="2"/>
  <c r="C27" i="13"/>
  <c r="I27" i="2"/>
  <c r="B27" i="13"/>
  <c r="H27" i="13" s="1"/>
  <c r="H27" i="2"/>
  <c r="H16" i="11"/>
  <c r="H35" i="13"/>
  <c r="B42" i="13"/>
  <c r="F121" i="3"/>
  <c r="J121" i="3" s="1"/>
  <c r="F120" i="3"/>
  <c r="D121" i="4"/>
  <c r="H121" i="4" s="1"/>
  <c r="D120" i="4"/>
  <c r="F121" i="4"/>
  <c r="J121" i="4" s="1"/>
  <c r="F121" i="2"/>
  <c r="J121" i="2" s="1"/>
  <c r="D121" i="6"/>
  <c r="H121" i="6" s="1"/>
  <c r="D120" i="6"/>
  <c r="D121" i="5"/>
  <c r="H121" i="5" s="1"/>
  <c r="D120" i="5"/>
  <c r="B25" i="51"/>
  <c r="F6" i="51"/>
  <c r="H12" i="51"/>
  <c r="D12" i="51"/>
  <c r="G12" i="51"/>
  <c r="C12" i="51"/>
  <c r="C5" i="51" s="1"/>
  <c r="C45" i="51" s="1"/>
  <c r="F121" i="5"/>
  <c r="J121" i="5" s="1"/>
  <c r="D121" i="3"/>
  <c r="H121" i="3" s="1"/>
  <c r="D120" i="3"/>
  <c r="F121" i="6"/>
  <c r="J121" i="6" s="1"/>
  <c r="F120" i="6"/>
  <c r="F121" i="7"/>
  <c r="J121" i="7" s="1"/>
  <c r="D121" i="2"/>
  <c r="H121" i="2" s="1"/>
  <c r="D120" i="2"/>
  <c r="D121" i="7"/>
  <c r="H121" i="7" s="1"/>
  <c r="D120" i="7"/>
  <c r="B18" i="51"/>
  <c r="B6" i="51"/>
  <c r="H6" i="51"/>
  <c r="H5" i="51" s="1"/>
  <c r="H45" i="51" s="1"/>
  <c r="D6" i="51"/>
  <c r="G5" i="51"/>
  <c r="G45" i="51" s="1"/>
  <c r="D68" i="1"/>
  <c r="H68" i="1" s="1"/>
  <c r="D119" i="1"/>
  <c r="H119" i="1" s="1"/>
  <c r="E68" i="1"/>
  <c r="O68" i="1" s="1"/>
  <c r="E119" i="1"/>
  <c r="D119" i="2"/>
  <c r="H119" i="2" s="1"/>
  <c r="E119" i="7"/>
  <c r="F119" i="3"/>
  <c r="J119" i="3" s="1"/>
  <c r="E119" i="6"/>
  <c r="D119" i="4"/>
  <c r="H119" i="4" s="1"/>
  <c r="F68" i="1"/>
  <c r="J68" i="1" s="1"/>
  <c r="D119" i="3"/>
  <c r="H119" i="3" s="1"/>
  <c r="F119" i="6"/>
  <c r="J119" i="6" s="1"/>
  <c r="E119" i="5"/>
  <c r="I14" i="11"/>
  <c r="P34" i="1"/>
  <c r="H10" i="11"/>
  <c r="D9" i="11"/>
  <c r="P40" i="1"/>
  <c r="I43" i="11"/>
  <c r="K43" i="11" s="1"/>
  <c r="I42" i="11"/>
  <c r="I40" i="11"/>
  <c r="I39" i="11"/>
  <c r="I38" i="11"/>
  <c r="I37" i="11"/>
  <c r="I36" i="11"/>
  <c r="T32" i="51" s="1"/>
  <c r="R32" i="51" s="1"/>
  <c r="I35" i="11"/>
  <c r="T31" i="51" s="1"/>
  <c r="R31" i="51" s="1"/>
  <c r="I34" i="11"/>
  <c r="T30" i="51" s="1"/>
  <c r="R30" i="51" s="1"/>
  <c r="I33" i="11"/>
  <c r="T29" i="51" s="1"/>
  <c r="R29" i="51" s="1"/>
  <c r="I32" i="11"/>
  <c r="I31" i="11"/>
  <c r="K31" i="11" s="1"/>
  <c r="I30" i="11"/>
  <c r="T26" i="51" s="1"/>
  <c r="R26" i="51" s="1"/>
  <c r="I28" i="11"/>
  <c r="I27" i="11"/>
  <c r="I26" i="11"/>
  <c r="I25" i="11"/>
  <c r="I24" i="11"/>
  <c r="K24" i="11" s="1"/>
  <c r="I23" i="11"/>
  <c r="I21" i="11"/>
  <c r="T17" i="51" s="1"/>
  <c r="R17" i="51" s="1"/>
  <c r="I20" i="11"/>
  <c r="T16" i="51" s="1"/>
  <c r="R16" i="51" s="1"/>
  <c r="I19" i="11"/>
  <c r="T15" i="51" s="1"/>
  <c r="R15" i="51" s="1"/>
  <c r="I18" i="11"/>
  <c r="T14" i="51" s="1"/>
  <c r="R14" i="51" s="1"/>
  <c r="P34" i="2"/>
  <c r="I12" i="11"/>
  <c r="I11" i="11"/>
  <c r="M31" i="2"/>
  <c r="P31" i="2" s="1"/>
  <c r="N31" i="4"/>
  <c r="N27" i="4" s="1"/>
  <c r="M47" i="1"/>
  <c r="P47" i="1" s="1"/>
  <c r="I6" i="20"/>
  <c r="B7" i="13"/>
  <c r="E121" i="7" l="1"/>
  <c r="E121" i="4"/>
  <c r="B52" i="13"/>
  <c r="E121" i="5"/>
  <c r="I121" i="5" s="1"/>
  <c r="E121" i="2"/>
  <c r="O121" i="2" s="1"/>
  <c r="E121" i="3"/>
  <c r="I121" i="3" s="1"/>
  <c r="E121" i="6"/>
  <c r="I121" i="6" s="1"/>
  <c r="B25" i="13"/>
  <c r="B41" i="13" s="1"/>
  <c r="H9" i="11"/>
  <c r="M40" i="11"/>
  <c r="M22" i="11"/>
  <c r="M43" i="11"/>
  <c r="M39" i="11"/>
  <c r="M16" i="11"/>
  <c r="M42" i="11"/>
  <c r="M38" i="11"/>
  <c r="M13" i="11"/>
  <c r="M41" i="11"/>
  <c r="M28" i="11"/>
  <c r="M10" i="11"/>
  <c r="T22" i="51"/>
  <c r="R22" i="51" s="1"/>
  <c r="K26" i="11"/>
  <c r="T35" i="51"/>
  <c r="R35" i="51" s="1"/>
  <c r="K39" i="11"/>
  <c r="T19" i="51"/>
  <c r="R19" i="51" s="1"/>
  <c r="K23" i="11"/>
  <c r="T23" i="51"/>
  <c r="R23" i="51" s="1"/>
  <c r="K27" i="11"/>
  <c r="T28" i="51"/>
  <c r="R28" i="51" s="1"/>
  <c r="K32" i="11"/>
  <c r="T36" i="51"/>
  <c r="R36" i="51" s="1"/>
  <c r="K40" i="11"/>
  <c r="T24" i="51"/>
  <c r="R24" i="51" s="1"/>
  <c r="K28" i="11"/>
  <c r="T33" i="51"/>
  <c r="R33" i="51" s="1"/>
  <c r="K37" i="11"/>
  <c r="T38" i="51"/>
  <c r="R38" i="51" s="1"/>
  <c r="K42" i="11"/>
  <c r="T7" i="51"/>
  <c r="R7" i="51" s="1"/>
  <c r="R6" i="51" s="1"/>
  <c r="K11" i="11"/>
  <c r="T8" i="51"/>
  <c r="R8" i="51" s="1"/>
  <c r="K12" i="11"/>
  <c r="T21" i="51"/>
  <c r="R21" i="51" s="1"/>
  <c r="K25" i="11"/>
  <c r="T34" i="51"/>
  <c r="R34" i="51" s="1"/>
  <c r="K38" i="11"/>
  <c r="H52" i="13"/>
  <c r="D5" i="51"/>
  <c r="D45" i="51" s="1"/>
  <c r="D25" i="13"/>
  <c r="D24" i="13" s="1"/>
  <c r="D39" i="13" s="1"/>
  <c r="G9" i="11"/>
  <c r="T10" i="51"/>
  <c r="R10" i="51" s="1"/>
  <c r="R9" i="51" s="1"/>
  <c r="K14" i="11"/>
  <c r="C25" i="13"/>
  <c r="H33" i="13"/>
  <c r="F5" i="51"/>
  <c r="F45" i="51" s="1"/>
  <c r="G32" i="13"/>
  <c r="I6" i="24"/>
  <c r="O68" i="3"/>
  <c r="I68" i="3"/>
  <c r="E69" i="3"/>
  <c r="O68" i="2"/>
  <c r="I68" i="2"/>
  <c r="E69" i="2"/>
  <c r="O68" i="6"/>
  <c r="I68" i="6"/>
  <c r="E69" i="6"/>
  <c r="O68" i="7"/>
  <c r="E69" i="7"/>
  <c r="I68" i="7"/>
  <c r="H69" i="7"/>
  <c r="D70" i="7"/>
  <c r="H70" i="7" s="1"/>
  <c r="H69" i="5"/>
  <c r="D70" i="5"/>
  <c r="H70" i="5" s="1"/>
  <c r="J69" i="7"/>
  <c r="F70" i="7"/>
  <c r="J70" i="7" s="1"/>
  <c r="J69" i="6"/>
  <c r="F70" i="6"/>
  <c r="J70" i="6" s="1"/>
  <c r="H69" i="3"/>
  <c r="D70" i="3"/>
  <c r="H70" i="3" s="1"/>
  <c r="J69" i="5"/>
  <c r="F70" i="5"/>
  <c r="J70" i="5" s="1"/>
  <c r="I119" i="1"/>
  <c r="O119" i="1"/>
  <c r="B5" i="51"/>
  <c r="B45" i="51" s="1"/>
  <c r="H69" i="6"/>
  <c r="D70" i="6"/>
  <c r="H70" i="6" s="1"/>
  <c r="J69" i="2"/>
  <c r="F70" i="2"/>
  <c r="J70" i="2" s="1"/>
  <c r="F70" i="4"/>
  <c r="J70" i="4" s="1"/>
  <c r="J69" i="4"/>
  <c r="D70" i="4"/>
  <c r="H70" i="4" s="1"/>
  <c r="H69" i="4"/>
  <c r="J69" i="3"/>
  <c r="F70" i="3"/>
  <c r="J70" i="3" s="1"/>
  <c r="H69" i="2"/>
  <c r="D70" i="2"/>
  <c r="H70" i="2" s="1"/>
  <c r="O68" i="4"/>
  <c r="E69" i="4"/>
  <c r="I68" i="4"/>
  <c r="O68" i="5"/>
  <c r="E69" i="5"/>
  <c r="I68" i="5"/>
  <c r="I121" i="4"/>
  <c r="O121" i="4"/>
  <c r="E123" i="4"/>
  <c r="O120" i="4"/>
  <c r="I120" i="4"/>
  <c r="D123" i="4"/>
  <c r="H123" i="4" s="1"/>
  <c r="H120" i="4"/>
  <c r="O119" i="7"/>
  <c r="I119" i="7"/>
  <c r="E123" i="7"/>
  <c r="I120" i="7"/>
  <c r="O120" i="7"/>
  <c r="O121" i="7"/>
  <c r="I121" i="7"/>
  <c r="D123" i="7"/>
  <c r="H123" i="7" s="1"/>
  <c r="H120" i="7"/>
  <c r="I119" i="6"/>
  <c r="O119" i="6"/>
  <c r="F123" i="6"/>
  <c r="J123" i="6" s="1"/>
  <c r="J120" i="6"/>
  <c r="E123" i="6"/>
  <c r="O120" i="6"/>
  <c r="I120" i="6"/>
  <c r="D123" i="6"/>
  <c r="H123" i="6" s="1"/>
  <c r="H120" i="6"/>
  <c r="E123" i="5"/>
  <c r="I120" i="5"/>
  <c r="O120" i="5"/>
  <c r="I119" i="5"/>
  <c r="O119" i="5"/>
  <c r="D123" i="5"/>
  <c r="H123" i="5" s="1"/>
  <c r="H120" i="5"/>
  <c r="F123" i="3"/>
  <c r="J123" i="3" s="1"/>
  <c r="J120" i="3"/>
  <c r="E123" i="3"/>
  <c r="I120" i="3"/>
  <c r="O120" i="3"/>
  <c r="D123" i="3"/>
  <c r="H123" i="3" s="1"/>
  <c r="H120" i="3"/>
  <c r="E123" i="2"/>
  <c r="I120" i="2"/>
  <c r="O120" i="2"/>
  <c r="D123" i="2"/>
  <c r="H123" i="2" s="1"/>
  <c r="H120" i="2"/>
  <c r="I68" i="1"/>
  <c r="M27" i="1"/>
  <c r="T39" i="51"/>
  <c r="R39" i="51" s="1"/>
  <c r="D69" i="1"/>
  <c r="D70" i="1" s="1"/>
  <c r="H70" i="1" s="1"/>
  <c r="D121" i="1"/>
  <c r="H121" i="1" s="1"/>
  <c r="D120" i="1"/>
  <c r="I35" i="13"/>
  <c r="C42" i="13"/>
  <c r="H42" i="13" s="1"/>
  <c r="T20" i="51"/>
  <c r="R20" i="51" s="1"/>
  <c r="T27" i="51"/>
  <c r="R27" i="51" s="1"/>
  <c r="F69" i="1"/>
  <c r="F70" i="1" s="1"/>
  <c r="J70" i="1" s="1"/>
  <c r="F121" i="1"/>
  <c r="J121" i="1" s="1"/>
  <c r="E69" i="1"/>
  <c r="E121" i="1"/>
  <c r="E120" i="1"/>
  <c r="J54" i="13"/>
  <c r="L33" i="11"/>
  <c r="L35" i="11"/>
  <c r="I22" i="11"/>
  <c r="K22" i="11" s="1"/>
  <c r="L30" i="11"/>
  <c r="I29" i="11"/>
  <c r="K29" i="11" s="1"/>
  <c r="L34" i="11"/>
  <c r="L36" i="11"/>
  <c r="I17" i="11"/>
  <c r="T13" i="51" s="1"/>
  <c r="R13" i="51" s="1"/>
  <c r="M47" i="2"/>
  <c r="P47" i="2" s="1"/>
  <c r="N47" i="1"/>
  <c r="J43" i="11"/>
  <c r="U39" i="51" s="1"/>
  <c r="S39" i="51" s="1"/>
  <c r="J42" i="11"/>
  <c r="U38" i="51" s="1"/>
  <c r="S38" i="51" s="1"/>
  <c r="J40" i="11"/>
  <c r="U36" i="51" s="1"/>
  <c r="S36" i="51" s="1"/>
  <c r="J39" i="11"/>
  <c r="U35" i="51" s="1"/>
  <c r="S35" i="51" s="1"/>
  <c r="J38" i="11"/>
  <c r="U34" i="51" s="1"/>
  <c r="S34" i="51" s="1"/>
  <c r="J37" i="11"/>
  <c r="U33" i="51" s="1"/>
  <c r="S33" i="51" s="1"/>
  <c r="J36" i="11"/>
  <c r="U32" i="51" s="1"/>
  <c r="S32" i="51" s="1"/>
  <c r="J35" i="11"/>
  <c r="U31" i="51" s="1"/>
  <c r="S31" i="51" s="1"/>
  <c r="J34" i="11"/>
  <c r="U30" i="51" s="1"/>
  <c r="S30" i="51" s="1"/>
  <c r="J33" i="11"/>
  <c r="U29" i="51" s="1"/>
  <c r="S29" i="51" s="1"/>
  <c r="J32" i="11"/>
  <c r="U28" i="51" s="1"/>
  <c r="S28" i="51" s="1"/>
  <c r="J31" i="11"/>
  <c r="U27" i="51" s="1"/>
  <c r="S27" i="51" s="1"/>
  <c r="J30" i="11"/>
  <c r="U26" i="51" s="1"/>
  <c r="S26" i="51" s="1"/>
  <c r="J28" i="11"/>
  <c r="U24" i="51" s="1"/>
  <c r="S24" i="51" s="1"/>
  <c r="J27" i="11"/>
  <c r="U23" i="51" s="1"/>
  <c r="S23" i="51" s="1"/>
  <c r="J26" i="11"/>
  <c r="U22" i="51" s="1"/>
  <c r="S22" i="51" s="1"/>
  <c r="J25" i="11"/>
  <c r="U21" i="51" s="1"/>
  <c r="S21" i="51" s="1"/>
  <c r="J24" i="11"/>
  <c r="U20" i="51" s="1"/>
  <c r="S20" i="51" s="1"/>
  <c r="J23" i="11"/>
  <c r="U19" i="51" s="1"/>
  <c r="S19" i="51" s="1"/>
  <c r="J21" i="11"/>
  <c r="U17" i="51" s="1"/>
  <c r="S17" i="51" s="1"/>
  <c r="J20" i="11"/>
  <c r="U16" i="51" s="1"/>
  <c r="S16" i="51" s="1"/>
  <c r="J19" i="11"/>
  <c r="U15" i="51" s="1"/>
  <c r="S15" i="51" s="1"/>
  <c r="J18" i="11"/>
  <c r="U14" i="51" s="1"/>
  <c r="S14" i="51" s="1"/>
  <c r="J12" i="11"/>
  <c r="U8" i="51" s="1"/>
  <c r="S8" i="51" s="1"/>
  <c r="J11" i="11"/>
  <c r="U7" i="51" s="1"/>
  <c r="S7" i="51" s="1"/>
  <c r="J15" i="11"/>
  <c r="I30" i="13"/>
  <c r="I32" i="13"/>
  <c r="B23" i="13"/>
  <c r="O121" i="5" l="1"/>
  <c r="I121" i="2"/>
  <c r="O121" i="3"/>
  <c r="O121" i="6"/>
  <c r="B24" i="13"/>
  <c r="B40" i="13" s="1"/>
  <c r="R37" i="51"/>
  <c r="C24" i="13"/>
  <c r="C39" i="13" s="1"/>
  <c r="D50" i="11"/>
  <c r="H50" i="11" s="1"/>
  <c r="C50" i="11"/>
  <c r="G50" i="11" s="1"/>
  <c r="C49" i="11"/>
  <c r="E50" i="11"/>
  <c r="L26" i="11"/>
  <c r="L12" i="11"/>
  <c r="U11" i="51"/>
  <c r="S11" i="51" s="1"/>
  <c r="L15" i="11"/>
  <c r="L11" i="11"/>
  <c r="L43" i="11"/>
  <c r="L42" i="11"/>
  <c r="L40" i="11"/>
  <c r="L32" i="11"/>
  <c r="L38" i="11"/>
  <c r="L39" i="11"/>
  <c r="L37" i="11"/>
  <c r="L31" i="11"/>
  <c r="L27" i="11"/>
  <c r="L25" i="11"/>
  <c r="L28" i="11"/>
  <c r="L24" i="11"/>
  <c r="L23" i="11"/>
  <c r="T6" i="51"/>
  <c r="T9" i="51"/>
  <c r="T37" i="51"/>
  <c r="H25" i="13"/>
  <c r="M27" i="2"/>
  <c r="P28" i="2"/>
  <c r="P27" i="1"/>
  <c r="C5" i="24"/>
  <c r="O69" i="5"/>
  <c r="E70" i="5"/>
  <c r="I69" i="5"/>
  <c r="O69" i="7"/>
  <c r="E70" i="7"/>
  <c r="I69" i="7"/>
  <c r="O69" i="6"/>
  <c r="E70" i="6"/>
  <c r="I69" i="6"/>
  <c r="O69" i="3"/>
  <c r="E70" i="3"/>
  <c r="I69" i="3"/>
  <c r="O69" i="1"/>
  <c r="E70" i="1"/>
  <c r="E70" i="4"/>
  <c r="O69" i="4"/>
  <c r="I69" i="4"/>
  <c r="O69" i="2"/>
  <c r="E70" i="2"/>
  <c r="I69" i="2"/>
  <c r="I123" i="4"/>
  <c r="O123" i="4"/>
  <c r="I123" i="7"/>
  <c r="O123" i="7"/>
  <c r="I123" i="6"/>
  <c r="O123" i="6"/>
  <c r="I123" i="5"/>
  <c r="O123" i="5"/>
  <c r="O123" i="3"/>
  <c r="I123" i="3"/>
  <c r="F26" i="13"/>
  <c r="O123" i="2"/>
  <c r="I123" i="2"/>
  <c r="E49" i="11"/>
  <c r="J69" i="1"/>
  <c r="E123" i="1"/>
  <c r="O120" i="1"/>
  <c r="I120" i="1"/>
  <c r="D49" i="11"/>
  <c r="I69" i="1"/>
  <c r="D123" i="1"/>
  <c r="H123" i="1" s="1"/>
  <c r="H120" i="1"/>
  <c r="H69" i="1"/>
  <c r="I121" i="1"/>
  <c r="O121" i="1"/>
  <c r="U18" i="51"/>
  <c r="U25" i="51"/>
  <c r="T12" i="51"/>
  <c r="R12" i="51"/>
  <c r="R25" i="51"/>
  <c r="R18" i="51"/>
  <c r="U6" i="51"/>
  <c r="S6" i="51"/>
  <c r="U37" i="51"/>
  <c r="S37" i="51"/>
  <c r="T25" i="51"/>
  <c r="T18" i="51"/>
  <c r="J10" i="11"/>
  <c r="J41" i="11"/>
  <c r="J22" i="11"/>
  <c r="L22" i="11" s="1"/>
  <c r="J29" i="11"/>
  <c r="L29" i="11" s="1"/>
  <c r="I16" i="11"/>
  <c r="J17" i="11"/>
  <c r="U13" i="51" s="1"/>
  <c r="S13" i="51" s="1"/>
  <c r="N47" i="2"/>
  <c r="I31" i="13"/>
  <c r="I10" i="11"/>
  <c r="F42" i="13"/>
  <c r="B39" i="13" l="1"/>
  <c r="H39" i="13" s="1"/>
  <c r="H24" i="13"/>
  <c r="L10" i="11"/>
  <c r="F27" i="13"/>
  <c r="F53" i="13"/>
  <c r="I53" i="13" s="1"/>
  <c r="K16" i="11"/>
  <c r="T5" i="51"/>
  <c r="T45" i="51" s="1"/>
  <c r="R5" i="51"/>
  <c r="R45" i="51" s="1"/>
  <c r="O70" i="1"/>
  <c r="I70" i="1"/>
  <c r="O70" i="6"/>
  <c r="I70" i="6"/>
  <c r="P27" i="2"/>
  <c r="D5" i="24"/>
  <c r="O70" i="2"/>
  <c r="I70" i="2"/>
  <c r="O70" i="4"/>
  <c r="I70" i="4"/>
  <c r="O70" i="3"/>
  <c r="I70" i="3"/>
  <c r="O70" i="7"/>
  <c r="I70" i="7"/>
  <c r="O70" i="5"/>
  <c r="I70" i="5"/>
  <c r="I123" i="1"/>
  <c r="O123" i="1"/>
  <c r="U12" i="51"/>
  <c r="S12" i="51"/>
  <c r="S25" i="51"/>
  <c r="S18" i="51"/>
  <c r="J16" i="11"/>
  <c r="L16" i="11" s="1"/>
  <c r="N31" i="1"/>
  <c r="N27" i="1" s="1"/>
  <c r="J14" i="11"/>
  <c r="L14" i="11" s="1"/>
  <c r="N31" i="2"/>
  <c r="N27" i="2" s="1"/>
  <c r="K10" i="11"/>
  <c r="I42" i="13"/>
  <c r="J32" i="13"/>
  <c r="I13" i="11"/>
  <c r="I26" i="13"/>
  <c r="B43" i="13" l="1"/>
  <c r="B48" i="13" s="1"/>
  <c r="B49" i="13" s="1"/>
  <c r="G27" i="13"/>
  <c r="D6" i="24"/>
  <c r="G26" i="13"/>
  <c r="C6" i="24"/>
  <c r="J13" i="11"/>
  <c r="J9" i="11" s="1"/>
  <c r="U10" i="51"/>
  <c r="S10" i="51" s="1"/>
  <c r="G53" i="13"/>
  <c r="G52" i="13" s="1"/>
  <c r="F52" i="13"/>
  <c r="K13" i="11"/>
  <c r="I27" i="13"/>
  <c r="I52" i="13" l="1"/>
  <c r="L13" i="11"/>
  <c r="J53" i="13"/>
  <c r="S9" i="51"/>
  <c r="S5" i="51" s="1"/>
  <c r="S45" i="51" s="1"/>
  <c r="U9" i="51"/>
  <c r="U5" i="51" s="1"/>
  <c r="U45" i="51" s="1"/>
  <c r="J52" i="13"/>
  <c r="J26" i="13"/>
  <c r="G49" i="11" l="1"/>
  <c r="C48" i="11" l="1"/>
  <c r="C55" i="11" l="1"/>
  <c r="C56" i="11" s="1"/>
  <c r="I41" i="11"/>
  <c r="I9" i="11" s="1"/>
  <c r="L9" i="11" s="1"/>
  <c r="C58" i="11" l="1"/>
  <c r="L41" i="11"/>
  <c r="K41" i="11"/>
  <c r="K9" i="11"/>
  <c r="I29" i="13" l="1"/>
  <c r="B5" i="24"/>
  <c r="F25" i="13"/>
  <c r="I25" i="13" s="1"/>
  <c r="F24" i="13" l="1"/>
  <c r="F39" i="13" l="1"/>
  <c r="I24" i="13"/>
  <c r="B8" i="24"/>
  <c r="I39" i="13"/>
  <c r="K11" i="24" l="1"/>
  <c r="K24" i="24" s="1"/>
  <c r="U63" i="9" s="1"/>
  <c r="J11" i="24"/>
  <c r="G11" i="24"/>
  <c r="C11" i="24"/>
  <c r="D11" i="24"/>
  <c r="H11" i="24"/>
  <c r="I11" i="24"/>
  <c r="E11" i="24"/>
  <c r="F11" i="24"/>
  <c r="W63" i="9" l="1"/>
  <c r="AB63" i="9"/>
  <c r="Y63" i="9"/>
  <c r="E28" i="24"/>
  <c r="M66" i="3" s="1"/>
  <c r="P66" i="3" s="1"/>
  <c r="E20" i="24"/>
  <c r="M64" i="3" s="1"/>
  <c r="P64" i="3" s="1"/>
  <c r="E24" i="24"/>
  <c r="M65" i="3" s="1"/>
  <c r="P65" i="3" s="1"/>
  <c r="H24" i="24"/>
  <c r="M65" i="7" s="1"/>
  <c r="P65" i="7" s="1"/>
  <c r="H28" i="24"/>
  <c r="M66" i="7" s="1"/>
  <c r="P66" i="7" s="1"/>
  <c r="H20" i="24"/>
  <c r="M64" i="7" s="1"/>
  <c r="P64" i="7" s="1"/>
  <c r="C28" i="24"/>
  <c r="M66" i="1" s="1"/>
  <c r="P66" i="1" s="1"/>
  <c r="C20" i="24"/>
  <c r="M64" i="1" s="1"/>
  <c r="P64" i="1" s="1"/>
  <c r="J24" i="24"/>
  <c r="J28" i="24"/>
  <c r="J20" i="24"/>
  <c r="F24" i="24"/>
  <c r="M65" i="5" s="1"/>
  <c r="P65" i="5" s="1"/>
  <c r="F28" i="24"/>
  <c r="M66" i="5" s="1"/>
  <c r="P66" i="5" s="1"/>
  <c r="F20" i="24"/>
  <c r="M64" i="5" s="1"/>
  <c r="P64" i="5" s="1"/>
  <c r="I28" i="24"/>
  <c r="M66" i="4" s="1"/>
  <c r="P66" i="4" s="1"/>
  <c r="I20" i="24"/>
  <c r="M64" i="4" s="1"/>
  <c r="P64" i="4" s="1"/>
  <c r="I24" i="24"/>
  <c r="M65" i="4" s="1"/>
  <c r="P65" i="4" s="1"/>
  <c r="D24" i="24"/>
  <c r="M65" i="2" s="1"/>
  <c r="P65" i="2" s="1"/>
  <c r="D28" i="24"/>
  <c r="M66" i="2" s="1"/>
  <c r="P66" i="2" s="1"/>
  <c r="D20" i="24"/>
  <c r="M64" i="2" s="1"/>
  <c r="P64" i="2" s="1"/>
  <c r="G28" i="24"/>
  <c r="M66" i="6" s="1"/>
  <c r="P66" i="6" s="1"/>
  <c r="G20" i="24"/>
  <c r="M64" i="6" s="1"/>
  <c r="P64" i="6" s="1"/>
  <c r="G24" i="24"/>
  <c r="M65" i="6" s="1"/>
  <c r="P65" i="6" s="1"/>
  <c r="K28" i="24"/>
  <c r="U64" i="9" s="1"/>
  <c r="K20" i="24"/>
  <c r="U62" i="9" s="1"/>
  <c r="C24" i="24"/>
  <c r="M65" i="1" s="1"/>
  <c r="P65" i="1" s="1"/>
  <c r="B11" i="24"/>
  <c r="W62" i="9" l="1"/>
  <c r="U61" i="9"/>
  <c r="AB62" i="9"/>
  <c r="Y62" i="9"/>
  <c r="W64" i="9"/>
  <c r="AB64" i="9"/>
  <c r="Y64" i="9"/>
  <c r="I47" i="11"/>
  <c r="L47" i="11" s="1"/>
  <c r="I46" i="11"/>
  <c r="L46" i="11" s="1"/>
  <c r="M63" i="4"/>
  <c r="M63" i="5"/>
  <c r="M63" i="7"/>
  <c r="K44" i="24"/>
  <c r="D44" i="24"/>
  <c r="C44" i="24"/>
  <c r="I44" i="24"/>
  <c r="J44" i="24"/>
  <c r="G44" i="24"/>
  <c r="F44" i="24"/>
  <c r="H44" i="24"/>
  <c r="E44" i="24"/>
  <c r="AB61" i="9" l="1"/>
  <c r="U65" i="9"/>
  <c r="AB65" i="9" s="1"/>
  <c r="Y61" i="9"/>
  <c r="W61" i="9"/>
  <c r="M68" i="7"/>
  <c r="P68" i="7" s="1"/>
  <c r="P63" i="7"/>
  <c r="M68" i="4"/>
  <c r="P68" i="4" s="1"/>
  <c r="P63" i="4"/>
  <c r="M68" i="5"/>
  <c r="P68" i="5" s="1"/>
  <c r="P63" i="5"/>
  <c r="M63" i="1"/>
  <c r="I45" i="11"/>
  <c r="L45" i="11" s="1"/>
  <c r="M63" i="6"/>
  <c r="M63" i="2"/>
  <c r="M63" i="3"/>
  <c r="K46" i="11"/>
  <c r="M69" i="7" l="1"/>
  <c r="P69" i="7" s="1"/>
  <c r="Y66" i="9"/>
  <c r="Y67" i="9" s="1"/>
  <c r="Y65" i="9"/>
  <c r="W66" i="9"/>
  <c r="W65" i="9"/>
  <c r="M121" i="5"/>
  <c r="P121" i="5" s="1"/>
  <c r="M121" i="7"/>
  <c r="P121" i="7" s="1"/>
  <c r="M68" i="2"/>
  <c r="P68" i="2" s="1"/>
  <c r="P63" i="2"/>
  <c r="M68" i="3"/>
  <c r="P68" i="3" s="1"/>
  <c r="P63" i="3"/>
  <c r="M68" i="6"/>
  <c r="P68" i="6" s="1"/>
  <c r="P63" i="6"/>
  <c r="M68" i="1"/>
  <c r="P63" i="1"/>
  <c r="M121" i="4"/>
  <c r="P121" i="4" s="1"/>
  <c r="M69" i="5"/>
  <c r="P69" i="5" s="1"/>
  <c r="M69" i="4"/>
  <c r="P69" i="4" s="1"/>
  <c r="M70" i="7" l="1"/>
  <c r="P70" i="7" s="1"/>
  <c r="W68" i="9"/>
  <c r="I50" i="11"/>
  <c r="L50" i="11" s="1"/>
  <c r="M70" i="4"/>
  <c r="P70" i="4" s="1"/>
  <c r="M121" i="2"/>
  <c r="P121" i="2" s="1"/>
  <c r="M120" i="3"/>
  <c r="P120" i="3" s="1"/>
  <c r="M69" i="3"/>
  <c r="P69" i="3" s="1"/>
  <c r="M70" i="5"/>
  <c r="P70" i="5" s="1"/>
  <c r="M121" i="6"/>
  <c r="P121" i="6" s="1"/>
  <c r="M69" i="6"/>
  <c r="P69" i="6" s="1"/>
  <c r="M69" i="1"/>
  <c r="P68" i="1"/>
  <c r="M120" i="6"/>
  <c r="P120" i="6" s="1"/>
  <c r="M121" i="3"/>
  <c r="P121" i="3" s="1"/>
  <c r="M69" i="2"/>
  <c r="P69" i="2" s="1"/>
  <c r="M121" i="1"/>
  <c r="P121" i="1" s="1"/>
  <c r="K45" i="11"/>
  <c r="I44" i="11"/>
  <c r="M70" i="6" l="1"/>
  <c r="P70" i="6" s="1"/>
  <c r="M123" i="3"/>
  <c r="P123" i="3" s="1"/>
  <c r="I49" i="11"/>
  <c r="M70" i="3"/>
  <c r="P70" i="3" s="1"/>
  <c r="M123" i="6"/>
  <c r="P123" i="6" s="1"/>
  <c r="M70" i="2"/>
  <c r="P70" i="2" s="1"/>
  <c r="M70" i="1"/>
  <c r="P70" i="1" s="1"/>
  <c r="P69" i="1"/>
  <c r="L44" i="11"/>
  <c r="K44" i="11"/>
  <c r="D51" i="11" l="1"/>
  <c r="G51" i="11" l="1"/>
  <c r="D54" i="11"/>
  <c r="G54" i="11" s="1"/>
  <c r="H14" i="13"/>
  <c r="C8" i="13"/>
  <c r="H8" i="13" s="1"/>
  <c r="C41" i="13" l="1"/>
  <c r="H41" i="13" s="1"/>
  <c r="C7" i="13"/>
  <c r="H7" i="13" l="1"/>
  <c r="C23" i="13"/>
  <c r="H23" i="13" s="1"/>
  <c r="C40" i="13"/>
  <c r="H40" i="13" s="1"/>
  <c r="C43" i="13" l="1"/>
  <c r="H43" i="13" l="1"/>
  <c r="H44" i="13"/>
  <c r="C48" i="13" l="1"/>
  <c r="H48" i="13" l="1"/>
  <c r="C49" i="13"/>
  <c r="J29" i="13" l="1"/>
  <c r="J27" i="13"/>
  <c r="M74" i="1" l="1"/>
  <c r="P74" i="1" s="1"/>
  <c r="M75" i="1" l="1"/>
  <c r="M76" i="1" l="1"/>
  <c r="P75" i="1"/>
  <c r="M79" i="1"/>
  <c r="P79" i="1" s="1"/>
  <c r="M80" i="1" l="1"/>
  <c r="M78" i="1" s="1"/>
  <c r="P76" i="1"/>
  <c r="M87" i="1"/>
  <c r="P87" i="1" s="1"/>
  <c r="M86" i="1" l="1"/>
  <c r="P86" i="1" s="1"/>
  <c r="P78" i="1"/>
  <c r="P80" i="1"/>
  <c r="M88" i="1"/>
  <c r="P88" i="1" s="1"/>
  <c r="B38" i="16"/>
  <c r="B56" i="16"/>
  <c r="M108" i="1" s="1"/>
  <c r="P108" i="1" l="1"/>
  <c r="M115" i="1"/>
  <c r="P115" i="1" s="1"/>
  <c r="M116" i="1"/>
  <c r="P116" i="1" s="1"/>
  <c r="M115" i="4"/>
  <c r="P115" i="4" s="1"/>
  <c r="N103" i="1"/>
  <c r="N109" i="1" s="1"/>
  <c r="F29" i="20"/>
  <c r="B60" i="16"/>
  <c r="F108" i="1" s="1"/>
  <c r="B68" i="16"/>
  <c r="G103" i="1" l="1"/>
  <c r="G109" i="1" s="1"/>
  <c r="J108" i="1"/>
  <c r="F115" i="1"/>
  <c r="F116" i="1"/>
  <c r="J116" i="1" s="1"/>
  <c r="F115" i="4"/>
  <c r="M114" i="1"/>
  <c r="P114" i="1" s="1"/>
  <c r="B72" i="16"/>
  <c r="F30" i="20"/>
  <c r="G29" i="20"/>
  <c r="J115" i="4" l="1"/>
  <c r="F114" i="4"/>
  <c r="J115" i="1"/>
  <c r="F114" i="1"/>
  <c r="M110" i="1"/>
  <c r="P110" i="1" s="1"/>
  <c r="G30" i="20"/>
  <c r="J114" i="1" l="1"/>
  <c r="F110" i="1"/>
  <c r="F110" i="4"/>
  <c r="J114" i="4"/>
  <c r="M119" i="1"/>
  <c r="P119" i="1" s="1"/>
  <c r="F9" i="13"/>
  <c r="M120" i="1"/>
  <c r="P120" i="1" s="1"/>
  <c r="J110" i="1" l="1"/>
  <c r="D9" i="13"/>
  <c r="F119" i="1"/>
  <c r="J119" i="1" s="1"/>
  <c r="F120" i="1"/>
  <c r="J110" i="4"/>
  <c r="F120" i="4"/>
  <c r="F119" i="4"/>
  <c r="J119" i="4" s="1"/>
  <c r="M123" i="1"/>
  <c r="P123" i="1" s="1"/>
  <c r="I9" i="13"/>
  <c r="J120" i="1" l="1"/>
  <c r="F123" i="1"/>
  <c r="J123" i="1" s="1"/>
  <c r="F123" i="4"/>
  <c r="J123" i="4" s="1"/>
  <c r="J120" i="4"/>
  <c r="I15" i="13"/>
  <c r="D30" i="18" l="1"/>
  <c r="C42" i="18" l="1"/>
  <c r="D28" i="18"/>
  <c r="D38" i="18" l="1"/>
  <c r="D42" i="18" l="1"/>
  <c r="F38" i="16" l="1"/>
  <c r="D38" i="16"/>
  <c r="E38" i="16"/>
  <c r="E56" i="16"/>
  <c r="M108" i="5" s="1"/>
  <c r="G38" i="16"/>
  <c r="G56" i="16"/>
  <c r="M108" i="7" s="1"/>
  <c r="P108" i="5" l="1"/>
  <c r="N103" i="5"/>
  <c r="M116" i="5"/>
  <c r="P116" i="5" s="1"/>
  <c r="M115" i="5"/>
  <c r="N103" i="7"/>
  <c r="N105" i="7" s="1"/>
  <c r="P108" i="7"/>
  <c r="M115" i="7"/>
  <c r="M116" i="7"/>
  <c r="P116" i="7" s="1"/>
  <c r="F42" i="20"/>
  <c r="F37" i="20"/>
  <c r="F36" i="20"/>
  <c r="G68" i="16"/>
  <c r="G60" i="16"/>
  <c r="F108" i="7" s="1"/>
  <c r="E68" i="16"/>
  <c r="E60" i="16"/>
  <c r="F108" i="5" s="1"/>
  <c r="F41" i="20"/>
  <c r="J108" i="7" l="1"/>
  <c r="G103" i="7"/>
  <c r="G109" i="7" s="1"/>
  <c r="F115" i="7"/>
  <c r="F116" i="7"/>
  <c r="J116" i="7" s="1"/>
  <c r="P115" i="7"/>
  <c r="M114" i="7"/>
  <c r="P115" i="5"/>
  <c r="M114" i="5"/>
  <c r="N109" i="5"/>
  <c r="N105" i="5"/>
  <c r="G103" i="5"/>
  <c r="G109" i="5" s="1"/>
  <c r="J108" i="5"/>
  <c r="F115" i="5"/>
  <c r="F116" i="5"/>
  <c r="J116" i="5" s="1"/>
  <c r="G41" i="20"/>
  <c r="E72" i="16"/>
  <c r="G72" i="16"/>
  <c r="G37" i="20"/>
  <c r="F38" i="20"/>
  <c r="G36" i="20"/>
  <c r="G42" i="20"/>
  <c r="J115" i="5" l="1"/>
  <c r="F114" i="5"/>
  <c r="P114" i="5"/>
  <c r="M110" i="5"/>
  <c r="P114" i="7"/>
  <c r="M110" i="7"/>
  <c r="J115" i="7"/>
  <c r="F114" i="7"/>
  <c r="C38" i="16"/>
  <c r="C56" i="16"/>
  <c r="M108" i="2" s="1"/>
  <c r="G38" i="20"/>
  <c r="J114" i="7" l="1"/>
  <c r="F110" i="7"/>
  <c r="P110" i="7"/>
  <c r="F14" i="13"/>
  <c r="M119" i="7"/>
  <c r="P119" i="7" s="1"/>
  <c r="M120" i="7"/>
  <c r="P110" i="5"/>
  <c r="M119" i="5"/>
  <c r="P119" i="5" s="1"/>
  <c r="F12" i="13"/>
  <c r="M120" i="5"/>
  <c r="J114" i="5"/>
  <c r="F110" i="5"/>
  <c r="P108" i="2"/>
  <c r="M115" i="2"/>
  <c r="P115" i="2" s="1"/>
  <c r="M116" i="2"/>
  <c r="P116" i="2" s="1"/>
  <c r="N103" i="2"/>
  <c r="N109" i="2" s="1"/>
  <c r="F32" i="20"/>
  <c r="C68" i="16"/>
  <c r="C60" i="16"/>
  <c r="F108" i="2" s="1"/>
  <c r="J110" i="5" l="1"/>
  <c r="D12" i="13"/>
  <c r="F119" i="5"/>
  <c r="J119" i="5" s="1"/>
  <c r="F120" i="5"/>
  <c r="P120" i="5"/>
  <c r="M123" i="5"/>
  <c r="P123" i="5" s="1"/>
  <c r="P120" i="7"/>
  <c r="M123" i="7"/>
  <c r="P123" i="7" s="1"/>
  <c r="J110" i="7"/>
  <c r="D14" i="13"/>
  <c r="F120" i="7"/>
  <c r="F119" i="7"/>
  <c r="J119" i="7" s="1"/>
  <c r="G103" i="2"/>
  <c r="G109" i="2" s="1"/>
  <c r="J108" i="2"/>
  <c r="F116" i="2"/>
  <c r="J116" i="2" s="1"/>
  <c r="F115" i="2"/>
  <c r="M114" i="2"/>
  <c r="P114" i="2" s="1"/>
  <c r="G32" i="20"/>
  <c r="I13" i="13"/>
  <c r="I12" i="13"/>
  <c r="F33" i="20"/>
  <c r="I11" i="13"/>
  <c r="C72" i="16"/>
  <c r="I14" i="13"/>
  <c r="J115" i="2" l="1"/>
  <c r="F114" i="2"/>
  <c r="J120" i="5"/>
  <c r="F123" i="5"/>
  <c r="J123" i="5" s="1"/>
  <c r="J120" i="7"/>
  <c r="F123" i="7"/>
  <c r="J123" i="7" s="1"/>
  <c r="M110" i="2"/>
  <c r="P110" i="2" s="1"/>
  <c r="G33" i="20"/>
  <c r="J114" i="2" l="1"/>
  <c r="F110" i="2"/>
  <c r="M119" i="2"/>
  <c r="P119" i="2" s="1"/>
  <c r="F10" i="13"/>
  <c r="M120" i="2"/>
  <c r="P120" i="2" s="1"/>
  <c r="J110" i="2" l="1"/>
  <c r="D10" i="13"/>
  <c r="F119" i="2"/>
  <c r="J119" i="2" s="1"/>
  <c r="F120" i="2"/>
  <c r="M123" i="2"/>
  <c r="P123" i="2" s="1"/>
  <c r="I10" i="13"/>
  <c r="K53" i="11"/>
  <c r="J120" i="2" l="1"/>
  <c r="F123" i="2"/>
  <c r="J123" i="2" s="1"/>
  <c r="H53" i="11"/>
  <c r="I44" i="13" l="1"/>
  <c r="F43" i="16" l="1"/>
  <c r="G43" i="16"/>
  <c r="E43" i="16"/>
  <c r="D43" i="16"/>
  <c r="C43" i="16" l="1"/>
  <c r="B43" i="16" l="1"/>
  <c r="N31" i="3" l="1"/>
  <c r="N27" i="3" s="1"/>
  <c r="G28" i="13" l="1"/>
  <c r="E6" i="24"/>
  <c r="N119" i="3"/>
  <c r="J28" i="13" l="1"/>
  <c r="N31" i="6" l="1"/>
  <c r="N27" i="6" s="1"/>
  <c r="G30" i="13" l="1"/>
  <c r="G6" i="24"/>
  <c r="N119" i="6"/>
  <c r="J30" i="13" l="1"/>
  <c r="N31" i="7" l="1"/>
  <c r="N27" i="7" s="1"/>
  <c r="G31" i="13" l="1"/>
  <c r="H6" i="24"/>
  <c r="J31" i="13" l="1"/>
  <c r="G25" i="13"/>
  <c r="B6" i="24"/>
  <c r="J35" i="13"/>
  <c r="G42" i="13"/>
  <c r="J25" i="13" l="1"/>
  <c r="G24" i="13"/>
  <c r="J42" i="13"/>
  <c r="J24" i="13" l="1"/>
  <c r="G39" i="13"/>
  <c r="B9" i="24"/>
  <c r="G12" i="24" l="1"/>
  <c r="G21" i="24" s="1"/>
  <c r="N64" i="6" s="1"/>
  <c r="I12" i="24"/>
  <c r="I21" i="24" s="1"/>
  <c r="N64" i="4" s="1"/>
  <c r="F12" i="24"/>
  <c r="F21" i="24" s="1"/>
  <c r="N64" i="5" s="1"/>
  <c r="E12" i="24"/>
  <c r="E21" i="24" s="1"/>
  <c r="N64" i="3" s="1"/>
  <c r="J12" i="24"/>
  <c r="J21" i="24" s="1"/>
  <c r="K12" i="24"/>
  <c r="D12" i="24"/>
  <c r="D21" i="24" s="1"/>
  <c r="N64" i="2" s="1"/>
  <c r="C12" i="24"/>
  <c r="H12" i="24"/>
  <c r="H21" i="24" s="1"/>
  <c r="N64" i="7" s="1"/>
  <c r="J39" i="13"/>
  <c r="K29" i="24" l="1"/>
  <c r="V64" i="9" s="1"/>
  <c r="K21" i="24"/>
  <c r="V62" i="9" s="1"/>
  <c r="H25" i="24"/>
  <c r="N65" i="7" s="1"/>
  <c r="H29" i="24"/>
  <c r="N66" i="7" s="1"/>
  <c r="D29" i="24"/>
  <c r="N66" i="2" s="1"/>
  <c r="D25" i="24"/>
  <c r="N65" i="2" s="1"/>
  <c r="J25" i="24"/>
  <c r="J29" i="24"/>
  <c r="F29" i="24"/>
  <c r="N66" i="5" s="1"/>
  <c r="F25" i="24"/>
  <c r="N65" i="5" s="1"/>
  <c r="G29" i="24"/>
  <c r="N66" i="6" s="1"/>
  <c r="G25" i="24"/>
  <c r="N65" i="6" s="1"/>
  <c r="C25" i="24"/>
  <c r="N65" i="1" s="1"/>
  <c r="B12" i="24"/>
  <c r="C29" i="24"/>
  <c r="N66" i="1" s="1"/>
  <c r="C21" i="24"/>
  <c r="N64" i="1" s="1"/>
  <c r="E25" i="24"/>
  <c r="N65" i="3" s="1"/>
  <c r="E29" i="24"/>
  <c r="N66" i="3" s="1"/>
  <c r="I25" i="24"/>
  <c r="N65" i="4" s="1"/>
  <c r="I29" i="24"/>
  <c r="N66" i="4" s="1"/>
  <c r="X62" i="9" l="1"/>
  <c r="V61" i="9"/>
  <c r="V65" i="9" s="1"/>
  <c r="Z62" i="9"/>
  <c r="X64" i="9"/>
  <c r="J47" i="11" s="1"/>
  <c r="Z64" i="9"/>
  <c r="J46" i="11"/>
  <c r="C45" i="24"/>
  <c r="U70" i="9"/>
  <c r="U73" i="9" s="1"/>
  <c r="AB73" i="9" s="1"/>
  <c r="M74" i="4"/>
  <c r="P74" i="4" s="1"/>
  <c r="M74" i="3"/>
  <c r="P74" i="3" s="1"/>
  <c r="M74" i="5"/>
  <c r="P74" i="5" s="1"/>
  <c r="M74" i="6"/>
  <c r="P74" i="6" s="1"/>
  <c r="M74" i="7"/>
  <c r="P74" i="7" s="1"/>
  <c r="Z61" i="9" l="1"/>
  <c r="Z65" i="9" s="1"/>
  <c r="X61" i="9"/>
  <c r="X66" i="9" s="1"/>
  <c r="M75" i="7"/>
  <c r="M75" i="3"/>
  <c r="M75" i="6"/>
  <c r="M75" i="5"/>
  <c r="M75" i="4"/>
  <c r="W70" i="9"/>
  <c r="AB70" i="9"/>
  <c r="Z66" i="9" l="1"/>
  <c r="Z67" i="9" s="1"/>
  <c r="X65" i="9"/>
  <c r="X68" i="9"/>
  <c r="W72" i="9"/>
  <c r="U72" i="9" s="1"/>
  <c r="W73" i="9"/>
  <c r="M76" i="5"/>
  <c r="P75" i="5"/>
  <c r="M76" i="3"/>
  <c r="P76" i="3" s="1"/>
  <c r="P75" i="3"/>
  <c r="M76" i="4"/>
  <c r="P75" i="4"/>
  <c r="M76" i="6"/>
  <c r="P75" i="6"/>
  <c r="M76" i="7"/>
  <c r="P75" i="7"/>
  <c r="N63" i="1"/>
  <c r="J45" i="11"/>
  <c r="J44" i="11" s="1"/>
  <c r="Y70" i="9"/>
  <c r="M79" i="5"/>
  <c r="P79" i="5" s="1"/>
  <c r="V70" i="9"/>
  <c r="V73" i="9" s="1"/>
  <c r="N74" i="4"/>
  <c r="H45" i="24"/>
  <c r="M74" i="2"/>
  <c r="P74" i="2" s="1"/>
  <c r="G45" i="24"/>
  <c r="E45" i="24"/>
  <c r="N74" i="7"/>
  <c r="N74" i="3"/>
  <c r="K45" i="24"/>
  <c r="I45" i="24"/>
  <c r="D45" i="24"/>
  <c r="N74" i="1"/>
  <c r="N74" i="6"/>
  <c r="N74" i="5"/>
  <c r="J45" i="24"/>
  <c r="F45" i="24"/>
  <c r="Y71" i="9" l="1"/>
  <c r="U71" i="9" s="1"/>
  <c r="Y73" i="9"/>
  <c r="M80" i="3"/>
  <c r="P80" i="3" s="1"/>
  <c r="M80" i="7"/>
  <c r="P76" i="7"/>
  <c r="M80" i="6"/>
  <c r="P76" i="6"/>
  <c r="M80" i="4"/>
  <c r="P76" i="4"/>
  <c r="M80" i="5"/>
  <c r="M78" i="5" s="1"/>
  <c r="P76" i="5"/>
  <c r="N75" i="6"/>
  <c r="N75" i="1"/>
  <c r="N75" i="3"/>
  <c r="N75" i="4"/>
  <c r="N75" i="5"/>
  <c r="N75" i="7"/>
  <c r="M75" i="2"/>
  <c r="N68" i="1"/>
  <c r="N69" i="1" s="1"/>
  <c r="N70" i="1" s="1"/>
  <c r="X70" i="9"/>
  <c r="M87" i="5"/>
  <c r="P87" i="5" s="1"/>
  <c r="AB72" i="9"/>
  <c r="AB71" i="9"/>
  <c r="M79" i="6"/>
  <c r="P79" i="6" s="1"/>
  <c r="M79" i="7"/>
  <c r="P79" i="7" s="1"/>
  <c r="M79" i="4"/>
  <c r="P79" i="4" s="1"/>
  <c r="N63" i="2"/>
  <c r="N63" i="4"/>
  <c r="N63" i="3"/>
  <c r="N63" i="6"/>
  <c r="N63" i="7"/>
  <c r="N63" i="5"/>
  <c r="M88" i="3" l="1"/>
  <c r="P88" i="3" s="1"/>
  <c r="X72" i="9"/>
  <c r="X73" i="9"/>
  <c r="H17" i="16"/>
  <c r="M86" i="5"/>
  <c r="P86" i="5" s="1"/>
  <c r="P78" i="5"/>
  <c r="M79" i="2"/>
  <c r="P79" i="2" s="1"/>
  <c r="P75" i="2"/>
  <c r="P80" i="5"/>
  <c r="M88" i="5"/>
  <c r="P88" i="5" s="1"/>
  <c r="P80" i="4"/>
  <c r="M88" i="4"/>
  <c r="P88" i="4" s="1"/>
  <c r="P80" i="6"/>
  <c r="M88" i="6"/>
  <c r="P88" i="6" s="1"/>
  <c r="P80" i="7"/>
  <c r="M88" i="7"/>
  <c r="P88" i="7" s="1"/>
  <c r="N76" i="4"/>
  <c r="M76" i="2"/>
  <c r="N76" i="1"/>
  <c r="N76" i="7"/>
  <c r="N76" i="5"/>
  <c r="N76" i="3"/>
  <c r="N76" i="6"/>
  <c r="N68" i="4"/>
  <c r="N69" i="4" s="1"/>
  <c r="N70" i="4" s="1"/>
  <c r="N68" i="7"/>
  <c r="N69" i="7" s="1"/>
  <c r="N70" i="7" s="1"/>
  <c r="N68" i="6"/>
  <c r="N69" i="6" s="1"/>
  <c r="N70" i="6" s="1"/>
  <c r="N68" i="5"/>
  <c r="N69" i="5" s="1"/>
  <c r="N70" i="5" s="1"/>
  <c r="N68" i="3"/>
  <c r="N69" i="3" s="1"/>
  <c r="N70" i="3" s="1"/>
  <c r="N68" i="2"/>
  <c r="N69" i="2" s="1"/>
  <c r="N121" i="1"/>
  <c r="Z70" i="9"/>
  <c r="M87" i="4"/>
  <c r="P87" i="4" s="1"/>
  <c r="M78" i="4"/>
  <c r="M87" i="7"/>
  <c r="P87" i="7" s="1"/>
  <c r="M78" i="7"/>
  <c r="M87" i="6"/>
  <c r="P87" i="6" s="1"/>
  <c r="M78" i="6"/>
  <c r="V72" i="9"/>
  <c r="M79" i="3"/>
  <c r="P79" i="3" s="1"/>
  <c r="N74" i="2"/>
  <c r="Z71" i="9" l="1"/>
  <c r="V71" i="9" s="1"/>
  <c r="Z73" i="9"/>
  <c r="J50" i="11"/>
  <c r="N79" i="6"/>
  <c r="N87" i="6" s="1"/>
  <c r="N120" i="6"/>
  <c r="N123" i="6" s="1"/>
  <c r="N79" i="4"/>
  <c r="N87" i="4" s="1"/>
  <c r="N120" i="3"/>
  <c r="N123" i="3" s="1"/>
  <c r="M80" i="2"/>
  <c r="P80" i="2" s="1"/>
  <c r="P76" i="2"/>
  <c r="M86" i="6"/>
  <c r="P86" i="6" s="1"/>
  <c r="P78" i="6"/>
  <c r="M86" i="7"/>
  <c r="P86" i="7" s="1"/>
  <c r="P78" i="7"/>
  <c r="M86" i="4"/>
  <c r="P86" i="4" s="1"/>
  <c r="P78" i="4"/>
  <c r="N80" i="4"/>
  <c r="N75" i="2"/>
  <c r="N79" i="2" s="1"/>
  <c r="N80" i="6"/>
  <c r="N80" i="5"/>
  <c r="N80" i="3"/>
  <c r="N80" i="7"/>
  <c r="N121" i="4"/>
  <c r="N121" i="7"/>
  <c r="N121" i="6"/>
  <c r="N121" i="5"/>
  <c r="N121" i="3"/>
  <c r="N70" i="2"/>
  <c r="N121" i="2"/>
  <c r="M87" i="3"/>
  <c r="P87" i="3" s="1"/>
  <c r="M78" i="3"/>
  <c r="N79" i="5"/>
  <c r="N79" i="7"/>
  <c r="N79" i="3"/>
  <c r="N78" i="4" l="1"/>
  <c r="N86" i="4" s="1"/>
  <c r="N78" i="6"/>
  <c r="N86" i="6" s="1"/>
  <c r="M86" i="3"/>
  <c r="P86" i="3" s="1"/>
  <c r="P78" i="3"/>
  <c r="N88" i="4"/>
  <c r="N88" i="7"/>
  <c r="N88" i="3"/>
  <c r="N76" i="2"/>
  <c r="N88" i="5"/>
  <c r="N88" i="6"/>
  <c r="N78" i="5"/>
  <c r="N87" i="7"/>
  <c r="N78" i="7"/>
  <c r="N87" i="5"/>
  <c r="N87" i="3"/>
  <c r="N78" i="3"/>
  <c r="N80" i="1"/>
  <c r="J49" i="11" l="1"/>
  <c r="N80" i="2"/>
  <c r="N86" i="7"/>
  <c r="N86" i="3"/>
  <c r="N86" i="5"/>
  <c r="N88" i="1"/>
  <c r="N79" i="1"/>
  <c r="L49" i="11" l="1"/>
  <c r="J48" i="11"/>
  <c r="N87" i="1"/>
  <c r="N78" i="1"/>
  <c r="H18" i="16" l="1"/>
  <c r="H23" i="16" s="1"/>
  <c r="N86" i="1"/>
  <c r="H24" i="16" l="1"/>
  <c r="H28" i="16"/>
  <c r="H38" i="16"/>
  <c r="H56" i="16"/>
  <c r="L23" i="16"/>
  <c r="L24" i="16" s="1"/>
  <c r="K23" i="16"/>
  <c r="K24" i="16" s="1"/>
  <c r="K17" i="16"/>
  <c r="L17" i="16"/>
  <c r="B39" i="16"/>
  <c r="B57" i="16"/>
  <c r="N108" i="1" s="1"/>
  <c r="B88" i="16" l="1"/>
  <c r="B91" i="16"/>
  <c r="B89" i="16"/>
  <c r="B92" i="16"/>
  <c r="H29" i="16"/>
  <c r="H39" i="16"/>
  <c r="L28" i="16"/>
  <c r="L29" i="16" s="1"/>
  <c r="K28" i="16"/>
  <c r="K29" i="16" s="1"/>
  <c r="H60" i="16"/>
  <c r="H68" i="16"/>
  <c r="H57" i="16"/>
  <c r="N116" i="1"/>
  <c r="N115" i="1"/>
  <c r="N115" i="4"/>
  <c r="D39" i="16"/>
  <c r="G39" i="16"/>
  <c r="G57" i="16"/>
  <c r="N108" i="7" s="1"/>
  <c r="B69" i="16"/>
  <c r="B61" i="16"/>
  <c r="G108" i="1" s="1"/>
  <c r="F39" i="16"/>
  <c r="E39" i="16"/>
  <c r="E57" i="16"/>
  <c r="N108" i="5" s="1"/>
  <c r="H29" i="20"/>
  <c r="H72" i="16" l="1"/>
  <c r="H61" i="16"/>
  <c r="H69" i="16"/>
  <c r="B87" i="16"/>
  <c r="B93" i="16" s="1"/>
  <c r="M23" i="16" s="1"/>
  <c r="G115" i="1"/>
  <c r="G116" i="1"/>
  <c r="G115" i="4"/>
  <c r="G114" i="4" s="1"/>
  <c r="G110" i="4" s="1"/>
  <c r="N115" i="7"/>
  <c r="N116" i="7"/>
  <c r="N116" i="5"/>
  <c r="N115" i="5"/>
  <c r="N114" i="1"/>
  <c r="L18" i="16"/>
  <c r="K18" i="16"/>
  <c r="I29" i="20"/>
  <c r="E69" i="16"/>
  <c r="E61" i="16"/>
  <c r="G108" i="5" s="1"/>
  <c r="B73" i="16"/>
  <c r="G69" i="16"/>
  <c r="G61" i="16"/>
  <c r="G108" i="7" s="1"/>
  <c r="H37" i="20"/>
  <c r="H41" i="20"/>
  <c r="H30" i="20"/>
  <c r="H42" i="20"/>
  <c r="H36" i="20"/>
  <c r="N114" i="7" l="1"/>
  <c r="N110" i="7" s="1"/>
  <c r="N119" i="7" s="1"/>
  <c r="H73" i="16"/>
  <c r="G115" i="7"/>
  <c r="G116" i="7"/>
  <c r="G115" i="5"/>
  <c r="G116" i="5"/>
  <c r="N114" i="5"/>
  <c r="N110" i="5" s="1"/>
  <c r="G119" i="4"/>
  <c r="G120" i="4"/>
  <c r="G123" i="4" s="1"/>
  <c r="G114" i="1"/>
  <c r="N110" i="1"/>
  <c r="I41" i="20"/>
  <c r="H38" i="20"/>
  <c r="I36" i="20"/>
  <c r="I42" i="20"/>
  <c r="I30" i="20"/>
  <c r="C39" i="16"/>
  <c r="C57" i="16"/>
  <c r="N108" i="2" s="1"/>
  <c r="I37" i="20"/>
  <c r="G73" i="16"/>
  <c r="E73" i="16"/>
  <c r="G14" i="13" l="1"/>
  <c r="N120" i="7"/>
  <c r="N123" i="7" s="1"/>
  <c r="F16" i="13"/>
  <c r="I53" i="11"/>
  <c r="G114" i="5"/>
  <c r="G110" i="5" s="1"/>
  <c r="G119" i="5" s="1"/>
  <c r="G110" i="1"/>
  <c r="G12" i="13"/>
  <c r="N119" i="5"/>
  <c r="N120" i="5"/>
  <c r="N123" i="5" s="1"/>
  <c r="G114" i="7"/>
  <c r="G110" i="7" s="1"/>
  <c r="N115" i="2"/>
  <c r="N116" i="2"/>
  <c r="N119" i="1"/>
  <c r="G9" i="13"/>
  <c r="N120" i="1"/>
  <c r="N123" i="1" s="1"/>
  <c r="C89" i="16"/>
  <c r="C92" i="16"/>
  <c r="H32" i="20"/>
  <c r="I38" i="20"/>
  <c r="C88" i="16"/>
  <c r="C91" i="16"/>
  <c r="C69" i="16"/>
  <c r="C61" i="16"/>
  <c r="G108" i="2" s="1"/>
  <c r="G120" i="5" l="1"/>
  <c r="G123" i="5" s="1"/>
  <c r="E12" i="13"/>
  <c r="J53" i="11"/>
  <c r="I16" i="13"/>
  <c r="G119" i="7"/>
  <c r="G120" i="7"/>
  <c r="G123" i="7" s="1"/>
  <c r="E14" i="13"/>
  <c r="G116" i="2"/>
  <c r="G115" i="2"/>
  <c r="E9" i="13"/>
  <c r="G119" i="1"/>
  <c r="G120" i="1"/>
  <c r="G123" i="1" s="1"/>
  <c r="N114" i="2"/>
  <c r="I32" i="20"/>
  <c r="C73" i="16"/>
  <c r="H33" i="20"/>
  <c r="C87" i="16"/>
  <c r="C93" i="16" s="1"/>
  <c r="M28" i="16" s="1"/>
  <c r="J9" i="13"/>
  <c r="H25" i="16" l="1"/>
  <c r="G16" i="13"/>
  <c r="J16" i="13" s="1"/>
  <c r="G114" i="2"/>
  <c r="N110" i="2"/>
  <c r="J13" i="13"/>
  <c r="J12" i="13"/>
  <c r="I33" i="20"/>
  <c r="J14" i="13"/>
  <c r="J11" i="13"/>
  <c r="G110" i="2" l="1"/>
  <c r="N119" i="2"/>
  <c r="G10" i="13"/>
  <c r="N120" i="2"/>
  <c r="N123" i="2" s="1"/>
  <c r="H30" i="16" l="1"/>
  <c r="E10" i="13"/>
  <c r="G119" i="2"/>
  <c r="G120" i="2"/>
  <c r="G123" i="2" s="1"/>
  <c r="J10" i="13"/>
  <c r="F48" i="11" l="1"/>
  <c r="F56" i="11" l="1"/>
  <c r="H49" i="11"/>
  <c r="E48" i="11"/>
  <c r="D48" i="11" l="1"/>
  <c r="G48" i="11" s="1"/>
  <c r="K49" i="11"/>
  <c r="K50" i="11"/>
  <c r="W76" i="9"/>
  <c r="W74" i="9" s="1"/>
  <c r="X76" i="9"/>
  <c r="X69" i="9"/>
  <c r="V68" i="9"/>
  <c r="Z75" i="9"/>
  <c r="Y75" i="9"/>
  <c r="Y69" i="9"/>
  <c r="U67" i="9"/>
  <c r="U68" i="9"/>
  <c r="W69" i="9"/>
  <c r="Z69" i="9"/>
  <c r="V67" i="9"/>
  <c r="V66" i="9" l="1"/>
  <c r="V69" i="9" s="1"/>
  <c r="W82" i="9"/>
  <c r="W85" i="9" s="1"/>
  <c r="W88" i="9" s="1"/>
  <c r="W77" i="9"/>
  <c r="AB68" i="9"/>
  <c r="AA68" i="9"/>
  <c r="AB67" i="9"/>
  <c r="AA67" i="9"/>
  <c r="D55" i="11"/>
  <c r="G55" i="11" s="1"/>
  <c r="X74" i="9"/>
  <c r="V76" i="9"/>
  <c r="Z83" i="9"/>
  <c r="V75" i="9"/>
  <c r="Y83" i="9"/>
  <c r="U75" i="9"/>
  <c r="W84" i="9"/>
  <c r="U76" i="9"/>
  <c r="H48" i="11"/>
  <c r="Z74" i="9"/>
  <c r="X84" i="9"/>
  <c r="I48" i="11"/>
  <c r="U66" i="9"/>
  <c r="AA66" i="9" s="1"/>
  <c r="Y74" i="9"/>
  <c r="AB76" i="9" l="1"/>
  <c r="V74" i="9"/>
  <c r="V82" i="9" s="1"/>
  <c r="V85" i="9" s="1"/>
  <c r="V88" i="9" s="1"/>
  <c r="Y82" i="9"/>
  <c r="Y85" i="9" s="1"/>
  <c r="Y88" i="9" s="1"/>
  <c r="Y77" i="9"/>
  <c r="U83" i="9"/>
  <c r="U91" i="9" s="1"/>
  <c r="Y91" i="9"/>
  <c r="Z82" i="9"/>
  <c r="Z85" i="9" s="1"/>
  <c r="Z88" i="9" s="1"/>
  <c r="Z77" i="9"/>
  <c r="V83" i="9"/>
  <c r="V91" i="9" s="1"/>
  <c r="Z91" i="9"/>
  <c r="X82" i="9"/>
  <c r="X85" i="9" s="1"/>
  <c r="X88" i="9" s="1"/>
  <c r="X77" i="9"/>
  <c r="V84" i="9"/>
  <c r="V100" i="9" s="1"/>
  <c r="X100" i="9"/>
  <c r="U84" i="9"/>
  <c r="U100" i="9" s="1"/>
  <c r="I17" i="16" s="1"/>
  <c r="W100" i="9"/>
  <c r="U74" i="9"/>
  <c r="U77" i="9" s="1"/>
  <c r="K48" i="11"/>
  <c r="D56" i="11"/>
  <c r="G56" i="11" s="1"/>
  <c r="D58" i="11"/>
  <c r="G58" i="11" s="1"/>
  <c r="L48" i="11"/>
  <c r="AB75" i="9"/>
  <c r="AB66" i="9"/>
  <c r="U69" i="9"/>
  <c r="V103" i="9" l="1"/>
  <c r="I18" i="16"/>
  <c r="I23" i="16" s="1"/>
  <c r="V77" i="9"/>
  <c r="AB77" i="9" s="1"/>
  <c r="AB83" i="9"/>
  <c r="Y96" i="9"/>
  <c r="Y95" i="9"/>
  <c r="Y90" i="9"/>
  <c r="U90" i="9"/>
  <c r="U109" i="9" s="1"/>
  <c r="U95" i="9"/>
  <c r="AB91" i="9"/>
  <c r="AB84" i="9"/>
  <c r="V95" i="9"/>
  <c r="V90" i="9"/>
  <c r="V109" i="9" s="1"/>
  <c r="Z96" i="9"/>
  <c r="Z90" i="9"/>
  <c r="Z95" i="9"/>
  <c r="X103" i="9"/>
  <c r="W101" i="9"/>
  <c r="W103" i="9"/>
  <c r="U103" i="9"/>
  <c r="U101" i="9"/>
  <c r="AB100" i="9"/>
  <c r="AB69" i="9"/>
  <c r="AA69" i="9"/>
  <c r="U82" i="9"/>
  <c r="AB74" i="9"/>
  <c r="M114" i="4"/>
  <c r="P114" i="4" s="1"/>
  <c r="I28" i="16" l="1"/>
  <c r="I24" i="16"/>
  <c r="W104" i="9"/>
  <c r="J104" i="9"/>
  <c r="U104" i="9"/>
  <c r="I38" i="16"/>
  <c r="I56" i="16"/>
  <c r="AB95" i="9"/>
  <c r="Y109" i="9"/>
  <c r="Y112" i="9" s="1"/>
  <c r="Y92" i="9"/>
  <c r="U92" i="9"/>
  <c r="AB90" i="9"/>
  <c r="U97" i="9"/>
  <c r="Z92" i="9"/>
  <c r="Z109" i="9"/>
  <c r="Z112" i="9" s="1"/>
  <c r="V92" i="9"/>
  <c r="V97" i="9"/>
  <c r="AB103" i="9"/>
  <c r="F44" i="20"/>
  <c r="AB82" i="9"/>
  <c r="U85" i="9"/>
  <c r="L53" i="11"/>
  <c r="M110" i="4"/>
  <c r="P110" i="4" s="1"/>
  <c r="I68" i="16" l="1"/>
  <c r="I60" i="16"/>
  <c r="I72" i="16" s="1"/>
  <c r="I57" i="16"/>
  <c r="X99" i="9"/>
  <c r="X101" i="9" s="1"/>
  <c r="W107" i="9"/>
  <c r="W106" i="9" s="1"/>
  <c r="W105" i="9"/>
  <c r="J105" i="9"/>
  <c r="K99" i="9"/>
  <c r="J108" i="9"/>
  <c r="F108" i="9" s="1"/>
  <c r="R108" i="9" s="1"/>
  <c r="J107" i="9"/>
  <c r="V99" i="9"/>
  <c r="U105" i="9"/>
  <c r="U107" i="9"/>
  <c r="U108" i="9"/>
  <c r="AB108" i="9" s="1"/>
  <c r="I29" i="16"/>
  <c r="X104" i="9"/>
  <c r="K104" i="9"/>
  <c r="V104" i="9"/>
  <c r="I39" i="16"/>
  <c r="AB92" i="9"/>
  <c r="Z115" i="9"/>
  <c r="Z113" i="9"/>
  <c r="AB97" i="9"/>
  <c r="Y115" i="9"/>
  <c r="Y113" i="9"/>
  <c r="AB109" i="9"/>
  <c r="U88" i="9"/>
  <c r="AB88" i="9" s="1"/>
  <c r="AB85" i="9"/>
  <c r="M119" i="4"/>
  <c r="P119" i="4" s="1"/>
  <c r="M120" i="4"/>
  <c r="P120" i="4" s="1"/>
  <c r="N114" i="4"/>
  <c r="H44" i="20" l="1"/>
  <c r="I44" i="20" s="1"/>
  <c r="V108" i="9"/>
  <c r="V107" i="9"/>
  <c r="V101" i="9"/>
  <c r="AB101" i="9" s="1"/>
  <c r="V105" i="9"/>
  <c r="AB105" i="9" s="1"/>
  <c r="AB99" i="9"/>
  <c r="K108" i="9"/>
  <c r="G108" i="9" s="1"/>
  <c r="K107" i="9"/>
  <c r="U106" i="9"/>
  <c r="F107" i="9"/>
  <c r="J106" i="9"/>
  <c r="I61" i="16"/>
  <c r="I73" i="16" s="1"/>
  <c r="I69" i="16"/>
  <c r="X105" i="9"/>
  <c r="X107" i="9"/>
  <c r="X108" i="9"/>
  <c r="AB104" i="9"/>
  <c r="K105" i="9"/>
  <c r="F17" i="13"/>
  <c r="W111" i="9"/>
  <c r="W112" i="9"/>
  <c r="M123" i="4"/>
  <c r="P123" i="4" s="1"/>
  <c r="N110" i="4"/>
  <c r="K106" i="9" l="1"/>
  <c r="G107" i="9"/>
  <c r="G106" i="9" s="1"/>
  <c r="I17" i="13"/>
  <c r="X106" i="9"/>
  <c r="D17" i="13"/>
  <c r="D8" i="13" s="1"/>
  <c r="J112" i="9"/>
  <c r="J111" i="9"/>
  <c r="AB107" i="9"/>
  <c r="V106" i="9"/>
  <c r="F106" i="9"/>
  <c r="R107" i="9"/>
  <c r="W115" i="9"/>
  <c r="W113" i="9"/>
  <c r="I52" i="11"/>
  <c r="U111" i="9"/>
  <c r="U112" i="9"/>
  <c r="N119" i="4"/>
  <c r="N120" i="4"/>
  <c r="N123" i="4" s="1"/>
  <c r="J15" i="13"/>
  <c r="F8" i="13"/>
  <c r="I8" i="13" s="1"/>
  <c r="D41" i="13" l="1"/>
  <c r="D7" i="13"/>
  <c r="J115" i="9"/>
  <c r="J113" i="9"/>
  <c r="AB106" i="9"/>
  <c r="J52" i="11"/>
  <c r="J51" i="11" s="1"/>
  <c r="V111" i="9"/>
  <c r="V112" i="9"/>
  <c r="U113" i="9"/>
  <c r="U115" i="9"/>
  <c r="AA112" i="9"/>
  <c r="R106" i="9"/>
  <c r="G112" i="9"/>
  <c r="G115" i="9" s="1"/>
  <c r="G111" i="9"/>
  <c r="K52" i="11"/>
  <c r="I51" i="11"/>
  <c r="F111" i="9"/>
  <c r="F112" i="9"/>
  <c r="H52" i="11"/>
  <c r="G17" i="13"/>
  <c r="X111" i="9"/>
  <c r="X112" i="9"/>
  <c r="E17" i="13"/>
  <c r="E8" i="13" s="1"/>
  <c r="K111" i="9"/>
  <c r="K112" i="9"/>
  <c r="K115" i="9" s="1"/>
  <c r="F41" i="13"/>
  <c r="F7" i="13"/>
  <c r="I7" i="13" s="1"/>
  <c r="N23" i="16"/>
  <c r="E41" i="13" l="1"/>
  <c r="E7" i="13"/>
  <c r="D23" i="13"/>
  <c r="D43" i="13" s="1"/>
  <c r="D48" i="13" s="1"/>
  <c r="D49" i="13" s="1"/>
  <c r="D40" i="13"/>
  <c r="J17" i="13"/>
  <c r="G8" i="13"/>
  <c r="X115" i="9"/>
  <c r="X113" i="9"/>
  <c r="I25" i="16"/>
  <c r="AA113" i="9"/>
  <c r="Q112" i="9"/>
  <c r="F115" i="9"/>
  <c r="Q115" i="9" s="1"/>
  <c r="F113" i="9"/>
  <c r="R112" i="9"/>
  <c r="AA115" i="9"/>
  <c r="J54" i="11"/>
  <c r="J55" i="11"/>
  <c r="L52" i="11"/>
  <c r="V113" i="9"/>
  <c r="I30" i="16" s="1"/>
  <c r="V115" i="9"/>
  <c r="AB115" i="9" s="1"/>
  <c r="H51" i="11"/>
  <c r="U110" i="9"/>
  <c r="L51" i="11"/>
  <c r="I55" i="11"/>
  <c r="K51" i="11"/>
  <c r="I54" i="11"/>
  <c r="AB112" i="9"/>
  <c r="V110" i="9"/>
  <c r="I41" i="13"/>
  <c r="F40" i="13"/>
  <c r="F23" i="13"/>
  <c r="I23" i="13" s="1"/>
  <c r="G7" i="13" l="1"/>
  <c r="G41" i="13"/>
  <c r="J41" i="13" s="1"/>
  <c r="J8" i="13"/>
  <c r="N28" i="16"/>
  <c r="E40" i="13"/>
  <c r="E23" i="13"/>
  <c r="E43" i="13" s="1"/>
  <c r="E48" i="13" s="1"/>
  <c r="R115" i="9"/>
  <c r="AB110" i="9"/>
  <c r="J58" i="11"/>
  <c r="J56" i="11"/>
  <c r="B31" i="16" s="1"/>
  <c r="R113" i="9"/>
  <c r="Q113" i="9"/>
  <c r="E56" i="11"/>
  <c r="H56" i="11" s="1"/>
  <c r="H55" i="11"/>
  <c r="I56" i="11"/>
  <c r="L55" i="11"/>
  <c r="I58" i="11"/>
  <c r="K55" i="11"/>
  <c r="K54" i="11"/>
  <c r="L54" i="11"/>
  <c r="AB113" i="9"/>
  <c r="I40" i="13"/>
  <c r="F43" i="13"/>
  <c r="I43" i="13" s="1"/>
  <c r="G23" i="13" l="1"/>
  <c r="G40" i="13"/>
  <c r="J40" i="13" s="1"/>
  <c r="J7" i="13"/>
  <c r="L56" i="11"/>
  <c r="K56" i="11"/>
  <c r="B26" i="16"/>
  <c r="K58" i="11"/>
  <c r="L58" i="11"/>
  <c r="F44" i="13"/>
  <c r="F48" i="13"/>
  <c r="I48" i="13" s="1"/>
  <c r="G43" i="13" l="1"/>
  <c r="J23" i="13"/>
  <c r="F49" i="13"/>
  <c r="B27" i="16" s="1"/>
  <c r="M87" i="2"/>
  <c r="P87" i="2" s="1"/>
  <c r="M78" i="2"/>
  <c r="M88" i="2"/>
  <c r="P88" i="2" s="1"/>
  <c r="N88" i="2"/>
  <c r="N78" i="2"/>
  <c r="N86" i="2" s="1"/>
  <c r="N87" i="2"/>
  <c r="G44" i="13" l="1"/>
  <c r="J43" i="13"/>
  <c r="M86" i="2"/>
  <c r="P86" i="2" s="1"/>
  <c r="P78" i="2"/>
  <c r="G48" i="13" l="1"/>
  <c r="G49" i="13" s="1"/>
  <c r="B32" i="16" s="1"/>
  <c r="J44" i="13"/>
  <c r="J48" i="13"/>
  <c r="Q20" i="51"/>
  <c r="Y20" i="51" l="1"/>
  <c r="Y18" i="51" s="1"/>
  <c r="Y5" i="51" s="1"/>
  <c r="Y45" i="51" s="1"/>
  <c r="Q18" i="51"/>
  <c r="Q5" i="51" s="1"/>
  <c r="Q45" i="51" s="1"/>
  <c r="H58" i="11" l="1"/>
  <c r="H54" i="11"/>
  <c r="E33" i="13" l="1"/>
  <c r="D33" i="13" l="1"/>
  <c r="E52" i="11" l="1"/>
  <c r="E51" i="11" s="1"/>
  <c r="F52" i="11"/>
  <c r="F51" i="11" s="1"/>
  <c r="D16" i="13" l="1"/>
  <c r="N21" i="16"/>
  <c r="F55" i="11"/>
  <c r="F58" i="11" s="1"/>
  <c r="F54" i="11"/>
  <c r="E16" i="13"/>
  <c r="E54" i="11"/>
  <c r="E55" i="11"/>
  <c r="E58" i="11" s="1"/>
  <c r="N20" i="16"/>
</calcChain>
</file>

<file path=xl/comments1.xml><?xml version="1.0" encoding="utf-8"?>
<comments xmlns="http://schemas.openxmlformats.org/spreadsheetml/2006/main">
  <authors>
    <author>Вершинина Е.А.</author>
  </authors>
  <commentLis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Вершинина Е.А.:</t>
        </r>
        <r>
          <rPr>
            <sz val="9"/>
            <color indexed="81"/>
            <rFont val="Tahoma"/>
            <family val="2"/>
            <charset val="204"/>
          </rPr>
          <t xml:space="preserve">
В соотвестствии с постановление Правительства РФ от 15.09.2020 № 1434</t>
        </r>
      </text>
    </comment>
  </commentList>
</comments>
</file>

<file path=xl/comments2.xml><?xml version="1.0" encoding="utf-8"?>
<comments xmlns="http://schemas.openxmlformats.org/spreadsheetml/2006/main">
  <authors>
    <author>Нефедова Марина Валерьевна</author>
  </authors>
  <commentList>
    <comment ref="A7" authorId="0">
      <text>
        <r>
          <rPr>
            <sz val="9"/>
            <color indexed="81"/>
            <rFont val="Tahoma"/>
            <family val="2"/>
            <charset val="204"/>
          </rPr>
          <t xml:space="preserve">п. 20.5  ...По статьям (группам, подгруппам) подконтрольных затрат, включая расходы на оплату труда и отчисления на социальные нужды </t>
        </r>
        <r>
          <rPr>
            <b/>
            <sz val="9"/>
            <color indexed="81"/>
            <rFont val="Tahoma"/>
            <family val="2"/>
            <charset val="204"/>
          </rPr>
          <t>производственного персонала, расходы на содержание наземных ОПФ, расходы на ремонт наземных ОПФ, коэффициент эластичности</t>
        </r>
        <r>
          <rPr>
            <sz val="9"/>
            <color indexed="81"/>
            <rFont val="Tahoma"/>
            <family val="2"/>
            <charset val="204"/>
          </rPr>
          <t xml:space="preserve"> устанавливается в зависимости от изменения объемов работ (услуг) в натуральном измерении по i-му виду регулируемых услуг, определяемого по формуле (3), в следующем размере:
</t>
        </r>
        <r>
          <rPr>
            <b/>
            <sz val="9"/>
            <color indexed="81"/>
            <rFont val="Tahoma"/>
            <family val="2"/>
            <charset val="204"/>
          </rPr>
          <t xml:space="preserve">при увеличении объемов работ (услуг) - 0,4;
при снижении объемов работ (услуг) - 0,3.
</t>
        </r>
      </text>
    </comment>
    <comment ref="A8" authorId="0">
      <text>
        <r>
          <rPr>
            <sz val="9"/>
            <color indexed="81"/>
            <rFont val="Tahoma"/>
            <family val="2"/>
            <charset val="204"/>
          </rPr>
          <t xml:space="preserve">п. 20.5…. По остальным статьям (группам, подгруппам) подконтрольных затрат, включая </t>
        </r>
        <r>
          <rPr>
            <b/>
            <sz val="9"/>
            <color indexed="81"/>
            <rFont val="Tahoma"/>
            <family val="2"/>
            <charset val="204"/>
          </rPr>
          <t xml:space="preserve">расходы на оплату труда и отчисления на социальные нужды административно-управленческого персонала, </t>
        </r>
        <r>
          <rPr>
            <sz val="9"/>
            <color indexed="81"/>
            <rFont val="Tahoma"/>
            <family val="2"/>
            <charset val="204"/>
          </rPr>
          <t xml:space="preserve">расходы на аренду и услуги сторонних организаций, расходы на подготовку и переподготовку кадров, расходы на страхование, прочие производственные и общехозяйственные расходы, коэффициент эластичности устанавливается в зависимости от изменения объемов работ (услуг) в натуральном измерении по i-му виду регулируемых услуг, определяемого по формуле (3), в следующем размере:
</t>
        </r>
        <r>
          <rPr>
            <b/>
            <sz val="9"/>
            <color indexed="81"/>
            <rFont val="Tahoma"/>
            <family val="2"/>
            <charset val="204"/>
          </rPr>
          <t xml:space="preserve">при увеличении объемов работ (услуг) - 0,1;
при снижении объемов работ (услуг) - 0,25.
</t>
        </r>
      </text>
    </comment>
    <comment ref="A21" authorId="0">
      <text>
        <r>
          <rPr>
            <sz val="10"/>
            <color indexed="81"/>
            <rFont val="Tahoma"/>
            <family val="2"/>
            <charset val="204"/>
          </rPr>
          <t xml:space="preserve">п. 20.4 ......Для расчета по статьям затрат (кроме групп, подгрупп, отдельных составляющих неподконтрольных расходов, входящих в их состав):
расходы на </t>
        </r>
        <r>
          <rPr>
            <b/>
            <sz val="10"/>
            <color indexed="81"/>
            <rFont val="Tahoma"/>
            <family val="2"/>
            <charset val="204"/>
          </rPr>
          <t>содержание наземных ОПФ</t>
        </r>
        <r>
          <rPr>
            <sz val="10"/>
            <color indexed="81"/>
            <rFont val="Tahoma"/>
            <family val="2"/>
            <charset val="204"/>
          </rPr>
          <t>, кроме отнесенных к неподконтрольным расходам,
расходы на</t>
        </r>
        <r>
          <rPr>
            <b/>
            <sz val="10"/>
            <color indexed="81"/>
            <rFont val="Tahoma"/>
            <family val="2"/>
            <charset val="204"/>
          </rPr>
          <t xml:space="preserve"> ремонт наземных ОПФ</t>
        </r>
        <r>
          <rPr>
            <sz val="10"/>
            <color indexed="81"/>
            <rFont val="Tahoma"/>
            <family val="2"/>
            <charset val="204"/>
          </rPr>
          <t xml:space="preserve">, кроме отнесенных к неподконтрольным расходам,
</t>
        </r>
        <r>
          <rPr>
            <b/>
            <sz val="10"/>
            <color indexed="81"/>
            <rFont val="Tahoma"/>
            <family val="2"/>
            <charset val="204"/>
          </rPr>
          <t xml:space="preserve">применяется </t>
        </r>
        <r>
          <rPr>
            <sz val="10"/>
            <color indexed="81"/>
            <rFont val="Tahoma"/>
            <family val="2"/>
            <charset val="204"/>
          </rPr>
          <t xml:space="preserve">индекс цен производителей промышленной продукции </t>
        </r>
        <r>
          <rPr>
            <b/>
            <sz val="10"/>
            <color indexed="81"/>
            <rFont val="Tahoma"/>
            <family val="2"/>
            <charset val="204"/>
          </rPr>
          <t>(ИЦП)</t>
        </r>
        <r>
          <rPr>
            <sz val="10"/>
            <color indexed="81"/>
            <rFont val="Tahoma"/>
            <family val="2"/>
            <charset val="204"/>
          </rPr>
          <t xml:space="preserve"> для внутреннего рынка.
</t>
        </r>
      </text>
    </comment>
    <comment ref="A22" authorId="0">
      <text>
        <r>
          <rPr>
            <sz val="10"/>
            <color indexed="81"/>
            <rFont val="Tahoma"/>
            <family val="2"/>
            <charset val="204"/>
          </rPr>
          <t xml:space="preserve">п. 20.4 ......Для расчета по статьям затрат (кроме групп, подгрупп, отдельных составляющих неподконтрольных расходов, входящих в их состав):
расходы на </t>
        </r>
        <r>
          <rPr>
            <b/>
            <sz val="10"/>
            <color indexed="81"/>
            <rFont val="Tahoma"/>
            <family val="2"/>
            <charset val="204"/>
          </rPr>
          <t>содержание наземных ОПФ</t>
        </r>
        <r>
          <rPr>
            <sz val="10"/>
            <color indexed="81"/>
            <rFont val="Tahoma"/>
            <family val="2"/>
            <charset val="204"/>
          </rPr>
          <t>, кроме отнесенных к неподконтрольным расходам,
расходы на</t>
        </r>
        <r>
          <rPr>
            <b/>
            <sz val="10"/>
            <color indexed="81"/>
            <rFont val="Tahoma"/>
            <family val="2"/>
            <charset val="204"/>
          </rPr>
          <t xml:space="preserve"> ремонт наземных ОПФ</t>
        </r>
        <r>
          <rPr>
            <sz val="10"/>
            <color indexed="81"/>
            <rFont val="Tahoma"/>
            <family val="2"/>
            <charset val="204"/>
          </rPr>
          <t xml:space="preserve">, кроме отнесенных к неподконтрольным расходам,
</t>
        </r>
        <r>
          <rPr>
            <b/>
            <sz val="10"/>
            <color indexed="81"/>
            <rFont val="Tahoma"/>
            <family val="2"/>
            <charset val="204"/>
          </rPr>
          <t xml:space="preserve">применяется </t>
        </r>
        <r>
          <rPr>
            <sz val="10"/>
            <color indexed="81"/>
            <rFont val="Tahoma"/>
            <family val="2"/>
            <charset val="204"/>
          </rPr>
          <t xml:space="preserve">индекс цен производителей промышленной продукции </t>
        </r>
        <r>
          <rPr>
            <b/>
            <sz val="10"/>
            <color indexed="81"/>
            <rFont val="Tahoma"/>
            <family val="2"/>
            <charset val="204"/>
          </rPr>
          <t>(ИЦП)</t>
        </r>
        <r>
          <rPr>
            <sz val="10"/>
            <color indexed="81"/>
            <rFont val="Tahoma"/>
            <family val="2"/>
            <charset val="204"/>
          </rPr>
          <t xml:space="preserve"> для внутреннего рынка.
</t>
        </r>
      </text>
    </comment>
    <comment ref="A23" authorId="0">
      <text>
        <r>
          <rPr>
            <sz val="10"/>
            <color indexed="81"/>
            <rFont val="Tahoma"/>
            <family val="2"/>
            <charset val="204"/>
          </rPr>
          <t xml:space="preserve">п. 20.4 ......Для расчета по статьям затрат (кроме групп, подгрупп, отдельных составляющих неподконтрольных расходов, входящих в их состав):
расходы на </t>
        </r>
        <r>
          <rPr>
            <b/>
            <sz val="10"/>
            <color indexed="81"/>
            <rFont val="Tahoma"/>
            <family val="2"/>
            <charset val="204"/>
          </rPr>
          <t>содержание наземных ОПФ</t>
        </r>
        <r>
          <rPr>
            <sz val="10"/>
            <color indexed="81"/>
            <rFont val="Tahoma"/>
            <family val="2"/>
            <charset val="204"/>
          </rPr>
          <t>, кроме отнесенных к неподконтрольным расходам,
расходы на</t>
        </r>
        <r>
          <rPr>
            <b/>
            <sz val="10"/>
            <color indexed="81"/>
            <rFont val="Tahoma"/>
            <family val="2"/>
            <charset val="204"/>
          </rPr>
          <t xml:space="preserve"> ремонт наземных ОПФ</t>
        </r>
        <r>
          <rPr>
            <sz val="10"/>
            <color indexed="81"/>
            <rFont val="Tahoma"/>
            <family val="2"/>
            <charset val="204"/>
          </rPr>
          <t xml:space="preserve">, кроме отнесенных к неподконтрольным расходам,
</t>
        </r>
        <r>
          <rPr>
            <b/>
            <sz val="10"/>
            <color indexed="81"/>
            <rFont val="Tahoma"/>
            <family val="2"/>
            <charset val="204"/>
          </rPr>
          <t xml:space="preserve">применяется </t>
        </r>
        <r>
          <rPr>
            <sz val="10"/>
            <color indexed="81"/>
            <rFont val="Tahoma"/>
            <family val="2"/>
            <charset val="204"/>
          </rPr>
          <t xml:space="preserve">индекс цен производителей промышленной продукции </t>
        </r>
        <r>
          <rPr>
            <b/>
            <sz val="10"/>
            <color indexed="81"/>
            <rFont val="Tahoma"/>
            <family val="2"/>
            <charset val="204"/>
          </rPr>
          <t>(ИЦП)</t>
        </r>
        <r>
          <rPr>
            <sz val="10"/>
            <color indexed="81"/>
            <rFont val="Tahoma"/>
            <family val="2"/>
            <charset val="204"/>
          </rPr>
          <t xml:space="preserve"> для внутреннего рынка.
</t>
        </r>
      </text>
    </comment>
    <comment ref="A24" authorId="0">
      <text>
        <r>
          <rPr>
            <sz val="10"/>
            <color indexed="81"/>
            <rFont val="Tahoma"/>
            <family val="2"/>
            <charset val="204"/>
          </rPr>
          <t xml:space="preserve">п. 20.4 ......Для расчета по статьям затрат (кроме групп, подгрупп, отдельных составляющих неподконтрольных расходов, входящих в их состав):
расходы на </t>
        </r>
        <r>
          <rPr>
            <b/>
            <sz val="10"/>
            <color indexed="81"/>
            <rFont val="Tahoma"/>
            <family val="2"/>
            <charset val="204"/>
          </rPr>
          <t>содержание наземных ОПФ</t>
        </r>
        <r>
          <rPr>
            <sz val="10"/>
            <color indexed="81"/>
            <rFont val="Tahoma"/>
            <family val="2"/>
            <charset val="204"/>
          </rPr>
          <t>, кроме отнесенных к неподконтрольным расходам,
расходы на</t>
        </r>
        <r>
          <rPr>
            <b/>
            <sz val="10"/>
            <color indexed="81"/>
            <rFont val="Tahoma"/>
            <family val="2"/>
            <charset val="204"/>
          </rPr>
          <t xml:space="preserve"> ремонт наземных ОПФ</t>
        </r>
        <r>
          <rPr>
            <sz val="10"/>
            <color indexed="81"/>
            <rFont val="Tahoma"/>
            <family val="2"/>
            <charset val="204"/>
          </rPr>
          <t xml:space="preserve">, кроме отнесенных к неподконтрольным расходам,
</t>
        </r>
        <r>
          <rPr>
            <b/>
            <sz val="10"/>
            <color indexed="81"/>
            <rFont val="Tahoma"/>
            <family val="2"/>
            <charset val="204"/>
          </rPr>
          <t xml:space="preserve">применяется </t>
        </r>
        <r>
          <rPr>
            <sz val="10"/>
            <color indexed="81"/>
            <rFont val="Tahoma"/>
            <family val="2"/>
            <charset val="204"/>
          </rPr>
          <t xml:space="preserve">индекс цен производителей промышленной продукции </t>
        </r>
        <r>
          <rPr>
            <b/>
            <sz val="10"/>
            <color indexed="81"/>
            <rFont val="Tahoma"/>
            <family val="2"/>
            <charset val="204"/>
          </rPr>
          <t>(ИЦП)</t>
        </r>
        <r>
          <rPr>
            <sz val="10"/>
            <color indexed="81"/>
            <rFont val="Tahoma"/>
            <family val="2"/>
            <charset val="204"/>
          </rPr>
          <t xml:space="preserve"> для внутреннего рынка.
</t>
        </r>
      </text>
    </comment>
  </commentList>
</comments>
</file>

<file path=xl/comments3.xml><?xml version="1.0" encoding="utf-8"?>
<comments xmlns="http://schemas.openxmlformats.org/spreadsheetml/2006/main">
  <authors>
    <author>Нефедова Марина Валерьевна</author>
    <author>Marina</author>
  </authors>
  <commentList>
    <comment ref="B29" authorId="0">
      <text>
        <r>
          <rPr>
            <sz val="9"/>
            <color indexed="81"/>
            <rFont val="Tahoma"/>
            <family val="2"/>
            <charset val="204"/>
          </rPr>
          <t xml:space="preserve">п. 20.5  ...По статьям (группам, подгруппам) подконтрольных затрат, включая расходы на оплату труда и отчисления на социальные нужды </t>
        </r>
        <r>
          <rPr>
            <b/>
            <sz val="9"/>
            <color indexed="81"/>
            <rFont val="Tahoma"/>
            <family val="2"/>
            <charset val="204"/>
          </rPr>
          <t>производственного персонала, расходы на содержание наземных ОПФ, расходы на ремонт наземных ОПФ, коэффициент эластичности</t>
        </r>
        <r>
          <rPr>
            <sz val="9"/>
            <color indexed="81"/>
            <rFont val="Tahoma"/>
            <family val="2"/>
            <charset val="204"/>
          </rPr>
          <t xml:space="preserve"> устанавливается в зависимости от изменения объемов работ (услуг) в натуральном измерении по i-му виду регулируемых услуг, определяемого по формуле (3), в следующем размере:
</t>
        </r>
        <r>
          <rPr>
            <b/>
            <sz val="9"/>
            <color indexed="81"/>
            <rFont val="Tahoma"/>
            <family val="2"/>
            <charset val="204"/>
          </rPr>
          <t xml:space="preserve">при увеличении объемов работ (услуг) - 0,4;
при снижении объемов работ (услуг) - 0,3.
</t>
        </r>
      </text>
    </comment>
    <comment ref="B30" authorId="0">
      <text>
        <r>
          <rPr>
            <sz val="9"/>
            <color indexed="81"/>
            <rFont val="Tahoma"/>
            <family val="2"/>
            <charset val="204"/>
          </rPr>
          <t xml:space="preserve">п. 20.5…. По остальным статьям (группам, подгруппам) подконтрольных затрат, включая </t>
        </r>
        <r>
          <rPr>
            <b/>
            <sz val="9"/>
            <color indexed="81"/>
            <rFont val="Tahoma"/>
            <family val="2"/>
            <charset val="204"/>
          </rPr>
          <t xml:space="preserve">расходы на оплату труда и отчисления на социальные нужды административно-управленческого персонала, </t>
        </r>
        <r>
          <rPr>
            <sz val="9"/>
            <color indexed="81"/>
            <rFont val="Tahoma"/>
            <family val="2"/>
            <charset val="204"/>
          </rPr>
          <t xml:space="preserve">расходы на аренду и услуги сторонних организаций, расходы на подготовку и переподготовку кадров, расходы на страхование, прочие производственные и общехозяйственные расходы, коэффициент эластичности устанавливается в зависимости от изменения объемов работ (услуг) в натуральном измерении по i-му виду регулируемых услуг, определяемого по формуле (3), в следующем размере:
</t>
        </r>
        <r>
          <rPr>
            <b/>
            <sz val="9"/>
            <color indexed="81"/>
            <rFont val="Tahoma"/>
            <family val="2"/>
            <charset val="204"/>
          </rPr>
          <t xml:space="preserve">при увеличении объемов работ (услуг) - 0,1;
при снижении объемов работ (услуг) - 0,25.
</t>
        </r>
      </text>
    </comment>
    <comment ref="B43" authorId="0">
      <text>
        <r>
          <rPr>
            <sz val="10"/>
            <color indexed="81"/>
            <rFont val="Tahoma"/>
            <family val="2"/>
            <charset val="204"/>
          </rPr>
          <t xml:space="preserve">п. 20.4 ......Для расчета по статьям затрат (кроме групп, подгрупп, отдельных составляющих неподконтрольных расходов, входящих в их состав):
расходы на </t>
        </r>
        <r>
          <rPr>
            <b/>
            <sz val="10"/>
            <color indexed="81"/>
            <rFont val="Tahoma"/>
            <family val="2"/>
            <charset val="204"/>
          </rPr>
          <t>содержание наземных ОПФ</t>
        </r>
        <r>
          <rPr>
            <sz val="10"/>
            <color indexed="81"/>
            <rFont val="Tahoma"/>
            <family val="2"/>
            <charset val="204"/>
          </rPr>
          <t>, кроме отнесенных к неподконтрольным расходам,
расходы на</t>
        </r>
        <r>
          <rPr>
            <b/>
            <sz val="10"/>
            <color indexed="81"/>
            <rFont val="Tahoma"/>
            <family val="2"/>
            <charset val="204"/>
          </rPr>
          <t xml:space="preserve"> ремонт наземных ОПФ</t>
        </r>
        <r>
          <rPr>
            <sz val="10"/>
            <color indexed="81"/>
            <rFont val="Tahoma"/>
            <family val="2"/>
            <charset val="204"/>
          </rPr>
          <t xml:space="preserve">, кроме отнесенных к неподконтрольным расходам,
</t>
        </r>
        <r>
          <rPr>
            <b/>
            <sz val="10"/>
            <color indexed="81"/>
            <rFont val="Tahoma"/>
            <family val="2"/>
            <charset val="204"/>
          </rPr>
          <t xml:space="preserve">применяется </t>
        </r>
        <r>
          <rPr>
            <sz val="10"/>
            <color indexed="81"/>
            <rFont val="Tahoma"/>
            <family val="2"/>
            <charset val="204"/>
          </rPr>
          <t xml:space="preserve">индекс цен производителей промышленной продукции </t>
        </r>
        <r>
          <rPr>
            <b/>
            <sz val="10"/>
            <color indexed="81"/>
            <rFont val="Tahoma"/>
            <family val="2"/>
            <charset val="204"/>
          </rPr>
          <t>(ИЦП)</t>
        </r>
        <r>
          <rPr>
            <sz val="10"/>
            <color indexed="81"/>
            <rFont val="Tahoma"/>
            <family val="2"/>
            <charset val="204"/>
          </rPr>
          <t xml:space="preserve"> для внутреннего рынка.
</t>
        </r>
      </text>
    </comment>
    <comment ref="B44" authorId="0">
      <text>
        <r>
          <rPr>
            <sz val="10"/>
            <color indexed="81"/>
            <rFont val="Tahoma"/>
            <family val="2"/>
            <charset val="204"/>
          </rPr>
          <t xml:space="preserve">п. 20.4 ......Для расчета по статьям затрат (кроме групп, подгрупп, отдельных составляющих неподконтрольных расходов, входящих в их состав):
расходы на </t>
        </r>
        <r>
          <rPr>
            <b/>
            <sz val="10"/>
            <color indexed="81"/>
            <rFont val="Tahoma"/>
            <family val="2"/>
            <charset val="204"/>
          </rPr>
          <t>содержание наземных ОПФ</t>
        </r>
        <r>
          <rPr>
            <sz val="10"/>
            <color indexed="81"/>
            <rFont val="Tahoma"/>
            <family val="2"/>
            <charset val="204"/>
          </rPr>
          <t>, кроме отнесенных к неподконтрольным расходам,
расходы на</t>
        </r>
        <r>
          <rPr>
            <b/>
            <sz val="10"/>
            <color indexed="81"/>
            <rFont val="Tahoma"/>
            <family val="2"/>
            <charset val="204"/>
          </rPr>
          <t xml:space="preserve"> ремонт наземных ОПФ</t>
        </r>
        <r>
          <rPr>
            <sz val="10"/>
            <color indexed="81"/>
            <rFont val="Tahoma"/>
            <family val="2"/>
            <charset val="204"/>
          </rPr>
          <t xml:space="preserve">, кроме отнесенных к неподконтрольным расходам,
</t>
        </r>
        <r>
          <rPr>
            <b/>
            <sz val="10"/>
            <color indexed="81"/>
            <rFont val="Tahoma"/>
            <family val="2"/>
            <charset val="204"/>
          </rPr>
          <t xml:space="preserve">применяется </t>
        </r>
        <r>
          <rPr>
            <sz val="10"/>
            <color indexed="81"/>
            <rFont val="Tahoma"/>
            <family val="2"/>
            <charset val="204"/>
          </rPr>
          <t xml:space="preserve">индекс цен производителей промышленной продукции </t>
        </r>
        <r>
          <rPr>
            <b/>
            <sz val="10"/>
            <color indexed="81"/>
            <rFont val="Tahoma"/>
            <family val="2"/>
            <charset val="204"/>
          </rPr>
          <t>(ИЦП)</t>
        </r>
        <r>
          <rPr>
            <sz val="10"/>
            <color indexed="81"/>
            <rFont val="Tahoma"/>
            <family val="2"/>
            <charset val="204"/>
          </rPr>
          <t xml:space="preserve"> для внутреннего рынка.
</t>
        </r>
      </text>
    </comment>
    <comment ref="B45" authorId="0">
      <text>
        <r>
          <rPr>
            <sz val="10"/>
            <color indexed="81"/>
            <rFont val="Tahoma"/>
            <family val="2"/>
            <charset val="204"/>
          </rPr>
          <t xml:space="preserve">п. 20.4 ......Для расчета по статьям затрат (кроме групп, подгрупп, отдельных составляющих неподконтрольных расходов, входящих в их состав):
расходы на </t>
        </r>
        <r>
          <rPr>
            <b/>
            <sz val="10"/>
            <color indexed="81"/>
            <rFont val="Tahoma"/>
            <family val="2"/>
            <charset val="204"/>
          </rPr>
          <t>содержание наземных ОПФ</t>
        </r>
        <r>
          <rPr>
            <sz val="10"/>
            <color indexed="81"/>
            <rFont val="Tahoma"/>
            <family val="2"/>
            <charset val="204"/>
          </rPr>
          <t>, кроме отнесенных к неподконтрольным расходам,
расходы на</t>
        </r>
        <r>
          <rPr>
            <b/>
            <sz val="10"/>
            <color indexed="81"/>
            <rFont val="Tahoma"/>
            <family val="2"/>
            <charset val="204"/>
          </rPr>
          <t xml:space="preserve"> ремонт наземных ОПФ</t>
        </r>
        <r>
          <rPr>
            <sz val="10"/>
            <color indexed="81"/>
            <rFont val="Tahoma"/>
            <family val="2"/>
            <charset val="204"/>
          </rPr>
          <t xml:space="preserve">, кроме отнесенных к неподконтрольным расходам,
</t>
        </r>
        <r>
          <rPr>
            <b/>
            <sz val="10"/>
            <color indexed="81"/>
            <rFont val="Tahoma"/>
            <family val="2"/>
            <charset val="204"/>
          </rPr>
          <t xml:space="preserve">применяется </t>
        </r>
        <r>
          <rPr>
            <sz val="10"/>
            <color indexed="81"/>
            <rFont val="Tahoma"/>
            <family val="2"/>
            <charset val="204"/>
          </rPr>
          <t xml:space="preserve">индекс цен производителей промышленной продукции </t>
        </r>
        <r>
          <rPr>
            <b/>
            <sz val="10"/>
            <color indexed="81"/>
            <rFont val="Tahoma"/>
            <family val="2"/>
            <charset val="204"/>
          </rPr>
          <t>(ИЦП)</t>
        </r>
        <r>
          <rPr>
            <sz val="10"/>
            <color indexed="81"/>
            <rFont val="Tahoma"/>
            <family val="2"/>
            <charset val="204"/>
          </rPr>
          <t xml:space="preserve"> для внутреннего рынка.
</t>
        </r>
      </text>
    </comment>
    <comment ref="B46" authorId="0">
      <text>
        <r>
          <rPr>
            <sz val="10"/>
            <color indexed="81"/>
            <rFont val="Tahoma"/>
            <family val="2"/>
            <charset val="204"/>
          </rPr>
          <t xml:space="preserve">п. 20.4 ......Для расчета по статьям затрат (кроме групп, подгрупп, отдельных составляющих неподконтрольных расходов, входящих в их состав):
расходы на </t>
        </r>
        <r>
          <rPr>
            <b/>
            <sz val="10"/>
            <color indexed="81"/>
            <rFont val="Tahoma"/>
            <family val="2"/>
            <charset val="204"/>
          </rPr>
          <t>содержание наземных ОПФ</t>
        </r>
        <r>
          <rPr>
            <sz val="10"/>
            <color indexed="81"/>
            <rFont val="Tahoma"/>
            <family val="2"/>
            <charset val="204"/>
          </rPr>
          <t>, кроме отнесенных к неподконтрольным расходам,
расходы на</t>
        </r>
        <r>
          <rPr>
            <b/>
            <sz val="10"/>
            <color indexed="81"/>
            <rFont val="Tahoma"/>
            <family val="2"/>
            <charset val="204"/>
          </rPr>
          <t xml:space="preserve"> ремонт наземных ОПФ</t>
        </r>
        <r>
          <rPr>
            <sz val="10"/>
            <color indexed="81"/>
            <rFont val="Tahoma"/>
            <family val="2"/>
            <charset val="204"/>
          </rPr>
          <t xml:space="preserve">, кроме отнесенных к неподконтрольным расходам,
</t>
        </r>
        <r>
          <rPr>
            <b/>
            <sz val="10"/>
            <color indexed="81"/>
            <rFont val="Tahoma"/>
            <family val="2"/>
            <charset val="204"/>
          </rPr>
          <t xml:space="preserve">применяется </t>
        </r>
        <r>
          <rPr>
            <sz val="10"/>
            <color indexed="81"/>
            <rFont val="Tahoma"/>
            <family val="2"/>
            <charset val="204"/>
          </rPr>
          <t xml:space="preserve">индекс цен производителей промышленной продукции </t>
        </r>
        <r>
          <rPr>
            <b/>
            <sz val="10"/>
            <color indexed="81"/>
            <rFont val="Tahoma"/>
            <family val="2"/>
            <charset val="204"/>
          </rPr>
          <t>(ИЦП)</t>
        </r>
        <r>
          <rPr>
            <sz val="10"/>
            <color indexed="81"/>
            <rFont val="Tahoma"/>
            <family val="2"/>
            <charset val="204"/>
          </rPr>
          <t xml:space="preserve"> для внутреннего рынка.
</t>
        </r>
      </text>
    </comment>
    <comment ref="B74" authorId="1">
      <text>
        <r>
          <rPr>
            <sz val="9"/>
            <color indexed="81"/>
            <rFont val="Tahoma"/>
            <family val="2"/>
            <charset val="204"/>
          </rPr>
          <t xml:space="preserve">-- если </t>
        </r>
        <r>
          <rPr>
            <b/>
            <sz val="9"/>
            <color indexed="81"/>
            <rFont val="Tahoma"/>
            <family val="2"/>
            <charset val="204"/>
          </rPr>
          <t xml:space="preserve">нет в составе собственного парка воздушных судов </t>
        </r>
        <r>
          <rPr>
            <sz val="9"/>
            <color indexed="81"/>
            <rFont val="Tahoma"/>
            <family val="2"/>
            <charset val="204"/>
          </rPr>
          <t>на правах собственности, на условиях аренды или лизинга, или на ином законном основании (далее - собственного парка воздушных судов), то расчет согласно п.44.1 Методика  (44.1....</t>
        </r>
        <r>
          <rPr>
            <b/>
            <sz val="9"/>
            <color indexed="39"/>
            <rFont val="Tahoma"/>
            <family val="2"/>
            <charset val="204"/>
          </rPr>
          <t xml:space="preserve"> величина нормативной прибыли по российским потребителям и иностранным эксплуатантам </t>
        </r>
        <r>
          <rPr>
            <sz val="9"/>
            <color indexed="81"/>
            <rFont val="Tahoma"/>
            <family val="2"/>
            <charset val="204"/>
          </rPr>
          <t>( ,  ) определяется исходя из общего объема нормативной прибыли, относимой на i-й вид регулируемых услуг  , и</t>
        </r>
        <r>
          <rPr>
            <sz val="9"/>
            <color indexed="39"/>
            <rFont val="Tahoma"/>
            <family val="2"/>
            <charset val="204"/>
          </rPr>
          <t xml:space="preserve"> </t>
        </r>
        <r>
          <rPr>
            <b/>
            <sz val="9"/>
            <color indexed="39"/>
            <rFont val="Tahoma"/>
            <family val="2"/>
            <charset val="204"/>
          </rPr>
          <t>удельного веса доходов по обычным видам деятельности, полученных субъектом регулирования по i-му виду регулируемых услуг от соответствующих потребителей (эксплуатантов), в общем объеме доходов по обычным видам деятельности, полученных субъектом регулирования по i-му виду регулируемых услуг, сложившегося за три отчетных года</t>
        </r>
        <r>
          <rPr>
            <sz val="9"/>
            <color indexed="81"/>
            <rFont val="Tahoma"/>
            <family val="2"/>
            <charset val="204"/>
          </rPr>
          <t xml:space="preserve">, предшествующих текущему финансовому году t
- если </t>
        </r>
        <r>
          <rPr>
            <b/>
            <sz val="9"/>
            <color indexed="81"/>
            <rFont val="Tahoma"/>
            <family val="2"/>
            <charset val="204"/>
          </rPr>
          <t>есть собственный парк ВС</t>
        </r>
        <r>
          <rPr>
            <sz val="9"/>
            <color indexed="81"/>
            <rFont val="Tahoma"/>
            <family val="2"/>
            <charset val="204"/>
          </rPr>
          <t>, то расчет согласно</t>
        </r>
        <r>
          <rPr>
            <b/>
            <sz val="9"/>
            <color indexed="81"/>
            <rFont val="Tahoma"/>
            <family val="2"/>
            <charset val="204"/>
          </rPr>
          <t xml:space="preserve"> п. 44.2 Методики </t>
        </r>
        <r>
          <rPr>
            <sz val="9"/>
            <color indexed="81"/>
            <rFont val="Tahoma"/>
            <family val="2"/>
            <charset val="204"/>
          </rPr>
          <t xml:space="preserve">(44.2. ..... величина нормативной прибыли по российским потребителям и иностранным эксплуатантам ( ,  ) определяется исходя из общего объема нормативной прибыли, относимой на i-й вид регулируемых услуг  , и </t>
        </r>
        <r>
          <rPr>
            <b/>
            <sz val="9"/>
            <color indexed="39"/>
            <rFont val="Tahoma"/>
            <family val="2"/>
            <charset val="204"/>
          </rPr>
          <t>соотношения действующего уровня ставок сборов (тарифов) по данному i-му виду регулируемых услуг для соответствующих потребителей (эксплуатантов), сложившегося за три отчетных года, предшествующих текущему финансовому году t)</t>
        </r>
      </text>
    </comment>
  </commentList>
</comments>
</file>

<file path=xl/comments4.xml><?xml version="1.0" encoding="utf-8"?>
<comments xmlns="http://schemas.openxmlformats.org/spreadsheetml/2006/main">
  <authors>
    <author>Нефедова Марина Валерьевна</author>
    <author>Marina</author>
  </authors>
  <commentList>
    <comment ref="B55" authorId="0">
      <text>
        <r>
          <rPr>
            <sz val="9"/>
            <color indexed="81"/>
            <rFont val="Tahoma"/>
            <family val="2"/>
            <charset val="204"/>
          </rPr>
          <t>затраты клининга</t>
        </r>
      </text>
    </comment>
    <comment ref="B74" authorId="1">
      <text>
        <r>
          <rPr>
            <b/>
            <sz val="9"/>
            <color indexed="81"/>
            <rFont val="Tahoma"/>
            <family val="2"/>
            <charset val="204"/>
          </rPr>
          <t>Marina:</t>
        </r>
        <r>
          <rPr>
            <sz val="9"/>
            <color indexed="81"/>
            <rFont val="Tahoma"/>
            <family val="2"/>
            <charset val="204"/>
          </rPr>
          <t xml:space="preserve">
- если </t>
        </r>
        <r>
          <rPr>
            <b/>
            <sz val="9"/>
            <color indexed="81"/>
            <rFont val="Tahoma"/>
            <family val="2"/>
            <charset val="204"/>
          </rPr>
          <t xml:space="preserve">нет в составе собственного парка воздушных судов </t>
        </r>
        <r>
          <rPr>
            <sz val="9"/>
            <color indexed="81"/>
            <rFont val="Tahoma"/>
            <family val="2"/>
            <charset val="204"/>
          </rPr>
          <t>на правах собственности, на условиях аренды или лизинга, или на ином законном основании (далее - собственного парка воздушных судов), то расчет согласно п.44.1 Методика  (44.1....</t>
        </r>
        <r>
          <rPr>
            <b/>
            <sz val="9"/>
            <color indexed="39"/>
            <rFont val="Tahoma"/>
            <family val="2"/>
            <charset val="204"/>
          </rPr>
          <t xml:space="preserve"> величина нормативной прибыли по российским потребителям и иностранным эксплуатантам </t>
        </r>
        <r>
          <rPr>
            <sz val="9"/>
            <color indexed="81"/>
            <rFont val="Tahoma"/>
            <family val="2"/>
            <charset val="204"/>
          </rPr>
          <t>( ,  ) определяется исходя из общего объема нормативной прибыли, относимой на i-й вид регулируемых услуг  , и</t>
        </r>
        <r>
          <rPr>
            <sz val="9"/>
            <color indexed="39"/>
            <rFont val="Tahoma"/>
            <family val="2"/>
            <charset val="204"/>
          </rPr>
          <t xml:space="preserve"> </t>
        </r>
        <r>
          <rPr>
            <b/>
            <sz val="9"/>
            <color indexed="39"/>
            <rFont val="Tahoma"/>
            <family val="2"/>
            <charset val="204"/>
          </rPr>
          <t>удельного веса доходов по обычным видам деятельности, полученных субъектом регулирования по i-му виду регулируемых услуг от соответствующих потребителей (эксплуатантов), в общем объеме доходов по обычным видам деятельности, полученных субъектом регулирования по i-му виду регулируемых услуг, сложившегося за три отчетных года</t>
        </r>
        <r>
          <rPr>
            <sz val="9"/>
            <color indexed="81"/>
            <rFont val="Tahoma"/>
            <family val="2"/>
            <charset val="204"/>
          </rPr>
          <t xml:space="preserve">, предшествующих текущему финансовому году t
- если </t>
        </r>
        <r>
          <rPr>
            <b/>
            <sz val="9"/>
            <color indexed="81"/>
            <rFont val="Tahoma"/>
            <family val="2"/>
            <charset val="204"/>
          </rPr>
          <t>есть собственный парк ВС</t>
        </r>
        <r>
          <rPr>
            <sz val="9"/>
            <color indexed="81"/>
            <rFont val="Tahoma"/>
            <family val="2"/>
            <charset val="204"/>
          </rPr>
          <t>, то расчет согласно</t>
        </r>
        <r>
          <rPr>
            <b/>
            <sz val="9"/>
            <color indexed="81"/>
            <rFont val="Tahoma"/>
            <family val="2"/>
            <charset val="204"/>
          </rPr>
          <t xml:space="preserve"> п. 44.2 Методики</t>
        </r>
      </text>
    </comment>
  </commentList>
</comments>
</file>

<file path=xl/comments5.xml><?xml version="1.0" encoding="utf-8"?>
<comments xmlns="http://schemas.openxmlformats.org/spreadsheetml/2006/main">
  <authors>
    <author>Сомова Екатерина Сергеевна</author>
  </authors>
  <commentList>
    <comment ref="S33" authorId="0">
      <text>
        <r>
          <rPr>
            <b/>
            <sz val="9"/>
            <color indexed="81"/>
            <rFont val="Tahoma"/>
            <family val="2"/>
            <charset val="204"/>
          </rPr>
          <t>Сомова Екатерина Сергеевна:</t>
        </r>
        <r>
          <rPr>
            <sz val="9"/>
            <color indexed="81"/>
            <rFont val="Tahoma"/>
            <family val="2"/>
            <charset val="204"/>
          </rPr>
          <t xml:space="preserve">
ссылки на данные Субъекта, если при проверке данных выявляются нарушения/расхождения - принимаются для расчета скорректированные данные</t>
        </r>
      </text>
    </comment>
  </commentList>
</comments>
</file>

<file path=xl/comments6.xml><?xml version="1.0" encoding="utf-8"?>
<comments xmlns="http://schemas.openxmlformats.org/spreadsheetml/2006/main">
  <authors>
    <author>Нефедова Марина Валерьевна</author>
  </authors>
  <commentList>
    <comment ref="B4" authorId="0">
      <text>
        <r>
          <rPr>
            <sz val="9"/>
            <color indexed="81"/>
            <rFont val="Tahoma"/>
            <family val="2"/>
            <charset val="204"/>
          </rPr>
          <t>перевод в рубли по курсу на начало периода п. 38.1</t>
        </r>
      </text>
    </comment>
  </commentList>
</comments>
</file>

<file path=xl/sharedStrings.xml><?xml version="1.0" encoding="utf-8"?>
<sst xmlns="http://schemas.openxmlformats.org/spreadsheetml/2006/main" count="13575" uniqueCount="870">
  <si>
    <t>Показатели</t>
  </si>
  <si>
    <t>налоги и иные обязательные платежи и сборы</t>
  </si>
  <si>
    <t xml:space="preserve">действующий    </t>
  </si>
  <si>
    <t>предлагаемый к установлению</t>
  </si>
  <si>
    <t>Рентабельность</t>
  </si>
  <si>
    <t xml:space="preserve"> российские потребители</t>
  </si>
  <si>
    <t xml:space="preserve">                        иностранные эксплуатанты</t>
  </si>
  <si>
    <t>1.</t>
  </si>
  <si>
    <t>1.1.</t>
  </si>
  <si>
    <t>1.2.</t>
  </si>
  <si>
    <t>административно-управленческий персонал</t>
  </si>
  <si>
    <t>производственный персонал</t>
  </si>
  <si>
    <t>2.</t>
  </si>
  <si>
    <t>2.1.</t>
  </si>
  <si>
    <t>2.1.1.</t>
  </si>
  <si>
    <t>2.1.2.</t>
  </si>
  <si>
    <t>2.2.</t>
  </si>
  <si>
    <t>2.2.1.</t>
  </si>
  <si>
    <t>2.2.2.</t>
  </si>
  <si>
    <t>2.3.</t>
  </si>
  <si>
    <t>электрическая энергия</t>
  </si>
  <si>
    <t>тепловая энергия и водообеспечение</t>
  </si>
  <si>
    <t>техническое обслуживание и эксплуатация оборудования</t>
  </si>
  <si>
    <t>техническое обслуживание и эксплуатация спецавтотранспорта</t>
  </si>
  <si>
    <t>прочие затраты</t>
  </si>
  <si>
    <t>Аренда и услуги сторонних организаций</t>
  </si>
  <si>
    <t>аренда государственного имущества</t>
  </si>
  <si>
    <t>аренда земельных участков</t>
  </si>
  <si>
    <t>аренда каналов связи и услуги связи</t>
  </si>
  <si>
    <t>прочие аренда и лизинг</t>
  </si>
  <si>
    <t>обеспечение авиабезопасности</t>
  </si>
  <si>
    <t>облеты ССО</t>
  </si>
  <si>
    <t>метеообеспечение</t>
  </si>
  <si>
    <t>прочие услуги</t>
  </si>
  <si>
    <t>Оплата труда</t>
  </si>
  <si>
    <t>Отчисления на соц. нужды</t>
  </si>
  <si>
    <t>Амортизация</t>
  </si>
  <si>
    <t>Содержание наземных ОПФ</t>
  </si>
  <si>
    <t>Подготовка и переподготовка кадров</t>
  </si>
  <si>
    <t>Страхование</t>
  </si>
  <si>
    <t>Прочие производственные расходы</t>
  </si>
  <si>
    <t>Общехозяйственные расходы</t>
  </si>
  <si>
    <t>налоги, сборы, платежи</t>
  </si>
  <si>
    <t>прочие общехозяйственные расходы</t>
  </si>
  <si>
    <t>2.4.</t>
  </si>
  <si>
    <t>2.4.1.</t>
  </si>
  <si>
    <t>2.4.2.</t>
  </si>
  <si>
    <t>2.4.3.</t>
  </si>
  <si>
    <t>2.4.4.</t>
  </si>
  <si>
    <t>2.4.5.</t>
  </si>
  <si>
    <t>2.5.</t>
  </si>
  <si>
    <t>2.6.</t>
  </si>
  <si>
    <t>2.7.</t>
  </si>
  <si>
    <t>2.8.</t>
  </si>
  <si>
    <t>2.9.</t>
  </si>
  <si>
    <t>2.10.</t>
  </si>
  <si>
    <t>Ремонт наземных ОПФ</t>
  </si>
  <si>
    <t>2.6.1.</t>
  </si>
  <si>
    <t>2.6.2.</t>
  </si>
  <si>
    <t>2.6.3.</t>
  </si>
  <si>
    <t>2.6.4.</t>
  </si>
  <si>
    <t>2.6.5.</t>
  </si>
  <si>
    <t>2.6.6.</t>
  </si>
  <si>
    <t>2.6.7.</t>
  </si>
  <si>
    <t>2.6.8.</t>
  </si>
  <si>
    <t>2.10.1.</t>
  </si>
  <si>
    <t>2.10.2.</t>
  </si>
  <si>
    <t>3.</t>
  </si>
  <si>
    <t>4.</t>
  </si>
  <si>
    <t>Прочие расходы</t>
  </si>
  <si>
    <t>расходы по участию в совместной деятельности</t>
  </si>
  <si>
    <t>расходы по оплате услуг кредитных организаций, проценты по кредитам на финансирование текущей деятельности</t>
  </si>
  <si>
    <t>5.</t>
  </si>
  <si>
    <t>3.1.</t>
  </si>
  <si>
    <t>3.2.</t>
  </si>
  <si>
    <t>4.1.</t>
  </si>
  <si>
    <t>4.2.</t>
  </si>
  <si>
    <t>4.3.</t>
  </si>
  <si>
    <t>6.</t>
  </si>
  <si>
    <t>6.1.</t>
  </si>
  <si>
    <t>6.2.</t>
  </si>
  <si>
    <t>7.</t>
  </si>
  <si>
    <t>8.</t>
  </si>
  <si>
    <t>8.1.</t>
  </si>
  <si>
    <t>8.2.</t>
  </si>
  <si>
    <t>9.</t>
  </si>
  <si>
    <t>10.</t>
  </si>
  <si>
    <t>Расчетная ставка сбора (тариф) по услуге</t>
  </si>
  <si>
    <t>корректировка расчетной ставки сбора (тарифа) по услуге</t>
  </si>
  <si>
    <t>субсидии по ставке сбора (тарифу) по услуге</t>
  </si>
  <si>
    <t>предельный уровень ставки сбора (тарифа) по услуге</t>
  </si>
  <si>
    <t>индекс изменения расчетного уровня к действ.</t>
  </si>
  <si>
    <t>корректировка расчетного уровня</t>
  </si>
  <si>
    <t>субсидии по снижению ставки сбора (тарифа)</t>
  </si>
  <si>
    <t>индекс изменения предлгаемого уровня к действующему</t>
  </si>
  <si>
    <t>предельный уровень</t>
  </si>
  <si>
    <t>расчетный уровень</t>
  </si>
  <si>
    <t xml:space="preserve">расчетный уровень </t>
  </si>
  <si>
    <t>Доходы с учетом сроков введения нового уровня, всего</t>
  </si>
  <si>
    <t>Удельный вес доходов в общих доходах по регул. деят.</t>
  </si>
  <si>
    <t>Финансовый результат с учетом субсидий.</t>
  </si>
  <si>
    <t>Субсидии, всего</t>
  </si>
  <si>
    <t>10.1.</t>
  </si>
  <si>
    <t>10.2.</t>
  </si>
  <si>
    <t>11.</t>
  </si>
  <si>
    <t>12.</t>
  </si>
  <si>
    <t>12.1.</t>
  </si>
  <si>
    <t>12.2.</t>
  </si>
  <si>
    <t>13.</t>
  </si>
  <si>
    <t>14.</t>
  </si>
  <si>
    <t>14.1.</t>
  </si>
  <si>
    <t>14.2.</t>
  </si>
  <si>
    <t>15.</t>
  </si>
  <si>
    <t>15.1.</t>
  </si>
  <si>
    <t>15.2.</t>
  </si>
  <si>
    <t>15.3.</t>
  </si>
  <si>
    <t>16.</t>
  </si>
  <si>
    <t>16.1.</t>
  </si>
  <si>
    <t>16.2.</t>
  </si>
  <si>
    <t>16.3.</t>
  </si>
  <si>
    <t>16.4.</t>
  </si>
  <si>
    <t>16.5.</t>
  </si>
  <si>
    <t>16.6.</t>
  </si>
  <si>
    <t>16.7.</t>
  </si>
  <si>
    <t>16.8.</t>
  </si>
  <si>
    <t>17.</t>
  </si>
  <si>
    <t>17.1.</t>
  </si>
  <si>
    <t>17.2.</t>
  </si>
  <si>
    <t>17.3.</t>
  </si>
  <si>
    <t>17.4.</t>
  </si>
  <si>
    <t>17.5.</t>
  </si>
  <si>
    <t>17.6.</t>
  </si>
  <si>
    <t>17.7.</t>
  </si>
  <si>
    <t>18.</t>
  </si>
  <si>
    <t>18.1.</t>
  </si>
  <si>
    <t>18.2.</t>
  </si>
  <si>
    <t>19.</t>
  </si>
  <si>
    <t>20.</t>
  </si>
  <si>
    <t>20.1.</t>
  </si>
  <si>
    <t>20.2.</t>
  </si>
  <si>
    <t>21.</t>
  </si>
  <si>
    <t>22.</t>
  </si>
  <si>
    <t>23.</t>
  </si>
  <si>
    <t>Формула</t>
  </si>
  <si>
    <t>1.1.+1.2.</t>
  </si>
  <si>
    <t>2.1.1.+2.1.2.</t>
  </si>
  <si>
    <t>2.2.1.+2.2.2.</t>
  </si>
  <si>
    <t>2.4.1.+2.4.2.+2.4.3.+2.4.4.+2.4.5.</t>
  </si>
  <si>
    <t>2.6.1+2.6.2.+2.6.3.+2.6.4.+2.6.5.+2.6.6.+2.6.7.+2.6.8.</t>
  </si>
  <si>
    <t>2.10.1.+2.10.2.</t>
  </si>
  <si>
    <t>2.1.+2.2.+2.3.+2.4.+2.5.+2.6.+2.7.+2.8.+2.9.+2.10.</t>
  </si>
  <si>
    <t>4.1.+4.2.+4.3.</t>
  </si>
  <si>
    <t>4./1.</t>
  </si>
  <si>
    <t>(2.+4.) или (6.1.+6.2.)</t>
  </si>
  <si>
    <t>обслуживание собственных ВС</t>
  </si>
  <si>
    <t>6.1.1.</t>
  </si>
  <si>
    <t>6.1.2.</t>
  </si>
  <si>
    <t>сторонние российские потребители</t>
  </si>
  <si>
    <t>1.1.1.</t>
  </si>
  <si>
    <t>1.1.2.</t>
  </si>
  <si>
    <t>1.1.1.+1.1.2.</t>
  </si>
  <si>
    <t>6.1./1.1.*1.1.2.</t>
  </si>
  <si>
    <t>6.1.-6.1.2.</t>
  </si>
  <si>
    <t>6./1.</t>
  </si>
  <si>
    <t>8.1.+8.2.</t>
  </si>
  <si>
    <t>8./1.</t>
  </si>
  <si>
    <t>обслуживание сторонних рос. потребителей</t>
  </si>
  <si>
    <t>6.+8.</t>
  </si>
  <si>
    <t>10./1.</t>
  </si>
  <si>
    <t>10.+12.-13.</t>
  </si>
  <si>
    <t>10.2.+12.2</t>
  </si>
  <si>
    <t>10.1+12.1.-13.</t>
  </si>
  <si>
    <t>14./1.</t>
  </si>
  <si>
    <t>15.+15.1.-15.2.</t>
  </si>
  <si>
    <t>Ставка сбора (тариф) для российские потребителей, руб./т мвм</t>
  </si>
  <si>
    <t xml:space="preserve">действующий уровень    </t>
  </si>
  <si>
    <t>14.1./1.1.</t>
  </si>
  <si>
    <t>16.2./16.1.</t>
  </si>
  <si>
    <t>16.2.+16.4.-16.5.</t>
  </si>
  <si>
    <t>16.7./16.1.</t>
  </si>
  <si>
    <t>14.2./1.2.</t>
  </si>
  <si>
    <t>17.2./17.1.</t>
  </si>
  <si>
    <t>17.2.+17.4.</t>
  </si>
  <si>
    <t>17.6./17.1.</t>
  </si>
  <si>
    <t>18.1.-6.1.2.</t>
  </si>
  <si>
    <t>18.2.-6.2.</t>
  </si>
  <si>
    <t>20./(6.1.2.+6.2.)*100%</t>
  </si>
  <si>
    <t>20.+22.</t>
  </si>
  <si>
    <t>18.1.+18.2.</t>
  </si>
  <si>
    <t>Объем работ всего (тыс.тонн)</t>
  </si>
  <si>
    <t>Фин. результат с учетом сроков введения (тыс. руб.)</t>
  </si>
  <si>
    <t>Отчеты и расчеты субъекта регулирования</t>
  </si>
  <si>
    <t>2014г.</t>
  </si>
  <si>
    <t>Расходы  по обычным видам деятельности (тыс. руб.), всего</t>
  </si>
  <si>
    <t>Прочие расходы, тыс. руб.</t>
  </si>
  <si>
    <t>Экономически обоснованные затраты всего, тыс. руб.</t>
  </si>
  <si>
    <t>Нормативная прибыль всего, тыс. руб.</t>
  </si>
  <si>
    <t>Необходимая валовая выручка расчетная, тыс. руб.</t>
  </si>
  <si>
    <t>Корректировка необходимой валовой выручки расчетной, тыс. руб.</t>
  </si>
  <si>
    <t>Субсидии по возмещению необходимой валовой выручки, тыс. руб.</t>
  </si>
  <si>
    <t>Необходимая валовая выручка итого, тыс. руб.</t>
  </si>
  <si>
    <t>Расчеты ФАС</t>
  </si>
  <si>
    <t xml:space="preserve">Динамика </t>
  </si>
  <si>
    <t xml:space="preserve">изменения экономических показателей и структуры затрат по услуге </t>
  </si>
  <si>
    <t>взлет-посадка</t>
  </si>
  <si>
    <t>Объем работ всего (тыс.пасс)</t>
  </si>
  <si>
    <t>Ставка сбора (тариф) для российские потребителей, руб./пасс.</t>
  </si>
  <si>
    <t>обеспечение стоянки ВС</t>
  </si>
  <si>
    <t xml:space="preserve">обеспечение авиационной безопасности  </t>
  </si>
  <si>
    <t>обеспечение взлет-посадки ВС</t>
  </si>
  <si>
    <t>предоставление аэровокзального комплекса (ВВЛ)</t>
  </si>
  <si>
    <t>предоставление аэровокзального комплекса (МВЛ)</t>
  </si>
  <si>
    <t>обслуживание пассажиров (ВВЛ)</t>
  </si>
  <si>
    <t>обслуживание пассажиров (МВЛ)</t>
  </si>
  <si>
    <t>обеспечение заправки ВС</t>
  </si>
  <si>
    <t>хранение авиатоплива</t>
  </si>
  <si>
    <t>БАЗОВЫЙ СЦЕНАРИЙ</t>
  </si>
  <si>
    <t>Инфляция (ИПЦ) за период, прирост цен %</t>
  </si>
  <si>
    <t xml:space="preserve">Курсы валют </t>
  </si>
  <si>
    <t>Курс доллара, руб.</t>
  </si>
  <si>
    <t>Курс евро (среднегодовой), долларов США за евро</t>
  </si>
  <si>
    <t>Курс евро, руб.</t>
  </si>
  <si>
    <t>Источник:</t>
  </si>
  <si>
    <t>Изменение цен (тарифов) на продукцию (услуги) компаний инфраструктурного сектора до 2018 года 
(в %, в среднем за год к предыдущему году)</t>
  </si>
  <si>
    <t xml:space="preserve">                                                                                                                                                              </t>
  </si>
  <si>
    <t>отчет</t>
  </si>
  <si>
    <t>оценка</t>
  </si>
  <si>
    <t>прогноз</t>
  </si>
  <si>
    <t>1.2.1.</t>
  </si>
  <si>
    <t>1.2.2.</t>
  </si>
  <si>
    <t>1.3.</t>
  </si>
  <si>
    <t>1.4.</t>
  </si>
  <si>
    <t>1.5.</t>
  </si>
  <si>
    <t>1.6.</t>
  </si>
  <si>
    <t>1.6.1.</t>
  </si>
  <si>
    <t>1.6.2.</t>
  </si>
  <si>
    <t>1.6.3.</t>
  </si>
  <si>
    <t>1.6.4.</t>
  </si>
  <si>
    <t>1.6.5.</t>
  </si>
  <si>
    <t>1.7.</t>
  </si>
  <si>
    <t>1.8.</t>
  </si>
  <si>
    <t>1.9.</t>
  </si>
  <si>
    <t>1.10.</t>
  </si>
  <si>
    <t>авиационная безопасность</t>
  </si>
  <si>
    <t>пользование аэровокзалом ВВЛ</t>
  </si>
  <si>
    <t>пользование аэровокзалом МВЛ</t>
  </si>
  <si>
    <t>обслуживание пассажиров ВВЛ</t>
  </si>
  <si>
    <t>обслуживание пассажиров МВЛ</t>
  </si>
  <si>
    <t>обеспечение стоянки</t>
  </si>
  <si>
    <t>Нерегулируемые виды деятельности</t>
  </si>
  <si>
    <t xml:space="preserve">Прочие доходы </t>
  </si>
  <si>
    <t>Отложенные налоговые активы</t>
  </si>
  <si>
    <t>Доходы всего</t>
  </si>
  <si>
    <t>Расходы всего</t>
  </si>
  <si>
    <t>Чистая прибыль</t>
  </si>
  <si>
    <t>проценты к получению</t>
  </si>
  <si>
    <t xml:space="preserve">доходы от участия в др. организациях </t>
  </si>
  <si>
    <t>Расходы по обычным видам деятельности</t>
  </si>
  <si>
    <t>Регулируемые виды деятельности</t>
  </si>
  <si>
    <t xml:space="preserve">обеспечение заправки ВС </t>
  </si>
  <si>
    <t>прочие расходы</t>
  </si>
  <si>
    <t xml:space="preserve">прочие доходы </t>
  </si>
  <si>
    <t>проценты к уплате</t>
  </si>
  <si>
    <t>Налог на прибыль</t>
  </si>
  <si>
    <t>Отложенные налоговые обязательства</t>
  </si>
  <si>
    <t>Выручка по обычным видам деятельности</t>
  </si>
  <si>
    <t xml:space="preserve">Структура доходов, расходов и финансового результата </t>
  </si>
  <si>
    <t>Х</t>
  </si>
  <si>
    <t>обслуживание пассажиров</t>
  </si>
  <si>
    <t>ВВЛ</t>
  </si>
  <si>
    <t>МВЛ</t>
  </si>
  <si>
    <t>24.</t>
  </si>
  <si>
    <t>25.</t>
  </si>
  <si>
    <t>2./1.</t>
  </si>
  <si>
    <t>Прочие расходы (штрафы, пени и др.)</t>
  </si>
  <si>
    <t>Всего</t>
  </si>
  <si>
    <t xml:space="preserve">взлет-посадка  </t>
  </si>
  <si>
    <t>авиа-безопас- ность</t>
  </si>
  <si>
    <t xml:space="preserve">     аэровокзал</t>
  </si>
  <si>
    <t>российские потребители</t>
  </si>
  <si>
    <t>иностранные эксплуатанты</t>
  </si>
  <si>
    <t xml:space="preserve">Удельный вес </t>
  </si>
  <si>
    <t>Расчет удельного веса доходов по российским потребителям и иностранным эксплуатантам</t>
  </si>
  <si>
    <t>Доходы, всего</t>
  </si>
  <si>
    <t>Взлет-посадка</t>
  </si>
  <si>
    <t>Дата утверждения</t>
  </si>
  <si>
    <t>тыс. тонн</t>
  </si>
  <si>
    <t xml:space="preserve">Действующие тарифы </t>
  </si>
  <si>
    <t>действующий тариф</t>
  </si>
  <si>
    <t>индекс роста</t>
  </si>
  <si>
    <t>рентабельность услуги</t>
  </si>
  <si>
    <t>МВМ</t>
  </si>
  <si>
    <t>загрузка</t>
  </si>
  <si>
    <t>ВС</t>
  </si>
  <si>
    <t>пасс.</t>
  </si>
  <si>
    <t>тонн</t>
  </si>
  <si>
    <t>Пользование аэровокзалом, руб./пасс.</t>
  </si>
  <si>
    <t>тыс. пасс.</t>
  </si>
  <si>
    <t>Пользование аэровокзалом</t>
  </si>
  <si>
    <t>Обслуживание пассажиров</t>
  </si>
  <si>
    <t>руб./пасс.</t>
  </si>
  <si>
    <t xml:space="preserve"> </t>
  </si>
  <si>
    <t>Обеспечение авиационной безопасности</t>
  </si>
  <si>
    <t>расходы по оплате услуг кредитных организаций</t>
  </si>
  <si>
    <t>индекс изменения предлагаемого уровня к действующему</t>
  </si>
  <si>
    <t>2.1.+2.2.+2.3.+2.4.+2.5.+ 2.6.+2.7.+2.8.+2.9.+2.10.</t>
  </si>
  <si>
    <t>Валютные заемные средства</t>
  </si>
  <si>
    <t>Рублевые заемные средства</t>
  </si>
  <si>
    <t>Средневзвешенная процентная ставка</t>
  </si>
  <si>
    <t>Итого</t>
  </si>
  <si>
    <t>Кредиты на долгосрочной основе</t>
  </si>
  <si>
    <t>Заемные средства, тыс. руб.</t>
  </si>
  <si>
    <t xml:space="preserve">Доля заемных средств, ед. </t>
  </si>
  <si>
    <r>
      <t xml:space="preserve">Ставка сбора (тариф) для </t>
    </r>
    <r>
      <rPr>
        <b/>
        <sz val="10"/>
        <color rgb="FF0000FF"/>
        <rFont val="Times New Roman"/>
        <family val="1"/>
        <charset val="204"/>
      </rPr>
      <t>российские потребителей,</t>
    </r>
    <r>
      <rPr>
        <b/>
        <sz val="10"/>
        <rFont val="Times New Roman"/>
        <family val="1"/>
        <charset val="204"/>
      </rPr>
      <t xml:space="preserve"> руб./т мвм</t>
    </r>
  </si>
  <si>
    <r>
      <t xml:space="preserve">Ставка сбора для </t>
    </r>
    <r>
      <rPr>
        <b/>
        <sz val="10"/>
        <color rgb="FF0000FF"/>
        <rFont val="Times New Roman"/>
        <family val="1"/>
        <charset val="204"/>
      </rPr>
      <t>иностранных эксплуатантов</t>
    </r>
    <r>
      <rPr>
        <b/>
        <sz val="10"/>
        <color theme="8" tint="-0.249977111117893"/>
        <rFont val="Times New Roman"/>
        <family val="1"/>
        <charset val="204"/>
      </rPr>
      <t>,</t>
    </r>
    <r>
      <rPr>
        <b/>
        <sz val="10"/>
        <rFont val="Times New Roman"/>
        <family val="1"/>
        <charset val="204"/>
      </rPr>
      <t xml:space="preserve"> долл.США/т мвм</t>
    </r>
  </si>
  <si>
    <t>период действия действующего тарифа</t>
  </si>
  <si>
    <t>период действия нового тарифа</t>
  </si>
  <si>
    <t>Амортизация всего по обычным видам деятельности</t>
  </si>
  <si>
    <t>амортизация по регулируемым видам деятельности</t>
  </si>
  <si>
    <t>амортизация по нерегулируемым видам деятельности</t>
  </si>
  <si>
    <t>в т.ч.</t>
  </si>
  <si>
    <t>Экономически обоснованные затраты на ед. услуг (работ), руб.</t>
  </si>
  <si>
    <t>Себестоимость единицы работ (услуг),  руб.</t>
  </si>
  <si>
    <t>Экономически обоснованные затраты на ед. услуг (работ),  руб.</t>
  </si>
  <si>
    <t>Необходимая валовая выручка на единицу работ (услуг),  руб.</t>
  </si>
  <si>
    <t>Себестоимость единицы работ (услуг) , руб.</t>
  </si>
  <si>
    <t>Себестоимость единицы работ (услуг), руб.</t>
  </si>
  <si>
    <t>Прочие расходы на единицу работ (услуг), руб.</t>
  </si>
  <si>
    <t>Нормативная прибыль на ед. услуг (работ), руб.</t>
  </si>
  <si>
    <t>Нормативная прибыль на ед. услуг (работ),  руб.</t>
  </si>
  <si>
    <t>Необходимая валовая выручка на единицу работ (услуг), руб.</t>
  </si>
  <si>
    <t>Себестоимость единицы работ (услуг) ,  руб.</t>
  </si>
  <si>
    <t>Прочие расходы на единицу работ (услуг),  руб.</t>
  </si>
  <si>
    <t>Субсидии по возмещению необходимой валовой выручки, руб.</t>
  </si>
  <si>
    <t>Прибыль (убыток) до налогообложения</t>
  </si>
  <si>
    <t>по регулируемой деятельности</t>
  </si>
  <si>
    <t>по нерегулируемой деятельности</t>
  </si>
  <si>
    <t>Прибыль (убыток) от обычных видов деятельности</t>
  </si>
  <si>
    <t>коэф-т эл. осн.подконтр.</t>
  </si>
  <si>
    <t>коэф-т эл. прочие подконтр.</t>
  </si>
  <si>
    <t>В-737-800</t>
  </si>
  <si>
    <t>% к 2014г.</t>
  </si>
  <si>
    <t>% к 2015г.</t>
  </si>
  <si>
    <t>Производственные показатели</t>
  </si>
  <si>
    <t>Таблица 1</t>
  </si>
  <si>
    <t>Наименование сбора, тарифа</t>
  </si>
  <si>
    <t>Ед. изм.</t>
  </si>
  <si>
    <t>Взлет – посадка</t>
  </si>
  <si>
    <t>российские эксплуатанты</t>
  </si>
  <si>
    <t>руб./ т 
м.в.м.</t>
  </si>
  <si>
    <t>долл. США/ т м.в.м.</t>
  </si>
  <si>
    <t>Авиабезопасность</t>
  </si>
  <si>
    <t>руб./ т м.в.м.</t>
  </si>
  <si>
    <t>Предоставление аэровокзального комплекса</t>
  </si>
  <si>
    <t>долл. США/ пасс.</t>
  </si>
  <si>
    <t>Таблица 2</t>
  </si>
  <si>
    <t>Приложение 11</t>
  </si>
  <si>
    <t xml:space="preserve">Анализ динамики изменения сборов и тарифов </t>
  </si>
  <si>
    <t>Подконтрольные расходы</t>
  </si>
  <si>
    <t>Неподконтрольные расходы</t>
  </si>
  <si>
    <t>+</t>
  </si>
  <si>
    <t>Примечание</t>
  </si>
  <si>
    <t>п. 19.3 Методических рекомендаций</t>
  </si>
  <si>
    <t>п.19.1, п. 20 Методических рекомендаций</t>
  </si>
  <si>
    <t>п.19.1, п. 20  Методических рекомендаций</t>
  </si>
  <si>
    <t>п. 19.2, п. 21 Методических рекомендаций</t>
  </si>
  <si>
    <t>п. 19.2, п. 21  Методических рекомендаций</t>
  </si>
  <si>
    <t>Структура расходов по обычным видам деятельности</t>
  </si>
  <si>
    <t xml:space="preserve">расчетный уровень доходов </t>
  </si>
  <si>
    <t>корректировка доходов</t>
  </si>
  <si>
    <t>процент корректировки ставки сбора (предоставление льгот а/к)</t>
  </si>
  <si>
    <t>Наименование</t>
  </si>
  <si>
    <t>Расходы по регулируемым видам деятельности</t>
  </si>
  <si>
    <t>Коэффициент распределения прочих расходов без учёта процентов по кредитам и займам</t>
  </si>
  <si>
    <t>Раходы учитываемые при  расчете экономически обоснованных затрат  в составе прочих расходов</t>
  </si>
  <si>
    <t>Расходы по оплате услуг кредитных организаций</t>
  </si>
  <si>
    <t>Расходы по участию в совместной деятельности</t>
  </si>
  <si>
    <t>Налоги и иные обязательные платежи и сборы</t>
  </si>
  <si>
    <t>Проценты к уплате по долговым обязательствам</t>
  </si>
  <si>
    <t>Курсовые разницы</t>
  </si>
  <si>
    <t>ФАС</t>
  </si>
  <si>
    <t>для расчета</t>
  </si>
  <si>
    <t>% к 2016г.</t>
  </si>
  <si>
    <t xml:space="preserve">
план</t>
  </si>
  <si>
    <t xml:space="preserve">
Ожид.</t>
  </si>
  <si>
    <t xml:space="preserve">
Факт</t>
  </si>
  <si>
    <t xml:space="preserve">
действующий</t>
  </si>
  <si>
    <t>Суммарная максимальная взлетная  масса</t>
  </si>
  <si>
    <t>действующий</t>
  </si>
  <si>
    <t>индекс-дефлятор /электроэнергия</t>
  </si>
  <si>
    <t>индекс-дефлятор /коммунальные услуги</t>
  </si>
  <si>
    <t>курс доллара, руб.</t>
  </si>
  <si>
    <t>Ставка сбора (тариф) для российские потребителей, % от сбора за взлет-посадку за час</t>
  </si>
  <si>
    <t>Ставка сбора для иностранных эксплуатантов, % от сбора за взлет-посадку за сутки</t>
  </si>
  <si>
    <t>для иностранных эксплуатантов</t>
  </si>
  <si>
    <t>Расходы по обычным видам деятельности , всего</t>
  </si>
  <si>
    <t>предложение А/П</t>
  </si>
  <si>
    <t>Предложение А/П</t>
  </si>
  <si>
    <r>
      <t xml:space="preserve">Индекс цен производителей промышленности (ИЦП) на внутреннем рынке  </t>
    </r>
    <r>
      <rPr>
        <sz val="9"/>
        <rFont val="Times New Roman"/>
        <family val="1"/>
        <charset val="204"/>
      </rPr>
      <t>по расчету МЭР (с искл. экспортной составляющей)</t>
    </r>
  </si>
  <si>
    <t>ИПЦ</t>
  </si>
  <si>
    <t>ИЦП</t>
  </si>
  <si>
    <t>Расчетный уровень тарифов в соответсвии с методикой</t>
  </si>
  <si>
    <t>Себестоимость единицы работ (услуг)  соответсвии с методикой, руб.</t>
  </si>
  <si>
    <t>Всего по регулируемой деятельности</t>
  </si>
  <si>
    <t>Обслуживание пассажиров (нерег)</t>
  </si>
  <si>
    <t xml:space="preserve">Выборка кредита, тыс. руб.              </t>
  </si>
  <si>
    <t>Выборка кредита нарастающим итогом</t>
  </si>
  <si>
    <t xml:space="preserve">Возврат основного долга          </t>
  </si>
  <si>
    <t xml:space="preserve">Остаток основного долга          </t>
  </si>
  <si>
    <t xml:space="preserve">Процентная ставка по кредиту, %  </t>
  </si>
  <si>
    <t>Начисление процентов</t>
  </si>
  <si>
    <t>Начисленные, но не выплаченные проценты накопленным итогом</t>
  </si>
  <si>
    <t xml:space="preserve">Выплата процентов за кредит      </t>
  </si>
  <si>
    <t>Всего средств на возврат и обслуживание кредита</t>
  </si>
  <si>
    <t>Предложение ФАС</t>
  </si>
  <si>
    <t>отчет/оценка</t>
  </si>
  <si>
    <t>Сценарные условия, основные параметры прогноза социально–экономического развития Российской Федерации и предельные уровни цен (тарифов) на услуги компаний инфраструктурного сектора на 2017 год и на плановый период 2018 и 2019 годов</t>
  </si>
  <si>
    <t>Темп роста,%</t>
  </si>
  <si>
    <r>
      <t xml:space="preserve">Расчеты </t>
    </r>
    <r>
      <rPr>
        <b/>
        <sz val="10"/>
        <color rgb="FF0000FF"/>
        <rFont val="Times New Roman"/>
        <family val="1"/>
        <charset val="204"/>
      </rPr>
      <t>ФАС</t>
    </r>
  </si>
  <si>
    <r>
      <t xml:space="preserve">Отчеты и расчеты </t>
    </r>
    <r>
      <rPr>
        <b/>
        <sz val="10"/>
        <color rgb="FF0000FF"/>
        <rFont val="Times New Roman"/>
        <family val="1"/>
        <charset val="204"/>
      </rPr>
      <t>субъекта регулирования</t>
    </r>
  </si>
  <si>
    <t>к 2015г.</t>
  </si>
  <si>
    <t>к 2016г.</t>
  </si>
  <si>
    <t>2015
Факт</t>
  </si>
  <si>
    <t>2014
Факт</t>
  </si>
  <si>
    <t>к 2014г.</t>
  </si>
  <si>
    <t>долл. США./т</t>
  </si>
  <si>
    <t>долл. США/т</t>
  </si>
  <si>
    <t>ставка отчислений на соц. нужды производ.</t>
  </si>
  <si>
    <t>ставка отчислений на соц. нужды администр.</t>
  </si>
  <si>
    <t>здания и сооружения</t>
  </si>
  <si>
    <t xml:space="preserve"> учитываемые при расчете тарифов</t>
  </si>
  <si>
    <t>кредит1</t>
  </si>
  <si>
    <t>кредит2</t>
  </si>
  <si>
    <t>Текущая процентная ставка</t>
  </si>
  <si>
    <t>Всего остаток основного долга</t>
  </si>
  <si>
    <t>Задолженность по кредиту</t>
  </si>
  <si>
    <r>
      <t>r</t>
    </r>
    <r>
      <rPr>
        <vertAlign val="subscript"/>
        <sz val="10"/>
        <color theme="1"/>
        <rFont val="Times New Roman"/>
        <family val="1"/>
        <charset val="204"/>
      </rPr>
      <t>d,вал.</t>
    </r>
  </si>
  <si>
    <r>
      <t>r</t>
    </r>
    <r>
      <rPr>
        <vertAlign val="subscript"/>
        <sz val="10"/>
        <color theme="1"/>
        <rFont val="Times New Roman"/>
        <family val="1"/>
        <charset val="204"/>
      </rPr>
      <t>d,руб.</t>
    </r>
  </si>
  <si>
    <r>
      <t xml:space="preserve">ДКЗ </t>
    </r>
    <r>
      <rPr>
        <vertAlign val="subscript"/>
        <sz val="10"/>
        <color theme="1"/>
        <rFont val="Times New Roman"/>
        <family val="1"/>
        <charset val="204"/>
      </rPr>
      <t>вал.</t>
    </r>
  </si>
  <si>
    <r>
      <t>ДКЗ</t>
    </r>
    <r>
      <rPr>
        <vertAlign val="subscript"/>
        <sz val="10"/>
        <color theme="1"/>
        <rFont val="Times New Roman"/>
        <family val="1"/>
        <charset val="204"/>
      </rPr>
      <t xml:space="preserve"> руб.</t>
    </r>
  </si>
  <si>
    <t>изменение курса рубля к иностранной валюте Δвал</t>
  </si>
  <si>
    <r>
      <t>Стоимость использования заемных с</t>
    </r>
    <r>
      <rPr>
        <sz val="10"/>
        <rFont val="Times New Roman"/>
        <family val="1"/>
        <charset val="204"/>
      </rPr>
      <t>редств, r</t>
    </r>
    <r>
      <rPr>
        <vertAlign val="subscript"/>
        <sz val="10"/>
        <rFont val="Times New Roman"/>
        <family val="1"/>
        <charset val="204"/>
      </rPr>
      <t>d</t>
    </r>
  </si>
  <si>
    <t>данные на конец периода</t>
  </si>
  <si>
    <t>п. 38.1 Методики</t>
  </si>
  <si>
    <t>Всего сальдо по кредитам и займам на конец периода</t>
  </si>
  <si>
    <t>курс долл. США</t>
  </si>
  <si>
    <t>руб.</t>
  </si>
  <si>
    <t>Расходы авиакомпании при обслуживании 1 вылета воздушного судна</t>
  </si>
  <si>
    <t>Рост расходов, %</t>
  </si>
  <si>
    <t xml:space="preserve">Кредит 1: </t>
  </si>
  <si>
    <t xml:space="preserve">Кредит 2: </t>
  </si>
  <si>
    <t>Обеспечение заправки ВС</t>
  </si>
  <si>
    <t>Хранение авиатоплива</t>
  </si>
  <si>
    <t>Субъект регулирования</t>
  </si>
  <si>
    <t>транспорт</t>
  </si>
  <si>
    <t>оборудование и прочие  ОС</t>
  </si>
  <si>
    <t>Основные материалы на эксплуатацию, техническое обслуживание и ремонт самолетов, вертолетов и авиадвигателей (СВАД)</t>
  </si>
  <si>
    <t>Прочие расходы на эксплуатацию, техническое обслуживание и ремонт СВАД</t>
  </si>
  <si>
    <t>Покупная стоимость реализованных товаров</t>
  </si>
  <si>
    <t>Всего расходов по обычным видам деятельности,  всего</t>
  </si>
  <si>
    <t>Авиа ГСМ</t>
  </si>
  <si>
    <t>материалы на техническое обслуживание и ремонт</t>
  </si>
  <si>
    <t>бортовое и общественное питание</t>
  </si>
  <si>
    <t>прочее</t>
  </si>
  <si>
    <t>Итого расходов</t>
  </si>
  <si>
    <t>2.3.1.</t>
  </si>
  <si>
    <t>2.3.2.</t>
  </si>
  <si>
    <t>2.3.3.</t>
  </si>
  <si>
    <t>2.8.1.</t>
  </si>
  <si>
    <t>2.8.2.</t>
  </si>
  <si>
    <t>2.8.3.</t>
  </si>
  <si>
    <t>2.8.4.</t>
  </si>
  <si>
    <t>2.8.5.</t>
  </si>
  <si>
    <t>2.8.6.</t>
  </si>
  <si>
    <t>2.8.7.</t>
  </si>
  <si>
    <t>2.8.8.</t>
  </si>
  <si>
    <t>2.11.</t>
  </si>
  <si>
    <t>2.12.</t>
  </si>
  <si>
    <t>2.12.1.</t>
  </si>
  <si>
    <t>2.12.2.</t>
  </si>
  <si>
    <t>Регулируемая деятельность</t>
  </si>
  <si>
    <t>действующие</t>
  </si>
  <si>
    <t>предложение ФАС</t>
  </si>
  <si>
    <t>Доход на 1 пассажира</t>
  </si>
  <si>
    <t>Пассажиропоток</t>
  </si>
  <si>
    <t>долл. США/пасс</t>
  </si>
  <si>
    <t>долл. США/тонн</t>
  </si>
  <si>
    <t xml:space="preserve">Наименование </t>
  </si>
  <si>
    <t>Сравнительная таблица</t>
  </si>
  <si>
    <r>
      <t xml:space="preserve">Расходы авиакомпании при обслуживании 1 вылета воздушного судна  с мвм </t>
    </r>
    <r>
      <rPr>
        <b/>
        <i/>
        <sz val="10"/>
        <color theme="1"/>
        <rFont val="Times New Roman"/>
        <family val="1"/>
        <charset val="204"/>
      </rPr>
      <t xml:space="preserve">79 </t>
    </r>
    <r>
      <rPr>
        <b/>
        <sz val="10"/>
        <color theme="1"/>
        <rFont val="Times New Roman"/>
        <family val="1"/>
        <charset val="204"/>
      </rPr>
      <t xml:space="preserve">т и коммерч. загрузкой 75% от </t>
    </r>
    <r>
      <rPr>
        <b/>
        <i/>
        <sz val="10"/>
        <color theme="1"/>
        <rFont val="Times New Roman"/>
        <family val="1"/>
        <charset val="204"/>
      </rPr>
      <t xml:space="preserve">189 </t>
    </r>
    <r>
      <rPr>
        <b/>
        <sz val="10"/>
        <color theme="1"/>
        <rFont val="Times New Roman"/>
        <family val="1"/>
        <charset val="204"/>
      </rPr>
      <t>пасс.</t>
    </r>
  </si>
  <si>
    <t>заправка</t>
  </si>
  <si>
    <t xml:space="preserve">рентабельность услуги </t>
  </si>
  <si>
    <t xml:space="preserve">рентабельность регулируемой деятельности </t>
  </si>
  <si>
    <t xml:space="preserve">рентабельность деятельности предприятия </t>
  </si>
  <si>
    <t>рентабельность деятельности предприятия</t>
  </si>
  <si>
    <t>Пассажиропоток за 2015г.</t>
  </si>
  <si>
    <t>топливо сторонних потребителей</t>
  </si>
  <si>
    <t>собственное авиатопливо аэропорта</t>
  </si>
  <si>
    <r>
      <t xml:space="preserve">Доходы </t>
    </r>
    <r>
      <rPr>
        <b/>
        <sz val="10"/>
        <color rgb="FF0000FF"/>
        <rFont val="Times New Roman"/>
        <family val="1"/>
        <charset val="204"/>
      </rPr>
      <t>от сторонних потребителей</t>
    </r>
    <r>
      <rPr>
        <b/>
        <sz val="10"/>
        <rFont val="Times New Roman"/>
        <family val="1"/>
        <charset val="204"/>
      </rPr>
      <t xml:space="preserve"> с учетом сроков введения нового уровня, всего</t>
    </r>
  </si>
  <si>
    <t>сторон. потребители</t>
  </si>
  <si>
    <r>
      <t>Подлежит компенсации за счет других видов деятельности (</t>
    </r>
    <r>
      <rPr>
        <b/>
        <sz val="10"/>
        <color rgb="FF0000FF"/>
        <rFont val="Times New Roman"/>
        <family val="1"/>
        <charset val="204"/>
      </rPr>
      <t>собственное  авиатопливо</t>
    </r>
    <r>
      <rPr>
        <b/>
        <sz val="10"/>
        <rFont val="Times New Roman"/>
        <family val="1"/>
        <charset val="204"/>
      </rPr>
      <t>)</t>
    </r>
  </si>
  <si>
    <t>хранение авиатоплива сторонних потребителей</t>
  </si>
  <si>
    <t>доля объемов</t>
  </si>
  <si>
    <r>
      <t xml:space="preserve">Хранение </t>
    </r>
    <r>
      <rPr>
        <b/>
        <sz val="10"/>
        <color rgb="FF0000FF"/>
        <rFont val="Times New Roman"/>
        <family val="1"/>
        <charset val="204"/>
      </rPr>
      <t>собственного авиатоплива</t>
    </r>
  </si>
  <si>
    <r>
      <t xml:space="preserve">Хранение авиатоплива </t>
    </r>
    <r>
      <rPr>
        <b/>
        <sz val="10"/>
        <color rgb="FF0000FF"/>
        <rFont val="Times New Roman"/>
        <family val="1"/>
        <charset val="204"/>
      </rPr>
      <t>сторонних потребителей</t>
    </r>
  </si>
  <si>
    <t>1.8.1.</t>
  </si>
  <si>
    <t>1.8.2.</t>
  </si>
  <si>
    <t>1.8.3.</t>
  </si>
  <si>
    <t>1.8.4.</t>
  </si>
  <si>
    <t>1.8.5.</t>
  </si>
  <si>
    <t>1.8.6.</t>
  </si>
  <si>
    <t>1.8.7.</t>
  </si>
  <si>
    <t>1.8.8.</t>
  </si>
  <si>
    <t>1.11.</t>
  </si>
  <si>
    <t>1.12.</t>
  </si>
  <si>
    <t>1.12.1.</t>
  </si>
  <si>
    <t>1.12.2.</t>
  </si>
  <si>
    <r>
      <t xml:space="preserve"> обслуживание</t>
    </r>
    <r>
      <rPr>
        <b/>
        <sz val="10"/>
        <color rgb="FF0000FF"/>
        <rFont val="Times New Roman"/>
        <family val="1"/>
        <charset val="204"/>
      </rPr>
      <t xml:space="preserve"> сторонних потребителей</t>
    </r>
  </si>
  <si>
    <r>
      <t xml:space="preserve"> обслуживание </t>
    </r>
    <r>
      <rPr>
        <b/>
        <sz val="10"/>
        <color rgb="FF0000FF"/>
        <rFont val="Times New Roman"/>
        <family val="1"/>
        <charset val="204"/>
      </rPr>
      <t>сторонних потребителей</t>
    </r>
  </si>
  <si>
    <r>
      <t>Подлежит компенсации за счет других видов деятельности (</t>
    </r>
    <r>
      <rPr>
        <b/>
        <sz val="10"/>
        <color rgb="FF0000FF"/>
        <rFont val="Times New Roman"/>
        <family val="1"/>
        <charset val="204"/>
      </rPr>
      <t>собственные  ВС</t>
    </r>
    <r>
      <rPr>
        <b/>
        <sz val="10"/>
        <rFont val="Times New Roman"/>
        <family val="1"/>
        <charset val="204"/>
      </rPr>
      <t>)</t>
    </r>
  </si>
  <si>
    <t xml:space="preserve">Рентабельность </t>
  </si>
  <si>
    <t>Средневзвешенный % роста</t>
  </si>
  <si>
    <r>
      <t xml:space="preserve">Ставка сбора (тариф) хранению </t>
    </r>
    <r>
      <rPr>
        <b/>
        <sz val="10"/>
        <color rgb="FF0000FF"/>
        <rFont val="Times New Roman"/>
        <family val="1"/>
        <charset val="204"/>
      </rPr>
      <t>собственного авиатоплива</t>
    </r>
    <r>
      <rPr>
        <b/>
        <sz val="10"/>
        <rFont val="Times New Roman"/>
        <family val="1"/>
        <charset val="204"/>
      </rPr>
      <t xml:space="preserve"> руб./т </t>
    </r>
  </si>
  <si>
    <r>
      <t xml:space="preserve">Ставка сбора хранения авиатоплива </t>
    </r>
    <r>
      <rPr>
        <b/>
        <sz val="10"/>
        <color rgb="FF0000FF"/>
        <rFont val="Times New Roman"/>
        <family val="1"/>
        <charset val="204"/>
      </rPr>
      <t>сторонних потребителей</t>
    </r>
    <r>
      <rPr>
        <b/>
        <sz val="10"/>
        <rFont val="Times New Roman"/>
        <family val="1"/>
        <charset val="204"/>
      </rPr>
      <t xml:space="preserve">, руб/т </t>
    </r>
  </si>
  <si>
    <t xml:space="preserve">собственное авиатопливо </t>
  </si>
  <si>
    <t>авиатопливо сторонних потребителей</t>
  </si>
  <si>
    <t>руб./тонн</t>
  </si>
  <si>
    <t>___________________________________________</t>
  </si>
  <si>
    <t>по регулируемым видам деятельности без учета затрат по обслуживанию собственных ВС и затрат по хранению собственного авиатоплива</t>
  </si>
  <si>
    <r>
      <t xml:space="preserve">Фин. результат от обслуживания </t>
    </r>
    <r>
      <rPr>
        <b/>
        <sz val="10"/>
        <color rgb="FF0000FF"/>
        <rFont val="Times New Roman"/>
        <family val="1"/>
        <charset val="204"/>
      </rPr>
      <t>сторонних потребителей</t>
    </r>
    <r>
      <rPr>
        <b/>
        <sz val="10"/>
        <rFont val="Times New Roman"/>
        <family val="1"/>
        <charset val="204"/>
      </rPr>
      <t xml:space="preserve"> с учетом сроков введения и прочих расходов (тыс. руб.)</t>
    </r>
  </si>
  <si>
    <r>
      <t xml:space="preserve">Фин. результат по регулируемым услугам </t>
    </r>
    <r>
      <rPr>
        <b/>
        <sz val="10"/>
        <color rgb="FF0000FF"/>
        <rFont val="Times New Roman"/>
        <family val="1"/>
        <charset val="204"/>
      </rPr>
      <t>от обычной деятельности</t>
    </r>
    <r>
      <rPr>
        <b/>
        <sz val="10"/>
        <rFont val="Times New Roman"/>
        <family val="1"/>
        <charset val="204"/>
      </rPr>
      <t xml:space="preserve">   с учетом сроков введения(тыс. руб.)</t>
    </r>
  </si>
  <si>
    <r>
      <t xml:space="preserve">Фин. результат по регулируемым услугам </t>
    </r>
    <r>
      <rPr>
        <b/>
        <sz val="10"/>
        <rFont val="Times New Roman"/>
        <family val="1"/>
        <charset val="204"/>
      </rPr>
      <t>с учетом сроков введения и прочих услуг (тыс. руб.)</t>
    </r>
  </si>
  <si>
    <t>Хранение собственного авиатоплива (компенсация за счет других видов деятельности)</t>
  </si>
  <si>
    <t>Прочая нерегулируемая деятельность</t>
  </si>
  <si>
    <t>Расходы от обычных видов деятельности</t>
  </si>
  <si>
    <t>Субъект Регулирования</t>
  </si>
  <si>
    <r>
      <t xml:space="preserve">Фин. результат от обслуживания </t>
    </r>
    <r>
      <rPr>
        <b/>
        <sz val="10"/>
        <color rgb="FF0000FF"/>
        <rFont val="Times New Roman"/>
        <family val="1"/>
        <charset val="204"/>
      </rPr>
      <t>сторонних потребителей</t>
    </r>
    <r>
      <rPr>
        <b/>
        <sz val="10"/>
        <rFont val="Times New Roman"/>
        <family val="1"/>
        <charset val="204"/>
      </rPr>
      <t xml:space="preserve"> от обычной деятельности с учетом сроков введения</t>
    </r>
  </si>
  <si>
    <t>2013 г.</t>
  </si>
  <si>
    <t>2014 г.</t>
  </si>
  <si>
    <t>2015 г.</t>
  </si>
  <si>
    <r>
      <t xml:space="preserve">Ставка сбора для </t>
    </r>
    <r>
      <rPr>
        <b/>
        <sz val="10"/>
        <color rgb="FF0000FF"/>
        <rFont val="Times New Roman"/>
        <family val="1"/>
        <charset val="204"/>
      </rPr>
      <t>иностранных эксплуатантов</t>
    </r>
    <r>
      <rPr>
        <b/>
        <sz val="10"/>
        <color theme="8" tint="-0.249977111117893"/>
        <rFont val="Times New Roman"/>
        <family val="1"/>
        <charset val="204"/>
      </rPr>
      <t>,</t>
    </r>
    <r>
      <rPr>
        <b/>
        <sz val="10"/>
        <rFont val="Times New Roman"/>
        <family val="1"/>
        <charset val="204"/>
      </rPr>
      <t xml:space="preserve"> (</t>
    </r>
    <r>
      <rPr>
        <b/>
        <sz val="10"/>
        <color rgb="FFFF0000"/>
        <rFont val="Times New Roman"/>
        <family val="1"/>
        <charset val="204"/>
      </rPr>
      <t>долл.США</t>
    </r>
    <r>
      <rPr>
        <b/>
        <sz val="10"/>
        <rFont val="Times New Roman"/>
        <family val="1"/>
        <charset val="204"/>
      </rPr>
      <t>/т мвм)</t>
    </r>
  </si>
  <si>
    <t xml:space="preserve">Рентабельность услуги </t>
  </si>
  <si>
    <t>22./(6.1.2.+6.2.)*100%</t>
  </si>
  <si>
    <t>22.+24.</t>
  </si>
  <si>
    <t>I. Расходы</t>
  </si>
  <si>
    <t>Прочие доходы</t>
  </si>
  <si>
    <t>2017
Факт</t>
  </si>
  <si>
    <t>2018
Факт</t>
  </si>
  <si>
    <r>
      <t>(проект</t>
    </r>
    <r>
      <rPr>
        <sz val="10"/>
        <color theme="3" tint="0.39997558519241921"/>
        <rFont val="Times New Roman"/>
        <family val="1"/>
        <charset val="204"/>
      </rPr>
      <t xml:space="preserve"> 2019г.</t>
    </r>
    <r>
      <rPr>
        <sz val="10"/>
        <rFont val="Times New Roman"/>
        <family val="1"/>
        <charset val="204"/>
      </rPr>
      <t>)</t>
    </r>
  </si>
  <si>
    <r>
      <t xml:space="preserve">(проект </t>
    </r>
    <r>
      <rPr>
        <sz val="10"/>
        <color theme="3" tint="0.39997558519241921"/>
        <rFont val="Times New Roman"/>
        <family val="1"/>
        <charset val="204"/>
      </rPr>
      <t>2020г.</t>
    </r>
    <r>
      <rPr>
        <sz val="10"/>
        <rFont val="Times New Roman"/>
        <family val="1"/>
        <charset val="204"/>
      </rPr>
      <t>)</t>
    </r>
  </si>
  <si>
    <t>к 2019г.</t>
  </si>
  <si>
    <t>к 2018г.</t>
  </si>
  <si>
    <t>к 2017г.</t>
  </si>
  <si>
    <t>http://economy.gov.ru/minec/activity/sections/macro/201801101</t>
  </si>
  <si>
    <t>рост цен на конец периода, % к декабрю предыдущего года в среднем за год, %</t>
  </si>
  <si>
    <t>103,9-103,9</t>
  </si>
  <si>
    <t>104,0-104,0</t>
  </si>
  <si>
    <t>104,2-104,2</t>
  </si>
  <si>
    <t>104,9-105,3</t>
  </si>
  <si>
    <t>103,5-104,0</t>
  </si>
  <si>
    <t>104,3-104,7</t>
  </si>
  <si>
    <t>104,0-103,4</t>
  </si>
  <si>
    <t>Электроэнергия (цены на розничном рынке) 
- для всех категорий потребителей</t>
  </si>
  <si>
    <t>107,0-105,7</t>
  </si>
  <si>
    <t>107,7-103,9</t>
  </si>
  <si>
    <t>106,1-105,9</t>
  </si>
  <si>
    <t>104,0-104,</t>
  </si>
  <si>
    <t>к 2020г.</t>
  </si>
  <si>
    <t>расчет в соответствии с методикой</t>
  </si>
  <si>
    <t>№ п/п</t>
  </si>
  <si>
    <t>Подтверждающий документ</t>
  </si>
  <si>
    <t>Общехозяйственные расходы, всего, в том числе:</t>
  </si>
  <si>
    <t>Тип транспортного средства</t>
  </si>
  <si>
    <t>Транспортные средства, используемые для перевозки пассажиров и имеющие, помимо места водителя, не более 8 мест для сидения - легковые автомобили</t>
  </si>
  <si>
    <t>M1</t>
  </si>
  <si>
    <t>Транспортные средства, используемые для перевозки пассажиров, имеющие, помимо места водителя, более 8 мест для сидения, технически допустимая максимальная масса которых не превышает 5 тонн</t>
  </si>
  <si>
    <t>M2</t>
  </si>
  <si>
    <t>Транспортные средства, используемые для перевозки пассажиров, имеющие, помимо места водителя, более 8 мест для сидения, технически допустимая максимальная масса которых превышает 5 тонн</t>
  </si>
  <si>
    <t>M3</t>
  </si>
  <si>
    <t>Транспортные средства, предназначенные для перевозки грузов, имеющие технически допустимую максимальную массу не более 3,5 тонны</t>
  </si>
  <si>
    <t>N1</t>
  </si>
  <si>
    <t>Транспортные средства, предназначенные для перевозки грузов, имеющие технически допустимую максимальную массу свыше 3,5 тонны, но не более 12 тонн</t>
  </si>
  <si>
    <t>N2</t>
  </si>
  <si>
    <t>Транспортные средства, предназначенные для перевозки грузов, имеющие технически допустимую максимальную массу более 12 тонн</t>
  </si>
  <si>
    <t>N3</t>
  </si>
  <si>
    <t>Прицепы, технически допустимая максимальная масса которых не более 0,75 тонны, и прицепы, технически допустимая максимальная масса которых свыше 0,75 тонны, но не более 3,5 тонны</t>
  </si>
  <si>
    <t>O1, O2</t>
  </si>
  <si>
    <t>Прицепы, технически допустимая максимальная масса которых свыше 3,5 тонны, но не более 10 тонн, и прицепы, технически допустимая максимальная масса которых более 10 тонн</t>
  </si>
  <si>
    <t>O3, O4</t>
  </si>
  <si>
    <t>Мототранспортные средства</t>
  </si>
  <si>
    <t>L</t>
  </si>
  <si>
    <t>Специальные транспортные средства оперативных служб</t>
  </si>
  <si>
    <t>Специальные транспортные средства оперативных служб, цистерны, цистерны для перевозки и заправки сжиженных углеводородных газов, фургоны, фургоны, имеющие места для перевозки людей, автоэвакуаторы</t>
  </si>
  <si>
    <t>Специальные транспортные средства оперативных служб, автоэвакуаторы, транспортные средства с грузоподъемными устройствами, цистерны, цистерны для перевозки и заправки сжиженных углеводородных газов, фургоны, транспортные средства для перевозки пищевых продуктов</t>
  </si>
  <si>
    <t>Специальные транспортные средства оперативных служб, цистерны, цистерны для перевозки и заправки сжиженных углеводородных газов, транспортные средства для перевозки пищевых продуктов</t>
  </si>
  <si>
    <t>Специализированные транспортные средства, цистерны для перевозки и заправки нефтепродуктов</t>
  </si>
  <si>
    <t>Специализированные транспортные средства, цистерны для перевозки и заправки нефтепродуктов, транспортные средства - фургоны, имеющие места для перевозки людей</t>
  </si>
  <si>
    <t>Специализированные транспортные средства, фургоны, имеющие места для перевозки людей, цистерны для перевозки и заправки нефтепродуктов</t>
  </si>
  <si>
    <t>Специализированные транспортные средства</t>
  </si>
  <si>
    <t>Специальные транспортные средства для коммунального хозяйства и содержания дорог</t>
  </si>
  <si>
    <t>Специальные транспортные средства для коммунального хозяйства и содержания дорог, транспортные средства для перевозки грузов с использованием прицепа-роспуска</t>
  </si>
  <si>
    <t>Специальные транспортные средства для коммунального хозяйства и содержания дорог, транспортные средства - цистерны для перевозки и заправки нефтепродуктов</t>
  </si>
  <si>
    <t>Транспортные средства для перевозки опасных грузов</t>
  </si>
  <si>
    <t xml:space="preserve">Категория транспортных средств (или категория транспортного средства, на базе которого изготовлено специальное транспортное средство)
</t>
  </si>
  <si>
    <t>М2</t>
  </si>
  <si>
    <t>Категория водильского удостоверения</t>
  </si>
  <si>
    <t>категории М, А, А1</t>
  </si>
  <si>
    <t>Нормативная продолжительность технического диагностирования
(мин)</t>
  </si>
  <si>
    <t>…</t>
  </si>
  <si>
    <t>Расчет Организации</t>
  </si>
  <si>
    <t>Регулируемая деятельность - 
техосмотр транспортных средств</t>
  </si>
  <si>
    <t>прочие (нерегулируемые) виды деятельности</t>
  </si>
  <si>
    <t>График работы пункта технического осмотра</t>
  </si>
  <si>
    <t>Наименование организации</t>
  </si>
  <si>
    <t>Система налогообложения регулируемой организации:</t>
  </si>
  <si>
    <t>(машин/сутки)</t>
  </si>
  <si>
    <t>ед.</t>
  </si>
  <si>
    <t>час/сутки</t>
  </si>
  <si>
    <t>Пропускная способность пункта технического осмотра:</t>
  </si>
  <si>
    <t>Количество дагностических линий</t>
  </si>
  <si>
    <t>Количество одновременно работающих на диагностической линии экспертов</t>
  </si>
  <si>
    <t xml:space="preserve">Продолжительность рабочей смены одного технического эксперта </t>
  </si>
  <si>
    <t>ед</t>
  </si>
  <si>
    <t>шт</t>
  </si>
  <si>
    <t>1.1</t>
  </si>
  <si>
    <t>1.2</t>
  </si>
  <si>
    <t>1.3</t>
  </si>
  <si>
    <t>Перечень должностей и численность сотрудников осуществляющих регулируемую деятельность</t>
  </si>
  <si>
    <t>Производственый персонал</t>
  </si>
  <si>
    <t>АУП</t>
  </si>
  <si>
    <t>1.1.1</t>
  </si>
  <si>
    <t>1.2.1</t>
  </si>
  <si>
    <r>
      <t xml:space="preserve">легковые автомобили
</t>
    </r>
    <r>
      <rPr>
        <b/>
        <sz val="11"/>
        <color theme="1"/>
        <rFont val="PT Astra Serif"/>
        <family val="1"/>
        <charset val="204"/>
      </rPr>
      <t xml:space="preserve">категория В </t>
    </r>
    <r>
      <rPr>
        <sz val="11"/>
        <color theme="1"/>
        <rFont val="PT Astra Serif"/>
        <family val="1"/>
        <charset val="204"/>
      </rPr>
      <t xml:space="preserve">
(допустимая масса которых не превышает 3500 кг)</t>
    </r>
  </si>
  <si>
    <r>
      <t xml:space="preserve">Пассажирское транспортное средство  (при количестве сидячих мест, помимо сиденья водителя, не более 16)
</t>
    </r>
    <r>
      <rPr>
        <b/>
        <sz val="11"/>
        <color theme="1"/>
        <rFont val="PT Astra Serif"/>
        <family val="1"/>
        <charset val="204"/>
      </rPr>
      <t>категория D1</t>
    </r>
    <r>
      <rPr>
        <sz val="11"/>
        <color theme="1"/>
        <rFont val="PT Astra Serif"/>
        <family val="1"/>
        <charset val="204"/>
      </rPr>
      <t xml:space="preserve">
Пассажирское транспортное средство (при количестве сидячих мест, помимо сиденья водителя, более 16)
</t>
    </r>
    <r>
      <rPr>
        <b/>
        <sz val="11"/>
        <color theme="1"/>
        <rFont val="PT Astra Serif"/>
        <family val="1"/>
        <charset val="204"/>
      </rPr>
      <t>категория D</t>
    </r>
  </si>
  <si>
    <r>
      <t xml:space="preserve">Пассажирское транспортное средство (при количестве сидячих мест, помимо сиденья водителя, не более 16)
</t>
    </r>
    <r>
      <rPr>
        <b/>
        <sz val="11"/>
        <color theme="1"/>
        <rFont val="PT Astra Serif"/>
        <family val="1"/>
        <charset val="204"/>
      </rPr>
      <t>категория D1</t>
    </r>
    <r>
      <rPr>
        <sz val="11"/>
        <color theme="1"/>
        <rFont val="PT Astra Serif"/>
        <family val="1"/>
        <charset val="204"/>
      </rPr>
      <t xml:space="preserve">
Пассажирское транспортное средство (при количестве сидячих мест, помимо сиденья водителя, более 16)
</t>
    </r>
    <r>
      <rPr>
        <b/>
        <sz val="11"/>
        <color theme="1"/>
        <rFont val="PT Astra Serif"/>
        <family val="1"/>
        <charset val="204"/>
      </rPr>
      <t>категория D</t>
    </r>
  </si>
  <si>
    <r>
      <t xml:space="preserve">Грузовые автомобили (число сидячих мест помимо сиденья водителя, не превышает 8)
</t>
    </r>
    <r>
      <rPr>
        <b/>
        <sz val="11"/>
        <color theme="1"/>
        <rFont val="PT Astra Serif"/>
        <family val="1"/>
        <charset val="204"/>
      </rPr>
      <t>категория В</t>
    </r>
  </si>
  <si>
    <r>
      <t xml:space="preserve">Грузовые автомобили (технически допустимая масса которых более 3500 кг, но не превышает 7500 кг)
</t>
    </r>
    <r>
      <rPr>
        <b/>
        <sz val="11"/>
        <color theme="1"/>
        <rFont val="PT Astra Serif"/>
        <family val="1"/>
        <charset val="204"/>
      </rPr>
      <t xml:space="preserve">категория С1
</t>
    </r>
    <r>
      <rPr>
        <sz val="11"/>
        <color theme="1"/>
        <rFont val="PT Astra Serif"/>
        <family val="1"/>
        <charset val="204"/>
      </rPr>
      <t>Грузовые автомобили (технически допустимая масса превышает 7500 кг)</t>
    </r>
    <r>
      <rPr>
        <b/>
        <sz val="11"/>
        <color theme="1"/>
        <rFont val="PT Astra Serif"/>
        <family val="1"/>
        <charset val="204"/>
      </rPr>
      <t xml:space="preserve">
категория С</t>
    </r>
  </si>
  <si>
    <r>
      <t xml:space="preserve">Грузовые автомобили 
</t>
    </r>
    <r>
      <rPr>
        <b/>
        <sz val="11"/>
        <color theme="1"/>
        <rFont val="PT Astra Serif"/>
        <family val="1"/>
        <charset val="204"/>
      </rPr>
      <t>категория С</t>
    </r>
  </si>
  <si>
    <r>
      <t xml:space="preserve">Транспортное средство (при количестве сидячих мест, помимо сиденья водителя, не более 16)
</t>
    </r>
    <r>
      <rPr>
        <b/>
        <sz val="11"/>
        <color theme="1"/>
        <rFont val="PT Astra Serif"/>
        <family val="1"/>
        <charset val="204"/>
      </rPr>
      <t>категория D1</t>
    </r>
    <r>
      <rPr>
        <sz val="11"/>
        <color theme="1"/>
        <rFont val="PT Astra Serif"/>
        <family val="1"/>
        <charset val="204"/>
      </rPr>
      <t xml:space="preserve">
Транспортное средство  (при количестве сидячих мест, помимо сиденья водителя, более 16)
</t>
    </r>
    <r>
      <rPr>
        <b/>
        <sz val="11"/>
        <color theme="1"/>
        <rFont val="PT Astra Serif"/>
        <family val="1"/>
        <charset val="204"/>
      </rPr>
      <t>категория D</t>
    </r>
  </si>
  <si>
    <r>
      <t xml:space="preserve">Транспортное средство  (при количестве сидячих мест, помимо сиденья водителя, не более 16)
</t>
    </r>
    <r>
      <rPr>
        <b/>
        <sz val="11"/>
        <color theme="1"/>
        <rFont val="PT Astra Serif"/>
        <family val="1"/>
        <charset val="204"/>
      </rPr>
      <t>категория D1</t>
    </r>
    <r>
      <rPr>
        <sz val="11"/>
        <color theme="1"/>
        <rFont val="PT Astra Serif"/>
        <family val="1"/>
        <charset val="204"/>
      </rPr>
      <t xml:space="preserve">
Транспортное средство  (при количестве сидячих мест, помимо сиденья водителя, более 16)
</t>
    </r>
    <r>
      <rPr>
        <b/>
        <sz val="11"/>
        <color theme="1"/>
        <rFont val="PT Astra Serif"/>
        <family val="1"/>
        <charset val="204"/>
      </rPr>
      <t>категория D</t>
    </r>
  </si>
  <si>
    <t>количество</t>
  </si>
  <si>
    <t>вид собственности
(в собственности/аренда)</t>
  </si>
  <si>
    <t>Наименование оборудования</t>
  </si>
  <si>
    <t>Указать позицию по диагностической карте типового перечня технологических операций, утвержденного Приказом Минтранса России от 30.04.2020 № 151 в соотвествии с которой используется данное оборудование</t>
  </si>
  <si>
    <t>Наименование показателя</t>
  </si>
  <si>
    <t>Сумма по данным организации, руб</t>
  </si>
  <si>
    <t>I</t>
  </si>
  <si>
    <t>Доходы и расходы по обычным видам деятельности</t>
  </si>
  <si>
    <t>Выручка (нетто) от продажи товаров, продукции, работ, услуг (за минусом налога на добавленную стоимость, акцизов и аналогичных обязательных платежей)</t>
  </si>
  <si>
    <t>1.1.5</t>
  </si>
  <si>
    <t>Себестоимость проданных товаров, продукции, работ, услуг</t>
  </si>
  <si>
    <t>1.2.5</t>
  </si>
  <si>
    <t>Валовая прибыль</t>
  </si>
  <si>
    <t>1.3.1</t>
  </si>
  <si>
    <t>1.3.5</t>
  </si>
  <si>
    <t>1.4</t>
  </si>
  <si>
    <t>Коммерческие расходы</t>
  </si>
  <si>
    <t>1.4.1</t>
  </si>
  <si>
    <t>1.4.5</t>
  </si>
  <si>
    <t>1.5</t>
  </si>
  <si>
    <t>Управленческие расходы</t>
  </si>
  <si>
    <t>1.5.1</t>
  </si>
  <si>
    <t>1.5.5</t>
  </si>
  <si>
    <t>1.6</t>
  </si>
  <si>
    <t xml:space="preserve">Прибыль (убыток) от продаж </t>
  </si>
  <si>
    <t>1.6.1</t>
  </si>
  <si>
    <t>1.6.5</t>
  </si>
  <si>
    <t>II</t>
  </si>
  <si>
    <t>Прочие доходы и расходы</t>
  </si>
  <si>
    <t>2.1</t>
  </si>
  <si>
    <t>2.1.1</t>
  </si>
  <si>
    <t>2.1.5</t>
  </si>
  <si>
    <t>2.2</t>
  </si>
  <si>
    <t>2.2.1</t>
  </si>
  <si>
    <t>2.2.5</t>
  </si>
  <si>
    <t>3</t>
  </si>
  <si>
    <t xml:space="preserve">Прибыль (убыток) до налогообложения </t>
  </si>
  <si>
    <t>3.1.1</t>
  </si>
  <si>
    <t>3.1.5</t>
  </si>
  <si>
    <t>3.2.2</t>
  </si>
  <si>
    <t>Текущий налог на прибыль</t>
  </si>
  <si>
    <t>3.2.2.1</t>
  </si>
  <si>
    <t>3.2.2.5</t>
  </si>
  <si>
    <t>Чистая прибыль (убыток) отчетного периода</t>
  </si>
  <si>
    <t>Отчёт по бухгалтерской форме № 2 за ____ год  с детализацией по видам деятельности</t>
  </si>
  <si>
    <t>по регулируемому виду деятельности (проведение технических осмотров транспортных средств)</t>
  </si>
  <si>
    <t>______ год (факт)</t>
  </si>
  <si>
    <t>Выполнение организацией технического осмотра данного типа транспортных средств 
(да/нет)</t>
  </si>
  <si>
    <t>Штат сотрудников, необходимых для осуществления регулируемой деятельности</t>
  </si>
  <si>
    <t>Наименование технологической операции</t>
  </si>
  <si>
    <t>Оборудование и механизмы</t>
  </si>
  <si>
    <t>Итого , руб</t>
  </si>
  <si>
    <t>Трудовые ресурсы</t>
  </si>
  <si>
    <t>Материалы</t>
  </si>
  <si>
    <t>Итого, руб</t>
  </si>
  <si>
    <t>Проверка тормозной системы</t>
  </si>
  <si>
    <t>Проверка рулевого управления</t>
  </si>
  <si>
    <t>Проверка внешних световых приборов</t>
  </si>
  <si>
    <t>Проверка стеклоочистителей и стеклоомывателей ветрового стекла</t>
  </si>
  <si>
    <t>Проверка колес и шин</t>
  </si>
  <si>
    <t>Проверка двигателя и его системы</t>
  </si>
  <si>
    <t>Проверка прочих элементов конструкции</t>
  </si>
  <si>
    <t>Проверка внесения изменений в конструкцию транспортного средства</t>
  </si>
  <si>
    <t>Выполнение дополнительных технологических операций для транспортных средств, перевозящих крупногабаритные и тяжеловесные грузы</t>
  </si>
  <si>
    <t>Выполнение дополнительных технологических операций для транспортных средств, перевозящих опасные грузы</t>
  </si>
  <si>
    <t>Выполнение дополнительных технологических операций для проверки специализированных транспортных средств</t>
  </si>
  <si>
    <t>Выполнение дополнительных технологических операций для проверки специальных транспортных средств</t>
  </si>
  <si>
    <t>Выполнение дополнительных технологических операций для проверки специальных транспортных средств для коммунального хозяйства и содержания дорог</t>
  </si>
  <si>
    <t>Выполнение дополнительных технологических операций для проверки транспортных средств - цистерн</t>
  </si>
  <si>
    <t>Выполнение дополнительных технологических операций для проверки транспортных средств - цистерн для перевозки и заправки нефтепродуктов</t>
  </si>
  <si>
    <t>Выполнение дополнительных технологических операций для проверки транспортных средств - цистерн для перевозки и заправки сжиженных углеводородных газов</t>
  </si>
  <si>
    <t>Выполнение дополнительных технологических операций для проверки транспортных средств - фургонов, оборудованных местами для перевозки людей</t>
  </si>
  <si>
    <t>Выполнение дополнительных технологических операций для проверки транспортных средств для перевозки пищевых продуктов</t>
  </si>
  <si>
    <t>Выполнение дополнительных технологических операций для проверки транспортных средств категорий М2 и М3</t>
  </si>
  <si>
    <t>Выполнение дополнительных технологических операций для проверки специальных транспортных средств оперативных служб</t>
  </si>
  <si>
    <t>Выполнение дополнительных технологических операций для проверки транспортных средств, оборудованных тахографами</t>
  </si>
  <si>
    <t>количество
(ед.)</t>
  </si>
  <si>
    <t>Стоимость единицы (руб/ед.)</t>
  </si>
  <si>
    <t>Информация о регулируемой организации</t>
  </si>
  <si>
    <t>Категории и типы транспортных средств для проведения технического диагностирования</t>
  </si>
  <si>
    <t>Всего, рублей</t>
  </si>
  <si>
    <t>Перечень оборудования и механизмов, участвующих в технологической операции</t>
  </si>
  <si>
    <t>Стоимость машиночаса, рублей/мин.</t>
  </si>
  <si>
    <t>Перечень
должностей сотрудников, выполняющих технологическую операцию</t>
  </si>
  <si>
    <t>количество человек одновременно выполняющих операцию, 
(чел..)</t>
  </si>
  <si>
    <t>Перечень материалов, используемых для проведения технологической операции</t>
  </si>
  <si>
    <t>Наименование статьи расходов</t>
  </si>
  <si>
    <t>Поверка</t>
  </si>
  <si>
    <t>Текущий ремонт</t>
  </si>
  <si>
    <t>Обслуживание</t>
  </si>
  <si>
    <t>Сумма на год</t>
  </si>
  <si>
    <t>Нормативное число часов работы в год (производственный календарь)</t>
  </si>
  <si>
    <t>Нормативное число минут работы в год (производственный календарь)</t>
  </si>
  <si>
    <t>Стоимость машиноминут</t>
  </si>
  <si>
    <t>Спецодежда, в том числе</t>
  </si>
  <si>
    <t xml:space="preserve">ФОТ </t>
  </si>
  <si>
    <t>Стоимость человеко/часа (руб/мин)</t>
  </si>
  <si>
    <t>количество минут работы оборудования или механизма при выполнении операции, минут</t>
  </si>
  <si>
    <t>количество минут работы специалиста при выполнении операции, минут</t>
  </si>
  <si>
    <t>Свод Калькуляций технологических операций по проведенению технического диагностирования автомобилей</t>
  </si>
  <si>
    <t>Калькуляция стоимости работы эксперта № 1 _________________________  на 2021 год, рублей/мин.</t>
  </si>
  <si>
    <t>В качестве обоснования предоставить расчет годового ФОТ сотрудника;
 копии штатного расписания и приказа о его утверждении;
 копия положения об оплате труда с приложением приказа о его утверждении;
 копия положения о премировании за основные результаты производственно-хозяйственной деятельности работников предприятия с приложением приказа о его утверждении;
информация о фактической численности и начисленном фонде оплаты труда;  
сводная ведомость начисленной заработной платы по регулируемому виду деятельности по видам начислений
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 сальдовая ведомость, карточка счета).</t>
  </si>
  <si>
    <t>Отчисления на соц.нужды</t>
  </si>
  <si>
    <t>В качестве обоснования представить расчет отчислений на социальные нужды от величины расходов на оплату труда, в соответствии со статьей 426 второй части Налогового кодекса Российской Федерации; 
копию уведомлений в ФСС, ПФР и пр.;
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 сальдовая ведомость, карточка счета).</t>
  </si>
  <si>
    <t>Другие расходы, связанные с трудовыми ресурсами (медосмотры, обучение и пр.)</t>
  </si>
  <si>
    <t>Стоимость человека- минуты</t>
  </si>
  <si>
    <t xml:space="preserve">Примечание </t>
  </si>
  <si>
    <t>Калькуляция стоимости работы эксперта № 2 _________________________  на 2021 год, рублей/мин.</t>
  </si>
  <si>
    <t>Стоимость человека - минуты</t>
  </si>
  <si>
    <t>Формы заполняются на каждую должность производственного персонала</t>
  </si>
  <si>
    <t>Формы заполняются отдельно для каждого прибора, оборудования, техники</t>
  </si>
  <si>
    <t>Калькуляция стоимости машино-минуты на 2021 год _______________________________________________________________(наименование оборудования, техники), рублей/мин.</t>
  </si>
  <si>
    <t>В качестве обоснования предоставить расчет амортизации;
амортизационную ведомость по объектам основных фондов;
копии инвентарных карточек учета основных средств, подтверждающих принятие организацией к учету указанных объектов;
прайсы для планируемых к покупке приборов, оборудования, техники.</t>
  </si>
  <si>
    <t>В качестве обоснования представить расчет по каждому виду расходов; 
копии договоров, счетов-фактур, выписок (ведомостей) счетов, накладных, актов о приеме-передаче, приходных ордеров, платежных поручений или иных первичных учетных документов с пояснениями для обоснования расходов в разрезе статей затрат, прайсы со стоимостью спецодежды);
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 сальдовая ведомость, карточка счета).</t>
  </si>
  <si>
    <t>В качестве обоснования представить расчет расходов на спецодежду; 
копии договоров, счетов-фактур, выписок (ведомостей) счетов, накладных, актов о приеме-передаче, приходных ордеров, платежных поручений или иных первичных учетных документов с пояснениями для обоснования расходов в разрезе статей затрат, прайсы со стоимостью спецодежды);
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 сальдовая ведомость, карточка счета).</t>
  </si>
  <si>
    <t xml:space="preserve">В качестве обоснования предоставить расчет затрат связанных с поверкой приборов;
копии договоров, счетов-фактур, выписок (ведомостей) счетов, накладных, актов о приеме-передаче, приходных ордеров, платежных поручений или иных первичных учетных документов с пояснениями для обоснования расходов в разрезе статей затрат, прайсы со стоимостью спецодежды);
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 сальдовая ведомость, карточка счета).
</t>
  </si>
  <si>
    <t xml:space="preserve">В качестве обоснования предоставить расчет затрат связанных с ремонтом приборов, оборудования, техники;
копии договоров, счетов-фактур, выписок (ведомостей) счетов, накладных, актов о приеме-передаче, приходных ордеров, платежных поручений или иных первичных учетных документов с пояснениями для обоснования расходов в разрезе статей затрат, прайсы цен;
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 сальдовая ведомость, карточка счета).
</t>
  </si>
  <si>
    <t xml:space="preserve">В качестве обоснования предоставить расчет затрат связанных с обслуживанием приборов, оборудования, техники;
копии договоров, счетов-фактур, выписок (ведомостей) счетов, накладных, актов о приеме-передаче, приходных ордеров, платежных поручений или иных первичных учетных документов с пояснениями для обоснования расходов в разрезе статей затрат, прайсы цен;
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 сальдовая ведомость, карточка счета).
</t>
  </si>
  <si>
    <t>Предоставить расчет общехозяйственных расходов в разрезе статей затрат;
копии договоров, 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-сальдовая ведомость, карточка счета);
копии счетов-фактур, выписок (ведомостей) счетов, накладных, актов о приеме-передаче, приходных ордеров, платежных поручений или иных первичных учетных документов с пояснениями для обоснования расходов в разрезе статей затрат.</t>
  </si>
  <si>
    <t>Нормативное число часов работы техэксперта в год (производственный календарь)</t>
  </si>
  <si>
    <t>Нормативное число минут работы техэксперта в год (производственный календарь)</t>
  </si>
  <si>
    <t>В качестве обоснования представить расчет расходов на спецодежду; 
копии договоров, счетов-фактур, выписок (ведомостей) счетов, накладных, актов о приеме-передаче, приходных ордеров, платежных поручений или иных первичных учетных документов с пояснениями для обоснования расходов в разрезе статей затрат, прайсы со стоимостью спецодежды;
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 сальдовая ведомость, карточка счета).</t>
  </si>
  <si>
    <t>В качестве обоснования представить расчет по каждому виду расходов; 
копии договоров, счетов-фактур, выписок (ведомостей) счетов, накладных, актов о приеме-передаче, приходных ордеров, платежных поручений или иных первичных учетных документов с пояснениями для обоснования расходов в разрезе статей затрат, прайсы со стоимостью спецодежды;
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 сальдовая ведомость, карточка счета).</t>
  </si>
  <si>
    <t>затраты на спецодежду</t>
  </si>
  <si>
    <t>амортизация</t>
  </si>
  <si>
    <t>поверка</t>
  </si>
  <si>
    <t>текущий ремонт</t>
  </si>
  <si>
    <t>обслуживание</t>
  </si>
  <si>
    <t>оплата труда АУП</t>
  </si>
  <si>
    <t>отчисления на соц.нужды АУП</t>
  </si>
  <si>
    <t>Предоставить расчет расходов на материалы в разрезе статей затрат;
копии договоров, бухгалтерские и налоговые регистры, подтверждающие обоснование фактических расходов по счетам затрат по регулируемым видам деятельности, в разрезе статей затрат или номенклатуры счетов затрат (оборотно -сальдовая ведомость, карточка счета);
копии счетов-фактур, выписок (ведомостей) счетов, накладных, актов о приеме-передаче, приходных ордеров, платежных поручений или иных первичных учетных документов с пояснениями для обоснования расходов в разрезе статей затрат.</t>
  </si>
  <si>
    <t>Отчисления на соц.нужды производственного персонала</t>
  </si>
  <si>
    <t>ФОТ производственного персонала</t>
  </si>
  <si>
    <t>2.3</t>
  </si>
  <si>
    <t>2.4</t>
  </si>
  <si>
    <t>4.1</t>
  </si>
  <si>
    <t>4.2</t>
  </si>
  <si>
    <t>4.3</t>
  </si>
  <si>
    <t>4.4</t>
  </si>
  <si>
    <t xml:space="preserve"> Калькуляция технологических операций по проведенению технического диагностирования автомобилей категории М1 
Транспортные средства используемые для перевозки пассажиров и имеющие, помимо места водителя, не более 8 мест для сидения - легковые автомобили</t>
  </si>
  <si>
    <t>30 мин</t>
  </si>
  <si>
    <t xml:space="preserve"> Калькуляция технологических операций по проведенению технического диагностирования автомобилей категории М1 
Специальные транспортные средства оперативных служб</t>
  </si>
  <si>
    <t>32 мин</t>
  </si>
  <si>
    <t xml:space="preserve"> Калькуляция технологических операций по проведенению технического диагностирования автомобилей категории M2
Транспортные средства, используемые для перевозки пассажиров, имеющие, помимо места водителя, более 8 мест для сидения, технически допустимая максимальная масса которых не превышает 5 тонн</t>
  </si>
  <si>
    <t>59 мин</t>
  </si>
  <si>
    <t xml:space="preserve"> Калькуляция технологических операций по проведенению технического диагностирования автомобилей категории M2
Специальные транспортные средства оперативных служб</t>
  </si>
  <si>
    <t xml:space="preserve"> Калькуляция технологических операций по проведенению технического диагностирования автомобилей категории M3
Транспортные средства, используемые для перевозки пассажиров, имеющие, помимо места водителя, более 8 мест для сидения, технически допустимая максимальная масса которых превышает 5 тонн</t>
  </si>
  <si>
    <t>72 мин</t>
  </si>
  <si>
    <t xml:space="preserve"> Калькуляция технологических операций по проведенению технического диагностирования автомобилей категории M3
Специальные транспортные средства оперативных служб
</t>
  </si>
  <si>
    <t>68 мин</t>
  </si>
  <si>
    <t xml:space="preserve"> Калькуляция технологических операций по проведенению технического диагностирования автомобилей категории  N1
Транспортные средства, предназначенные для перевозки грузов, имеющие технически допустимую максимальную массу не более 3,5 тонны</t>
  </si>
  <si>
    <t>34 мин</t>
  </si>
  <si>
    <t xml:space="preserve"> Калькуляция технологических операций по проведенению технического диагностирования автомобилей категории  N1
Специальные транспортные средства оперативных служб, цистерны, цистерны для перевозки и заправки сжиженных углеводородных газов, фургоны, фургоны, имеющие места для перевозки людей, автоэвакуаторы</t>
  </si>
  <si>
    <t>37 мин</t>
  </si>
  <si>
    <t xml:space="preserve"> Калькуляция технологических операций по проведенению технического диагностирования автомобилей категории  N1
Специализированные транспортные средства, цистерны для перевозки и заправки нефтепродуктов</t>
  </si>
  <si>
    <t>35 мин</t>
  </si>
  <si>
    <t xml:space="preserve"> Калькуляция технологических операций по проведенению технического диагностирования автомобилей категории  N1
Специальные транспортные средства для коммунального хозяйства и содержания дорог</t>
  </si>
  <si>
    <t>42 мин</t>
  </si>
  <si>
    <t xml:space="preserve"> Калькуляция технологических операций по проведенению технического диагностирования автомобилей категории  N1
Транспортные средства для перевозки опасных грузов</t>
  </si>
  <si>
    <t>63 мин</t>
  </si>
  <si>
    <t xml:space="preserve"> Калькуляция технологических операций по проведенению технического диагностирования автомобилей категории N2
Специальные транспортные средства оперативных служб, автоэвакуаторы, транспортные средства с грузоподъемными устройствами, цистерны, цистерны для перевозки и заправки сжиженных углеводородных газов, фургоны, транспортные средства для перевозки пищевых продуктов</t>
  </si>
  <si>
    <t>66 мин</t>
  </si>
  <si>
    <t>69 мин</t>
  </si>
  <si>
    <t xml:space="preserve"> Калькуляция технологических операций по проведенению технического диагностирования автомобилей категории N2
Специальные транспортные средства для коммунального хозяйства и содержания дорог, транспортные средства для перевозки грузов с использованием прицепа-роспуска</t>
  </si>
  <si>
    <t>82 мин</t>
  </si>
  <si>
    <t xml:space="preserve"> Калькуляция технологических операций по проведенению технического диагностирования автомобилей категории N2
Транспортные средства для перевозки опасных грузов</t>
  </si>
  <si>
    <t xml:space="preserve"> Калькуляция технологических операций по проведенению технического диагностирования автомобилей категории N3
Транспортные средства для перевозки опасных грузов</t>
  </si>
  <si>
    <t xml:space="preserve"> Калькуляция технологических операций по проведенению технического диагностирования автомобилей категории N3
Транспортные средства, предназначенные для перевозки грузов, имеющие технически допустимую максимальную массу более 12 тонн</t>
  </si>
  <si>
    <t>71 мин</t>
  </si>
  <si>
    <t xml:space="preserve"> Калькуляция технологических операций по проведенению технического диагностирования автомобилей категории N3
Специальные транспортные средства оперативных служб, автоэвакуаторы, транспортные средства с грузоподъемными устройствами, цистерны, цистерны для перевозки и заправки сжиженных углеводородных газов, фургоны, транспортные средства для перевозки пищевых продуктов</t>
  </si>
  <si>
    <t xml:space="preserve"> Калькуляция технологических операций по проведенению технического диагностирования автомобилей категории N2
Специализированные транспортные средства, цистерны для перевозки и заправки нефтепродуктов, транспортные средства - фургоны, имеющие места для перевозки людей</t>
  </si>
  <si>
    <t>78 мин</t>
  </si>
  <si>
    <t xml:space="preserve"> Калькуляция технологических операций по проведенению технического диагностирования автомобилей категории N3
Специализированные транспортные средства, фургоны, имеющие места для перевозки людей, цистерны для перевозки и заправки нефтепродуктов
</t>
  </si>
  <si>
    <t>75 мин</t>
  </si>
  <si>
    <t xml:space="preserve"> Калькуляция технологических операций по проведенению технического диагностирования автомобилей категории N3
Специальные транспортные средства для коммунального хозяйства и содержания дорог, транспортные средства для перевозки грузов с использованием прицепа-роспуска</t>
  </si>
  <si>
    <t>88 мин</t>
  </si>
  <si>
    <t>25 мин</t>
  </si>
  <si>
    <t xml:space="preserve"> Калькуляция технологических операций по проведенению технического диагностирования автомобилей категории О1, О2
Прицепы, технически допустимая максимальная масса которых не более 0,75 тонны, и прицепы, технически допустимая максимальная масса которых свыше 0,75 тонны, но не более 3,5 тонны</t>
  </si>
  <si>
    <t>26 мин</t>
  </si>
  <si>
    <t xml:space="preserve"> Калькуляция технологических операций по проведенению технического диагностирования автомобилей категории О1, О2
Специальные транспортные средства оперативных служб, цистерны, цистерны для перевозки и заправки сжиженных углеводородных газов, транспортные средства для перевозки пищевых продуктов</t>
  </si>
  <si>
    <t>29 мин</t>
  </si>
  <si>
    <t xml:space="preserve"> Калькуляция технологических операций по проведенению технического диагностирования автомобилей категории О1, О2
Специализированные транспортные средства</t>
  </si>
  <si>
    <t>28 мин</t>
  </si>
  <si>
    <t xml:space="preserve"> Калькуляция технологических операций по проведенению технического диагностирования автомобилей категории О1, О2
Специальные транспортные средства для коммунального хозяйства и содержания дорог, транспортные средства - цистерны для перевозки и заправки нефтепродуктов</t>
  </si>
  <si>
    <t xml:space="preserve"> Калькуляция технологических операций по проведенению технического диагностирования автомобилей категории О1, О2
Транспортные средства для перевозки опасных грузов</t>
  </si>
  <si>
    <t xml:space="preserve"> Калькуляция технологических операций по проведенению технического диагностирования автомобилей категории О3, О4
Транспортные средства для перевозки опасных грузов</t>
  </si>
  <si>
    <t xml:space="preserve"> Калькуляция технологических операций по проведенению технического диагностирования автомобилей категории О3, О4
Прицепы, технически допустимая максимальная масса которых свыше 3,5 тонны, но не более 10 тонн, и прицепы, технически допустимая максимальная масса которых более 10 тонн</t>
  </si>
  <si>
    <t>44 мин</t>
  </si>
  <si>
    <t>46 мин</t>
  </si>
  <si>
    <t xml:space="preserve"> Калькуляция технологических операций по проведенению технического диагностирования автомобилей категории О3, О4
Специальные транспортные средства оперативных служб, автоэвакуаторы, транспортные средства с грузоподъемными устройствами, цистерны, цистерны для перевозки и заправки сжиженных углеводородных газов, фургоны, транспортные средства для перевозки пищевых продуктов</t>
  </si>
  <si>
    <t>51 мин</t>
  </si>
  <si>
    <t xml:space="preserve"> Калькуляция технологических операций по проведенению технического диагностирования автомобилей категории О3, О4
Специализированные транспортные средства</t>
  </si>
  <si>
    <t>48 мин</t>
  </si>
  <si>
    <t xml:space="preserve"> Калькуляция технологических операций по проведенению технического диагностирования автомобилей категории О3, О4
Специальные транспортные средства для коммунального хозяйства и содержания дорог, транспортные средства - цистерны для перевозки и заправки нефтепродуктов</t>
  </si>
  <si>
    <t>53 мин</t>
  </si>
  <si>
    <t>10 мин</t>
  </si>
  <si>
    <t xml:space="preserve"> Калькуляция технологических операций по проведенению технического диагностирования автомобилей категории L
Мототранспортные средства</t>
  </si>
  <si>
    <t xml:space="preserve"> Калькуляция технологических операций по проведенению технического диагностирования автомобилей категории L
Специальные транспортные средства оперативных служб</t>
  </si>
  <si>
    <t>11 мин</t>
  </si>
  <si>
    <t>Прямые расходы</t>
  </si>
  <si>
    <t xml:space="preserve">5. </t>
  </si>
  <si>
    <t>Доля Общехозяйственных расходов принимаемых на регулируемый вид деятельности (база распределения прямые расходы)</t>
  </si>
  <si>
    <t xml:space="preserve">Общехозяйственные расходы принимаемые на регулируемый вид деятельности </t>
  </si>
  <si>
    <t>Фактическая годовая смета затрат организации</t>
  </si>
  <si>
    <t>Итого прямые расходы, руб/мин</t>
  </si>
  <si>
    <t>Доля распределения общехозяйственных расходов</t>
  </si>
  <si>
    <t>Прибыль</t>
  </si>
  <si>
    <t>руб/мин</t>
  </si>
  <si>
    <t>Вид расходов</t>
  </si>
  <si>
    <t>Итого стоимость технического осмотра</t>
  </si>
  <si>
    <t>Перечень подтверждающих документов представлен на лисе калькуляция чел-мин</t>
  </si>
  <si>
    <t>Перечень подтверждающих документов представлен на листе калькуляция маш-мин</t>
  </si>
  <si>
    <t xml:space="preserve"> Калькуляция технологических операций по проведению технического диагностирования автомобилей категории О3, О4
Специальные транспортные средства для коммунального хозяйства и содержания дорог, транспортные средства - цистерны для перевозки и заправки нефтепродуктов</t>
  </si>
  <si>
    <t>Доля налоговых расходов принимаемых на регулируемый вид деятельности (база распределения прямые расходы)</t>
  </si>
  <si>
    <t xml:space="preserve">Налоговые расходы принимаемые на регулируемый вид деятельности </t>
  </si>
  <si>
    <t>Налоговые расходы</t>
  </si>
  <si>
    <t>Доля распределения для общехозяйственных расходов</t>
  </si>
  <si>
    <t>Доля распределения для налоговых расходов</t>
  </si>
  <si>
    <t>зтраты на электроэнергию</t>
  </si>
  <si>
    <t>Предоставить расчет налоговых платежей, в свободной форме</t>
  </si>
  <si>
    <t>2.5</t>
  </si>
  <si>
    <t>электроэнергия</t>
  </si>
  <si>
    <t>Перечень и количество оборудования и механизмов, используемых при осуществлении регулируемой деятельности и расчет затрат на электроэнергию</t>
  </si>
  <si>
    <t>коэффициент использования мощности (принимается по техническим справочникам)</t>
  </si>
  <si>
    <t>Мощность (квт)</t>
  </si>
  <si>
    <t>Число часов работы в год ( час)</t>
  </si>
  <si>
    <t>тариф на электроэнергию (руб/квт)</t>
  </si>
  <si>
    <t>годовые затраты на электроэнергию (руб/год)</t>
  </si>
  <si>
    <t xml:space="preserve">В качестве обоснования предоставить расчет затрат, связанных с потреблением оборудованием электроэнергии, с указанием мощности оборудования и число часов работы (см. лист производственные показатели);
копии договоров энергоснабжения , счетов-фактуры, акты приема-передачи электроэнергии;
бухгалтерские и налоговые регистры, подтверждающие обоснование фактических расходов на электроэнергию (оборотно - сальдовая ведомость, карточка счета).
</t>
  </si>
  <si>
    <t xml:space="preserve">годовое потребление электроэнергии (квт)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</si>
</sst>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1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%"/>
    <numFmt numFmtId="167" formatCode="[$-F800]dddd\,\ mmmm\ dd\,\ yyyy"/>
    <numFmt numFmtId="168" formatCode="0.0"/>
    <numFmt numFmtId="169" formatCode="_-* #,##0_._-;\-* #,##0_._-;_-* &quot;-&quot;_._-;_-@_-"/>
    <numFmt numFmtId="170" formatCode="_-* #,##0.00_._-;\-* #,##0.00_._-;_-* &quot;-&quot;_._-;_-@_-"/>
    <numFmt numFmtId="171" formatCode="#,##0.0"/>
    <numFmt numFmtId="172" formatCode="_-* #,##0.0000_р_._-;\-* #,##0.0000_р_._-;_-* &quot;-&quot;??_р_._-;_-@_-"/>
    <numFmt numFmtId="173" formatCode="_-* #,##0.000_._-;\-* #,##0.000_._-;_-* &quot;-&quot;_._-;_-@_-"/>
    <numFmt numFmtId="174" formatCode="_-* #,##0.000_р_._-;\-* #,##0.000_р_._-;_-* &quot;-&quot;??_р_._-;_-@_-"/>
    <numFmt numFmtId="175" formatCode="_-* #,##0_р_._-;\-* #,##0_р_._-;_-* &quot;-&quot;??_р_._-;_-@_-"/>
    <numFmt numFmtId="176" formatCode="_-* #,##0.0_._-;\-* #,##0.0_._-;_-* &quot;-&quot;_._-;_-@_-"/>
    <numFmt numFmtId="177" formatCode="[$$-409]#,##0.00"/>
    <numFmt numFmtId="178" formatCode="#,##0.00&quot;р.&quot;"/>
    <numFmt numFmtId="179" formatCode="_-* #,##0_._-;\-* #,##0_._-;_-* &quot;-&quot;??_._-;_-@_-"/>
    <numFmt numFmtId="180" formatCode="#,##0.000"/>
    <numFmt numFmtId="181" formatCode="#,##0.000_ ;\-#,##0.000\ "/>
    <numFmt numFmtId="182" formatCode="[$$-1009]#,##0.00;\-[$$-1009]#,##0.00"/>
    <numFmt numFmtId="183" formatCode="[$$-1009]#,##0.00"/>
    <numFmt numFmtId="184" formatCode="_-* #,##0.000_._-;\-* #,##0.000_._-;_-* &quot;-&quot;??_._-;_-@_-"/>
    <numFmt numFmtId="185" formatCode="_-* #,##0.0%_._-;\-* #,##0.0_._-;_-* &quot;-&quot;_._-;_-@_-"/>
    <numFmt numFmtId="186" formatCode="_(* #,##0.00_);_(* \(#,##0.00\);_(* &quot;-&quot;??_);_(@_)"/>
    <numFmt numFmtId="187" formatCode="#,##0.0%;\(#,##0.0\)%;\-&quot; &quot;"/>
    <numFmt numFmtId="188" formatCode="_(&quot;$&quot;* #,##0.00_);_(&quot;$&quot;* \(#,##0.00\);_(&quot;$&quot;* &quot;-&quot;??_);_(@_)"/>
    <numFmt numFmtId="189" formatCode="_-* #,##0.0_р_._-;\-* #,##0.0_р_._-;_-* &quot;-&quot;??_р_._-;_-@_-"/>
    <numFmt numFmtId="190" formatCode="_-* #,##0.00[$€-1]_-;\-* #,##0.00[$€-1]_-;_-* &quot;-&quot;??[$€-1]_-"/>
    <numFmt numFmtId="191" formatCode="0.0%_);\(0.0%\)"/>
    <numFmt numFmtId="192" formatCode="#,##0_);[Red]\(#,##0\)"/>
    <numFmt numFmtId="193" formatCode="#,##0;\(#,##0\)"/>
    <numFmt numFmtId="194" formatCode="#.##0\.00"/>
    <numFmt numFmtId="195" formatCode="#\.00"/>
    <numFmt numFmtId="196" formatCode="dd\-mmm\-yy"/>
    <numFmt numFmtId="197" formatCode="\$#\.00"/>
    <numFmt numFmtId="198" formatCode="#\."/>
    <numFmt numFmtId="199" formatCode="_-* #,##0\ &quot;руб&quot;_-;\-* #,##0\ &quot;руб&quot;_-;_-* &quot;-&quot;\ &quot;руб&quot;_-;_-@_-"/>
    <numFmt numFmtId="200" formatCode="mmmm\ d\,\ yyyy"/>
    <numFmt numFmtId="201" formatCode="&quot;?.&quot;#,##0_);[Red]\(&quot;?.&quot;#,##0\)"/>
    <numFmt numFmtId="202" formatCode="&quot;?.&quot;#,##0.00_);[Red]\(&quot;?.&quot;#,##0.00\)"/>
    <numFmt numFmtId="203" formatCode="General_)"/>
    <numFmt numFmtId="204" formatCode="_-* #,##0&quot;đ.&quot;_-;\-* #,##0&quot;đ.&quot;_-;_-* &quot;-&quot;&quot;đ.&quot;_-;_-@_-"/>
    <numFmt numFmtId="205" formatCode="_-* #,##0.00&quot;đ.&quot;_-;\-* #,##0.00&quot;đ.&quot;_-;_-* &quot;-&quot;??&quot;đ.&quot;_-;_-@_-"/>
    <numFmt numFmtId="206" formatCode="0.0_)"/>
    <numFmt numFmtId="207" formatCode="_-* #,##0\ _р_._-;\-* #,##0\ _р_._-;_-* &quot;-&quot;\ _р_._-;_-@_-"/>
    <numFmt numFmtId="208" formatCode="_-* #,##0.00\ _F_-;\-* #,##0.00\ _F_-;_-* &quot;-&quot;??\ _F_-;_-@_-"/>
    <numFmt numFmtId="209" formatCode="#,##0.0;\(#,##0.0\)"/>
    <numFmt numFmtId="210" formatCode="#,##0.0;[Red]\(#,##0.0\)"/>
    <numFmt numFmtId="211" formatCode="#,##0;[Red]\(#,##0\)"/>
    <numFmt numFmtId="212" formatCode="&quot;$&quot;#,##0_);[Red]\(&quot;$&quot;#,##0\)"/>
    <numFmt numFmtId="213" formatCode="_-* #,##0.00\ &quot;F&quot;_-;\-* #,##0.00\ &quot;F&quot;_-;_-* &quot;-&quot;??\ &quot;F&quot;_-;_-@_-"/>
    <numFmt numFmtId="214" formatCode="\$#,##0\ ;\(\$#,##0\)"/>
    <numFmt numFmtId="215" formatCode="_-* #,##0.00\ [$€]_-;\-* #,##0.00\ [$€]_-;_-* &quot;-&quot;??\ [$€]_-;_-@_-"/>
    <numFmt numFmtId="216" formatCode="_-[$€]* #,##0.00_-;\-[$€]* #,##0.00_-;_-[$€]* &quot;-&quot;??_-;_-@_-"/>
    <numFmt numFmtId="217" formatCode="_-* #,##0.00\ [$€-1]_-;\-* #,##0.00\ [$€-1]_-;_-* &quot;-&quot;??\ [$€-1]_-"/>
    <numFmt numFmtId="218" formatCode="#,##0.0_);\(#,##0.0\)"/>
    <numFmt numFmtId="219" formatCode="#,##0_ ;[Red]\-#,##0\ "/>
    <numFmt numFmtId="220" formatCode="_(* #,##0_);_(* \(#,##0\);_(* &quot;-&quot;_);_(@_)"/>
    <numFmt numFmtId="221" formatCode="#,##0_);[Blue]\(#,##0\)"/>
    <numFmt numFmtId="222" formatCode="_(* #,##0_);_(* \(#,##0\);_(* &quot;-&quot;??_);_(@_)"/>
    <numFmt numFmtId="223" formatCode="#,##0__\ \ \ \ "/>
    <numFmt numFmtId="224" formatCode="_(&quot;$&quot;* #,##0_);_(&quot;$&quot;* \(#,##0\);_(&quot;$&quot;* &quot;-&quot;_);_(@_)"/>
    <numFmt numFmtId="225" formatCode="_-* #,##0\ _d_._-;\-* #,##0\ _d_._-;_-* &quot;-&quot;\ _d_._-;_-@_-"/>
    <numFmt numFmtId="226" formatCode="_-* #,##0.00\ _d_._-;\-* #,##0.00\ _d_._-;_-* &quot;-&quot;??\ _d_._-;_-@_-"/>
    <numFmt numFmtId="227" formatCode="_-* #,##0_đ_._-;\-* #,##0_đ_._-;_-* &quot;-&quot;_đ_._-;_-@_-"/>
    <numFmt numFmtId="228" formatCode="_-* #,##0.00_đ_._-;\-* #,##0.00_đ_._-;_-* &quot;-&quot;??_đ_._-;_-@_-"/>
    <numFmt numFmtId="229" formatCode="#,##0.00_);[Red]\(#,##0.00\)"/>
    <numFmt numFmtId="230" formatCode="#,##0\ &quot;?.&quot;;\-#,##0\ &quot;?.&quot;"/>
    <numFmt numFmtId="231" formatCode="#,##0______;;&quot;------------      &quot;"/>
    <numFmt numFmtId="232" formatCode="#,##0.00;[Red]\-#,##0.00;&quot;-&quot;"/>
    <numFmt numFmtId="233" formatCode="#,##0;[Red]\-#,##0;&quot;-&quot;"/>
    <numFmt numFmtId="234" formatCode="&quot;$&quot;#,##0.00_);[Red]\(&quot;$&quot;#,##0.00\)"/>
    <numFmt numFmtId="235" formatCode="&quot;$&quot;#,##0.0000_);[Red]\(&quot;$&quot;#,##0.0000\)"/>
    <numFmt numFmtId="236" formatCode="_(&quot;$&quot;* #,##0.0_);_(&quot;$&quot;* \(#,##0.0\);_(&quot;$&quot;* &quot;-&quot;??_);_(@_)"/>
    <numFmt numFmtId="237" formatCode="#,##0.00_ ;[Red]\-#,##0.00\ "/>
    <numFmt numFmtId="238" formatCode="0.00000"/>
    <numFmt numFmtId="239" formatCode="0.000"/>
    <numFmt numFmtId="240" formatCode="_-* #,##0.00\ _р_._-;\-* #,##0.00\ _р_._-;_-* &quot;-&quot;??\ _р_._-;_-@_-"/>
    <numFmt numFmtId="241" formatCode="#,###"/>
    <numFmt numFmtId="242" formatCode="%#\.00"/>
    <numFmt numFmtId="243" formatCode="_-* #,##0.00\ _$_-;\-* #,##0.00\ _$_-;_-* \-??\ _$_-;_-@_-"/>
    <numFmt numFmtId="244" formatCode="_-* #,##0.00&quot;р.&quot;_-;\-* #,##0.00&quot;р.&quot;_-;_-* \-??&quot;р.&quot;_-;_-@_-"/>
    <numFmt numFmtId="245" formatCode="@\ *."/>
    <numFmt numFmtId="246" formatCode="000000"/>
    <numFmt numFmtId="247" formatCode="#,##0;[Red]#,##0"/>
    <numFmt numFmtId="248" formatCode="&quot;\&quot;#,##0;[Red]\-&quot;\&quot;#,##0"/>
    <numFmt numFmtId="249" formatCode="\£#,##0_);\(\£#,##0\)"/>
    <numFmt numFmtId="250" formatCode="&quot;fl&quot;#,##0_);&quot;(fl&quot;#,##0\)"/>
    <numFmt numFmtId="251" formatCode="&quot;fl&quot;#,##0_);[Red]&quot;(fl&quot;#,##0\)"/>
    <numFmt numFmtId="252" formatCode="_(* #,##0.0_);_(* \(#,##0.00\);_(* \-??_);_(@_)"/>
    <numFmt numFmtId="253" formatCode="&quot;fl&quot;#,##0.00_);&quot;(fl&quot;#,##0.00\)"/>
    <numFmt numFmtId="254" formatCode="&quot;error&quot;;&quot;error&quot;;&quot;OK&quot;;&quot;  &quot;@"/>
    <numFmt numFmtId="255" formatCode="0000"/>
    <numFmt numFmtId="256" formatCode="##,#0_;\(#,##0\);\-??_);@"/>
    <numFmt numFmtId="257" formatCode="*(#,##0\);*#\,##0_);\-??_);@"/>
    <numFmt numFmtId="258" formatCode="_*\(#,##0\);_*#,##0_);\-??_);@"/>
    <numFmt numFmtId="259" formatCode="* \(#,##0\);* #,##0_);\-??_);@"/>
    <numFmt numFmtId="260" formatCode="_(* #,##0.00_);[Red]_(* \(#,##0.00\);_(* &quot;-&quot;??_);_(@_)"/>
    <numFmt numFmtId="261" formatCode="#,##0_);\(#,##0\);\-??_);@"/>
    <numFmt numFmtId="262" formatCode="* #,##0_);* \(#,##0\);\-??_);@"/>
    <numFmt numFmtId="263" formatCode="\$#,##0\ ;&quot;($&quot;#,##0\)"/>
    <numFmt numFmtId="264" formatCode="d\ mmm&quot;, &quot;yy"/>
    <numFmt numFmtId="265" formatCode="dd\.mm\.yyyy&quot;г.&quot;"/>
    <numFmt numFmtId="266" formatCode="_-* #,##0\ _D_M_-;\-* #,##0\ _D_M_-;_-* &quot;- &quot;_D_M_-;_-@_-"/>
    <numFmt numFmtId="267" formatCode="0.0\x"/>
    <numFmt numFmtId="268" formatCode="_-* #,##0\ _F_-;\-* #,##0\ _F_-;_-* &quot;- &quot;_F_-;_-@_-"/>
    <numFmt numFmtId="269" formatCode="_-* #,##0.00\ _F_-;\-* #,##0.00\ _F_-;_-* \-??\ _F_-;_-@_-"/>
    <numFmt numFmtId="270" formatCode="&quot;Да&quot;;&quot;Да&quot;;&quot;Нет&quot;"/>
    <numFmt numFmtId="271" formatCode="_-* #,##0\ _F_B_-;\-* #,##0\ _F_B_-;_-* &quot;-&quot;\ _F_B_-;_-@_-"/>
    <numFmt numFmtId="272" formatCode="_-* #,##0.00\ _F_B_-;\-* #,##0.00\ _F_B_-;_-* &quot;-&quot;??\ _F_B_-;_-@_-"/>
    <numFmt numFmtId="273" formatCode="#,##0.0000_);\(#,##0.0000\);&quot;- &quot;;&quot;  &quot;@"/>
    <numFmt numFmtId="274" formatCode="_(* #,##0.00_);_(* \(#,##0.00\);_(* \-??_);_(@_)"/>
    <numFmt numFmtId="275" formatCode="#,##0.0_);[Red]\(#,##0.0\)"/>
    <numFmt numFmtId="276" formatCode="_-* #,##0_-;_-* #,##0\-;_-* &quot;-&quot;_-;_-@_-"/>
    <numFmt numFmtId="277" formatCode="_-* #,##0.00_-;_-* #,##0.00\-;_-* &quot;-&quot;??_-;_-@_-"/>
    <numFmt numFmtId="278" formatCode="_-* #,##0\ _P_t_s_-;\-* #,##0\ _P_t_s_-;_-* &quot;- &quot;_P_t_s_-;_-@_-"/>
    <numFmt numFmtId="279" formatCode="_-* #,##0.00\ _P_t_s_-;\-* #,##0.00\ _P_t_s_-;_-* \-??\ _P_t_s_-;_-@_-"/>
    <numFmt numFmtId="280" formatCode="_(* #,##0_);_(* \(#,##0\);_(* \-_);_(@_)"/>
    <numFmt numFmtId="281" formatCode="_-* #,##0\ _$_-;\-* #,##0\ _$_-;_-* &quot;-&quot;\ _$_-;_-@_-"/>
    <numFmt numFmtId="282" formatCode="_-* #,##0.00\ _$_-;\-* #,##0.00\ _$_-;_-* &quot;-&quot;??\ _$_-;_-@_-"/>
    <numFmt numFmtId="283" formatCode="_-\?* #,##0_-;&quot;-?&quot;* #,##0_-;_-\?* \-_-;_-@_-"/>
    <numFmt numFmtId="284" formatCode="_-\?* #,##0.00_-;&quot;-?&quot;* #,##0.00_-;_-\?* \-??_-;_-@_-"/>
    <numFmt numFmtId="285" formatCode="_(\$* #,##0_);_(\$* \(#,##0\);_(\$* \-_);_(@_)"/>
    <numFmt numFmtId="286" formatCode="_(\$* #,##0.00_);_(\$* \(#,##0.00\);_(\$* \-??_);_(@_)"/>
    <numFmt numFmtId="287" formatCode="_ * #,##0_)\F_ ;_ * \(#,##0&quot;)F&quot;_ ;_ * \-_)\F_ ;_ @_ "/>
    <numFmt numFmtId="288" formatCode="_-* #,##0\ &quot;$&quot;_-;\-* #,##0\ &quot;$&quot;_-;_-* &quot;-&quot;\ &quot;$&quot;_-;_-@_-"/>
    <numFmt numFmtId="289" formatCode="_ * #,##0.00_)\F_ ;_ * \(#,##0.00&quot;)F&quot;_ ;_ * \-??_)\F_ ;_ @_ "/>
    <numFmt numFmtId="290" formatCode="_-* #,##0.00\ &quot;$&quot;_-;\-* #,##0.00\ &quot;$&quot;_-;_-* &quot;-&quot;??\ &quot;$&quot;_-;_-@_-"/>
    <numFmt numFmtId="291" formatCode="&quot;$&quot;#,##0.0_);\(&quot;$&quot;#,##0.0\)"/>
    <numFmt numFmtId="292" formatCode="0.00\x"/>
    <numFmt numFmtId="293" formatCode="#,##0.00&quot;т.р.&quot;;\-#,##0.00&quot;т.р.&quot;"/>
    <numFmt numFmtId="294" formatCode="_-* #,##0_ð_._-;\-* #,##0_ð_._-;_-* \-_ð_._-;_-@_-"/>
    <numFmt numFmtId="295" formatCode="0.00000%"/>
    <numFmt numFmtId="296" formatCode="_-* #,##0.00_ð_._-;\-* #,##0.00_ð_._-;_-* \-??_ð_._-;_-@_-"/>
    <numFmt numFmtId="297" formatCode="0.0000000%"/>
    <numFmt numFmtId="298" formatCode="\(#,##0.0\)"/>
    <numFmt numFmtId="299" formatCode="_-* #,##0\ &quot;FB&quot;_-;\-* #,##0\ &quot;FB&quot;_-;_-* &quot;-&quot;\ &quot;FB&quot;_-;_-@_-"/>
    <numFmt numFmtId="300" formatCode="_-* #,##0.00\ &quot;FB&quot;_-;\-* #,##0.00\ &quot;FB&quot;_-;_-* &quot;-&quot;??\ &quot;FB&quot;_-;_-@_-"/>
    <numFmt numFmtId="301" formatCode="0.0_)%;\(0.0\)%"/>
    <numFmt numFmtId="302" formatCode="0.00_)%;\(0.00\)%"/>
    <numFmt numFmtId="303" formatCode="0%_);\(0%\)"/>
    <numFmt numFmtId="304" formatCode="\60&quot;47:&quot;"/>
    <numFmt numFmtId="305" formatCode="* \(#,##0.0\);* #,##0.0_);\-??_);@"/>
    <numFmt numFmtId="306" formatCode="* \(#,##0.00\);* #,##0.00_);\-??_);@"/>
    <numFmt numFmtId="307" formatCode="_(* \(#,##0.0\);_(* #,##0.0_);_(* \-_);_(@_)"/>
    <numFmt numFmtId="308" formatCode="_(* \(#,##0.00\);_(* #,##0.00_);_(* \-_);_(@_)"/>
    <numFmt numFmtId="309" formatCode="_(* \(#,##0.000\);_(* #,##0.000_);_(* \-_);_(@_)"/>
    <numFmt numFmtId="310" formatCode="#,##0.000000;[Red]#,##0.000000"/>
    <numFmt numFmtId="311" formatCode="#,##0.00\ [$руб.-419];[Red]\-#,##0.00\ [$руб.-419]"/>
    <numFmt numFmtId="312" formatCode="&quot;fl&quot;#,##0.00_);[Red]&quot;(fl&quot;#,##0.00\)"/>
    <numFmt numFmtId="313" formatCode="_(&quot;fl&quot;* #,##0_);_(&quot;fl&quot;* \(#,##0\);_(&quot;fl&quot;* \-_);_(@_)"/>
    <numFmt numFmtId="314" formatCode="_-* #,##0&quot; Pts&quot;_-;\-* #,##0&quot; Pts&quot;_-;_-* &quot;- Pts&quot;_-;_-@_-"/>
    <numFmt numFmtId="315" formatCode="_-&quot;F&quot;\ * #,##0_-;_-&quot;F&quot;\ * #,##0\-;_-&quot;F&quot;\ * &quot;-&quot;_-;_-@_-"/>
    <numFmt numFmtId="316" formatCode="_-&quot;F&quot;\ * #,##0.00_-;_-&quot;F&quot;\ * #,##0.00\-;_-&quot;F&quot;\ * &quot;-&quot;??_-;_-@_-"/>
    <numFmt numFmtId="317" formatCode="_(\¤* #,##0_);_(\¤* \(#,##0\);_(\¤* \-_);_(@_)"/>
    <numFmt numFmtId="318" formatCode="_(\¤* #,##0.00_);_(\¤* \(#,##0.00\);_(\¤* \-??_);_(@_)"/>
    <numFmt numFmtId="319" formatCode="_ * #,##0_ ;_ * \(#,##0_ ;_ * \-_ ;_ @_ "/>
    <numFmt numFmtId="320" formatCode="\$#,##0.000000;[Red]\$#,##0.000000"/>
    <numFmt numFmtId="321" formatCode="#,##0.0000000_$"/>
    <numFmt numFmtId="322" formatCode="&quot;$ &quot;#,##0.00"/>
    <numFmt numFmtId="323" formatCode="_ * #,##0_ ;_ * \(#,##0_)\ ;_ * \-_ ;_ @_ "/>
    <numFmt numFmtId="324" formatCode="&quot;$ &quot;#,##0"/>
    <numFmt numFmtId="325" formatCode="\$"/>
    <numFmt numFmtId="326" formatCode="_._.* #,##0_)_%;_._.* \(#,##0\)_%;_._.* \ _)_%"/>
    <numFmt numFmtId="327" formatCode="yyyy"/>
    <numFmt numFmtId="328" formatCode="yyyy&quot; год&quot;"/>
    <numFmt numFmtId="329" formatCode="\¥#,##0_);\(\¥#,##0\)"/>
    <numFmt numFmtId="330" formatCode=";;&quot;zero&quot;;&quot;  &quot;@"/>
  </numFmts>
  <fonts count="35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1"/>
      <color rgb="FF0000FF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rgb="FF0000FF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sz val="9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i/>
      <sz val="10"/>
      <color rgb="FF0070C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i/>
      <sz val="10"/>
      <color theme="3" tint="0.39997558519241921"/>
      <name val="Times New Roman"/>
      <family val="1"/>
      <charset val="204"/>
    </font>
    <font>
      <vertAlign val="subscript"/>
      <sz val="10"/>
      <color theme="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10"/>
      <color theme="8" tint="-0.249977111117893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rgb="FF0000FF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theme="1"/>
      <name val="Times New Roman"/>
      <family val="1"/>
      <charset val="204"/>
    </font>
    <font>
      <b/>
      <sz val="10"/>
      <color theme="3" tint="0.3999755851924192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indexed="39"/>
      <name val="Tahoma"/>
      <family val="2"/>
      <charset val="204"/>
    </font>
    <font>
      <sz val="9"/>
      <color indexed="39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0"/>
      <color theme="3" tint="0.3999755851924192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rgb="FF0000FF"/>
      <name val="Times New Roman"/>
      <family val="1"/>
      <charset val="204"/>
    </font>
    <font>
      <sz val="10"/>
      <name val="Helv"/>
      <charset val="204"/>
    </font>
    <font>
      <i/>
      <sz val="8"/>
      <name val="Calibri"/>
      <family val="2"/>
      <charset val="204"/>
    </font>
    <font>
      <b/>
      <sz val="9"/>
      <color indexed="9"/>
      <name val="Calibri"/>
      <family val="2"/>
      <charset val="204"/>
      <scheme val="minor"/>
    </font>
    <font>
      <b/>
      <sz val="8"/>
      <color indexed="32"/>
      <name val="Calibri"/>
      <family val="2"/>
      <charset val="204"/>
      <scheme val="minor"/>
    </font>
    <font>
      <sz val="10"/>
      <color theme="1"/>
      <name val="Arial"/>
      <family val="2"/>
    </font>
    <font>
      <sz val="8"/>
      <name val="Arial"/>
      <family val="2"/>
      <charset val="204"/>
    </font>
    <font>
      <b/>
      <sz val="8"/>
      <color theme="2"/>
      <name val="Calibri"/>
      <family val="2"/>
      <charset val="204"/>
      <scheme val="minor"/>
    </font>
    <font>
      <b/>
      <sz val="16"/>
      <color theme="8" tint="-0.249977111117893"/>
      <name val="Times New Roman"/>
      <family val="1"/>
      <charset val="204"/>
    </font>
    <font>
      <b/>
      <sz val="18"/>
      <color theme="8" tint="-0.249977111117893"/>
      <name val="Times New Roman"/>
      <family val="1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8"/>
      <name val="Arial"/>
      <family val="2"/>
    </font>
    <font>
      <sz val="10"/>
      <color rgb="FF666666"/>
      <name val="Helvetica"/>
      <family val="2"/>
    </font>
    <font>
      <sz val="10"/>
      <color theme="1"/>
      <name val="Arial Cyr"/>
      <family val="2"/>
      <charset val="204"/>
    </font>
    <font>
      <b/>
      <sz val="16"/>
      <name val="Times New Roman"/>
      <family val="1"/>
      <charset val="204"/>
    </font>
    <font>
      <b/>
      <sz val="12"/>
      <color theme="3" tint="0.3999755851924192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Helv"/>
    </font>
    <font>
      <sz val="8"/>
      <color indexed="12"/>
      <name val="Arial"/>
      <family val="2"/>
      <charset val="204"/>
    </font>
    <font>
      <sz val="1"/>
      <color indexed="8"/>
      <name val="Courier"/>
      <family val="3"/>
    </font>
    <font>
      <sz val="11"/>
      <name val="?l?r ?o?S?V?b?N"/>
      <family val="3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Arial"/>
      <family val="2"/>
      <charset val="177"/>
    </font>
    <font>
      <sz val="10"/>
      <name val="MS Sans Serif"/>
      <family val="2"/>
      <charset val="204"/>
    </font>
    <font>
      <b/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u/>
      <sz val="10"/>
      <color indexed="12"/>
      <name val="Arial Cyr"/>
      <charset val="204"/>
    </font>
    <font>
      <sz val="10"/>
      <name val="Arial Cyr"/>
    </font>
    <font>
      <sz val="10"/>
      <name val="Courier New"/>
      <family val="3"/>
      <charset val="204"/>
    </font>
    <font>
      <sz val="11"/>
      <color indexed="20"/>
      <name val="Calibri"/>
      <family val="2"/>
      <charset val="204"/>
    </font>
    <font>
      <sz val="10"/>
      <name val="Times New Roman"/>
      <family val="1"/>
    </font>
    <font>
      <sz val="10"/>
      <color indexed="8"/>
      <name val="MS Sans Serif"/>
      <family val="2"/>
      <charset val="204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2"/>
      <name val="Arial"/>
      <family val="2"/>
      <charset val="204"/>
    </font>
    <font>
      <sz val="8"/>
      <name val="Palatino"/>
      <family val="1"/>
    </font>
    <font>
      <sz val="10"/>
      <color indexed="24"/>
      <name val="Arial"/>
      <family val="2"/>
      <charset val="204"/>
    </font>
    <font>
      <i/>
      <sz val="8"/>
      <color indexed="17"/>
      <name val="Arial"/>
      <family val="2"/>
    </font>
    <font>
      <sz val="10"/>
      <name val="Century Schoolbook"/>
      <family val="1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i/>
      <sz val="10"/>
      <name val="Arial"/>
      <family val="2"/>
      <charset val="204"/>
    </font>
    <font>
      <sz val="10"/>
      <name val="Times New Roman CE"/>
    </font>
    <font>
      <u/>
      <sz val="8"/>
      <color indexed="12"/>
      <name val="Arial Cyr"/>
      <charset val="204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i/>
      <sz val="1"/>
      <color indexed="8"/>
      <name val="Courier"/>
      <family val="3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u/>
      <sz val="8.5"/>
      <color indexed="36"/>
      <name val="Arial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8"/>
      <name val="Arial Cyr"/>
      <charset val="204"/>
    </font>
    <font>
      <sz val="10"/>
      <name val="Times New Roman Cyr"/>
      <family val="1"/>
      <charset val="204"/>
    </font>
    <font>
      <u/>
      <sz val="8.5"/>
      <color indexed="12"/>
      <name val="Arial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12"/>
      <name val="Times New Roman Cyr"/>
      <family val="1"/>
      <charset val="204"/>
    </font>
    <font>
      <sz val="8"/>
      <color indexed="12"/>
      <name val="Palatino"/>
      <family val="1"/>
    </font>
    <font>
      <b/>
      <u/>
      <sz val="16"/>
      <name val="Arial"/>
      <family val="2"/>
      <charset val="204"/>
    </font>
    <font>
      <sz val="8"/>
      <color indexed="8"/>
      <name val="Times New Roman"/>
      <family val="1"/>
    </font>
    <font>
      <b/>
      <sz val="10"/>
      <name val="Times New Roman"/>
      <family val="1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8"/>
      <name val="Helv"/>
      <charset val="204"/>
    </font>
    <font>
      <sz val="8"/>
      <name val="Arial CE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i/>
      <sz val="10"/>
      <name val="Arial"/>
      <family val="2"/>
      <charset val="204"/>
    </font>
    <font>
      <b/>
      <sz val="8.5"/>
      <color indexed="9"/>
      <name val="MS Sans Serif"/>
      <family val="2"/>
    </font>
    <font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"/>
      <color rgb="FF00000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8"/>
      <color indexed="9"/>
      <name val="Arial Cyr"/>
      <charset val="204"/>
    </font>
    <font>
      <sz val="10"/>
      <name val="Palatino"/>
      <family val="1"/>
    </font>
    <font>
      <sz val="9"/>
      <name val="Helvetica-Black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b/>
      <i/>
      <sz val="10"/>
      <color indexed="9"/>
      <name val="Arial"/>
      <family val="2"/>
      <charset val="204"/>
    </font>
    <font>
      <b/>
      <sz val="14"/>
      <name val="Times New Roman"/>
      <family val="1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u/>
      <sz val="11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10"/>
      <color indexed="12"/>
      <name val="Times New Roman Cyr"/>
      <charset val="204"/>
    </font>
    <font>
      <u/>
      <sz val="12"/>
      <color theme="10"/>
      <name val="Times New Roman"/>
      <family val="1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sz val="8"/>
      <name val="Bookman Old Style"/>
      <family val="1"/>
      <charset val="204"/>
    </font>
    <font>
      <sz val="14"/>
      <name val="SchoolBook"/>
    </font>
    <font>
      <sz val="8"/>
      <name val="SchoolBook"/>
    </font>
    <font>
      <b/>
      <sz val="14"/>
      <name val="Arial"/>
      <family val="2"/>
      <charset val="204"/>
    </font>
    <font>
      <b/>
      <sz val="10"/>
      <name val="Arial Cyr"/>
      <charset val="204"/>
    </font>
    <font>
      <b/>
      <sz val="8"/>
      <name val="Times New Roman"/>
      <family val="1"/>
      <charset val="204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sz val="12"/>
      <name val="SchoolBook"/>
      <charset val="204"/>
    </font>
    <font>
      <sz val="10"/>
      <color indexed="64"/>
      <name val="Arial"/>
      <family val="2"/>
      <charset val="204"/>
    </font>
    <font>
      <sz val="11"/>
      <color theme="1"/>
      <name val="Times New Roman"/>
      <family val="2"/>
      <charset val="204"/>
    </font>
    <font>
      <sz val="12"/>
      <color theme="1"/>
      <name val="Calibri"/>
      <family val="2"/>
      <charset val="204"/>
      <scheme val="minor"/>
    </font>
    <font>
      <sz val="9"/>
      <color indexed="11"/>
      <name val="Tahoma"/>
      <family val="2"/>
      <charset val="204"/>
    </font>
    <font>
      <sz val="12"/>
      <name val="Arial CYR"/>
      <charset val="204"/>
    </font>
    <font>
      <b/>
      <i/>
      <sz val="10"/>
      <color indexed="10"/>
      <name val="Arial Cyr"/>
      <family val="2"/>
      <charset val="204"/>
    </font>
    <font>
      <b/>
      <i/>
      <sz val="8"/>
      <name val="Times New Roman"/>
      <family val="1"/>
      <charset val="204"/>
    </font>
    <font>
      <sz val="11"/>
      <name val="Times New Roman CYR"/>
      <family val="1"/>
      <charset val="204"/>
    </font>
    <font>
      <b/>
      <u/>
      <sz val="6"/>
      <color indexed="45"/>
      <name val="Bookman Old Style"/>
      <family val="1"/>
      <charset val="204"/>
    </font>
    <font>
      <b/>
      <i/>
      <sz val="14"/>
      <color indexed="57"/>
      <name val="Arial Cyr"/>
      <family val="2"/>
      <charset val="204"/>
    </font>
    <font>
      <b/>
      <i/>
      <u/>
      <sz val="10"/>
      <name val="Arial"/>
      <family val="2"/>
      <charset val="204"/>
    </font>
    <font>
      <b/>
      <i/>
      <u/>
      <sz val="8"/>
      <name val="Arial"/>
      <family val="2"/>
      <charset val="204"/>
    </font>
    <font>
      <sz val="10"/>
      <color indexed="8"/>
      <name val="Times New Roman Cyr"/>
      <family val="1"/>
      <charset val="204"/>
    </font>
    <font>
      <sz val="9"/>
      <name val="Arial Cyr"/>
      <charset val="204"/>
    </font>
    <font>
      <sz val="11"/>
      <color indexed="10"/>
      <name val="Arial Cyr"/>
      <family val="2"/>
      <charset val="204"/>
    </font>
    <font>
      <sz val="16"/>
      <name val="SchoolBook"/>
    </font>
    <font>
      <sz val="10"/>
      <name val="SchoolBook"/>
    </font>
    <font>
      <sz val="9"/>
      <name val="Times New Roman"/>
      <family val="1"/>
    </font>
    <font>
      <sz val="10"/>
      <name val="Book Antiqua"/>
      <family val="1"/>
      <charset val="204"/>
    </font>
    <font>
      <sz val="10"/>
      <name val="’†?S?V?b?N‘М"/>
      <family val="3"/>
      <charset val="128"/>
    </font>
    <font>
      <b/>
      <sz val="22"/>
      <color indexed="18"/>
      <name val="Arial"/>
      <family val="2"/>
    </font>
    <font>
      <b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  <family val="2"/>
    </font>
    <font>
      <sz val="1"/>
      <color indexed="8"/>
      <name val="Courier New"/>
      <family val="1"/>
      <charset val="204"/>
    </font>
    <font>
      <sz val="1"/>
      <color indexed="8"/>
      <name val="Courier New"/>
      <family val="3"/>
    </font>
    <font>
      <b/>
      <sz val="1"/>
      <color indexed="8"/>
      <name val="Courier New"/>
      <family val="1"/>
      <charset val="204"/>
    </font>
    <font>
      <b/>
      <sz val="1"/>
      <color indexed="8"/>
      <name val="Courier New"/>
      <family val="3"/>
    </font>
    <font>
      <b/>
      <i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u/>
      <sz val="10"/>
      <color indexed="12"/>
      <name val="Arial Cyr"/>
      <family val="2"/>
      <charset val="204"/>
    </font>
    <font>
      <sz val="12"/>
      <name val="Arial"/>
      <family val="2"/>
    </font>
    <font>
      <sz val="9"/>
      <color indexed="8"/>
      <name val="Pragmatica"/>
      <charset val="204"/>
    </font>
    <font>
      <sz val="10"/>
      <color indexed="8"/>
      <name val="Tms Rmn"/>
    </font>
    <font>
      <sz val="9"/>
      <color indexed="56"/>
      <name val="Frutiger 45 Light"/>
      <family val="2"/>
    </font>
    <font>
      <sz val="12"/>
      <name val="Tms Rmn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12"/>
      <name val="Arial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b/>
      <sz val="9"/>
      <color indexed="21"/>
      <name val="Arial CYR"/>
      <family val="2"/>
      <charset val="204"/>
    </font>
    <font>
      <sz val="8"/>
      <color indexed="12"/>
      <name val="Times New Roman"/>
      <family val="1"/>
    </font>
    <font>
      <b/>
      <u/>
      <sz val="10"/>
      <name val="Arial"/>
      <family val="2"/>
    </font>
    <font>
      <b/>
      <sz val="13"/>
      <name val="Arial"/>
      <family val="2"/>
      <charset val="204"/>
    </font>
    <font>
      <sz val="9"/>
      <name val="Arial"/>
      <family val="2"/>
      <charset val="204"/>
    </font>
    <font>
      <sz val="12"/>
      <color indexed="24"/>
      <name val="Arial"/>
      <family val="2"/>
      <charset val="204"/>
    </font>
    <font>
      <sz val="10"/>
      <name val="MS Sans Serif"/>
      <family val="2"/>
    </font>
    <font>
      <b/>
      <sz val="10"/>
      <name val="Arial"/>
      <family val="2"/>
    </font>
    <font>
      <u val="doubleAccounting"/>
      <sz val="10"/>
      <name val="Arial"/>
      <family val="2"/>
    </font>
    <font>
      <sz val="10"/>
      <name val="Baltica"/>
      <charset val="204"/>
    </font>
    <font>
      <b/>
      <u/>
      <sz val="7"/>
      <name val="Arial"/>
      <family val="2"/>
    </font>
    <font>
      <sz val="10"/>
      <name val="Courier New"/>
      <family val="1"/>
      <charset val="204"/>
    </font>
    <font>
      <sz val="10"/>
      <name val="Courier New"/>
      <family val="3"/>
    </font>
    <font>
      <sz val="7"/>
      <name val="Palatino"/>
      <family val="1"/>
    </font>
    <font>
      <sz val="10"/>
      <color indexed="12"/>
      <name val="Arial"/>
      <family val="2"/>
    </font>
    <font>
      <b/>
      <sz val="10"/>
      <name val="Baltica"/>
      <charset val="204"/>
    </font>
    <font>
      <sz val="6"/>
      <color indexed="16"/>
      <name val="Palatino"/>
      <family val="1"/>
    </font>
    <font>
      <b/>
      <sz val="18"/>
      <color indexed="24"/>
      <name val="Arial"/>
      <family val="2"/>
      <charset val="204"/>
    </font>
    <font>
      <b/>
      <sz val="18"/>
      <color indexed="24"/>
      <name val="Arial"/>
      <family val="2"/>
    </font>
    <font>
      <b/>
      <sz val="12"/>
      <color indexed="24"/>
      <name val="Arial"/>
      <family val="2"/>
      <charset val="204"/>
    </font>
    <font>
      <b/>
      <sz val="12"/>
      <color indexed="24"/>
      <name val="Arial"/>
      <family val="2"/>
    </font>
    <font>
      <b/>
      <i/>
      <sz val="16"/>
      <color indexed="8"/>
      <name val="Arial"/>
      <family val="2"/>
      <charset val="204"/>
    </font>
    <font>
      <sz val="8"/>
      <color indexed="13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u/>
      <sz val="9"/>
      <color indexed="20"/>
      <name val="Arial"/>
      <family val="2"/>
    </font>
    <font>
      <u/>
      <sz val="7"/>
      <color indexed="12"/>
      <name val="Arial"/>
      <family val="2"/>
    </font>
    <font>
      <u/>
      <sz val="10"/>
      <color indexed="20"/>
      <name val="Arial Cyr"/>
      <family val="2"/>
      <charset val="204"/>
    </font>
    <font>
      <b/>
      <u/>
      <sz val="16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</font>
    <font>
      <b/>
      <sz val="9"/>
      <color indexed="12"/>
      <name val="Arial Cyr"/>
      <family val="2"/>
      <charset val="204"/>
    </font>
    <font>
      <sz val="12"/>
      <name val="Times New Roman"/>
      <family val="1"/>
    </font>
    <font>
      <sz val="7"/>
      <name val="Small Fonts"/>
      <family val="2"/>
      <charset val="204"/>
    </font>
    <font>
      <sz val="10"/>
      <name val="Courier New"/>
      <family val="3"/>
      <charset val="238"/>
    </font>
    <font>
      <sz val="10"/>
      <name val="Times New Roman CE"/>
      <charset val="238"/>
    </font>
    <font>
      <sz val="12"/>
      <name val="Times New Roman CE"/>
      <charset val="238"/>
    </font>
    <font>
      <b/>
      <i/>
      <sz val="10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</font>
    <font>
      <sz val="22"/>
      <name val="UBSHeadline"/>
      <family val="1"/>
    </font>
    <font>
      <b/>
      <u/>
      <sz val="6"/>
      <name val="Arial"/>
      <family val="2"/>
    </font>
    <font>
      <sz val="10"/>
      <color indexed="10"/>
      <name val="Times New Roman"/>
      <family val="1"/>
    </font>
    <font>
      <b/>
      <i/>
      <u/>
      <sz val="11"/>
      <color indexed="8"/>
      <name val="Arial"/>
      <family val="2"/>
      <charset val="204"/>
    </font>
    <font>
      <b/>
      <sz val="12"/>
      <color indexed="18"/>
      <name val="Arial"/>
      <family val="2"/>
      <charset val="204"/>
    </font>
    <font>
      <b/>
      <sz val="7"/>
      <color indexed="8"/>
      <name val="Arial"/>
      <family val="2"/>
      <charset val="204"/>
    </font>
    <font>
      <b/>
      <sz val="6"/>
      <color indexed="8"/>
      <name val="Arial"/>
      <family val="2"/>
      <charset val="204"/>
    </font>
    <font>
      <sz val="6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name val="Tms Rmn"/>
    </font>
    <font>
      <b/>
      <sz val="18"/>
      <name val="Times New Roman"/>
      <family val="1"/>
      <charset val="204"/>
    </font>
    <font>
      <b/>
      <sz val="10"/>
      <name val="Palatino"/>
      <family val="1"/>
    </font>
    <font>
      <sz val="11"/>
      <name val="Helvetica-Black"/>
    </font>
    <font>
      <b/>
      <sz val="10"/>
      <color indexed="10"/>
      <name val="Arial"/>
      <family val="2"/>
    </font>
    <font>
      <u/>
      <sz val="8"/>
      <color indexed="8"/>
      <name val="Arial"/>
      <family val="2"/>
    </font>
    <font>
      <b/>
      <sz val="14"/>
      <name val="Times New Roman"/>
      <family val="1"/>
    </font>
    <font>
      <sz val="10"/>
      <name val="Arial"/>
      <family val="2"/>
      <charset val="161"/>
    </font>
    <font>
      <sz val="20"/>
      <name val="Impact"/>
      <family val="2"/>
    </font>
    <font>
      <sz val="11"/>
      <color indexed="8"/>
      <name val="Calibri"/>
      <family val="2"/>
    </font>
    <font>
      <b/>
      <sz val="2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b/>
      <sz val="11"/>
      <color theme="1"/>
      <name val="PT Astra Serif"/>
      <family val="1"/>
      <charset val="204"/>
    </font>
    <font>
      <sz val="11"/>
      <color theme="1"/>
      <name val="PT Astra Serif"/>
      <family val="1"/>
      <charset val="204"/>
    </font>
    <font>
      <sz val="12"/>
      <name val="PT Astra Serif"/>
      <family val="1"/>
      <charset val="204"/>
    </font>
    <font>
      <sz val="10"/>
      <name val="PT Astra Serif"/>
      <family val="1"/>
      <charset val="204"/>
    </font>
    <font>
      <sz val="12"/>
      <color rgb="FF0000FF"/>
      <name val="PT Astra Serif"/>
      <family val="1"/>
      <charset val="204"/>
    </font>
    <font>
      <b/>
      <sz val="10"/>
      <name val="PT Astra Serif"/>
      <family val="1"/>
      <charset val="204"/>
    </font>
    <font>
      <sz val="9"/>
      <name val="PT Astra Serif"/>
      <family val="1"/>
      <charset val="204"/>
    </font>
    <font>
      <b/>
      <sz val="20"/>
      <color rgb="FF7030A0"/>
      <name val="PT Astra Serif"/>
      <family val="1"/>
      <charset val="204"/>
    </font>
    <font>
      <b/>
      <sz val="9"/>
      <name val="PT Astra Serif"/>
      <family val="1"/>
      <charset val="204"/>
    </font>
    <font>
      <sz val="16"/>
      <name val="PT Astra Serif"/>
      <family val="1"/>
      <charset val="204"/>
    </font>
    <font>
      <b/>
      <sz val="13"/>
      <color theme="3" tint="0.39997558519241921"/>
      <name val="PT Astra Serif"/>
      <family val="1"/>
      <charset val="204"/>
    </font>
    <font>
      <b/>
      <sz val="16"/>
      <color theme="3" tint="0.39997558519241921"/>
      <name val="PT Astra Serif"/>
      <family val="1"/>
      <charset val="204"/>
    </font>
    <font>
      <i/>
      <sz val="12"/>
      <name val="PT Astra Serif"/>
      <family val="1"/>
      <charset val="204"/>
    </font>
    <font>
      <sz val="11"/>
      <color rgb="FFFF0000"/>
      <name val="PT Astra Serif"/>
      <family val="1"/>
      <charset val="204"/>
    </font>
    <font>
      <b/>
      <sz val="12"/>
      <color rgb="FF7030A0"/>
      <name val="PT Astra Serif"/>
      <family val="1"/>
      <charset val="204"/>
    </font>
    <font>
      <sz val="12"/>
      <color theme="1"/>
      <name val="PT Astra Serif"/>
      <family val="1"/>
      <charset val="204"/>
    </font>
    <font>
      <b/>
      <sz val="14"/>
      <color rgb="FF7030A0"/>
      <name val="PT Astra Serif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16"/>
      <color rgb="FFFF0000"/>
      <name val="PT Astra Serif"/>
      <family val="1"/>
      <charset val="204"/>
    </font>
    <font>
      <b/>
      <sz val="12"/>
      <color theme="1"/>
      <name val="PT Astra Serif"/>
      <family val="1"/>
      <charset val="204"/>
    </font>
    <font>
      <sz val="10"/>
      <color theme="1"/>
      <name val="PT Astra Serif"/>
      <family val="1"/>
      <charset val="204"/>
    </font>
    <font>
      <b/>
      <sz val="10"/>
      <color theme="1"/>
      <name val="PT Astra Serif"/>
      <family val="1"/>
      <charset val="204"/>
    </font>
    <font>
      <b/>
      <sz val="12"/>
      <color rgb="FF0000FF"/>
      <name val="PT Astra Serif"/>
      <family val="1"/>
      <charset val="204"/>
    </font>
    <font>
      <sz val="40"/>
      <color theme="1"/>
      <name val="Times New Roman"/>
      <family val="1"/>
      <charset val="204"/>
    </font>
    <font>
      <b/>
      <sz val="13"/>
      <name val="PT Astra Serif"/>
      <family val="1"/>
      <charset val="204"/>
    </font>
    <font>
      <sz val="13"/>
      <name val="PT Astra Serif"/>
      <family val="1"/>
      <charset val="204"/>
    </font>
    <font>
      <b/>
      <sz val="13"/>
      <color rgb="FF0000FF"/>
      <name val="PT Astra Serif"/>
      <family val="1"/>
      <charset val="204"/>
    </font>
  </fonts>
  <fills count="1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125">
        <bgColor theme="0" tint="-0.14999847407452621"/>
      </patternFill>
    </fill>
    <fill>
      <patternFill patternType="gray0625"/>
    </fill>
    <fill>
      <patternFill patternType="gray0625">
        <bgColor theme="3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5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34"/>
      </patternFill>
    </fill>
    <fill>
      <patternFill patternType="solid">
        <fgColor indexed="6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35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14"/>
        <bgColor indexed="33"/>
      </patternFill>
    </fill>
    <fill>
      <patternFill patternType="solid">
        <fgColor indexed="42"/>
        <bgColor indexed="27"/>
      </patternFill>
    </fill>
    <fill>
      <patternFill patternType="solid">
        <fgColor indexed="18"/>
        <bgColor indexed="32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5"/>
      </patternFill>
    </fill>
    <fill>
      <patternFill patternType="solid">
        <fgColor indexed="31"/>
        <bgColor indexed="22"/>
      </patternFill>
    </fill>
    <fill>
      <patternFill patternType="solid">
        <fgColor indexed="54"/>
        <bgColor indexed="23"/>
      </patternFill>
    </fill>
    <fill>
      <patternFill patternType="solid">
        <fgColor indexed="15"/>
        <bgColor indexed="35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37"/>
      </patternFill>
    </fill>
    <fill>
      <patternFill patternType="solid">
        <fgColor indexed="27"/>
        <bgColor indexed="41"/>
      </patternFill>
    </fill>
    <fill>
      <patternFill patternType="solid">
        <fgColor rgb="FFFF99CC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lightDown">
        <fgColor indexed="22"/>
        <bgColor rgb="FFCCFFCC"/>
      </patternFill>
    </fill>
    <fill>
      <patternFill patternType="solid">
        <fgColor rgb="FF00CC66"/>
        <bgColor indexed="64"/>
      </patternFill>
    </fill>
    <fill>
      <patternFill patternType="solid">
        <fgColor rgb="FFFFFF99"/>
        <bgColor indexed="64"/>
      </patternFill>
    </fill>
  </fills>
  <borders count="2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2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57"/>
      </top>
      <bottom/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auto="1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auto="1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tted">
        <color auto="1"/>
      </left>
      <right/>
      <top/>
      <bottom/>
      <diagonal/>
    </border>
    <border>
      <left style="dashed">
        <color auto="1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medium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</borders>
  <cellStyleXfs count="26966">
    <xf numFmtId="0" fontId="0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43" fillId="0" borderId="0"/>
    <xf numFmtId="0" fontId="43" fillId="0" borderId="0"/>
    <xf numFmtId="0" fontId="8" fillId="0" borderId="0"/>
    <xf numFmtId="0" fontId="2" fillId="0" borderId="0"/>
    <xf numFmtId="0" fontId="49" fillId="0" borderId="0"/>
    <xf numFmtId="186" fontId="43" fillId="0" borderId="0" applyFont="0" applyFill="0" applyBorder="0" applyAlignment="0" applyProtection="0"/>
    <xf numFmtId="0" fontId="8" fillId="0" borderId="0"/>
    <xf numFmtId="0" fontId="50" fillId="0" borderId="0"/>
    <xf numFmtId="43" fontId="50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52" fillId="0" borderId="0" applyNumberFormat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54" fillId="0" borderId="0"/>
    <xf numFmtId="187" fontId="55" fillId="0" borderId="0" applyFill="0" applyBorder="0"/>
    <xf numFmtId="186" fontId="51" fillId="0" borderId="0" applyFont="0" applyFill="0" applyBorder="0" applyAlignment="0" applyProtection="0"/>
    <xf numFmtId="49" fontId="56" fillId="8" borderId="0">
      <alignment horizontal="left" vertical="center"/>
    </xf>
    <xf numFmtId="0" fontId="57" fillId="0" borderId="50" applyNumberFormat="0">
      <alignment horizontal="right"/>
    </xf>
    <xf numFmtId="0" fontId="58" fillId="0" borderId="0"/>
    <xf numFmtId="0" fontId="59" fillId="0" borderId="0"/>
    <xf numFmtId="0" fontId="60" fillId="9" borderId="0" applyNumberFormat="0" applyBorder="0" applyAlignment="0">
      <alignment vertical="center"/>
    </xf>
    <xf numFmtId="0" fontId="63" fillId="0" borderId="58" applyNumberFormat="0" applyFill="0" applyAlignment="0">
      <alignment horizontal="left"/>
    </xf>
    <xf numFmtId="0" fontId="64" fillId="0" borderId="59" applyNumberFormat="0" applyAlignment="0">
      <alignment horizontal="left"/>
    </xf>
    <xf numFmtId="43" fontId="5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0" fontId="2" fillId="0" borderId="0"/>
    <xf numFmtId="0" fontId="67" fillId="0" borderId="0"/>
    <xf numFmtId="0" fontId="2" fillId="0" borderId="0"/>
    <xf numFmtId="165" fontId="43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74" fillId="0" borderId="0"/>
    <xf numFmtId="0" fontId="75" fillId="0" borderId="0"/>
    <xf numFmtId="0" fontId="77" fillId="0" borderId="0"/>
    <xf numFmtId="190" fontId="77" fillId="0" borderId="0"/>
    <xf numFmtId="0" fontId="54" fillId="0" borderId="0"/>
    <xf numFmtId="0" fontId="43" fillId="0" borderId="0"/>
    <xf numFmtId="166" fontId="59" fillId="0" borderId="0">
      <alignment vertical="top"/>
    </xf>
    <xf numFmtId="166" fontId="78" fillId="0" borderId="0">
      <alignment vertical="top"/>
    </xf>
    <xf numFmtId="191" fontId="78" fillId="16" borderId="0">
      <alignment vertical="top"/>
    </xf>
    <xf numFmtId="166" fontId="78" fillId="17" borderId="0">
      <alignment vertical="top"/>
    </xf>
    <xf numFmtId="0" fontId="79" fillId="0" borderId="92">
      <protection locked="0"/>
    </xf>
    <xf numFmtId="0" fontId="79" fillId="0" borderId="92">
      <protection locked="0"/>
    </xf>
    <xf numFmtId="0" fontId="79" fillId="0" borderId="92">
      <protection locked="0"/>
    </xf>
    <xf numFmtId="40" fontId="80" fillId="0" borderId="0" applyFont="0" applyFill="0" applyBorder="0" applyAlignment="0" applyProtection="0"/>
    <xf numFmtId="0" fontId="54" fillId="0" borderId="0"/>
    <xf numFmtId="0" fontId="77" fillId="0" borderId="0"/>
    <xf numFmtId="0" fontId="54" fillId="0" borderId="0"/>
    <xf numFmtId="0" fontId="54" fillId="0" borderId="0"/>
    <xf numFmtId="0" fontId="77" fillId="0" borderId="0"/>
    <xf numFmtId="0" fontId="7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0" fontId="54" fillId="0" borderId="0"/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43" fillId="18" borderId="4">
      <alignment wrapText="1"/>
      <protection locked="0"/>
    </xf>
    <xf numFmtId="193" fontId="43" fillId="18" borderId="4">
      <alignment wrapText="1"/>
      <protection locked="0"/>
    </xf>
    <xf numFmtId="193" fontId="43" fillId="18" borderId="4">
      <alignment wrapText="1"/>
      <protection locked="0"/>
    </xf>
    <xf numFmtId="193" fontId="43" fillId="18" borderId="4">
      <alignment wrapText="1"/>
      <protection locked="0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190" fontId="54" fillId="0" borderId="0"/>
    <xf numFmtId="0" fontId="77" fillId="0" borderId="0"/>
    <xf numFmtId="0" fontId="54" fillId="0" borderId="0"/>
    <xf numFmtId="190" fontId="54" fillId="0" borderId="0"/>
    <xf numFmtId="0" fontId="54" fillId="0" borderId="0"/>
    <xf numFmtId="190" fontId="54" fillId="0" borderId="0"/>
    <xf numFmtId="0" fontId="77" fillId="0" borderId="0"/>
    <xf numFmtId="0" fontId="77" fillId="0" borderId="0"/>
    <xf numFmtId="0" fontId="54" fillId="0" borderId="0"/>
    <xf numFmtId="0" fontId="54" fillId="0" borderId="0"/>
    <xf numFmtId="190" fontId="54" fillId="0" borderId="0"/>
    <xf numFmtId="0" fontId="54" fillId="0" borderId="0"/>
    <xf numFmtId="0" fontId="7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0" fontId="54" fillId="0" borderId="0"/>
    <xf numFmtId="0" fontId="77" fillId="0" borderId="0"/>
    <xf numFmtId="190" fontId="77" fillId="0" borderId="0"/>
    <xf numFmtId="0" fontId="77" fillId="0" borderId="0"/>
    <xf numFmtId="190" fontId="77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0" fontId="54" fillId="0" borderId="0"/>
    <xf numFmtId="190" fontId="54" fillId="0" borderId="0"/>
    <xf numFmtId="0" fontId="77" fillId="0" borderId="0"/>
    <xf numFmtId="0" fontId="77" fillId="0" borderId="0"/>
    <xf numFmtId="0" fontId="54" fillId="0" borderId="0"/>
    <xf numFmtId="190" fontId="54" fillId="0" borderId="0"/>
    <xf numFmtId="0" fontId="54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0" fontId="77" fillId="0" borderId="0"/>
    <xf numFmtId="0" fontId="54" fillId="0" borderId="0"/>
    <xf numFmtId="0" fontId="54" fillId="0" borderId="0"/>
    <xf numFmtId="0" fontId="54" fillId="0" borderId="0"/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0" fontId="54" fillId="0" borderId="0"/>
    <xf numFmtId="0" fontId="54" fillId="0" borderId="0"/>
    <xf numFmtId="190" fontId="54" fillId="0" borderId="0"/>
    <xf numFmtId="0" fontId="54" fillId="0" borderId="0"/>
    <xf numFmtId="0" fontId="77" fillId="0" borderId="0"/>
    <xf numFmtId="0" fontId="77" fillId="0" borderId="0"/>
    <xf numFmtId="0" fontId="54" fillId="0" borderId="0"/>
    <xf numFmtId="0" fontId="54" fillId="0" borderId="0"/>
    <xf numFmtId="0" fontId="77" fillId="0" borderId="0"/>
    <xf numFmtId="0" fontId="54" fillId="0" borderId="0"/>
    <xf numFmtId="0" fontId="77" fillId="0" borderId="0"/>
    <xf numFmtId="0" fontId="77" fillId="0" borderId="0"/>
    <xf numFmtId="0" fontId="54" fillId="0" borderId="0"/>
    <xf numFmtId="0" fontId="77" fillId="0" borderId="0"/>
    <xf numFmtId="0" fontId="77" fillId="0" borderId="0"/>
    <xf numFmtId="0" fontId="77" fillId="0" borderId="0"/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0" fontId="81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190" fontId="54" fillId="0" borderId="0"/>
    <xf numFmtId="0" fontId="54" fillId="0" borderId="0"/>
    <xf numFmtId="0" fontId="54" fillId="0" borderId="0"/>
    <xf numFmtId="0" fontId="77" fillId="0" borderId="0"/>
    <xf numFmtId="0" fontId="77" fillId="0" borderId="0" applyFont="0" applyBorder="0" applyAlignment="0"/>
    <xf numFmtId="0" fontId="54" fillId="0" borderId="0"/>
    <xf numFmtId="0" fontId="77" fillId="0" borderId="0"/>
    <xf numFmtId="0" fontId="77" fillId="0" borderId="0"/>
    <xf numFmtId="0" fontId="77" fillId="0" borderId="0"/>
    <xf numFmtId="0" fontId="2" fillId="0" borderId="0"/>
    <xf numFmtId="0" fontId="54" fillId="0" borderId="0"/>
    <xf numFmtId="0" fontId="54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0" fontId="77" fillId="0" borderId="0"/>
    <xf numFmtId="0" fontId="54" fillId="0" borderId="0"/>
    <xf numFmtId="0" fontId="77" fillId="0" borderId="0"/>
    <xf numFmtId="0" fontId="77" fillId="0" borderId="0"/>
    <xf numFmtId="0" fontId="54" fillId="0" borderId="0"/>
    <xf numFmtId="0" fontId="2" fillId="0" borderId="0"/>
    <xf numFmtId="0" fontId="54" fillId="0" borderId="0"/>
    <xf numFmtId="190" fontId="54" fillId="0" borderId="0"/>
    <xf numFmtId="0" fontId="77" fillId="0" borderId="0"/>
    <xf numFmtId="38" fontId="79" fillId="0" borderId="0">
      <protection locked="0"/>
    </xf>
    <xf numFmtId="38" fontId="79" fillId="0" borderId="0">
      <protection locked="0"/>
    </xf>
    <xf numFmtId="194" fontId="82" fillId="0" borderId="0">
      <protection locked="0"/>
    </xf>
    <xf numFmtId="44" fontId="79" fillId="0" borderId="0">
      <protection locked="0"/>
    </xf>
    <xf numFmtId="195" fontId="82" fillId="0" borderId="0">
      <protection locked="0"/>
    </xf>
    <xf numFmtId="44" fontId="79" fillId="0" borderId="0">
      <protection locked="0"/>
    </xf>
    <xf numFmtId="194" fontId="82" fillId="0" borderId="0">
      <protection locked="0"/>
    </xf>
    <xf numFmtId="196" fontId="79" fillId="0" borderId="0">
      <protection locked="0"/>
    </xf>
    <xf numFmtId="195" fontId="82" fillId="0" borderId="0">
      <protection locked="0"/>
    </xf>
    <xf numFmtId="196" fontId="79" fillId="0" borderId="0">
      <protection locked="0"/>
    </xf>
    <xf numFmtId="197" fontId="82" fillId="0" borderId="0">
      <protection locked="0"/>
    </xf>
    <xf numFmtId="196" fontId="79" fillId="0" borderId="0">
      <protection locked="0"/>
    </xf>
    <xf numFmtId="196" fontId="79" fillId="0" borderId="0">
      <protection locked="0"/>
    </xf>
    <xf numFmtId="196" fontId="79" fillId="0" borderId="0">
      <protection locked="0"/>
    </xf>
    <xf numFmtId="198" fontId="82" fillId="0" borderId="92">
      <protection locked="0"/>
    </xf>
    <xf numFmtId="0" fontId="79" fillId="0" borderId="92">
      <protection locked="0"/>
    </xf>
    <xf numFmtId="198" fontId="82" fillId="0" borderId="92">
      <protection locked="0"/>
    </xf>
    <xf numFmtId="0" fontId="82" fillId="0" borderId="92">
      <protection locked="0"/>
    </xf>
    <xf numFmtId="0" fontId="82" fillId="0" borderId="92">
      <protection locked="0"/>
    </xf>
    <xf numFmtId="198" fontId="83" fillId="0" borderId="0">
      <protection locked="0"/>
    </xf>
    <xf numFmtId="196" fontId="84" fillId="0" borderId="0">
      <protection locked="0"/>
    </xf>
    <xf numFmtId="198" fontId="83" fillId="0" borderId="0">
      <protection locked="0"/>
    </xf>
    <xf numFmtId="196" fontId="84" fillId="0" borderId="0">
      <protection locked="0"/>
    </xf>
    <xf numFmtId="198" fontId="82" fillId="0" borderId="92">
      <protection locked="0"/>
    </xf>
    <xf numFmtId="196" fontId="79" fillId="0" borderId="92">
      <protection locked="0"/>
    </xf>
    <xf numFmtId="198" fontId="82" fillId="0" borderId="92">
      <protection locked="0"/>
    </xf>
    <xf numFmtId="196" fontId="82" fillId="0" borderId="92">
      <protection locked="0"/>
    </xf>
    <xf numFmtId="196" fontId="82" fillId="0" borderId="92">
      <protection locked="0"/>
    </xf>
    <xf numFmtId="0" fontId="85" fillId="0" borderId="0"/>
    <xf numFmtId="0" fontId="85" fillId="0" borderId="0"/>
    <xf numFmtId="0" fontId="75" fillId="0" borderId="0"/>
    <xf numFmtId="199" fontId="2" fillId="0" borderId="0">
      <alignment horizontal="center"/>
    </xf>
    <xf numFmtId="0" fontId="86" fillId="19" borderId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200" fontId="87" fillId="26" borderId="93">
      <alignment horizontal="center" vertical="center"/>
      <protection locked="0"/>
    </xf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88" fillId="31" borderId="0" applyNumberFormat="0" applyBorder="0" applyAlignment="0" applyProtection="0"/>
    <xf numFmtId="0" fontId="88" fillId="28" borderId="0" applyNumberFormat="0" applyBorder="0" applyAlignment="0" applyProtection="0"/>
    <xf numFmtId="0" fontId="88" fillId="29" borderId="0" applyNumberFormat="0" applyBorder="0" applyAlignment="0" applyProtection="0"/>
    <xf numFmtId="0" fontId="88" fillId="32" borderId="0" applyNumberFormat="0" applyBorder="0" applyAlignment="0" applyProtection="0"/>
    <xf numFmtId="0" fontId="88" fillId="33" borderId="0" applyNumberFormat="0" applyBorder="0" applyAlignment="0" applyProtection="0"/>
    <xf numFmtId="0" fontId="88" fillId="34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8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201" fontId="86" fillId="0" borderId="0" applyFont="0" applyFill="0" applyBorder="0" applyAlignment="0" applyProtection="0"/>
    <xf numFmtId="202" fontId="86" fillId="0" borderId="0" applyFont="0" applyFill="0" applyBorder="0" applyAlignment="0" applyProtection="0"/>
    <xf numFmtId="0" fontId="88" fillId="35" borderId="0" applyNumberFormat="0" applyBorder="0" applyAlignment="0" applyProtection="0"/>
    <xf numFmtId="0" fontId="88" fillId="36" borderId="0" applyNumberFormat="0" applyBorder="0" applyAlignment="0" applyProtection="0"/>
    <xf numFmtId="0" fontId="88" fillId="37" borderId="0" applyNumberFormat="0" applyBorder="0" applyAlignment="0" applyProtection="0"/>
    <xf numFmtId="0" fontId="88" fillId="32" borderId="0" applyNumberFormat="0" applyBorder="0" applyAlignment="0" applyProtection="0"/>
    <xf numFmtId="0" fontId="88" fillId="33" borderId="0" applyNumberFormat="0" applyBorder="0" applyAlignment="0" applyProtection="0"/>
    <xf numFmtId="0" fontId="88" fillId="38" borderId="0" applyNumberFormat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/>
    <xf numFmtId="203" fontId="81" fillId="0" borderId="94">
      <protection locked="0"/>
    </xf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92" fillId="0" borderId="0">
      <alignment horizontal="left"/>
    </xf>
    <xf numFmtId="0" fontId="93" fillId="21" borderId="0" applyNumberFormat="0" applyBorder="0" applyAlignment="0" applyProtection="0"/>
    <xf numFmtId="0" fontId="95" fillId="0" borderId="0" applyFill="0" applyBorder="0" applyAlignment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6" fillId="39" borderId="95" applyNumberFormat="0" applyAlignment="0" applyProtection="0"/>
    <xf numFmtId="0" fontId="97" fillId="0" borderId="95" applyNumberFormat="0" applyAlignment="0">
      <protection locked="0"/>
    </xf>
    <xf numFmtId="0" fontId="97" fillId="0" borderId="95" applyNumberFormat="0" applyAlignment="0">
      <protection locked="0"/>
    </xf>
    <xf numFmtId="0" fontId="97" fillId="0" borderId="95" applyNumberFormat="0" applyAlignment="0">
      <protection locked="0"/>
    </xf>
    <xf numFmtId="0" fontId="98" fillId="40" borderId="96" applyNumberFormat="0" applyAlignment="0" applyProtection="0"/>
    <xf numFmtId="207" fontId="99" fillId="0" borderId="0" applyFont="0" applyFill="0" applyBorder="0" applyAlignment="0" applyProtection="0"/>
    <xf numFmtId="0" fontId="100" fillId="0" borderId="0" applyFont="0" applyFill="0" applyBorder="0" applyAlignment="0" applyProtection="0"/>
    <xf numFmtId="0" fontId="100" fillId="0" borderId="0" applyFont="0" applyFill="0" applyBorder="0" applyAlignment="0" applyProtection="0"/>
    <xf numFmtId="208" fontId="2" fillId="0" borderId="0" applyFont="0" applyFill="0" applyBorder="0" applyAlignment="0" applyProtection="0"/>
    <xf numFmtId="3" fontId="101" fillId="0" borderId="0" applyFont="0" applyFill="0" applyBorder="0" applyAlignment="0" applyProtection="0"/>
    <xf numFmtId="0" fontId="102" fillId="0" borderId="0"/>
    <xf numFmtId="209" fontId="103" fillId="0" borderId="0"/>
    <xf numFmtId="210" fontId="103" fillId="0" borderId="0"/>
    <xf numFmtId="211" fontId="103" fillId="0" borderId="0"/>
    <xf numFmtId="203" fontId="104" fillId="41" borderId="94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0" fontId="100" fillId="0" borderId="0" applyFont="0" applyFill="0" applyBorder="0" applyAlignment="0" applyProtection="0">
      <alignment horizontal="right"/>
    </xf>
    <xf numFmtId="213" fontId="2" fillId="0" borderId="0" applyFont="0" applyFill="0" applyBorder="0" applyAlignment="0" applyProtection="0"/>
    <xf numFmtId="214" fontId="101" fillId="0" borderId="0" applyFont="0" applyFill="0" applyBorder="0" applyAlignment="0" applyProtection="0"/>
    <xf numFmtId="0" fontId="100" fillId="0" borderId="0" applyFill="0" applyBorder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1" fillId="0" borderId="0" applyFont="0" applyFill="0" applyBorder="0" applyAlignment="0" applyProtection="0"/>
    <xf numFmtId="0" fontId="100" fillId="0" borderId="0" applyFont="0" applyFill="0" applyBorder="0" applyAlignment="0" applyProtection="0"/>
    <xf numFmtId="14" fontId="105" fillId="0" borderId="0">
      <alignment vertical="top"/>
    </xf>
    <xf numFmtId="0" fontId="97" fillId="42" borderId="95" applyAlignment="0">
      <alignment horizontal="left" vertical="center"/>
    </xf>
    <xf numFmtId="0" fontId="97" fillId="42" borderId="95" applyAlignment="0">
      <alignment horizontal="left" vertical="center"/>
    </xf>
    <xf numFmtId="0" fontId="97" fillId="42" borderId="95" applyAlignment="0">
      <alignment horizontal="left" vertical="center"/>
    </xf>
    <xf numFmtId="186" fontId="43" fillId="0" borderId="0" applyFont="0" applyFill="0" applyBorder="0" applyAlignment="0" applyProtection="0"/>
    <xf numFmtId="203" fontId="106" fillId="0" borderId="0">
      <alignment horizontal="center"/>
    </xf>
    <xf numFmtId="0" fontId="100" fillId="0" borderId="97" applyNumberFormat="0" applyFont="0" applyFill="0" applyAlignment="0" applyProtection="0"/>
    <xf numFmtId="38" fontId="86" fillId="0" borderId="0" applyFont="0" applyFill="0" applyBorder="0" applyAlignment="0" applyProtection="0"/>
    <xf numFmtId="0" fontId="107" fillId="0" borderId="0" applyFont="0" applyFill="0" applyBorder="0" applyAlignment="0" applyProtection="0"/>
    <xf numFmtId="192" fontId="108" fillId="0" borderId="0">
      <alignment vertical="top"/>
    </xf>
    <xf numFmtId="38" fontId="108" fillId="0" borderId="0">
      <alignment vertical="top"/>
    </xf>
    <xf numFmtId="38" fontId="108" fillId="0" borderId="0">
      <alignment vertical="top"/>
    </xf>
    <xf numFmtId="190" fontId="105" fillId="0" borderId="0" applyFont="0" applyFill="0" applyBorder="0" applyAlignment="0" applyProtection="0"/>
    <xf numFmtId="215" fontId="2" fillId="0" borderId="0" applyFont="0" applyFill="0" applyBorder="0" applyAlignment="0" applyProtection="0"/>
    <xf numFmtId="216" fontId="43" fillId="0" borderId="0" applyFont="0" applyFill="0" applyBorder="0" applyAlignment="0" applyProtection="0"/>
    <xf numFmtId="217" fontId="43" fillId="0" borderId="0" applyFont="0" applyFill="0" applyBorder="0" applyAlignment="0" applyProtection="0"/>
    <xf numFmtId="217" fontId="43" fillId="0" borderId="0" applyFont="0" applyFill="0" applyBorder="0" applyAlignment="0" applyProtection="0"/>
    <xf numFmtId="217" fontId="43" fillId="0" borderId="0" applyFont="0" applyFill="0" applyBorder="0" applyAlignment="0" applyProtection="0"/>
    <xf numFmtId="190" fontId="105" fillId="0" borderId="0" applyFont="0" applyFill="0" applyBorder="0" applyAlignment="0" applyProtection="0"/>
    <xf numFmtId="37" fontId="43" fillId="0" borderId="0"/>
    <xf numFmtId="0" fontId="109" fillId="0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68" fontId="111" fillId="0" borderId="0" applyFill="0" applyBorder="0" applyAlignment="0" applyProtection="0"/>
    <xf numFmtId="196" fontId="79" fillId="0" borderId="0">
      <protection locked="0"/>
    </xf>
    <xf numFmtId="168" fontId="59" fillId="0" borderId="0" applyFill="0" applyBorder="0" applyAlignment="0" applyProtection="0"/>
    <xf numFmtId="196" fontId="79" fillId="0" borderId="0">
      <protection locked="0"/>
    </xf>
    <xf numFmtId="168" fontId="112" fillId="0" borderId="0" applyFill="0" applyBorder="0" applyAlignment="0" applyProtection="0"/>
    <xf numFmtId="196" fontId="113" fillId="0" borderId="0">
      <protection locked="0"/>
    </xf>
    <xf numFmtId="168" fontId="114" fillId="0" borderId="0" applyFill="0" applyBorder="0" applyAlignment="0" applyProtection="0"/>
    <xf numFmtId="196" fontId="79" fillId="0" borderId="0">
      <protection locked="0"/>
    </xf>
    <xf numFmtId="168" fontId="115" fillId="0" borderId="0" applyFill="0" applyBorder="0" applyAlignment="0" applyProtection="0"/>
    <xf numFmtId="196" fontId="79" fillId="0" borderId="0">
      <protection locked="0"/>
    </xf>
    <xf numFmtId="168" fontId="116" fillId="0" borderId="0" applyFill="0" applyBorder="0" applyAlignment="0" applyProtection="0"/>
    <xf numFmtId="196" fontId="79" fillId="0" borderId="0">
      <protection locked="0"/>
    </xf>
    <xf numFmtId="168" fontId="117" fillId="0" borderId="0" applyFill="0" applyBorder="0" applyAlignment="0" applyProtection="0"/>
    <xf numFmtId="196" fontId="113" fillId="0" borderId="0">
      <protection locked="0"/>
    </xf>
    <xf numFmtId="2" fontId="101" fillId="0" borderId="0" applyFont="0" applyFill="0" applyBorder="0" applyAlignment="0" applyProtection="0"/>
    <xf numFmtId="0" fontId="118" fillId="0" borderId="0">
      <alignment vertical="center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97" fillId="22" borderId="95" applyNumberFormat="0" applyAlignment="0"/>
    <xf numFmtId="0" fontId="97" fillId="22" borderId="95" applyNumberFormat="0" applyAlignment="0"/>
    <xf numFmtId="0" fontId="97" fillId="22" borderId="95" applyNumberFormat="0" applyAlignment="0"/>
    <xf numFmtId="0" fontId="121" fillId="22" borderId="0" applyNumberFormat="0" applyBorder="0" applyAlignment="0" applyProtection="0"/>
    <xf numFmtId="38" fontId="65" fillId="16" borderId="0" applyNumberFormat="0" applyBorder="0" applyAlignment="0" applyProtection="0"/>
    <xf numFmtId="166" fontId="122" fillId="17" borderId="98" applyNumberFormat="0" applyFont="0" applyBorder="0" applyAlignment="0" applyProtection="0"/>
    <xf numFmtId="166" fontId="122" fillId="17" borderId="98" applyNumberFormat="0" applyFont="0" applyBorder="0" applyAlignment="0" applyProtection="0"/>
    <xf numFmtId="166" fontId="122" fillId="17" borderId="98" applyNumberFormat="0" applyFont="0" applyBorder="0" applyAlignment="0" applyProtection="0"/>
    <xf numFmtId="166" fontId="122" fillId="17" borderId="98" applyNumberFormat="0" applyFont="0" applyBorder="0" applyAlignment="0" applyProtection="0"/>
    <xf numFmtId="218" fontId="123" fillId="17" borderId="0" applyNumberFormat="0" applyFont="0" applyAlignment="0"/>
    <xf numFmtId="0" fontId="97" fillId="39" borderId="95" applyNumberFormat="0" applyAlignment="0"/>
    <xf numFmtId="0" fontId="97" fillId="39" borderId="95" applyNumberFormat="0" applyAlignment="0"/>
    <xf numFmtId="0" fontId="97" fillId="39" borderId="95" applyNumberFormat="0" applyAlignment="0"/>
    <xf numFmtId="0" fontId="124" fillId="0" borderId="75" applyNumberFormat="0" applyAlignment="0" applyProtection="0">
      <alignment horizontal="left" vertical="center"/>
    </xf>
    <xf numFmtId="0" fontId="124" fillId="0" borderId="75" applyNumberFormat="0" applyAlignment="0" applyProtection="0">
      <alignment horizontal="left" vertical="center"/>
    </xf>
    <xf numFmtId="0" fontId="124" fillId="0" borderId="75" applyNumberFormat="0" applyAlignment="0" applyProtection="0">
      <alignment horizontal="left" vertical="center"/>
    </xf>
    <xf numFmtId="0" fontId="124" fillId="0" borderId="75" applyNumberFormat="0" applyAlignment="0" applyProtection="0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4" fillId="0" borderId="6">
      <alignment horizontal="left" vertical="center"/>
    </xf>
    <xf numFmtId="0" fontId="125" fillId="0" borderId="0">
      <alignment vertical="top"/>
    </xf>
    <xf numFmtId="0" fontId="126" fillId="0" borderId="0" applyNumberFormat="0" applyFill="0" applyBorder="0" applyAlignment="0" applyProtection="0"/>
    <xf numFmtId="0" fontId="127" fillId="0" borderId="99" applyNumberFormat="0" applyFill="0" applyAlignment="0" applyProtection="0"/>
    <xf numFmtId="0" fontId="126" fillId="0" borderId="0" applyNumberFormat="0" applyFill="0" applyBorder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0" applyNumberFormat="0" applyFill="0" applyBorder="0" applyAlignment="0" applyProtection="0"/>
    <xf numFmtId="192" fontId="130" fillId="0" borderId="0">
      <alignment vertical="top"/>
    </xf>
    <xf numFmtId="38" fontId="130" fillId="0" borderId="0">
      <alignment vertical="top"/>
    </xf>
    <xf numFmtId="38" fontId="130" fillId="0" borderId="0">
      <alignment vertical="top"/>
    </xf>
    <xf numFmtId="0" fontId="131" fillId="0" borderId="98" applyNumberFormat="0" applyBorder="0" applyAlignment="0">
      <alignment horizontal="center" vertical="center" wrapText="1"/>
    </xf>
    <xf numFmtId="0" fontId="131" fillId="0" borderId="98" applyNumberFormat="0" applyBorder="0" applyAlignment="0">
      <alignment horizontal="center" vertical="center" wrapText="1"/>
    </xf>
    <xf numFmtId="0" fontId="131" fillId="0" borderId="98" applyNumberFormat="0" applyBorder="0" applyAlignment="0">
      <alignment horizontal="center" vertical="center" wrapText="1"/>
    </xf>
    <xf numFmtId="0" fontId="131" fillId="0" borderId="98" applyNumberFormat="0" applyBorder="0" applyAlignment="0">
      <alignment horizontal="center" vertical="center" wrapText="1"/>
    </xf>
    <xf numFmtId="0" fontId="131" fillId="0" borderId="98" applyNumberFormat="0" applyBorder="0" applyAlignment="0">
      <alignment horizontal="center" vertical="center" wrapText="1"/>
    </xf>
    <xf numFmtId="0" fontId="131" fillId="0" borderId="98" applyNumberFormat="0" applyBorder="0" applyAlignment="0">
      <alignment horizontal="center" vertical="center" wrapText="1"/>
    </xf>
    <xf numFmtId="0" fontId="131" fillId="0" borderId="98" applyNumberFormat="0" applyBorder="0" applyAlignment="0">
      <alignment horizontal="center" vertical="center" wrapText="1"/>
    </xf>
    <xf numFmtId="0" fontId="90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86" fillId="0" borderId="0"/>
    <xf numFmtId="203" fontId="133" fillId="0" borderId="0"/>
    <xf numFmtId="0" fontId="134" fillId="0" borderId="0" applyNumberFormat="0" applyFill="0" applyBorder="0" applyAlignment="0" applyProtection="0">
      <alignment vertical="top"/>
      <protection locked="0"/>
    </xf>
    <xf numFmtId="219" fontId="135" fillId="0" borderId="98">
      <alignment horizontal="center" vertical="center" wrapText="1"/>
    </xf>
    <xf numFmtId="219" fontId="135" fillId="0" borderId="98">
      <alignment horizontal="center" vertical="center" wrapText="1"/>
    </xf>
    <xf numFmtId="219" fontId="135" fillId="0" borderId="98">
      <alignment horizontal="center" vertical="center" wrapText="1"/>
    </xf>
    <xf numFmtId="219" fontId="135" fillId="0" borderId="98">
      <alignment horizontal="center" vertical="center" wrapText="1"/>
    </xf>
    <xf numFmtId="0" fontId="136" fillId="25" borderId="95" applyNumberFormat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10" fontId="65" fillId="43" borderId="98" applyNumberFormat="0" applyBorder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220" fontId="137" fillId="42" borderId="8">
      <alignment horizontal="center" vertical="center" wrapText="1"/>
      <protection locked="0"/>
    </xf>
    <xf numFmtId="0" fontId="136" fillId="25" borderId="95" applyNumberFormat="0" applyAlignment="0" applyProtection="0"/>
    <xf numFmtId="0" fontId="136" fillId="25" borderId="95" applyNumberFormat="0" applyAlignment="0" applyProtection="0"/>
    <xf numFmtId="0" fontId="138" fillId="0" borderId="0" applyFill="0" applyBorder="0" applyProtection="0">
      <alignment vertical="center"/>
    </xf>
    <xf numFmtId="0" fontId="138" fillId="0" borderId="0" applyFill="0" applyBorder="0" applyProtection="0">
      <alignment vertical="center"/>
    </xf>
    <xf numFmtId="192" fontId="78" fillId="0" borderId="0">
      <alignment vertical="top"/>
    </xf>
    <xf numFmtId="192" fontId="78" fillId="16" borderId="0">
      <alignment vertical="top"/>
    </xf>
    <xf numFmtId="38" fontId="78" fillId="16" borderId="0">
      <alignment vertical="top"/>
    </xf>
    <xf numFmtId="38" fontId="78" fillId="0" borderId="0">
      <alignment vertical="top"/>
    </xf>
    <xf numFmtId="38" fontId="78" fillId="0" borderId="0">
      <alignment vertical="top"/>
    </xf>
    <xf numFmtId="38" fontId="78" fillId="0" borderId="0">
      <alignment vertical="top"/>
    </xf>
    <xf numFmtId="38" fontId="78" fillId="0" borderId="0">
      <alignment vertical="top"/>
    </xf>
    <xf numFmtId="38" fontId="78" fillId="0" borderId="0">
      <alignment vertical="top"/>
    </xf>
    <xf numFmtId="38" fontId="78" fillId="0" borderId="0">
      <alignment vertical="top"/>
    </xf>
    <xf numFmtId="38" fontId="78" fillId="0" borderId="0">
      <alignment vertical="top"/>
    </xf>
    <xf numFmtId="38" fontId="78" fillId="0" borderId="0">
      <alignment vertical="top"/>
    </xf>
    <xf numFmtId="221" fontId="78" fillId="17" borderId="0">
      <alignment vertical="top"/>
    </xf>
    <xf numFmtId="38" fontId="78" fillId="0" borderId="0">
      <alignment vertical="top"/>
    </xf>
    <xf numFmtId="0" fontId="119" fillId="0" borderId="0" applyNumberFormat="0" applyFill="0" applyBorder="0" applyAlignment="0" applyProtection="0">
      <alignment vertical="top"/>
      <protection locked="0"/>
    </xf>
    <xf numFmtId="0" fontId="139" fillId="0" borderId="0">
      <alignment vertical="center"/>
    </xf>
    <xf numFmtId="0" fontId="140" fillId="44" borderId="8">
      <alignment horizontal="left" vertical="center" wrapText="1"/>
    </xf>
    <xf numFmtId="0" fontId="140" fillId="44" borderId="8">
      <alignment horizontal="left" vertical="center" wrapText="1"/>
    </xf>
    <xf numFmtId="219" fontId="137" fillId="0" borderId="91">
      <alignment horizontal="right" vertical="center" wrapText="1"/>
    </xf>
    <xf numFmtId="0" fontId="141" fillId="16" borderId="0"/>
    <xf numFmtId="222" fontId="43" fillId="45" borderId="91">
      <alignment vertical="center"/>
    </xf>
    <xf numFmtId="0" fontId="142" fillId="0" borderId="102" applyNumberFormat="0" applyFill="0" applyAlignment="0" applyProtection="0"/>
    <xf numFmtId="223" fontId="143" fillId="0" borderId="91">
      <alignment horizontal="right"/>
      <protection locked="0"/>
    </xf>
    <xf numFmtId="223" fontId="143" fillId="0" borderId="91">
      <alignment horizontal="right"/>
      <protection locked="0"/>
    </xf>
    <xf numFmtId="223" fontId="143" fillId="0" borderId="91">
      <alignment horizontal="right"/>
      <protection locked="0"/>
    </xf>
    <xf numFmtId="223" fontId="143" fillId="0" borderId="91">
      <alignment horizontal="right"/>
      <protection locked="0"/>
    </xf>
    <xf numFmtId="224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00" fillId="0" borderId="0" applyFill="0" applyBorder="0" applyProtection="0">
      <alignment vertical="center"/>
    </xf>
    <xf numFmtId="3" fontId="2" fillId="0" borderId="103" applyFont="0" applyBorder="0">
      <alignment horizontal="center" vertical="center"/>
    </xf>
    <xf numFmtId="0" fontId="144" fillId="46" borderId="0" applyNumberFormat="0" applyBorder="0" applyAlignment="0" applyProtection="0"/>
    <xf numFmtId="0" fontId="86" fillId="0" borderId="8"/>
    <xf numFmtId="0" fontId="86" fillId="0" borderId="8"/>
    <xf numFmtId="0" fontId="99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" fillId="0" borderId="0"/>
    <xf numFmtId="0" fontId="2" fillId="0" borderId="0"/>
    <xf numFmtId="0" fontId="43" fillId="0" borderId="0"/>
    <xf numFmtId="0" fontId="2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3" fillId="0" borderId="0"/>
    <xf numFmtId="0" fontId="145" fillId="0" borderId="0"/>
    <xf numFmtId="0" fontId="100" fillId="0" borderId="0" applyFill="0" applyBorder="0" applyProtection="0">
      <alignment vertical="center"/>
    </xf>
    <xf numFmtId="0" fontId="146" fillId="0" borderId="0"/>
    <xf numFmtId="0" fontId="77" fillId="0" borderId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147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225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5" fontId="75" fillId="0" borderId="0" applyFont="0" applyFill="0" applyBorder="0" applyAlignment="0" applyProtection="0"/>
    <xf numFmtId="228" fontId="2" fillId="0" borderId="0" applyFont="0" applyFill="0" applyBorder="0" applyAlignment="0" applyProtection="0"/>
    <xf numFmtId="226" fontId="75" fillId="0" borderId="0" applyFont="0" applyFill="0" applyBorder="0" applyAlignment="0" applyProtection="0"/>
    <xf numFmtId="192" fontId="86" fillId="0" borderId="0" applyFont="0" applyFill="0" applyBorder="0" applyAlignment="0" applyProtection="0"/>
    <xf numFmtId="229" fontId="86" fillId="0" borderId="0" applyFont="0" applyFill="0" applyBorder="0" applyAlignment="0" applyProtection="0"/>
    <xf numFmtId="0" fontId="122" fillId="0" borderId="0"/>
    <xf numFmtId="192" fontId="86" fillId="0" borderId="0" applyFont="0" applyFill="0" applyBorder="0" applyAlignment="0" applyProtection="0"/>
    <xf numFmtId="229" fontId="86" fillId="0" borderId="0" applyFont="0" applyFill="0" applyBorder="0" applyAlignment="0" applyProtection="0"/>
    <xf numFmtId="230" fontId="122" fillId="0" borderId="0" applyFont="0" applyFill="0" applyBorder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8" fillId="39" borderId="105" applyNumberFormat="0" applyAlignment="0" applyProtection="0"/>
    <xf numFmtId="0" fontId="149" fillId="0" borderId="0"/>
    <xf numFmtId="1" fontId="150" fillId="0" borderId="0" applyProtection="0">
      <alignment horizontal="right" vertical="center"/>
    </xf>
    <xf numFmtId="220" fontId="59" fillId="0" borderId="0" applyFont="0" applyFill="0" applyBorder="0" applyAlignment="0" applyProtection="0"/>
    <xf numFmtId="10" fontId="43" fillId="0" borderId="0" applyFont="0" applyFill="0" applyBorder="0" applyAlignment="0" applyProtection="0"/>
    <xf numFmtId="10" fontId="43" fillId="0" borderId="0" applyFont="0" applyFill="0" applyBorder="0" applyAlignment="0" applyProtection="0"/>
    <xf numFmtId="10" fontId="43" fillId="0" borderId="0" applyFont="0" applyFill="0" applyBorder="0" applyAlignment="0" applyProtection="0"/>
    <xf numFmtId="10" fontId="43" fillId="0" borderId="0" applyFont="0" applyFill="0" applyBorder="0" applyAlignment="0" applyProtection="0"/>
    <xf numFmtId="10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0" fillId="0" borderId="0" applyFill="0" applyBorder="0" applyProtection="0">
      <alignment vertical="center"/>
    </xf>
    <xf numFmtId="37" fontId="151" fillId="18" borderId="106"/>
    <xf numFmtId="0" fontId="152" fillId="0" borderId="0" applyNumberFormat="0">
      <alignment horizontal="left"/>
    </xf>
    <xf numFmtId="231" fontId="153" fillId="0" borderId="107" applyBorder="0">
      <alignment horizontal="right"/>
      <protection locked="0"/>
    </xf>
    <xf numFmtId="231" fontId="153" fillId="0" borderId="107" applyBorder="0">
      <alignment horizontal="right"/>
      <protection locked="0"/>
    </xf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43" fillId="16" borderId="72" applyNumberFormat="0" applyFont="0" applyFill="0" applyBorder="0" applyAlignment="0" applyProtection="0"/>
    <xf numFmtId="0" fontId="149" fillId="0" borderId="0"/>
    <xf numFmtId="222" fontId="154" fillId="45" borderId="91">
      <alignment horizontal="center" vertical="center" wrapText="1"/>
      <protection locked="0"/>
    </xf>
    <xf numFmtId="222" fontId="154" fillId="45" borderId="91">
      <alignment horizontal="center" vertical="center" wrapText="1"/>
      <protection locked="0"/>
    </xf>
    <xf numFmtId="222" fontId="154" fillId="45" borderId="91">
      <alignment horizontal="center" vertical="center" wrapText="1"/>
      <protection locked="0"/>
    </xf>
    <xf numFmtId="222" fontId="154" fillId="45" borderId="91">
      <alignment horizontal="center" vertical="center" wrapText="1"/>
      <protection locked="0"/>
    </xf>
    <xf numFmtId="222" fontId="154" fillId="45" borderId="91">
      <alignment horizontal="center" vertical="center" wrapText="1"/>
      <protection locked="0"/>
    </xf>
    <xf numFmtId="222" fontId="154" fillId="45" borderId="91">
      <alignment horizontal="center" vertical="center" wrapText="1"/>
      <protection locked="0"/>
    </xf>
    <xf numFmtId="222" fontId="154" fillId="45" borderId="91">
      <alignment horizontal="center" vertical="center" wrapText="1"/>
      <protection locked="0"/>
    </xf>
    <xf numFmtId="222" fontId="154" fillId="45" borderId="91">
      <alignment horizontal="center" vertical="center" wrapText="1"/>
      <protection locked="0"/>
    </xf>
    <xf numFmtId="0" fontId="43" fillId="0" borderId="0">
      <alignment vertical="center"/>
    </xf>
    <xf numFmtId="0" fontId="43" fillId="0" borderId="0">
      <alignment vertical="center"/>
    </xf>
    <xf numFmtId="0" fontId="155" fillId="48" borderId="0"/>
    <xf numFmtId="0" fontId="156" fillId="7" borderId="0">
      <alignment horizontal="left" vertical="center"/>
    </xf>
    <xf numFmtId="0" fontId="156" fillId="7" borderId="0">
      <alignment horizontal="center" vertical="center"/>
    </xf>
    <xf numFmtId="0" fontId="156" fillId="7" borderId="0">
      <alignment horizontal="center" vertical="center"/>
    </xf>
    <xf numFmtId="0" fontId="156" fillId="7" borderId="0">
      <alignment horizontal="right" vertical="center"/>
    </xf>
    <xf numFmtId="0" fontId="157" fillId="7" borderId="0">
      <alignment horizontal="left"/>
    </xf>
    <xf numFmtId="0" fontId="158" fillId="7" borderId="0">
      <alignment horizontal="center"/>
    </xf>
    <xf numFmtId="0" fontId="159" fillId="7" borderId="0">
      <alignment horizontal="center" vertical="center"/>
    </xf>
    <xf numFmtId="0" fontId="157" fillId="7" borderId="0">
      <alignment horizontal="center" vertical="center"/>
    </xf>
    <xf numFmtId="0" fontId="157" fillId="7" borderId="0">
      <alignment horizontal="center" vertical="center"/>
    </xf>
    <xf numFmtId="0" fontId="156" fillId="7" borderId="0">
      <alignment horizontal="right" vertical="center"/>
    </xf>
    <xf numFmtId="0" fontId="156" fillId="7" borderId="0">
      <alignment horizontal="left" vertical="center"/>
    </xf>
    <xf numFmtId="0" fontId="156" fillId="7" borderId="0">
      <alignment horizontal="center" vertical="center"/>
    </xf>
    <xf numFmtId="0" fontId="157" fillId="7" borderId="0">
      <alignment horizontal="center" vertical="center"/>
    </xf>
    <xf numFmtId="0" fontId="156" fillId="7" borderId="0">
      <alignment horizontal="right" vertical="center"/>
    </xf>
    <xf numFmtId="0" fontId="156" fillId="7" borderId="0">
      <alignment horizontal="right" vertical="center"/>
    </xf>
    <xf numFmtId="0" fontId="160" fillId="7" borderId="0">
      <alignment horizontal="left" vertical="top"/>
    </xf>
    <xf numFmtId="0" fontId="157" fillId="7" borderId="0">
      <alignment horizontal="left" vertical="center"/>
    </xf>
    <xf numFmtId="0" fontId="156" fillId="7" borderId="0">
      <alignment horizontal="left" vertical="center"/>
    </xf>
    <xf numFmtId="0" fontId="156" fillId="7" borderId="0">
      <alignment horizontal="right" vertical="center"/>
    </xf>
    <xf numFmtId="0" fontId="156" fillId="7" borderId="0">
      <alignment horizontal="right" vertical="center"/>
    </xf>
    <xf numFmtId="0" fontId="156" fillId="7" borderId="0">
      <alignment horizontal="center" vertical="center"/>
    </xf>
    <xf numFmtId="0" fontId="156" fillId="7" borderId="0">
      <alignment horizontal="center" vertical="center"/>
    </xf>
    <xf numFmtId="0" fontId="156" fillId="7" borderId="0">
      <alignment horizontal="center" vertical="center"/>
    </xf>
    <xf numFmtId="0" fontId="156" fillId="7" borderId="0">
      <alignment horizontal="center" vertical="center"/>
    </xf>
    <xf numFmtId="0" fontId="156" fillId="7" borderId="0">
      <alignment horizontal="right" vertical="center"/>
    </xf>
    <xf numFmtId="0" fontId="158" fillId="7" borderId="0">
      <alignment horizontal="left" vertical="center"/>
    </xf>
    <xf numFmtId="0" fontId="156" fillId="7" borderId="0">
      <alignment horizontal="center" vertical="center"/>
    </xf>
    <xf numFmtId="0" fontId="161" fillId="0" borderId="108">
      <alignment vertical="center"/>
    </xf>
    <xf numFmtId="0" fontId="161" fillId="0" borderId="108">
      <alignment vertical="center"/>
    </xf>
    <xf numFmtId="0" fontId="161" fillId="0" borderId="108">
      <alignment vertical="center"/>
    </xf>
    <xf numFmtId="0" fontId="161" fillId="0" borderId="108">
      <alignment vertical="center"/>
    </xf>
    <xf numFmtId="0" fontId="161" fillId="0" borderId="108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2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3" fillId="18" borderId="109" applyNumberFormat="0" applyProtection="0">
      <alignment vertical="center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4" fontId="162" fillId="18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0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1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2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3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4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5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6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7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2" fillId="58" borderId="109" applyNumberFormat="0" applyProtection="0">
      <alignment horizontal="right" vertical="center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4" fillId="59" borderId="109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2" fillId="60" borderId="110" applyNumberFormat="0" applyProtection="0">
      <alignment horizontal="left" vertical="center" indent="1"/>
    </xf>
    <xf numFmtId="4" fontId="165" fillId="61" borderId="0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0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4" fontId="166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2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63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16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2" fillId="0" borderId="0"/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2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3" fillId="43" borderId="109" applyNumberFormat="0" applyProtection="0">
      <alignment vertical="center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43" borderId="109" applyNumberFormat="0" applyProtection="0">
      <alignment horizontal="left" vertical="center" indent="1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2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4" fontId="163" fillId="60" borderId="109" applyNumberFormat="0" applyProtection="0">
      <alignment horizontal="right" vertical="center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43" fillId="49" borderId="109" applyNumberFormat="0" applyProtection="0">
      <alignment horizontal="left" vertical="center" indent="1"/>
    </xf>
    <xf numFmtId="0" fontId="167" fillId="0" borderId="0"/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4" fontId="168" fillId="60" borderId="109" applyNumberFormat="0" applyProtection="0">
      <alignment horizontal="right" vertical="center"/>
    </xf>
    <xf numFmtId="0" fontId="169" fillId="64" borderId="0"/>
    <xf numFmtId="49" fontId="170" fillId="64" borderId="0"/>
    <xf numFmtId="49" fontId="171" fillId="64" borderId="111"/>
    <xf numFmtId="49" fontId="171" fillId="64" borderId="0"/>
    <xf numFmtId="0" fontId="169" fillId="4" borderId="111">
      <protection locked="0"/>
    </xf>
    <xf numFmtId="0" fontId="169" fillId="64" borderId="0"/>
    <xf numFmtId="0" fontId="171" fillId="65" borderId="0"/>
    <xf numFmtId="0" fontId="171" fillId="58" borderId="0"/>
    <xf numFmtId="0" fontId="171" fillId="53" borderId="0"/>
    <xf numFmtId="0" fontId="43" fillId="58" borderId="0" applyNumberFormat="0" applyFont="0" applyBorder="0" applyAlignment="0" applyProtection="0"/>
    <xf numFmtId="0" fontId="172" fillId="0" borderId="0">
      <alignment horizontal="left" vertical="center" wrapText="1"/>
    </xf>
    <xf numFmtId="0" fontId="43" fillId="0" borderId="0"/>
    <xf numFmtId="0" fontId="77" fillId="0" borderId="0"/>
    <xf numFmtId="0" fontId="54" fillId="0" borderId="0"/>
    <xf numFmtId="0" fontId="77" fillId="0" borderId="0"/>
    <xf numFmtId="0" fontId="81" fillId="0" borderId="0"/>
    <xf numFmtId="0" fontId="118" fillId="0" borderId="0"/>
    <xf numFmtId="0" fontId="118" fillId="0" borderId="0"/>
    <xf numFmtId="0" fontId="133" fillId="0" borderId="0"/>
    <xf numFmtId="0" fontId="43" fillId="16" borderId="0">
      <alignment horizontal="center" vertical="center"/>
    </xf>
    <xf numFmtId="0" fontId="43" fillId="16" borderId="0">
      <alignment horizontal="center" vertical="center"/>
    </xf>
    <xf numFmtId="0" fontId="173" fillId="0" borderId="9" applyBorder="0" applyProtection="0">
      <alignment horizontal="right" vertical="center"/>
    </xf>
    <xf numFmtId="0" fontId="174" fillId="66" borderId="9" applyBorder="0" applyProtection="0">
      <alignment horizontal="centerContinuous" vertical="center"/>
    </xf>
    <xf numFmtId="192" fontId="175" fillId="67" borderId="0">
      <alignment horizontal="right" vertical="top"/>
    </xf>
    <xf numFmtId="38" fontId="175" fillId="67" borderId="0">
      <alignment horizontal="right" vertical="top"/>
    </xf>
    <xf numFmtId="38" fontId="175" fillId="67" borderId="0">
      <alignment horizontal="right" vertical="top"/>
    </xf>
    <xf numFmtId="0" fontId="176" fillId="0" borderId="0"/>
    <xf numFmtId="0" fontId="177" fillId="0" borderId="0" applyFill="0" applyBorder="0" applyProtection="0">
      <alignment horizontal="left"/>
    </xf>
    <xf numFmtId="0" fontId="141" fillId="0" borderId="0">
      <alignment horizontal="centerContinuous"/>
    </xf>
    <xf numFmtId="0" fontId="178" fillId="0" borderId="112" applyFill="0" applyBorder="0" applyProtection="0"/>
    <xf numFmtId="0" fontId="178" fillId="0" borderId="0"/>
    <xf numFmtId="0" fontId="179" fillId="0" borderId="0"/>
    <xf numFmtId="220" fontId="59" fillId="42" borderId="8" applyFont="0" applyAlignment="0" applyProtection="0"/>
    <xf numFmtId="164" fontId="59" fillId="42" borderId="8" applyFont="0" applyAlignment="0" applyProtection="0"/>
    <xf numFmtId="164" fontId="59" fillId="42" borderId="8" applyFont="0" applyAlignment="0" applyProtection="0"/>
    <xf numFmtId="164" fontId="59" fillId="42" borderId="8" applyFont="0" applyAlignment="0" applyProtection="0"/>
    <xf numFmtId="0" fontId="94" fillId="44" borderId="8">
      <alignment horizontal="left" vertical="center" wrapText="1"/>
    </xf>
    <xf numFmtId="0" fontId="94" fillId="44" borderId="8">
      <alignment horizontal="left" vertical="center" wrapText="1"/>
    </xf>
    <xf numFmtId="232" fontId="65" fillId="0" borderId="8">
      <alignment horizontal="center" vertical="center" wrapText="1"/>
    </xf>
    <xf numFmtId="232" fontId="65" fillId="0" borderId="8">
      <alignment horizontal="center" vertical="center" wrapText="1"/>
    </xf>
    <xf numFmtId="233" fontId="65" fillId="42" borderId="8">
      <alignment horizontal="center" vertical="center" wrapText="1"/>
      <protection locked="0"/>
    </xf>
    <xf numFmtId="233" fontId="65" fillId="42" borderId="8">
      <alignment horizontal="center" vertical="center" wrapText="1"/>
      <protection locked="0"/>
    </xf>
    <xf numFmtId="0" fontId="43" fillId="16" borderId="0"/>
    <xf numFmtId="0" fontId="43" fillId="16" borderId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49" fontId="64" fillId="17" borderId="0">
      <alignment horizontal="left" vertical="top"/>
    </xf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49" fontId="181" fillId="63" borderId="113" applyNumberFormat="0">
      <alignment horizontal="center" vertical="center"/>
    </xf>
    <xf numFmtId="49" fontId="181" fillId="63" borderId="113" applyNumberFormat="0">
      <alignment horizontal="center" vertical="center"/>
    </xf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3" fillId="0" borderId="97" applyFill="0" applyBorder="0" applyProtection="0">
      <alignment vertical="center"/>
    </xf>
    <xf numFmtId="0" fontId="122" fillId="0" borderId="0"/>
    <xf numFmtId="222" fontId="184" fillId="52" borderId="115">
      <alignment horizontal="center" vertical="center"/>
    </xf>
    <xf numFmtId="222" fontId="184" fillId="52" borderId="115">
      <alignment horizontal="center" vertical="center"/>
    </xf>
    <xf numFmtId="222" fontId="184" fillId="52" borderId="115">
      <alignment horizontal="center" vertical="center"/>
    </xf>
    <xf numFmtId="222" fontId="184" fillId="52" borderId="115">
      <alignment horizontal="center" vertical="center"/>
    </xf>
    <xf numFmtId="0" fontId="185" fillId="0" borderId="0"/>
    <xf numFmtId="0" fontId="185" fillId="0" borderId="0"/>
    <xf numFmtId="212" fontId="86" fillId="0" borderId="0" applyFont="0" applyFill="0" applyBorder="0" applyAlignment="0" applyProtection="0"/>
    <xf numFmtId="234" fontId="86" fillId="0" borderId="0" applyFon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235" fontId="75" fillId="0" borderId="0" applyFont="0" applyFill="0" applyBorder="0" applyAlignment="0" applyProtection="0"/>
    <xf numFmtId="236" fontId="75" fillId="0" borderId="0" applyFont="0" applyFill="0" applyBorder="0" applyAlignment="0" applyProtection="0"/>
    <xf numFmtId="0" fontId="187" fillId="0" borderId="9" applyBorder="0" applyProtection="0">
      <alignment horizontal="right"/>
    </xf>
    <xf numFmtId="222" fontId="43" fillId="68" borderId="116" applyNumberFormat="0" applyFill="0" applyBorder="0" applyProtection="0">
      <alignment vertical="center"/>
      <protection locked="0"/>
    </xf>
    <xf numFmtId="222" fontId="43" fillId="68" borderId="116" applyNumberFormat="0" applyFill="0" applyBorder="0" applyProtection="0">
      <alignment vertical="center"/>
      <protection locked="0"/>
    </xf>
    <xf numFmtId="222" fontId="43" fillId="68" borderId="116" applyNumberFormat="0" applyFill="0" applyBorder="0" applyProtection="0">
      <alignment vertical="center"/>
      <protection locked="0"/>
    </xf>
    <xf numFmtId="222" fontId="43" fillId="68" borderId="116" applyNumberFormat="0" applyFill="0" applyBorder="0" applyProtection="0">
      <alignment vertical="center"/>
      <protection locked="0"/>
    </xf>
    <xf numFmtId="222" fontId="43" fillId="68" borderId="116" applyNumberFormat="0" applyFill="0" applyBorder="0" applyProtection="0">
      <alignment vertical="center"/>
      <protection locked="0"/>
    </xf>
    <xf numFmtId="222" fontId="43" fillId="68" borderId="116" applyNumberFormat="0" applyFill="0" applyBorder="0" applyProtection="0">
      <alignment vertical="center"/>
      <protection locked="0"/>
    </xf>
    <xf numFmtId="222" fontId="43" fillId="68" borderId="116" applyNumberFormat="0" applyFill="0" applyBorder="0" applyProtection="0">
      <alignment vertical="center"/>
      <protection locked="0"/>
    </xf>
    <xf numFmtId="222" fontId="43" fillId="68" borderId="116" applyNumberFormat="0" applyFill="0" applyBorder="0" applyProtection="0">
      <alignment vertical="center"/>
      <protection locked="0"/>
    </xf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203" fontId="81" fillId="0" borderId="94">
      <protection locked="0"/>
    </xf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0" fontId="136" fillId="25" borderId="117" applyNumberFormat="0" applyAlignment="0" applyProtection="0"/>
    <xf numFmtId="181" fontId="81" fillId="0" borderId="116">
      <alignment vertical="top" wrapText="1"/>
    </xf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148" fillId="39" borderId="109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96" fillId="39" borderId="117" applyNumberFormat="0" applyAlignment="0" applyProtection="0"/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wrapText="1"/>
    </xf>
    <xf numFmtId="0" fontId="192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/>
    <xf numFmtId="0" fontId="191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/>
    <xf numFmtId="0" fontId="191" fillId="0" borderId="0" applyNumberFormat="0" applyFill="0" applyBorder="0" applyAlignment="0" applyProtection="0">
      <alignment wrapText="1"/>
    </xf>
    <xf numFmtId="237" fontId="195" fillId="0" borderId="91">
      <alignment vertical="top" wrapText="1"/>
    </xf>
    <xf numFmtId="4" fontId="196" fillId="0" borderId="91"/>
    <xf numFmtId="4" fontId="196" fillId="0" borderId="91"/>
    <xf numFmtId="4" fontId="196" fillId="0" borderId="91"/>
    <xf numFmtId="4" fontId="196" fillId="0" borderId="91"/>
    <xf numFmtId="237" fontId="195" fillId="0" borderId="91">
      <alignment vertical="top" wrapText="1"/>
    </xf>
    <xf numFmtId="237" fontId="195" fillId="0" borderId="91">
      <alignment vertical="top" wrapText="1"/>
    </xf>
    <xf numFmtId="4" fontId="196" fillId="26" borderId="91"/>
    <xf numFmtId="4" fontId="196" fillId="26" borderId="91"/>
    <xf numFmtId="4" fontId="196" fillId="26" borderId="91"/>
    <xf numFmtId="4" fontId="196" fillId="26" borderId="91"/>
    <xf numFmtId="4" fontId="196" fillId="26" borderId="91"/>
    <xf numFmtId="4" fontId="196" fillId="26" borderId="91"/>
    <xf numFmtId="4" fontId="196" fillId="26" borderId="91"/>
    <xf numFmtId="4" fontId="196" fillId="26" borderId="91"/>
    <xf numFmtId="4" fontId="196" fillId="26" borderId="91"/>
    <xf numFmtId="4" fontId="196" fillId="26" borderId="91"/>
    <xf numFmtId="237" fontId="195" fillId="0" borderId="91">
      <alignment vertical="top" wrapText="1"/>
    </xf>
    <xf numFmtId="4" fontId="197" fillId="16" borderId="91"/>
    <xf numFmtId="4" fontId="197" fillId="16" borderId="91"/>
    <xf numFmtId="4" fontId="197" fillId="16" borderId="91"/>
    <xf numFmtId="4" fontId="197" fillId="16" borderId="91"/>
    <xf numFmtId="237" fontId="196" fillId="0" borderId="91"/>
    <xf numFmtId="237" fontId="196" fillId="0" borderId="91"/>
    <xf numFmtId="237" fontId="196" fillId="0" borderId="91"/>
    <xf numFmtId="237" fontId="196" fillId="0" borderId="91"/>
    <xf numFmtId="237" fontId="195" fillId="0" borderId="91">
      <alignment horizontal="center" vertical="center" wrapText="1"/>
    </xf>
    <xf numFmtId="237" fontId="195" fillId="0" borderId="91">
      <alignment horizontal="center" vertical="center" wrapText="1"/>
    </xf>
    <xf numFmtId="237" fontId="195" fillId="0" borderId="91">
      <alignment horizontal="center" vertical="center" wrapText="1"/>
    </xf>
    <xf numFmtId="237" fontId="195" fillId="0" borderId="91">
      <alignment horizontal="center" vertical="center" wrapText="1"/>
    </xf>
    <xf numFmtId="237" fontId="195" fillId="0" borderId="91">
      <alignment horizontal="center" vertical="center" wrapText="1"/>
    </xf>
    <xf numFmtId="237" fontId="195" fillId="0" borderId="91">
      <alignment horizontal="center" vertical="center" wrapText="1"/>
    </xf>
    <xf numFmtId="237" fontId="195" fillId="0" borderId="91">
      <alignment horizontal="center" vertical="center" wrapText="1"/>
    </xf>
    <xf numFmtId="237" fontId="195" fillId="0" borderId="91">
      <alignment horizontal="center" vertical="center" wrapText="1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44" fontId="198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7" fillId="0" borderId="99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8" fillId="0" borderId="100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101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99" fillId="0" borderId="10" applyBorder="0">
      <alignment horizontal="center" vertical="center" wrapText="1"/>
    </xf>
    <xf numFmtId="0" fontId="199" fillId="0" borderId="10" applyBorder="0">
      <alignment horizontal="center" vertical="center" wrapText="1"/>
    </xf>
    <xf numFmtId="203" fontId="104" fillId="41" borderId="94"/>
    <xf numFmtId="4" fontId="147" fillId="18" borderId="91" applyBorder="0">
      <alignment horizontal="right"/>
    </xf>
    <xf numFmtId="4" fontId="147" fillId="18" borderId="91" applyBorder="0">
      <alignment horizontal="right"/>
    </xf>
    <xf numFmtId="4" fontId="147" fillId="18" borderId="91" applyBorder="0">
      <alignment horizontal="right"/>
    </xf>
    <xf numFmtId="4" fontId="147" fillId="18" borderId="91" applyBorder="0">
      <alignment horizontal="right"/>
    </xf>
    <xf numFmtId="4" fontId="147" fillId="18" borderId="91" applyBorder="0">
      <alignment horizontal="right"/>
    </xf>
    <xf numFmtId="4" fontId="147" fillId="18" borderId="91" applyBorder="0">
      <alignment horizontal="right"/>
    </xf>
    <xf numFmtId="4" fontId="147" fillId="18" borderId="91" applyBorder="0">
      <alignment horizontal="right"/>
    </xf>
    <xf numFmtId="4" fontId="147" fillId="18" borderId="91" applyBorder="0">
      <alignment horizontal="right"/>
    </xf>
    <xf numFmtId="4" fontId="147" fillId="18" borderId="91" applyBorder="0">
      <alignment horizontal="right"/>
    </xf>
    <xf numFmtId="4" fontId="147" fillId="18" borderId="91" applyBorder="0">
      <alignment horizontal="right"/>
    </xf>
    <xf numFmtId="49" fontId="200" fillId="0" borderId="0" applyBorder="0">
      <alignment vertical="center"/>
    </xf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182" fillId="0" borderId="114" applyNumberFormat="0" applyFill="0" applyAlignment="0" applyProtection="0"/>
    <xf numFmtId="0" fontId="6" fillId="0" borderId="0">
      <alignment horizontal="right" vertical="top" wrapText="1"/>
    </xf>
    <xf numFmtId="3" fontId="104" fillId="0" borderId="116" applyBorder="0">
      <alignment vertical="center"/>
    </xf>
    <xf numFmtId="3" fontId="104" fillId="0" borderId="116" applyBorder="0">
      <alignment vertical="center"/>
    </xf>
    <xf numFmtId="3" fontId="104" fillId="0" borderId="116" applyBorder="0">
      <alignment vertical="center"/>
    </xf>
    <xf numFmtId="3" fontId="104" fillId="0" borderId="116" applyBorder="0">
      <alignment vertical="center"/>
    </xf>
    <xf numFmtId="3" fontId="104" fillId="0" borderId="116" applyBorder="0">
      <alignment vertical="center"/>
    </xf>
    <xf numFmtId="3" fontId="104" fillId="0" borderId="116" applyBorder="0">
      <alignment vertical="center"/>
    </xf>
    <xf numFmtId="3" fontId="104" fillId="0" borderId="116" applyBorder="0">
      <alignment vertical="center"/>
    </xf>
    <xf numFmtId="3" fontId="104" fillId="0" borderId="116" applyBorder="0">
      <alignment vertical="center"/>
    </xf>
    <xf numFmtId="3" fontId="104" fillId="0" borderId="116" applyBorder="0">
      <alignment vertical="center"/>
    </xf>
    <xf numFmtId="3" fontId="104" fillId="0" borderId="116" applyBorder="0">
      <alignment vertical="center"/>
    </xf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0" fontId="98" fillId="40" borderId="96" applyNumberFormat="0" applyAlignment="0" applyProtection="0"/>
    <xf numFmtId="2" fontId="201" fillId="0" borderId="118">
      <alignment horizontal="left" vertical="center"/>
    </xf>
    <xf numFmtId="2" fontId="201" fillId="0" borderId="0">
      <alignment horizontal="right" vertical="center"/>
    </xf>
    <xf numFmtId="2" fontId="201" fillId="0" borderId="118">
      <alignment horizontal="left" vertical="center"/>
    </xf>
    <xf numFmtId="0" fontId="202" fillId="0" borderId="0"/>
    <xf numFmtId="1" fontId="203" fillId="0" borderId="119" applyFill="0">
      <alignment horizontal="left" vertical="center"/>
    </xf>
    <xf numFmtId="1" fontId="203" fillId="0" borderId="41">
      <alignment horizontal="left" vertical="center"/>
    </xf>
    <xf numFmtId="0" fontId="2" fillId="0" borderId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99" fillId="17" borderId="0" applyFill="0">
      <alignment wrapText="1"/>
    </xf>
    <xf numFmtId="0" fontId="87" fillId="0" borderId="0">
      <alignment horizontal="center" vertical="top" wrapText="1"/>
    </xf>
    <xf numFmtId="0" fontId="204" fillId="0" borderId="0">
      <alignment horizontal="centerContinuous" vertical="center" wrapText="1"/>
    </xf>
    <xf numFmtId="180" fontId="205" fillId="17" borderId="91">
      <alignment wrapText="1"/>
    </xf>
    <xf numFmtId="180" fontId="205" fillId="17" borderId="91">
      <alignment wrapText="1"/>
    </xf>
    <xf numFmtId="180" fontId="205" fillId="17" borderId="91">
      <alignment wrapText="1"/>
    </xf>
    <xf numFmtId="180" fontId="205" fillId="17" borderId="91">
      <alignment wrapText="1"/>
    </xf>
    <xf numFmtId="180" fontId="205" fillId="17" borderId="91">
      <alignment wrapText="1"/>
    </xf>
    <xf numFmtId="180" fontId="205" fillId="17" borderId="91">
      <alignment wrapText="1"/>
    </xf>
    <xf numFmtId="180" fontId="205" fillId="17" borderId="91">
      <alignment wrapText="1"/>
    </xf>
    <xf numFmtId="180" fontId="205" fillId="17" borderId="91">
      <alignment wrapText="1"/>
    </xf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2" fontId="206" fillId="0" borderId="0" applyFill="0" applyBorder="0" applyAlignment="0">
      <alignment horizontal="right" vertical="center"/>
    </xf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0" fontId="144" fillId="46" borderId="0" applyNumberFormat="0" applyBorder="0" applyAlignment="0" applyProtection="0"/>
    <xf numFmtId="49" fontId="207" fillId="0" borderId="91">
      <alignment horizontal="right" vertical="top" wrapText="1"/>
    </xf>
    <xf numFmtId="49" fontId="207" fillId="0" borderId="91">
      <alignment horizontal="right" vertical="top" wrapText="1"/>
    </xf>
    <xf numFmtId="49" fontId="207" fillId="0" borderId="91">
      <alignment horizontal="right" vertical="top" wrapText="1"/>
    </xf>
    <xf numFmtId="49" fontId="207" fillId="0" borderId="91">
      <alignment horizontal="right" vertical="top" wrapText="1"/>
    </xf>
    <xf numFmtId="168" fontId="208" fillId="0" borderId="0">
      <alignment horizontal="right" vertical="top" wrapText="1"/>
    </xf>
    <xf numFmtId="238" fontId="209" fillId="0" borderId="8" applyAlignment="0">
      <alignment horizontal="centerContinuous"/>
    </xf>
    <xf numFmtId="49" fontId="147" fillId="0" borderId="0" applyBorder="0">
      <alignment vertical="top"/>
    </xf>
    <xf numFmtId="0" fontId="8" fillId="0" borderId="0"/>
    <xf numFmtId="0" fontId="8" fillId="0" borderId="0"/>
    <xf numFmtId="49" fontId="147" fillId="0" borderId="0" applyBorder="0">
      <alignment vertical="top"/>
    </xf>
    <xf numFmtId="0" fontId="2" fillId="0" borderId="0"/>
    <xf numFmtId="0" fontId="51" fillId="0" borderId="0"/>
    <xf numFmtId="0" fontId="8" fillId="0" borderId="0"/>
    <xf numFmtId="0" fontId="210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2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1" fillId="0" borderId="0"/>
    <xf numFmtId="0" fontId="2" fillId="0" borderId="0"/>
    <xf numFmtId="0" fontId="5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1" fillId="0" borderId="0"/>
    <xf numFmtId="0" fontId="2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51" fillId="0" borderId="0"/>
    <xf numFmtId="0" fontId="75" fillId="0" borderId="0"/>
    <xf numFmtId="0" fontId="74" fillId="0" borderId="0"/>
    <xf numFmtId="0" fontId="1" fillId="0" borderId="0"/>
    <xf numFmtId="0" fontId="122" fillId="0" borderId="0"/>
    <xf numFmtId="0" fontId="59" fillId="0" borderId="0"/>
    <xf numFmtId="0" fontId="2" fillId="0" borderId="0"/>
    <xf numFmtId="0" fontId="43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86" fillId="0" borderId="0"/>
    <xf numFmtId="0" fontId="2" fillId="0" borderId="0"/>
    <xf numFmtId="0" fontId="65" fillId="0" borderId="0"/>
    <xf numFmtId="0" fontId="43" fillId="0" borderId="0"/>
    <xf numFmtId="0" fontId="75" fillId="0" borderId="0"/>
    <xf numFmtId="0" fontId="43" fillId="0" borderId="0"/>
    <xf numFmtId="0" fontId="65" fillId="0" borderId="0"/>
    <xf numFmtId="0" fontId="198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212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7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49" fontId="147" fillId="0" borderId="0" applyBorder="0">
      <alignment vertical="top"/>
    </xf>
    <xf numFmtId="49" fontId="147" fillId="0" borderId="0" applyBorder="0">
      <alignment vertical="top"/>
    </xf>
    <xf numFmtId="0" fontId="51" fillId="0" borderId="0"/>
    <xf numFmtId="0" fontId="213" fillId="58" borderId="0" applyNumberFormat="0" applyBorder="0" applyAlignment="0">
      <alignment horizontal="left" vertical="center"/>
    </xf>
    <xf numFmtId="0" fontId="51" fillId="0" borderId="0"/>
    <xf numFmtId="0" fontId="51" fillId="0" borderId="0"/>
    <xf numFmtId="0" fontId="51" fillId="0" borderId="0"/>
    <xf numFmtId="0" fontId="214" fillId="0" borderId="0"/>
    <xf numFmtId="0" fontId="1" fillId="0" borderId="0"/>
    <xf numFmtId="0" fontId="1" fillId="0" borderId="0"/>
    <xf numFmtId="0" fontId="2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4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11" fillId="0" borderId="0"/>
    <xf numFmtId="0" fontId="51" fillId="0" borderId="0"/>
    <xf numFmtId="0" fontId="8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4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13" fillId="58" borderId="0" applyNumberFormat="0" applyBorder="0" applyAlignment="0">
      <alignment horizontal="left" vertical="center"/>
    </xf>
    <xf numFmtId="0" fontId="51" fillId="0" borderId="0"/>
    <xf numFmtId="0" fontId="211" fillId="0" borderId="0"/>
    <xf numFmtId="0" fontId="2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11" fillId="0" borderId="0"/>
    <xf numFmtId="0" fontId="1" fillId="0" borderId="0"/>
    <xf numFmtId="0" fontId="1" fillId="0" borderId="0"/>
    <xf numFmtId="0" fontId="43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3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3" fillId="0" borderId="0"/>
    <xf numFmtId="0" fontId="43" fillId="0" borderId="0"/>
    <xf numFmtId="0" fontId="51" fillId="0" borderId="0"/>
    <xf numFmtId="0" fontId="43" fillId="0" borderId="0"/>
    <xf numFmtId="0" fontId="43" fillId="0" borderId="0"/>
    <xf numFmtId="0" fontId="5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214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49" fontId="147" fillId="58" borderId="0" applyBorder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75" fillId="0" borderId="0"/>
    <xf numFmtId="0" fontId="2" fillId="0" borderId="0"/>
    <xf numFmtId="0" fontId="43" fillId="0" borderId="0"/>
    <xf numFmtId="0" fontId="214" fillId="0" borderId="0"/>
    <xf numFmtId="0" fontId="51" fillId="0" borderId="0"/>
    <xf numFmtId="0" fontId="43" fillId="0" borderId="0"/>
    <xf numFmtId="0" fontId="51" fillId="0" borderId="0"/>
    <xf numFmtId="0" fontId="214" fillId="0" borderId="0"/>
    <xf numFmtId="0" fontId="51" fillId="0" borderId="0"/>
    <xf numFmtId="0" fontId="43" fillId="0" borderId="0"/>
    <xf numFmtId="49" fontId="147" fillId="0" borderId="0" applyBorder="0">
      <alignment vertical="top"/>
    </xf>
    <xf numFmtId="0" fontId="21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1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51" fillId="0" borderId="0"/>
    <xf numFmtId="0" fontId="51" fillId="0" borderId="0"/>
    <xf numFmtId="0" fontId="75" fillId="0" borderId="0"/>
    <xf numFmtId="49" fontId="147" fillId="0" borderId="0" applyBorder="0">
      <alignment vertical="top"/>
    </xf>
    <xf numFmtId="0" fontId="75" fillId="0" borderId="0"/>
    <xf numFmtId="0" fontId="75" fillId="0" borderId="0"/>
    <xf numFmtId="0" fontId="1" fillId="0" borderId="0"/>
    <xf numFmtId="0" fontId="1" fillId="0" borderId="0"/>
    <xf numFmtId="0" fontId="8" fillId="0" borderId="0"/>
    <xf numFmtId="49" fontId="147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9" fontId="147" fillId="0" borderId="0" applyBorder="0">
      <alignment vertical="top"/>
    </xf>
    <xf numFmtId="0" fontId="43" fillId="0" borderId="0"/>
    <xf numFmtId="49" fontId="147" fillId="0" borderId="0" applyBorder="0">
      <alignment vertical="top"/>
    </xf>
    <xf numFmtId="0" fontId="1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49" fontId="147" fillId="0" borderId="0" applyBorder="0">
      <alignment vertical="top"/>
    </xf>
    <xf numFmtId="0" fontId="51" fillId="0" borderId="0"/>
    <xf numFmtId="49" fontId="147" fillId="0" borderId="0" applyBorder="0">
      <alignment vertical="top"/>
    </xf>
    <xf numFmtId="0" fontId="8" fillId="0" borderId="0"/>
    <xf numFmtId="0" fontId="75" fillId="0" borderId="0"/>
    <xf numFmtId="0" fontId="1" fillId="0" borderId="0"/>
    <xf numFmtId="49" fontId="147" fillId="0" borderId="0" applyBorder="0">
      <alignment vertical="top"/>
    </xf>
    <xf numFmtId="0" fontId="43" fillId="0" borderId="0"/>
    <xf numFmtId="49" fontId="147" fillId="0" borderId="0" applyBorder="0">
      <alignment vertical="top"/>
    </xf>
    <xf numFmtId="0" fontId="8" fillId="0" borderId="0"/>
    <xf numFmtId="0" fontId="74" fillId="0" borderId="0"/>
    <xf numFmtId="0" fontId="75" fillId="0" borderId="0"/>
    <xf numFmtId="0" fontId="2" fillId="0" borderId="0"/>
    <xf numFmtId="0" fontId="166" fillId="0" borderId="0"/>
    <xf numFmtId="0" fontId="166" fillId="0" borderId="0"/>
    <xf numFmtId="0" fontId="2" fillId="0" borderId="0"/>
    <xf numFmtId="0" fontId="122" fillId="0" borderId="0"/>
    <xf numFmtId="0" fontId="8" fillId="0" borderId="0"/>
    <xf numFmtId="49" fontId="147" fillId="0" borderId="0" applyBorder="0">
      <alignment vertical="top"/>
    </xf>
    <xf numFmtId="0" fontId="211" fillId="0" borderId="0"/>
    <xf numFmtId="0" fontId="1" fillId="0" borderId="0"/>
    <xf numFmtId="49" fontId="147" fillId="0" borderId="0" applyBorder="0">
      <alignment vertical="top"/>
    </xf>
    <xf numFmtId="0" fontId="8" fillId="0" borderId="0"/>
    <xf numFmtId="49" fontId="147" fillId="0" borderId="0" applyBorder="0">
      <alignment vertical="top"/>
    </xf>
    <xf numFmtId="0" fontId="51" fillId="0" borderId="0"/>
    <xf numFmtId="49" fontId="147" fillId="0" borderId="0" applyBorder="0">
      <alignment vertical="top"/>
    </xf>
    <xf numFmtId="0" fontId="2" fillId="0" borderId="0"/>
    <xf numFmtId="0" fontId="131" fillId="0" borderId="0"/>
    <xf numFmtId="0" fontId="51" fillId="0" borderId="0"/>
    <xf numFmtId="0" fontId="8" fillId="0" borderId="0"/>
    <xf numFmtId="0" fontId="1" fillId="0" borderId="0"/>
    <xf numFmtId="0" fontId="1" fillId="0" borderId="0"/>
    <xf numFmtId="0" fontId="122" fillId="0" borderId="0"/>
    <xf numFmtId="0" fontId="1" fillId="0" borderId="0"/>
    <xf numFmtId="1" fontId="5" fillId="0" borderId="0">
      <alignment horizontal="left" vertical="center"/>
    </xf>
    <xf numFmtId="1" fontId="215" fillId="0" borderId="91">
      <alignment horizontal="left" vertical="center"/>
    </xf>
    <xf numFmtId="1" fontId="215" fillId="0" borderId="91">
      <alignment horizontal="left" vertical="center"/>
    </xf>
    <xf numFmtId="1" fontId="215" fillId="0" borderId="91">
      <alignment horizontal="left" vertical="center"/>
    </xf>
    <xf numFmtId="1" fontId="215" fillId="0" borderId="91">
      <alignment horizontal="left" vertical="center"/>
    </xf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93" fillId="21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1" fontId="216" fillId="0" borderId="0">
      <alignment horizontal="left" vertical="center" indent="2"/>
    </xf>
    <xf numFmtId="168" fontId="217" fillId="18" borderId="106" applyNumberFormat="0" applyBorder="0" applyAlignment="0">
      <alignment vertical="center"/>
      <protection locked="0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ont="0" applyFill="0" applyBorder="0" applyAlignment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75" fillId="47" borderId="104" applyNumberFormat="0" applyFont="0" applyAlignment="0" applyProtection="0"/>
    <xf numFmtId="0" fontId="75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75" fillId="47" borderId="104" applyNumberFormat="0" applyFont="0" applyAlignment="0" applyProtection="0"/>
    <xf numFmtId="0" fontId="75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51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2" fillId="47" borderId="104" applyNumberFormat="0" applyFont="0" applyAlignment="0" applyProtection="0"/>
    <xf numFmtId="0" fontId="43" fillId="47" borderId="10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2" fontId="218" fillId="0" borderId="0">
      <alignment vertical="center"/>
    </xf>
    <xf numFmtId="239" fontId="219" fillId="0" borderId="98"/>
    <xf numFmtId="239" fontId="219" fillId="0" borderId="98"/>
    <xf numFmtId="239" fontId="219" fillId="0" borderId="98"/>
    <xf numFmtId="239" fontId="219" fillId="0" borderId="98"/>
    <xf numFmtId="239" fontId="219" fillId="0" borderId="98"/>
    <xf numFmtId="239" fontId="219" fillId="0" borderId="98"/>
    <xf numFmtId="239" fontId="219" fillId="0" borderId="98"/>
    <xf numFmtId="239" fontId="219" fillId="0" borderId="98"/>
    <xf numFmtId="239" fontId="219" fillId="0" borderId="98"/>
    <xf numFmtId="239" fontId="219" fillId="0" borderId="98"/>
    <xf numFmtId="238" fontId="6" fillId="0" borderId="0"/>
    <xf numFmtId="0" fontId="220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3" fontId="222" fillId="69" borderId="4">
      <alignment horizontal="justify" vertical="center"/>
    </xf>
    <xf numFmtId="3" fontId="222" fillId="69" borderId="4">
      <alignment horizontal="justify" vertical="center"/>
    </xf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142" fillId="0" borderId="102" applyNumberFormat="0" applyFill="0" applyAlignment="0" applyProtection="0"/>
    <xf numFmtId="0" fontId="76" fillId="0" borderId="0" applyNumberFormat="0" applyFont="0" applyBorder="0" applyAlignment="0">
      <alignment horizontal="center"/>
    </xf>
    <xf numFmtId="0" fontId="77" fillId="0" borderId="0"/>
    <xf numFmtId="0" fontId="54" fillId="0" borderId="0"/>
    <xf numFmtId="0" fontId="54" fillId="0" borderId="0"/>
    <xf numFmtId="38" fontId="59" fillId="0" borderId="0">
      <alignment vertical="top"/>
    </xf>
    <xf numFmtId="192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>
      <alignment vertical="justify"/>
    </xf>
    <xf numFmtId="3" fontId="6" fillId="0" borderId="0" applyAlignment="0">
      <alignment horizontal="justify" vertical="center"/>
    </xf>
    <xf numFmtId="49" fontId="208" fillId="0" borderId="0"/>
    <xf numFmtId="168" fontId="99" fillId="0" borderId="0" applyFill="0" applyBorder="0" applyAlignment="0" applyProtection="0"/>
    <xf numFmtId="168" fontId="99" fillId="0" borderId="0" applyFill="0" applyBorder="0" applyAlignment="0" applyProtection="0"/>
    <xf numFmtId="168" fontId="99" fillId="0" borderId="0" applyFill="0" applyBorder="0" applyAlignment="0" applyProtection="0"/>
    <xf numFmtId="168" fontId="99" fillId="0" borderId="0" applyFill="0" applyBorder="0" applyAlignment="0" applyProtection="0"/>
    <xf numFmtId="168" fontId="99" fillId="0" borderId="0" applyFill="0" applyBorder="0" applyAlignment="0" applyProtection="0"/>
    <xf numFmtId="168" fontId="99" fillId="0" borderId="0" applyFill="0" applyBorder="0" applyAlignment="0" applyProtection="0"/>
    <xf numFmtId="168" fontId="99" fillId="0" borderId="0" applyFill="0" applyBorder="0" applyAlignment="0" applyProtection="0"/>
    <xf numFmtId="168" fontId="99" fillId="0" borderId="0" applyFill="0" applyBorder="0" applyAlignment="0" applyProtection="0"/>
    <xf numFmtId="168" fontId="99" fillId="0" borderId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207" fontId="2" fillId="0" borderId="0" applyFont="0" applyFill="0" applyBorder="0" applyAlignment="0" applyProtection="0"/>
    <xf numFmtId="3" fontId="223" fillId="0" borderId="4" applyFont="0" applyBorder="0">
      <alignment horizontal="right"/>
      <protection locked="0"/>
    </xf>
    <xf numFmtId="3" fontId="223" fillId="0" borderId="4" applyFont="0" applyBorder="0">
      <alignment horizontal="right"/>
      <protection locked="0"/>
    </xf>
    <xf numFmtId="240" fontId="2" fillId="0" borderId="0" applyFont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43" fillId="0" borderId="0" applyFont="0" applyFill="0" applyBorder="0" applyAlignment="0" applyProtection="0"/>
    <xf numFmtId="43" fontId="198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97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47" fillId="17" borderId="0" applyBorder="0">
      <alignment horizontal="right"/>
    </xf>
    <xf numFmtId="4" fontId="147" fillId="17" borderId="0" applyBorder="0">
      <alignment horizontal="right"/>
    </xf>
    <xf numFmtId="4" fontId="147" fillId="17" borderId="0" applyFont="0" applyBorder="0">
      <alignment horizontal="right"/>
    </xf>
    <xf numFmtId="4" fontId="147" fillId="17" borderId="0" applyBorder="0">
      <alignment horizontal="right"/>
    </xf>
    <xf numFmtId="4" fontId="147" fillId="70" borderId="31" applyBorder="0">
      <alignment horizontal="right"/>
    </xf>
    <xf numFmtId="4" fontId="147" fillId="70" borderId="31" applyBorder="0">
      <alignment horizontal="right"/>
    </xf>
    <xf numFmtId="4" fontId="147" fillId="70" borderId="31" applyBorder="0">
      <alignment horizontal="right"/>
    </xf>
    <xf numFmtId="4" fontId="147" fillId="70" borderId="31" applyBorder="0">
      <alignment horizontal="right"/>
    </xf>
    <xf numFmtId="4" fontId="147" fillId="17" borderId="98" applyFont="0" applyBorder="0">
      <alignment horizontal="right"/>
    </xf>
    <xf numFmtId="4" fontId="147" fillId="17" borderId="98" applyFont="0" applyBorder="0">
      <alignment horizontal="right"/>
    </xf>
    <xf numFmtId="4" fontId="147" fillId="17" borderId="98" applyFont="0" applyBorder="0">
      <alignment horizontal="right"/>
    </xf>
    <xf numFmtId="4" fontId="147" fillId="17" borderId="98" applyFont="0" applyBorder="0">
      <alignment horizontal="right"/>
    </xf>
    <xf numFmtId="4" fontId="147" fillId="17" borderId="98" applyFont="0" applyBorder="0">
      <alignment horizontal="right"/>
    </xf>
    <xf numFmtId="4" fontId="147" fillId="17" borderId="98" applyFont="0" applyBorder="0">
      <alignment horizontal="right"/>
    </xf>
    <xf numFmtId="4" fontId="147" fillId="17" borderId="98" applyFont="0" applyBorder="0">
      <alignment horizontal="right"/>
    </xf>
    <xf numFmtId="4" fontId="147" fillId="17" borderId="98" applyFont="0" applyBorder="0">
      <alignment horizontal="right"/>
    </xf>
    <xf numFmtId="4" fontId="147" fillId="17" borderId="98" applyFont="0" applyBorder="0">
      <alignment horizontal="right"/>
    </xf>
    <xf numFmtId="4" fontId="147" fillId="17" borderId="98" applyFont="0" applyBorder="0">
      <alignment horizontal="right"/>
    </xf>
    <xf numFmtId="241" fontId="224" fillId="71" borderId="120">
      <alignment vertical="center"/>
    </xf>
    <xf numFmtId="241" fontId="224" fillId="71" borderId="120">
      <alignment vertical="center"/>
    </xf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0" fontId="121" fillId="22" borderId="0" applyNumberFormat="0" applyBorder="0" applyAlignment="0" applyProtection="0"/>
    <xf numFmtId="4" fontId="202" fillId="0" borderId="8" applyFont="0" applyAlignment="0">
      <alignment horizontal="centerContinuous"/>
    </xf>
    <xf numFmtId="3" fontId="225" fillId="0" borderId="0"/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171" fontId="2" fillId="0" borderId="98" applyFont="0" applyFill="0" applyBorder="0" applyProtection="0">
      <alignment horizontal="center" vertical="center"/>
    </xf>
    <xf numFmtId="3" fontId="226" fillId="0" borderId="0"/>
    <xf numFmtId="3" fontId="2" fillId="0" borderId="0" applyFont="0" applyBorder="0">
      <alignment horizontal="center"/>
    </xf>
    <xf numFmtId="242" fontId="82" fillId="0" borderId="0">
      <protection locked="0"/>
    </xf>
    <xf numFmtId="196" fontId="79" fillId="0" borderId="0">
      <protection locked="0"/>
    </xf>
    <xf numFmtId="49" fontId="195" fillId="0" borderId="98">
      <alignment horizontal="center" vertical="center" wrapText="1"/>
    </xf>
    <xf numFmtId="49" fontId="195" fillId="0" borderId="98">
      <alignment horizontal="center" vertical="center" wrapText="1"/>
    </xf>
    <xf numFmtId="49" fontId="195" fillId="0" borderId="98">
      <alignment horizontal="center" vertical="center" wrapText="1"/>
    </xf>
    <xf numFmtId="49" fontId="195" fillId="0" borderId="98">
      <alignment horizontal="center" vertical="center" wrapText="1"/>
    </xf>
    <xf numFmtId="49" fontId="195" fillId="0" borderId="98">
      <alignment horizontal="center" vertical="center" wrapText="1"/>
    </xf>
    <xf numFmtId="49" fontId="195" fillId="0" borderId="98">
      <alignment horizontal="center" vertical="center" wrapText="1"/>
    </xf>
    <xf numFmtId="49" fontId="195" fillId="0" borderId="98">
      <alignment horizontal="center" vertical="center" wrapText="1"/>
    </xf>
    <xf numFmtId="49" fontId="195" fillId="0" borderId="98">
      <alignment horizontal="center" vertical="center" wrapText="1"/>
    </xf>
    <xf numFmtId="49" fontId="195" fillId="0" borderId="98">
      <alignment horizontal="center" vertical="center" wrapText="1"/>
    </xf>
    <xf numFmtId="49" fontId="195" fillId="0" borderId="98">
      <alignment horizontal="center" vertical="center" wrapText="1"/>
    </xf>
    <xf numFmtId="0" fontId="81" fillId="0" borderId="98" applyBorder="0">
      <alignment horizontal="center" vertical="center" wrapText="1"/>
    </xf>
    <xf numFmtId="0" fontId="81" fillId="0" borderId="98" applyBorder="0">
      <alignment horizontal="center" vertical="center" wrapText="1"/>
    </xf>
    <xf numFmtId="0" fontId="81" fillId="0" borderId="98" applyBorder="0">
      <alignment horizontal="center" vertical="center" wrapText="1"/>
    </xf>
    <xf numFmtId="0" fontId="81" fillId="0" borderId="98" applyBorder="0">
      <alignment horizontal="center" vertical="center" wrapText="1"/>
    </xf>
    <xf numFmtId="0" fontId="81" fillId="0" borderId="98" applyBorder="0">
      <alignment horizontal="center" vertical="center" wrapText="1"/>
    </xf>
    <xf numFmtId="0" fontId="81" fillId="0" borderId="98" applyBorder="0">
      <alignment horizontal="center" vertical="center" wrapText="1"/>
    </xf>
    <xf numFmtId="0" fontId="81" fillId="0" borderId="98" applyBorder="0">
      <alignment horizontal="center" vertical="center" wrapText="1"/>
    </xf>
    <xf numFmtId="0" fontId="81" fillId="0" borderId="98" applyBorder="0">
      <alignment horizontal="center" vertical="center" wrapText="1"/>
    </xf>
    <xf numFmtId="0" fontId="81" fillId="0" borderId="98" applyBorder="0">
      <alignment horizontal="center" vertical="center" wrapText="1"/>
    </xf>
    <xf numFmtId="0" fontId="81" fillId="0" borderId="98" applyBorder="0">
      <alignment horizontal="center" vertical="center" wrapText="1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18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136" fillId="25" borderId="95" applyNumberFormat="0" applyAlignment="0" applyProtection="0"/>
    <xf numFmtId="0" fontId="2" fillId="0" borderId="0"/>
    <xf numFmtId="49" fontId="147" fillId="0" borderId="0" applyBorder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28" fillId="0" borderId="0" applyFont="0" applyFill="0" applyBorder="0" applyAlignment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7" fillId="0" borderId="0"/>
    <xf numFmtId="0" fontId="77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0" fontId="77" fillId="0" borderId="0" applyFont="0" applyBorder="0" applyAlignment="0"/>
    <xf numFmtId="0" fontId="43" fillId="0" borderId="0"/>
    <xf numFmtId="0" fontId="77" fillId="0" borderId="0"/>
    <xf numFmtId="0" fontId="54" fillId="0" borderId="0"/>
    <xf numFmtId="0" fontId="77" fillId="0" borderId="0" applyFont="0" applyBorder="0" applyAlignment="0"/>
    <xf numFmtId="0" fontId="77" fillId="0" borderId="0" applyFont="0" applyBorder="0" applyAlignment="0"/>
    <xf numFmtId="218" fontId="81" fillId="0" borderId="0" applyFill="0" applyBorder="0" applyAlignment="0" applyProtection="0"/>
    <xf numFmtId="218" fontId="81" fillId="0" borderId="0" applyFill="0" applyBorder="0" applyAlignment="0" applyProtection="0"/>
    <xf numFmtId="218" fontId="81" fillId="0" borderId="0" applyFill="0" applyBorder="0" applyAlignment="0" applyProtection="0"/>
    <xf numFmtId="0" fontId="77" fillId="0" borderId="0" applyFont="0" applyBorder="0" applyAlignment="0"/>
    <xf numFmtId="0" fontId="230" fillId="0" borderId="0" applyNumberFormat="0" applyFill="0" applyBorder="0" applyAlignment="0" applyProtection="0"/>
    <xf numFmtId="38" fontId="59" fillId="0" borderId="0">
      <alignment vertical="top"/>
    </xf>
    <xf numFmtId="38" fontId="59" fillId="0" borderId="0">
      <alignment vertical="top"/>
    </xf>
    <xf numFmtId="0" fontId="43" fillId="0" borderId="0"/>
    <xf numFmtId="0" fontId="43" fillId="0" borderId="0"/>
    <xf numFmtId="0" fontId="43" fillId="0" borderId="0"/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193" fontId="43" fillId="72" borderId="121">
      <alignment wrapText="1"/>
      <protection locked="0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122" applyNumberFormat="0" applyFill="0" applyProtection="0">
      <alignment horizontal="center"/>
    </xf>
    <xf numFmtId="0" fontId="231" fillId="0" borderId="0" applyNumberFormat="0" applyFill="0" applyBorder="0" applyProtection="0">
      <alignment horizontal="left"/>
    </xf>
    <xf numFmtId="0" fontId="232" fillId="0" borderId="0" applyNumberFormat="0" applyFill="0" applyBorder="0" applyProtection="0">
      <alignment horizontal="center"/>
    </xf>
    <xf numFmtId="0" fontId="54" fillId="0" borderId="0"/>
    <xf numFmtId="0" fontId="54" fillId="0" borderId="0"/>
    <xf numFmtId="0" fontId="54" fillId="0" borderId="0"/>
    <xf numFmtId="0" fontId="43" fillId="0" borderId="0"/>
    <xf numFmtId="0" fontId="43" fillId="0" borderId="0"/>
    <xf numFmtId="0" fontId="1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22" fillId="0" borderId="0"/>
    <xf numFmtId="0" fontId="43" fillId="0" borderId="0"/>
    <xf numFmtId="0" fontId="43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22" fillId="0" borderId="0"/>
    <xf numFmtId="0" fontId="43" fillId="0" borderId="0"/>
    <xf numFmtId="0" fontId="43" fillId="0" borderId="0"/>
    <xf numFmtId="0" fontId="43" fillId="0" borderId="0"/>
    <xf numFmtId="0" fontId="122" fillId="0" borderId="0"/>
    <xf numFmtId="0" fontId="12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0" fontId="43" fillId="0" borderId="0"/>
    <xf numFmtId="0" fontId="122" fillId="0" borderId="0"/>
    <xf numFmtId="0" fontId="122" fillId="0" borderId="0"/>
    <xf numFmtId="0" fontId="77" fillId="0" borderId="0" applyFont="0" applyBorder="0" applyAlignment="0"/>
    <xf numFmtId="0" fontId="77" fillId="0" borderId="0"/>
    <xf numFmtId="0" fontId="122" fillId="0" borderId="0"/>
    <xf numFmtId="0" fontId="43" fillId="0" borderId="0"/>
    <xf numFmtId="0" fontId="77" fillId="0" borderId="0" applyFont="0" applyBorder="0" applyAlignment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7" fillId="0" borderId="0" applyFont="0" applyBorder="0" applyAlignment="0"/>
    <xf numFmtId="0" fontId="77" fillId="0" borderId="0" applyFont="0" applyBorder="0" applyAlignment="0"/>
    <xf numFmtId="0" fontId="77" fillId="0" borderId="0" applyFont="0" applyBorder="0" applyAlignment="0"/>
    <xf numFmtId="0" fontId="77" fillId="0" borderId="0"/>
    <xf numFmtId="0" fontId="43" fillId="0" borderId="0"/>
    <xf numFmtId="0" fontId="77" fillId="0" borderId="0"/>
    <xf numFmtId="0" fontId="77" fillId="0" borderId="0" applyFont="0" applyBorder="0" applyAlignment="0"/>
    <xf numFmtId="0" fontId="43" fillId="0" borderId="0"/>
    <xf numFmtId="0" fontId="77" fillId="0" borderId="0" applyFont="0" applyBorder="0" applyAlignment="0"/>
    <xf numFmtId="0" fontId="43" fillId="0" borderId="0"/>
    <xf numFmtId="0" fontId="43" fillId="0" borderId="0"/>
    <xf numFmtId="0" fontId="43" fillId="0" borderId="0"/>
    <xf numFmtId="0" fontId="122" fillId="0" borderId="0"/>
    <xf numFmtId="0" fontId="54" fillId="0" borderId="0"/>
    <xf numFmtId="0" fontId="77" fillId="0" borderId="0"/>
    <xf numFmtId="0" fontId="122" fillId="0" borderId="0"/>
    <xf numFmtId="0" fontId="54" fillId="0" borderId="0"/>
    <xf numFmtId="0" fontId="54" fillId="0" borderId="0"/>
    <xf numFmtId="0" fontId="1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7" fillId="0" borderId="0"/>
    <xf numFmtId="0" fontId="77" fillId="0" borderId="0"/>
    <xf numFmtId="0" fontId="77" fillId="0" borderId="0"/>
    <xf numFmtId="0" fontId="122" fillId="0" borderId="0"/>
    <xf numFmtId="0" fontId="43" fillId="0" borderId="0"/>
    <xf numFmtId="0" fontId="77" fillId="0" borderId="0"/>
    <xf numFmtId="0" fontId="77" fillId="0" borderId="0" applyFont="0" applyBorder="0" applyAlignment="0"/>
    <xf numFmtId="38" fontId="59" fillId="0" borderId="0">
      <alignment vertical="top"/>
    </xf>
    <xf numFmtId="0" fontId="54" fillId="0" borderId="0"/>
    <xf numFmtId="0" fontId="77" fillId="0" borderId="0"/>
    <xf numFmtId="0" fontId="122" fillId="0" borderId="0"/>
    <xf numFmtId="0" fontId="54" fillId="0" borderId="0"/>
    <xf numFmtId="0" fontId="77" fillId="0" borderId="0" applyFont="0" applyBorder="0" applyAlignment="0"/>
    <xf numFmtId="0" fontId="122" fillId="0" borderId="0"/>
    <xf numFmtId="0" fontId="77" fillId="0" borderId="0"/>
    <xf numFmtId="0" fontId="77" fillId="0" borderId="0"/>
    <xf numFmtId="0" fontId="43" fillId="0" borderId="0"/>
    <xf numFmtId="0" fontId="43" fillId="0" borderId="0"/>
    <xf numFmtId="0" fontId="54" fillId="0" borderId="0"/>
    <xf numFmtId="0" fontId="54" fillId="0" borderId="0"/>
    <xf numFmtId="38" fontId="59" fillId="0" borderId="0">
      <alignment vertical="top"/>
    </xf>
    <xf numFmtId="0" fontId="233" fillId="0" borderId="0"/>
    <xf numFmtId="0" fontId="77" fillId="0" borderId="0"/>
    <xf numFmtId="0" fontId="77" fillId="0" borderId="0"/>
    <xf numFmtId="0" fontId="77" fillId="0" borderId="0"/>
    <xf numFmtId="0" fontId="233" fillId="0" borderId="0"/>
    <xf numFmtId="0" fontId="77" fillId="0" borderId="0"/>
    <xf numFmtId="0" fontId="77" fillId="0" borderId="0"/>
    <xf numFmtId="0" fontId="233" fillId="0" borderId="0"/>
    <xf numFmtId="0" fontId="23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77" fillId="0" borderId="0"/>
    <xf numFmtId="0" fontId="77" fillId="0" borderId="0"/>
    <xf numFmtId="0" fontId="77" fillId="0" borderId="0"/>
    <xf numFmtId="0" fontId="233" fillId="0" borderId="0"/>
    <xf numFmtId="0" fontId="77" fillId="0" borderId="0"/>
    <xf numFmtId="0" fontId="77" fillId="0" borderId="0"/>
    <xf numFmtId="0" fontId="233" fillId="0" borderId="0"/>
    <xf numFmtId="0" fontId="122" fillId="0" borderId="0"/>
    <xf numFmtId="0" fontId="233" fillId="0" borderId="0"/>
    <xf numFmtId="0" fontId="77" fillId="0" borderId="0"/>
    <xf numFmtId="0" fontId="77" fillId="0" borderId="0"/>
    <xf numFmtId="0" fontId="77" fillId="0" borderId="0"/>
    <xf numFmtId="0" fontId="233" fillId="0" borderId="0"/>
    <xf numFmtId="0" fontId="77" fillId="0" borderId="0"/>
    <xf numFmtId="0" fontId="77" fillId="0" borderId="0"/>
    <xf numFmtId="0" fontId="233" fillId="0" borderId="0"/>
    <xf numFmtId="0" fontId="23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77" fillId="0" borderId="0"/>
    <xf numFmtId="0" fontId="77" fillId="0" borderId="0"/>
    <xf numFmtId="0" fontId="77" fillId="0" borderId="0"/>
    <xf numFmtId="0" fontId="233" fillId="0" borderId="0"/>
    <xf numFmtId="0" fontId="77" fillId="0" borderId="0"/>
    <xf numFmtId="0" fontId="77" fillId="0" borderId="0"/>
    <xf numFmtId="0" fontId="233" fillId="0" borderId="0"/>
    <xf numFmtId="0" fontId="77" fillId="0" borderId="0" applyFont="0" applyBorder="0" applyAlignment="0"/>
    <xf numFmtId="0" fontId="77" fillId="0" borderId="0" applyFont="0" applyBorder="0" applyAlignment="0"/>
    <xf numFmtId="0" fontId="77" fillId="0" borderId="0" applyFont="0" applyBorder="0" applyAlignment="0"/>
    <xf numFmtId="0" fontId="54" fillId="0" borderId="0"/>
    <xf numFmtId="0" fontId="233" fillId="0" borderId="0"/>
    <xf numFmtId="0" fontId="77" fillId="0" borderId="0"/>
    <xf numFmtId="0" fontId="77" fillId="0" borderId="0"/>
    <xf numFmtId="0" fontId="77" fillId="0" borderId="0"/>
    <xf numFmtId="0" fontId="233" fillId="0" borderId="0"/>
    <xf numFmtId="0" fontId="77" fillId="0" borderId="0"/>
    <xf numFmtId="0" fontId="77" fillId="0" borderId="0"/>
    <xf numFmtId="0" fontId="233" fillId="0" borderId="0"/>
    <xf numFmtId="0" fontId="23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77" fillId="0" borderId="0"/>
    <xf numFmtId="0" fontId="77" fillId="0" borderId="0"/>
    <xf numFmtId="0" fontId="77" fillId="0" borderId="0"/>
    <xf numFmtId="0" fontId="233" fillId="0" borderId="0"/>
    <xf numFmtId="0" fontId="77" fillId="0" borderId="0"/>
    <xf numFmtId="0" fontId="77" fillId="0" borderId="0"/>
    <xf numFmtId="0" fontId="233" fillId="0" borderId="0"/>
    <xf numFmtId="0" fontId="43" fillId="0" borderId="0"/>
    <xf numFmtId="0" fontId="54" fillId="0" borderId="0"/>
    <xf numFmtId="0" fontId="54" fillId="0" borderId="0"/>
    <xf numFmtId="38" fontId="59" fillId="0" borderId="0">
      <alignment vertical="top"/>
    </xf>
    <xf numFmtId="38" fontId="59" fillId="0" borderId="0">
      <alignment vertical="top"/>
    </xf>
    <xf numFmtId="38" fontId="59" fillId="0" borderId="0">
      <alignment vertical="top"/>
    </xf>
    <xf numFmtId="0" fontId="43" fillId="0" borderId="0"/>
    <xf numFmtId="0" fontId="122" fillId="0" borderId="0"/>
    <xf numFmtId="0" fontId="122" fillId="0" borderId="0"/>
    <xf numFmtId="0" fontId="77" fillId="0" borderId="0" applyFont="0" applyBorder="0" applyAlignment="0"/>
    <xf numFmtId="0" fontId="43" fillId="0" borderId="0"/>
    <xf numFmtId="0" fontId="122" fillId="0" borderId="0"/>
    <xf numFmtId="0" fontId="122" fillId="0" borderId="0"/>
    <xf numFmtId="0" fontId="77" fillId="0" borderId="0" applyFont="0" applyBorder="0" applyAlignment="0"/>
    <xf numFmtId="0" fontId="77" fillId="0" borderId="0"/>
    <xf numFmtId="0" fontId="77" fillId="0" borderId="0" applyFont="0" applyBorder="0" applyAlignment="0"/>
    <xf numFmtId="0" fontId="54" fillId="0" borderId="0"/>
    <xf numFmtId="0" fontId="54" fillId="0" borderId="0"/>
    <xf numFmtId="0" fontId="122" fillId="0" borderId="0"/>
    <xf numFmtId="0" fontId="43" fillId="0" borderId="0"/>
    <xf numFmtId="0" fontId="43" fillId="0" borderId="0"/>
    <xf numFmtId="0" fontId="122" fillId="0" borderId="0"/>
    <xf numFmtId="0" fontId="77" fillId="0" borderId="0"/>
    <xf numFmtId="0" fontId="54" fillId="0" borderId="0"/>
    <xf numFmtId="0" fontId="77" fillId="0" borderId="0" applyFont="0" applyBorder="0" applyAlignment="0"/>
    <xf numFmtId="0" fontId="77" fillId="0" borderId="0" applyFont="0" applyBorder="0" applyAlignment="0"/>
    <xf numFmtId="0" fontId="77" fillId="0" borderId="0"/>
    <xf numFmtId="0" fontId="77" fillId="0" borderId="0"/>
    <xf numFmtId="0" fontId="77" fillId="0" borderId="0"/>
    <xf numFmtId="0" fontId="122" fillId="0" borderId="0"/>
    <xf numFmtId="0" fontId="77" fillId="0" borderId="0" applyFont="0" applyBorder="0" applyAlignment="0"/>
    <xf numFmtId="0" fontId="77" fillId="0" borderId="0" applyFont="0" applyBorder="0" applyAlignment="0"/>
    <xf numFmtId="0" fontId="122" fillId="0" borderId="0"/>
    <xf numFmtId="0" fontId="122" fillId="0" borderId="0"/>
    <xf numFmtId="0" fontId="77" fillId="0" borderId="0"/>
    <xf numFmtId="0" fontId="43" fillId="0" borderId="0"/>
    <xf numFmtId="0" fontId="77" fillId="0" borderId="0"/>
    <xf numFmtId="0" fontId="77" fillId="0" borderId="0"/>
    <xf numFmtId="0" fontId="77" fillId="0" borderId="0" applyFont="0" applyBorder="0" applyAlignment="0"/>
    <xf numFmtId="0" fontId="77" fillId="0" borderId="0" applyFont="0" applyBorder="0" applyAlignment="0"/>
    <xf numFmtId="0" fontId="54" fillId="0" borderId="0"/>
    <xf numFmtId="0" fontId="77" fillId="0" borderId="0"/>
    <xf numFmtId="0" fontId="77" fillId="0" borderId="0"/>
    <xf numFmtId="0" fontId="54" fillId="0" borderId="0"/>
    <xf numFmtId="0" fontId="54" fillId="0" borderId="0"/>
    <xf numFmtId="0" fontId="43" fillId="0" borderId="0"/>
    <xf numFmtId="0" fontId="43" fillId="0" borderId="0"/>
    <xf numFmtId="0" fontId="77" fillId="0" borderId="0" applyFont="0" applyBorder="0" applyAlignment="0"/>
    <xf numFmtId="0" fontId="77" fillId="0" borderId="0"/>
    <xf numFmtId="0" fontId="77" fillId="0" borderId="0" applyFont="0" applyBorder="0" applyAlignment="0"/>
    <xf numFmtId="0" fontId="54" fillId="0" borderId="0"/>
    <xf numFmtId="243" fontId="81" fillId="0" borderId="0" applyFill="0" applyBorder="0" applyAlignment="0" applyProtection="0"/>
    <xf numFmtId="243" fontId="81" fillId="0" borderId="0" applyFill="0" applyBorder="0" applyAlignment="0" applyProtection="0"/>
    <xf numFmtId="243" fontId="81" fillId="0" borderId="0" applyFill="0" applyBorder="0" applyAlignment="0" applyProtection="0"/>
    <xf numFmtId="243" fontId="81" fillId="0" borderId="0" applyFill="0" applyBorder="0" applyAlignment="0" applyProtection="0"/>
    <xf numFmtId="244" fontId="234" fillId="0" borderId="0">
      <protection locked="0"/>
    </xf>
    <xf numFmtId="244" fontId="235" fillId="0" borderId="0">
      <protection locked="0"/>
    </xf>
    <xf numFmtId="244" fontId="235" fillId="0" borderId="0">
      <protection locked="0"/>
    </xf>
    <xf numFmtId="244" fontId="234" fillId="0" borderId="0">
      <protection locked="0"/>
    </xf>
    <xf numFmtId="244" fontId="235" fillId="0" borderId="0">
      <protection locked="0"/>
    </xf>
    <xf numFmtId="244" fontId="235" fillId="0" borderId="0">
      <protection locked="0"/>
    </xf>
    <xf numFmtId="244" fontId="234" fillId="0" borderId="0">
      <protection locked="0"/>
    </xf>
    <xf numFmtId="244" fontId="235" fillId="0" borderId="0">
      <protection locked="0"/>
    </xf>
    <xf numFmtId="244" fontId="235" fillId="0" borderId="0">
      <protection locked="0"/>
    </xf>
    <xf numFmtId="0" fontId="1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36" fillId="0" borderId="0">
      <protection locked="0"/>
    </xf>
    <xf numFmtId="0" fontId="237" fillId="0" borderId="0">
      <protection locked="0"/>
    </xf>
    <xf numFmtId="0" fontId="237" fillId="0" borderId="0">
      <protection locked="0"/>
    </xf>
    <xf numFmtId="0" fontId="236" fillId="0" borderId="0">
      <protection locked="0"/>
    </xf>
    <xf numFmtId="0" fontId="237" fillId="0" borderId="0">
      <protection locked="0"/>
    </xf>
    <xf numFmtId="0" fontId="237" fillId="0" borderId="0">
      <protection locked="0"/>
    </xf>
    <xf numFmtId="0" fontId="235" fillId="0" borderId="123">
      <protection locked="0"/>
    </xf>
    <xf numFmtId="245" fontId="6" fillId="0" borderId="0">
      <alignment horizontal="center"/>
    </xf>
    <xf numFmtId="245" fontId="6" fillId="0" borderId="0">
      <alignment horizontal="center"/>
    </xf>
    <xf numFmtId="245" fontId="6" fillId="0" borderId="0">
      <alignment horizontal="center"/>
    </xf>
    <xf numFmtId="245" fontId="6" fillId="0" borderId="0">
      <alignment horizontal="center"/>
    </xf>
    <xf numFmtId="245" fontId="6" fillId="0" borderId="0">
      <alignment horizontal="center"/>
    </xf>
    <xf numFmtId="245" fontId="6" fillId="0" borderId="0">
      <alignment horizontal="center"/>
    </xf>
    <xf numFmtId="245" fontId="6" fillId="0" borderId="0">
      <alignment horizontal="center"/>
    </xf>
    <xf numFmtId="0" fontId="238" fillId="73" borderId="124" applyNumberFormat="0" applyFill="0" applyBorder="0" applyAlignment="0">
      <alignment horizontal="left"/>
    </xf>
    <xf numFmtId="0" fontId="87" fillId="73" borderId="0" applyNumberFormat="0" applyFill="0" applyBorder="0" applyAlignment="0"/>
    <xf numFmtId="0" fontId="239" fillId="63" borderId="124" applyNumberFormat="0" applyFill="0" applyBorder="0" applyAlignment="0">
      <alignment horizontal="left"/>
    </xf>
    <xf numFmtId="0" fontId="240" fillId="61" borderId="0" applyNumberFormat="0" applyFill="0" applyBorder="0" applyAlignment="0"/>
    <xf numFmtId="0" fontId="241" fillId="0" borderId="0" applyNumberFormat="0" applyFill="0" applyBorder="0" applyAlignment="0"/>
    <xf numFmtId="0" fontId="242" fillId="0" borderId="77" applyNumberFormat="0" applyFill="0" applyBorder="0" applyAlignment="0">
      <alignment horizontal="left"/>
    </xf>
    <xf numFmtId="0" fontId="243" fillId="55" borderId="41" applyNumberFormat="0" applyFill="0" applyBorder="0" applyAlignment="0">
      <alignment horizontal="centerContinuous"/>
    </xf>
    <xf numFmtId="0" fontId="244" fillId="0" borderId="0" applyNumberFormat="0" applyFill="0" applyBorder="0" applyAlignment="0"/>
    <xf numFmtId="0" fontId="244" fillId="74" borderId="9" applyNumberFormat="0" applyFill="0" applyBorder="0" applyAlignment="0"/>
    <xf numFmtId="0" fontId="245" fillId="0" borderId="77" applyNumberFormat="0" applyFill="0" applyBorder="0" applyAlignment="0"/>
    <xf numFmtId="0" fontId="244" fillId="0" borderId="0" applyNumberFormat="0" applyFill="0" applyBorder="0" applyAlignment="0"/>
    <xf numFmtId="0" fontId="88" fillId="75" borderId="0" applyNumberFormat="0" applyBorder="0" applyAlignment="0" applyProtection="0"/>
    <xf numFmtId="0" fontId="88" fillId="76" borderId="0" applyNumberFormat="0" applyBorder="0" applyAlignment="0" applyProtection="0"/>
    <xf numFmtId="0" fontId="88" fillId="77" borderId="0" applyNumberFormat="0" applyBorder="0" applyAlignment="0" applyProtection="0"/>
    <xf numFmtId="0" fontId="88" fillId="78" borderId="0" applyNumberFormat="0" applyBorder="0" applyAlignment="0" applyProtection="0"/>
    <xf numFmtId="0" fontId="88" fillId="79" borderId="0" applyNumberFormat="0" applyBorder="0" applyAlignment="0" applyProtection="0"/>
    <xf numFmtId="0" fontId="88" fillId="80" borderId="0" applyNumberFormat="0" applyBorder="0" applyAlignment="0" applyProtection="0"/>
    <xf numFmtId="246" fontId="81" fillId="0" borderId="0" applyFill="0" applyBorder="0">
      <alignment horizontal="center"/>
    </xf>
    <xf numFmtId="0" fontId="59" fillId="0" borderId="0">
      <alignment horizontal="right"/>
    </xf>
    <xf numFmtId="224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88" fillId="81" borderId="0" applyNumberFormat="0" applyBorder="0" applyAlignment="0" applyProtection="0"/>
    <xf numFmtId="0" fontId="88" fillId="82" borderId="0" applyNumberFormat="0" applyBorder="0" applyAlignment="0" applyProtection="0"/>
    <xf numFmtId="0" fontId="88" fillId="83" borderId="0" applyNumberFormat="0" applyBorder="0" applyAlignment="0" applyProtection="0"/>
    <xf numFmtId="0" fontId="88" fillId="78" borderId="0" applyNumberFormat="0" applyBorder="0" applyAlignment="0" applyProtection="0"/>
    <xf numFmtId="0" fontId="88" fillId="79" borderId="0" applyNumberFormat="0" applyBorder="0" applyAlignment="0" applyProtection="0"/>
    <xf numFmtId="0" fontId="88" fillId="84" borderId="0" applyNumberFormat="0" applyBorder="0" applyAlignment="0" applyProtection="0"/>
    <xf numFmtId="222" fontId="43" fillId="0" borderId="0" applyFont="0" applyFill="0" applyBorder="0" applyProtection="0"/>
    <xf numFmtId="222" fontId="43" fillId="0" borderId="0" applyFont="0" applyFill="0" applyBorder="0" applyProtection="0"/>
    <xf numFmtId="247" fontId="8" fillId="0" borderId="0" applyFont="0" applyFill="0" applyBorder="0" applyAlignment="0" applyProtection="0"/>
    <xf numFmtId="248" fontId="8" fillId="0" borderId="0" applyFont="0" applyFill="0" applyBorder="0" applyAlignment="0" applyProtection="0"/>
    <xf numFmtId="0" fontId="246" fillId="0" borderId="0" applyNumberFormat="0" applyFill="0" applyBorder="0" applyAlignment="0" applyProtection="0"/>
    <xf numFmtId="206" fontId="92" fillId="0" borderId="0">
      <alignment horizontal="left"/>
    </xf>
    <xf numFmtId="0" fontId="122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8" fillId="0" borderId="0" applyFill="0" applyBorder="0" applyProtection="0">
      <alignment horizontal="left" vertical="top" wrapText="1"/>
    </xf>
    <xf numFmtId="0" fontId="93" fillId="85" borderId="0" applyNumberFormat="0" applyBorder="0" applyAlignment="0" applyProtection="0"/>
    <xf numFmtId="0" fontId="118" fillId="86" borderId="0"/>
    <xf numFmtId="0" fontId="164" fillId="86" borderId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/>
    <xf numFmtId="0" fontId="251" fillId="0" borderId="0" applyNumberFormat="0" applyFill="0" applyBorder="0" applyAlignment="0" applyProtection="0"/>
    <xf numFmtId="249" fontId="252" fillId="0" borderId="0" applyFont="0" applyFill="0" applyBorder="0" applyAlignment="0" applyProtection="0"/>
    <xf numFmtId="0" fontId="253" fillId="0" borderId="0"/>
    <xf numFmtId="0" fontId="95" fillId="0" borderId="0" applyFill="0" applyBorder="0" applyAlignment="0"/>
    <xf numFmtId="0" fontId="95" fillId="0" borderId="0" applyFill="0" applyBorder="0" applyAlignment="0"/>
    <xf numFmtId="0" fontId="95" fillId="0" borderId="0" applyFill="0" applyBorder="0" applyAlignment="0"/>
    <xf numFmtId="0" fontId="95" fillId="0" borderId="0" applyFill="0" applyBorder="0" applyAlignment="0"/>
    <xf numFmtId="203" fontId="227" fillId="0" borderId="0" applyFill="0" applyBorder="0" applyAlignment="0"/>
    <xf numFmtId="239" fontId="227" fillId="0" borderId="0" applyFill="0" applyBorder="0" applyAlignment="0"/>
    <xf numFmtId="250" fontId="227" fillId="0" borderId="0" applyFill="0" applyBorder="0" applyAlignment="0"/>
    <xf numFmtId="251" fontId="227" fillId="0" borderId="0" applyFill="0" applyBorder="0" applyAlignment="0"/>
    <xf numFmtId="252" fontId="227" fillId="0" borderId="0" applyFill="0" applyBorder="0" applyAlignment="0"/>
    <xf numFmtId="253" fontId="227" fillId="0" borderId="0" applyFill="0" applyBorder="0" applyAlignment="0"/>
    <xf numFmtId="203" fontId="227" fillId="0" borderId="0" applyFill="0" applyBorder="0" applyAlignment="0"/>
    <xf numFmtId="0" fontId="254" fillId="0" borderId="0" applyNumberFormat="0" applyFill="0" applyBorder="0" applyAlignment="0" applyProtection="0"/>
    <xf numFmtId="0" fontId="43" fillId="87" borderId="0" applyNumberFormat="0" applyFont="0" applyBorder="0" applyAlignment="0"/>
    <xf numFmtId="0" fontId="43" fillId="87" borderId="0" applyNumberFormat="0" applyFont="0" applyBorder="0" applyAlignment="0"/>
    <xf numFmtId="0" fontId="255" fillId="0" borderId="9" applyNumberFormat="0" applyFont="0" applyFill="0" applyProtection="0">
      <alignment horizontal="centerContinuous" vertical="center"/>
    </xf>
    <xf numFmtId="0" fontId="256" fillId="0" borderId="0" applyFill="0" applyBorder="0" applyProtection="0">
      <alignment horizontal="center"/>
    </xf>
    <xf numFmtId="254" fontId="81" fillId="0" borderId="0" applyFill="0" applyBorder="0" applyAlignment="0" applyProtection="0"/>
    <xf numFmtId="0" fontId="98" fillId="88" borderId="96" applyNumberFormat="0" applyAlignment="0" applyProtection="0"/>
    <xf numFmtId="1" fontId="257" fillId="0" borderId="125">
      <alignment horizontal="center" vertical="center"/>
    </xf>
    <xf numFmtId="255" fontId="81" fillId="0" borderId="0" applyFill="0" applyBorder="0" applyProtection="0">
      <alignment horizontal="center"/>
    </xf>
    <xf numFmtId="255" fontId="81" fillId="0" borderId="0" applyFill="0" applyBorder="0" applyProtection="0">
      <alignment horizontal="center"/>
    </xf>
    <xf numFmtId="0" fontId="255" fillId="0" borderId="0" applyNumberFormat="0" applyFill="0" applyBorder="0" applyProtection="0">
      <alignment horizontal="center" vertical="center"/>
    </xf>
    <xf numFmtId="252" fontId="81" fillId="0" borderId="0" applyFill="0" applyBorder="0" applyAlignment="0" applyProtection="0"/>
    <xf numFmtId="0" fontId="258" fillId="0" borderId="0" applyFont="0" applyFill="0" applyBorder="0" applyAlignment="0" applyProtection="0"/>
    <xf numFmtId="0" fontId="81" fillId="0" borderId="0" applyFill="0" applyBorder="0" applyAlignment="0" applyProtection="0"/>
    <xf numFmtId="256" fontId="81" fillId="0" borderId="0" applyFill="0" applyBorder="0" applyAlignment="0" applyProtection="0"/>
    <xf numFmtId="256" fontId="81" fillId="0" borderId="0" applyFill="0" applyBorder="0" applyAlignment="0" applyProtection="0"/>
    <xf numFmtId="256" fontId="81" fillId="0" borderId="0" applyFill="0" applyBorder="0" applyAlignment="0" applyProtection="0"/>
    <xf numFmtId="257" fontId="81" fillId="0" borderId="0" applyFill="0" applyBorder="0" applyAlignment="0" applyProtection="0"/>
    <xf numFmtId="257" fontId="81" fillId="0" borderId="0" applyFill="0" applyBorder="0" applyAlignment="0" applyProtection="0"/>
    <xf numFmtId="257" fontId="81" fillId="0" borderId="0" applyFill="0" applyBorder="0" applyAlignment="0" applyProtection="0"/>
    <xf numFmtId="258" fontId="81" fillId="0" borderId="0" applyFill="0" applyBorder="0" applyAlignment="0" applyProtection="0"/>
    <xf numFmtId="258" fontId="81" fillId="0" borderId="0" applyFill="0" applyBorder="0" applyAlignment="0" applyProtection="0"/>
    <xf numFmtId="258" fontId="81" fillId="0" borderId="0" applyFill="0" applyBorder="0" applyAlignment="0" applyProtection="0"/>
    <xf numFmtId="0" fontId="81" fillId="0" borderId="0" applyFill="0" applyBorder="0" applyAlignment="0" applyProtection="0"/>
    <xf numFmtId="0" fontId="122" fillId="0" borderId="0"/>
    <xf numFmtId="3" fontId="81" fillId="0" borderId="0" applyFill="0" applyBorder="0" applyAlignment="0" applyProtection="0"/>
    <xf numFmtId="3" fontId="81" fillId="0" borderId="0" applyFill="0" applyBorder="0" applyAlignment="0" applyProtection="0"/>
    <xf numFmtId="3" fontId="81" fillId="0" borderId="0" applyFill="0" applyBorder="0" applyAlignment="0" applyProtection="0"/>
    <xf numFmtId="3" fontId="81" fillId="0" borderId="0" applyFill="0" applyBorder="0" applyAlignment="0" applyProtection="0"/>
    <xf numFmtId="3" fontId="81" fillId="0" borderId="0" applyFill="0" applyBorder="0" applyAlignment="0" applyProtection="0"/>
    <xf numFmtId="203" fontId="259" fillId="0" borderId="0"/>
    <xf numFmtId="0" fontId="260" fillId="0" borderId="0" applyFill="0" applyBorder="0" applyAlignment="0" applyProtection="0"/>
    <xf numFmtId="259" fontId="94" fillId="0" borderId="0" applyFill="0" applyBorder="0" applyProtection="0"/>
    <xf numFmtId="259" fontId="94" fillId="0" borderId="126" applyFill="0" applyProtection="0"/>
    <xf numFmtId="259" fontId="94" fillId="0" borderId="123" applyFill="0" applyProtection="0"/>
    <xf numFmtId="203" fontId="81" fillId="0" borderId="0" applyFill="0" applyBorder="0" applyAlignment="0" applyProtection="0"/>
    <xf numFmtId="260" fontId="228" fillId="0" borderId="0" applyFont="0" applyFill="0" applyBorder="0" applyAlignment="0" applyProtection="0"/>
    <xf numFmtId="261" fontId="81" fillId="0" borderId="0" applyFill="0" applyBorder="0" applyAlignment="0" applyProtection="0"/>
    <xf numFmtId="261" fontId="81" fillId="0" borderId="0" applyFill="0" applyBorder="0" applyAlignment="0" applyProtection="0"/>
    <xf numFmtId="261" fontId="81" fillId="0" borderId="0" applyFill="0" applyBorder="0" applyAlignment="0" applyProtection="0"/>
    <xf numFmtId="262" fontId="81" fillId="0" borderId="0" applyFill="0" applyBorder="0" applyAlignment="0" applyProtection="0"/>
    <xf numFmtId="262" fontId="81" fillId="0" borderId="0" applyFill="0" applyBorder="0" applyAlignment="0" applyProtection="0"/>
    <xf numFmtId="262" fontId="81" fillId="0" borderId="0" applyFill="0" applyBorder="0" applyAlignment="0" applyProtection="0"/>
    <xf numFmtId="259" fontId="81" fillId="0" borderId="0" applyFill="0" applyBorder="0" applyAlignment="0" applyProtection="0"/>
    <xf numFmtId="259" fontId="81" fillId="0" borderId="0" applyFill="0" applyBorder="0" applyAlignment="0" applyProtection="0"/>
    <xf numFmtId="259" fontId="81" fillId="0" borderId="0" applyFill="0" applyBorder="0" applyAlignment="0" applyProtection="0"/>
    <xf numFmtId="0" fontId="81" fillId="0" borderId="0" applyFill="0" applyBorder="0" applyAlignment="0" applyProtection="0"/>
    <xf numFmtId="37" fontId="81" fillId="0" borderId="0" applyFill="0" applyBorder="0"/>
    <xf numFmtId="37" fontId="81" fillId="0" borderId="0" applyFill="0" applyBorder="0">
      <protection locked="0"/>
    </xf>
    <xf numFmtId="37" fontId="261" fillId="0" borderId="0" applyFill="0" applyBorder="0" applyProtection="0"/>
    <xf numFmtId="37" fontId="254" fillId="0" borderId="0" applyFill="0" applyBorder="0">
      <protection locked="0"/>
    </xf>
    <xf numFmtId="263" fontId="81" fillId="0" borderId="0" applyFill="0" applyBorder="0" applyAlignment="0" applyProtection="0"/>
    <xf numFmtId="263" fontId="81" fillId="0" borderId="0" applyFill="0" applyBorder="0" applyAlignment="0" applyProtection="0"/>
    <xf numFmtId="0" fontId="122" fillId="0" borderId="0"/>
    <xf numFmtId="0" fontId="118" fillId="89" borderId="0"/>
    <xf numFmtId="0" fontId="164" fillId="90" borderId="0"/>
    <xf numFmtId="0" fontId="81" fillId="0" borderId="0" applyFill="0" applyBorder="0" applyAlignment="0" applyProtection="0"/>
    <xf numFmtId="0" fontId="81" fillId="0" borderId="0" applyFill="0" applyBorder="0" applyAlignment="0" applyProtection="0"/>
    <xf numFmtId="264" fontId="81" fillId="0" borderId="0" applyFill="0" applyBorder="0" applyAlignment="0"/>
    <xf numFmtId="265" fontId="81" fillId="0" borderId="0" applyFill="0" applyBorder="0" applyAlignment="0"/>
    <xf numFmtId="14" fontId="162" fillId="0" borderId="0" applyFill="0" applyBorder="0" applyAlignment="0"/>
    <xf numFmtId="0" fontId="262" fillId="0" borderId="0" applyFont="0" applyFill="0" applyBorder="0" applyAlignment="0" applyProtection="0"/>
    <xf numFmtId="262" fontId="94" fillId="0" borderId="0" applyFill="0" applyBorder="0" applyProtection="0"/>
    <xf numFmtId="262" fontId="94" fillId="0" borderId="126" applyFill="0" applyProtection="0"/>
    <xf numFmtId="262" fontId="94" fillId="0" borderId="123" applyFill="0" applyProtection="0"/>
    <xf numFmtId="38" fontId="6" fillId="0" borderId="0" applyFont="0" applyFill="0" applyBorder="0" applyAlignment="0" applyProtection="0"/>
    <xf numFmtId="38" fontId="263" fillId="0" borderId="127">
      <alignment vertical="center"/>
    </xf>
    <xf numFmtId="38" fontId="86" fillId="0" borderId="127">
      <alignment vertical="center"/>
    </xf>
    <xf numFmtId="38" fontId="86" fillId="0" borderId="127">
      <alignment vertical="center"/>
    </xf>
    <xf numFmtId="38" fontId="86" fillId="0" borderId="127">
      <alignment vertical="center"/>
    </xf>
    <xf numFmtId="38" fontId="86" fillId="0" borderId="127">
      <alignment vertical="center"/>
    </xf>
    <xf numFmtId="0" fontId="264" fillId="91" borderId="0" applyNumberFormat="0" applyBorder="0" applyAlignment="0" applyProtection="0"/>
    <xf numFmtId="266" fontId="81" fillId="0" borderId="0" applyFill="0" applyBorder="0" applyAlignment="0" applyProtection="0"/>
    <xf numFmtId="267" fontId="228" fillId="0" borderId="0" applyFont="0" applyFill="0" applyBorder="0" applyAlignment="0" applyProtection="0"/>
    <xf numFmtId="203" fontId="106" fillId="0" borderId="0">
      <alignment horizontal="center"/>
    </xf>
    <xf numFmtId="0" fontId="265" fillId="0" borderId="0" applyFill="0" applyBorder="0" applyAlignment="0" applyProtection="0"/>
    <xf numFmtId="268" fontId="81" fillId="0" borderId="0" applyFill="0" applyBorder="0" applyAlignment="0" applyProtection="0"/>
    <xf numFmtId="269" fontId="81" fillId="0" borderId="0" applyFill="0" applyBorder="0" applyAlignment="0" applyProtection="0"/>
    <xf numFmtId="252" fontId="227" fillId="0" borderId="0" applyFill="0" applyBorder="0" applyAlignment="0"/>
    <xf numFmtId="203" fontId="227" fillId="0" borderId="0" applyFill="0" applyBorder="0" applyAlignment="0"/>
    <xf numFmtId="252" fontId="227" fillId="0" borderId="0" applyFill="0" applyBorder="0" applyAlignment="0"/>
    <xf numFmtId="253" fontId="227" fillId="0" borderId="0" applyFill="0" applyBorder="0" applyAlignment="0"/>
    <xf numFmtId="203" fontId="227" fillId="0" borderId="0" applyFill="0" applyBorder="0" applyAlignment="0"/>
    <xf numFmtId="270" fontId="81" fillId="0" borderId="0" applyFill="0" applyBorder="0" applyAlignment="0" applyProtection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0" borderId="0"/>
    <xf numFmtId="271" fontId="43" fillId="0" borderId="0" applyFont="0" applyFill="0" applyBorder="0" applyAlignment="0" applyProtection="0"/>
    <xf numFmtId="272" fontId="43" fillId="0" borderId="0" applyFont="0" applyFill="0" applyBorder="0" applyAlignment="0" applyProtection="0"/>
    <xf numFmtId="273" fontId="81" fillId="0" borderId="0" applyFill="0" applyBorder="0" applyAlignment="0" applyProtection="0"/>
    <xf numFmtId="274" fontId="266" fillId="0" borderId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03" fontId="267" fillId="0" borderId="0"/>
    <xf numFmtId="0" fontId="1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68" fillId="0" borderId="0">
      <alignment vertical="center"/>
    </xf>
    <xf numFmtId="0" fontId="268" fillId="0" borderId="0">
      <alignment vertical="center"/>
    </xf>
    <xf numFmtId="0" fontId="269" fillId="0" borderId="0">
      <alignment vertical="center"/>
    </xf>
    <xf numFmtId="0" fontId="269" fillId="0" borderId="0">
      <alignment vertical="center"/>
    </xf>
    <xf numFmtId="15" fontId="43" fillId="0" borderId="0">
      <alignment vertical="center"/>
    </xf>
    <xf numFmtId="15" fontId="43" fillId="0" borderId="0">
      <alignment vertical="center"/>
    </xf>
    <xf numFmtId="0" fontId="270" fillId="0" borderId="0" applyFill="0" applyBorder="0" applyProtection="0">
      <alignment horizontal="left"/>
    </xf>
    <xf numFmtId="0" fontId="271" fillId="0" borderId="0" applyNumberFormat="0" applyFill="0" applyBorder="0" applyAlignment="0" applyProtection="0"/>
    <xf numFmtId="0" fontId="65" fillId="0" borderId="125" applyNumberFormat="0" applyAlignment="0">
      <protection locked="0"/>
    </xf>
    <xf numFmtId="0" fontId="121" fillId="92" borderId="0" applyNumberFormat="0" applyBorder="0" applyAlignment="0" applyProtection="0"/>
    <xf numFmtId="0" fontId="272" fillId="92" borderId="128"/>
    <xf numFmtId="0" fontId="81" fillId="0" borderId="0" applyFill="0" applyBorder="0" applyAlignment="0" applyProtection="0"/>
    <xf numFmtId="0" fontId="273" fillId="0" borderId="0" applyProtection="0">
      <alignment horizontal="right"/>
    </xf>
    <xf numFmtId="0" fontId="274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6" fillId="0" borderId="0" applyNumberFormat="0" applyFill="0" applyBorder="0" applyAlignment="0" applyProtection="0"/>
    <xf numFmtId="0" fontId="276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8" fillId="0" borderId="0" applyNumberFormat="0" applyBorder="0" applyProtection="0">
      <alignment horizontal="center"/>
    </xf>
    <xf numFmtId="0" fontId="256" fillId="0" borderId="0" applyFill="0" applyAlignment="0" applyProtection="0"/>
    <xf numFmtId="0" fontId="256" fillId="0" borderId="129" applyFill="0" applyAlignment="0" applyProtection="0"/>
    <xf numFmtId="2" fontId="279" fillId="93" borderId="0" applyAlignment="0">
      <protection locked="0"/>
    </xf>
    <xf numFmtId="0" fontId="244" fillId="0" borderId="0"/>
    <xf numFmtId="0" fontId="204" fillId="0" borderId="0"/>
    <xf numFmtId="0" fontId="204" fillId="0" borderId="0"/>
    <xf numFmtId="0" fontId="204" fillId="0" borderId="0"/>
    <xf numFmtId="0" fontId="278" fillId="0" borderId="0" applyNumberFormat="0" applyBorder="0" applyProtection="0">
      <alignment horizontal="center" textRotation="90"/>
    </xf>
    <xf numFmtId="0" fontId="204" fillId="0" borderId="0"/>
    <xf numFmtId="0" fontId="87" fillId="0" borderId="0"/>
    <xf numFmtId="0" fontId="87" fillId="0" borderId="0"/>
    <xf numFmtId="0" fontId="87" fillId="0" borderId="0"/>
    <xf numFmtId="0" fontId="28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4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64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81" fillId="0" borderId="0"/>
    <xf numFmtId="0" fontId="106" fillId="0" borderId="0"/>
    <xf numFmtId="0" fontId="106" fillId="0" borderId="0"/>
    <xf numFmtId="0" fontId="106" fillId="0" borderId="0"/>
    <xf numFmtId="0" fontId="282" fillId="0" borderId="130" applyNumberFormat="0" applyFill="0" applyBorder="0" applyAlignment="0" applyProtection="0">
      <alignment horizontal="left"/>
    </xf>
    <xf numFmtId="275" fontId="283" fillId="4" borderId="0" applyNumberFormat="0" applyBorder="0" applyAlignment="0" applyProtection="0">
      <protection locked="0"/>
    </xf>
    <xf numFmtId="0" fontId="284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122" fillId="0" borderId="0">
      <alignment horizontal="center"/>
    </xf>
    <xf numFmtId="0" fontId="43" fillId="0" borderId="0">
      <alignment horizontal="center"/>
    </xf>
    <xf numFmtId="0" fontId="43" fillId="0" borderId="0">
      <alignment horizontal="center"/>
    </xf>
    <xf numFmtId="0" fontId="43" fillId="0" borderId="0">
      <alignment horizontal="center"/>
    </xf>
    <xf numFmtId="0" fontId="43" fillId="0" borderId="0">
      <alignment horizontal="center"/>
    </xf>
    <xf numFmtId="0" fontId="81" fillId="0" borderId="0"/>
    <xf numFmtId="4" fontId="81" fillId="0" borderId="0" applyFill="0" applyBorder="0" applyAlignment="0" applyProtection="0"/>
    <xf numFmtId="4" fontId="81" fillId="0" borderId="0" applyFill="0" applyBorder="0" applyAlignment="0" applyProtection="0"/>
    <xf numFmtId="4" fontId="81" fillId="0" borderId="0" applyFill="0" applyBorder="0" applyAlignment="0" applyProtection="0"/>
    <xf numFmtId="0" fontId="138" fillId="0" borderId="0" applyFill="0" applyBorder="0" applyProtection="0">
      <alignment vertical="center"/>
    </xf>
    <xf numFmtId="0" fontId="138" fillId="0" borderId="0" applyFill="0" applyBorder="0" applyProtection="0">
      <alignment vertical="center"/>
    </xf>
    <xf numFmtId="0" fontId="138" fillId="0" borderId="0" applyFill="0" applyBorder="0" applyProtection="0">
      <alignment vertical="center"/>
    </xf>
    <xf numFmtId="0" fontId="286" fillId="0" borderId="0" applyNumberFormat="0" applyFill="0" applyBorder="0" applyAlignment="0" applyProtection="0"/>
    <xf numFmtId="0" fontId="139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287" fillId="0" borderId="0">
      <alignment vertical="center"/>
    </xf>
    <xf numFmtId="0" fontId="287" fillId="0" borderId="0">
      <alignment vertical="center"/>
    </xf>
    <xf numFmtId="0" fontId="287" fillId="0" borderId="0">
      <alignment vertical="center"/>
    </xf>
    <xf numFmtId="0" fontId="287" fillId="0" borderId="0">
      <alignment vertical="center"/>
    </xf>
    <xf numFmtId="276" fontId="43" fillId="0" borderId="0" applyFont="0" applyFill="0" applyBorder="0" applyAlignment="0" applyProtection="0"/>
    <xf numFmtId="277" fontId="43" fillId="0" borderId="0" applyFont="0" applyFill="0" applyBorder="0" applyAlignment="0" applyProtection="0"/>
    <xf numFmtId="38" fontId="288" fillId="0" borderId="0"/>
    <xf numFmtId="38" fontId="289" fillId="0" borderId="0"/>
    <xf numFmtId="38" fontId="290" fillId="0" borderId="0"/>
    <xf numFmtId="38" fontId="291" fillId="0" borderId="0"/>
    <xf numFmtId="0" fontId="34" fillId="0" borderId="0"/>
    <xf numFmtId="0" fontId="34" fillId="0" borderId="0"/>
    <xf numFmtId="0" fontId="292" fillId="0" borderId="0"/>
    <xf numFmtId="252" fontId="227" fillId="0" borderId="0" applyFill="0" applyBorder="0" applyAlignment="0"/>
    <xf numFmtId="203" fontId="227" fillId="0" borderId="0" applyFill="0" applyBorder="0" applyAlignment="0"/>
    <xf numFmtId="252" fontId="227" fillId="0" borderId="0" applyFill="0" applyBorder="0" applyAlignment="0"/>
    <xf numFmtId="253" fontId="227" fillId="0" borderId="0" applyFill="0" applyBorder="0" applyAlignment="0"/>
    <xf numFmtId="203" fontId="227" fillId="0" borderId="0" applyFill="0" applyBorder="0" applyAlignment="0"/>
    <xf numFmtId="1" fontId="293" fillId="0" borderId="125">
      <alignment horizontal="center" vertical="center"/>
    </xf>
    <xf numFmtId="0" fontId="122" fillId="0" borderId="0">
      <alignment horizontal="center"/>
    </xf>
    <xf numFmtId="0" fontId="43" fillId="0" borderId="0">
      <alignment horizontal="center"/>
    </xf>
    <xf numFmtId="0" fontId="43" fillId="0" borderId="0">
      <alignment horizontal="center"/>
    </xf>
    <xf numFmtId="0" fontId="43" fillId="0" borderId="0">
      <alignment horizontal="center"/>
    </xf>
    <xf numFmtId="0" fontId="43" fillId="0" borderId="0">
      <alignment horizontal="center"/>
    </xf>
    <xf numFmtId="278" fontId="81" fillId="0" borderId="0" applyFill="0" applyBorder="0" applyAlignment="0" applyProtection="0"/>
    <xf numFmtId="279" fontId="81" fillId="0" borderId="0" applyFill="0" applyBorder="0" applyAlignment="0" applyProtection="0"/>
    <xf numFmtId="280" fontId="81" fillId="0" borderId="0" applyFill="0" applyBorder="0" applyAlignment="0" applyProtection="0"/>
    <xf numFmtId="274" fontId="81" fillId="0" borderId="0" applyFill="0" applyBorder="0" applyAlignment="0" applyProtection="0"/>
    <xf numFmtId="281" fontId="43" fillId="0" borderId="0" applyFont="0" applyFill="0" applyBorder="0" applyAlignment="0" applyProtection="0"/>
    <xf numFmtId="282" fontId="43" fillId="0" borderId="0" applyFont="0" applyFill="0" applyBorder="0" applyAlignment="0" applyProtection="0"/>
    <xf numFmtId="283" fontId="81" fillId="0" borderId="0" applyFill="0" applyBorder="0" applyAlignment="0" applyProtection="0"/>
    <xf numFmtId="284" fontId="81" fillId="0" borderId="0" applyFill="0" applyBorder="0" applyAlignment="0" applyProtection="0"/>
    <xf numFmtId="285" fontId="81" fillId="0" borderId="0" applyFill="0" applyBorder="0" applyAlignment="0" applyProtection="0"/>
    <xf numFmtId="286" fontId="81" fillId="0" borderId="0" applyFill="0" applyBorder="0" applyAlignment="0" applyProtection="0"/>
    <xf numFmtId="287" fontId="81" fillId="0" borderId="0" applyFill="0" applyBorder="0" applyAlignment="0" applyProtection="0"/>
    <xf numFmtId="288" fontId="43" fillId="0" borderId="0" applyFont="0" applyFill="0" applyBorder="0" applyAlignment="0" applyProtection="0"/>
    <xf numFmtId="289" fontId="81" fillId="0" borderId="0" applyFill="0" applyBorder="0" applyAlignment="0" applyProtection="0"/>
    <xf numFmtId="290" fontId="43" fillId="0" borderId="0" applyFont="0" applyFill="0" applyBorder="0" applyAlignment="0" applyProtection="0"/>
    <xf numFmtId="0" fontId="81" fillId="0" borderId="0" applyFill="0" applyBorder="0" applyAlignment="0" applyProtection="0"/>
    <xf numFmtId="291" fontId="228" fillId="0" borderId="0" applyFont="0" applyFill="0" applyBorder="0" applyAlignment="0" applyProtection="0"/>
    <xf numFmtId="292" fontId="228" fillId="0" borderId="0" applyFont="0" applyFill="0" applyBorder="0" applyAlignment="0" applyProtection="0"/>
    <xf numFmtId="267" fontId="294" fillId="0" borderId="0" applyFont="0" applyFill="0" applyBorder="0" applyAlignment="0" applyProtection="0"/>
    <xf numFmtId="0" fontId="81" fillId="0" borderId="0" applyFill="0" applyBorder="0" applyAlignment="0" applyProtection="0"/>
    <xf numFmtId="0" fontId="144" fillId="72" borderId="0" applyNumberFormat="0" applyBorder="0" applyAlignment="0" applyProtection="0"/>
    <xf numFmtId="37" fontId="295" fillId="0" borderId="0"/>
    <xf numFmtId="0" fontId="269" fillId="0" borderId="0"/>
    <xf numFmtId="0" fontId="268" fillId="0" borderId="0"/>
    <xf numFmtId="0" fontId="268" fillId="0" borderId="0"/>
    <xf numFmtId="0" fontId="269" fillId="0" borderId="0"/>
    <xf numFmtId="0" fontId="269" fillId="0" borderId="0"/>
    <xf numFmtId="0" fontId="296" fillId="0" borderId="0"/>
    <xf numFmtId="0" fontId="268" fillId="0" borderId="0"/>
    <xf numFmtId="0" fontId="268" fillId="0" borderId="0"/>
    <xf numFmtId="0" fontId="268" fillId="0" borderId="0"/>
    <xf numFmtId="0" fontId="269" fillId="0" borderId="0"/>
    <xf numFmtId="0" fontId="269" fillId="0" borderId="0"/>
    <xf numFmtId="293" fontId="81" fillId="0" borderId="0"/>
    <xf numFmtId="293" fontId="81" fillId="0" borderId="0"/>
    <xf numFmtId="0" fontId="297" fillId="0" borderId="0"/>
    <xf numFmtId="0" fontId="2" fillId="0" borderId="0"/>
    <xf numFmtId="0" fontId="298" fillId="0" borderId="0"/>
    <xf numFmtId="0" fontId="59" fillId="0" borderId="0"/>
    <xf numFmtId="0" fontId="294" fillId="0" borderId="0"/>
    <xf numFmtId="0" fontId="176" fillId="0" borderId="0"/>
    <xf numFmtId="0" fontId="294" fillId="0" borderId="0"/>
    <xf numFmtId="0" fontId="43" fillId="0" borderId="0"/>
    <xf numFmtId="0" fontId="122" fillId="0" borderId="0"/>
    <xf numFmtId="294" fontId="81" fillId="0" borderId="0" applyFill="0" applyBorder="0" applyAlignment="0" applyProtection="0"/>
    <xf numFmtId="295" fontId="81" fillId="0" borderId="0" applyFill="0" applyBorder="0" applyAlignment="0" applyProtection="0"/>
    <xf numFmtId="296" fontId="81" fillId="0" borderId="0" applyFill="0" applyBorder="0" applyAlignment="0" applyProtection="0"/>
    <xf numFmtId="297" fontId="81" fillId="0" borderId="0" applyFill="0" applyBorder="0" applyAlignment="0" applyProtection="0"/>
    <xf numFmtId="0" fontId="299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298" fontId="81" fillId="0" borderId="0" applyFill="0" applyBorder="0" applyAlignment="0" applyProtection="0"/>
    <xf numFmtId="40" fontId="162" fillId="94" borderId="0">
      <alignment horizontal="right"/>
    </xf>
    <xf numFmtId="0" fontId="300" fillId="95" borderId="0">
      <alignment horizontal="center"/>
    </xf>
    <xf numFmtId="0" fontId="301" fillId="96" borderId="0"/>
    <xf numFmtId="0" fontId="302" fillId="94" borderId="0" applyBorder="0">
      <alignment horizontal="centerContinuous"/>
    </xf>
    <xf numFmtId="0" fontId="303" fillId="96" borderId="0" applyBorder="0">
      <alignment horizontal="centerContinuous"/>
    </xf>
    <xf numFmtId="0" fontId="124" fillId="0" borderId="0" applyNumberForma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304" fillId="0" borderId="0"/>
    <xf numFmtId="0" fontId="304" fillId="0" borderId="0"/>
    <xf numFmtId="0" fontId="304" fillId="0" borderId="0"/>
    <xf numFmtId="0" fontId="304" fillId="0" borderId="0"/>
    <xf numFmtId="49" fontId="305" fillId="0" borderId="129" applyFill="0" applyProtection="0">
      <alignment vertical="center"/>
    </xf>
    <xf numFmtId="299" fontId="43" fillId="0" borderId="0" applyFont="0" applyFill="0" applyBorder="0" applyAlignment="0" applyProtection="0"/>
    <xf numFmtId="300" fontId="43" fillId="0" borderId="0" applyFont="0" applyFill="0" applyBorder="0" applyAlignment="0" applyProtection="0"/>
    <xf numFmtId="0" fontId="247" fillId="0" borderId="0"/>
    <xf numFmtId="203" fontId="306" fillId="0" borderId="0"/>
    <xf numFmtId="9" fontId="2" fillId="0" borderId="0" applyFont="0" applyFill="0" applyBorder="0" applyAlignment="0" applyProtection="0"/>
    <xf numFmtId="301" fontId="81" fillId="0" borderId="0" applyFill="0" applyBorder="0" applyAlignment="0" applyProtection="0"/>
    <xf numFmtId="301" fontId="81" fillId="0" borderId="0" applyFill="0" applyBorder="0" applyAlignment="0" applyProtection="0"/>
    <xf numFmtId="301" fontId="81" fillId="0" borderId="0" applyFill="0" applyBorder="0" applyAlignment="0" applyProtection="0"/>
    <xf numFmtId="302" fontId="81" fillId="0" borderId="0" applyFill="0" applyBorder="0" applyAlignment="0" applyProtection="0"/>
    <xf numFmtId="302" fontId="81" fillId="0" borderId="0" applyFill="0" applyBorder="0" applyAlignment="0" applyProtection="0"/>
    <xf numFmtId="302" fontId="81" fillId="0" borderId="0" applyFill="0" applyBorder="0" applyAlignment="0" applyProtection="0"/>
    <xf numFmtId="303" fontId="81" fillId="0" borderId="0" applyFill="0" applyBorder="0" applyAlignment="0" applyProtection="0"/>
    <xf numFmtId="303" fontId="81" fillId="0" borderId="0" applyFill="0" applyBorder="0" applyAlignment="0" applyProtection="0"/>
    <xf numFmtId="303" fontId="81" fillId="0" borderId="0" applyFill="0" applyBorder="0" applyAlignment="0" applyProtection="0"/>
    <xf numFmtId="251" fontId="81" fillId="0" borderId="0" applyFill="0" applyBorder="0" applyAlignment="0" applyProtection="0"/>
    <xf numFmtId="304" fontId="81" fillId="0" borderId="0" applyFill="0" applyBorder="0" applyAlignment="0" applyProtection="0"/>
    <xf numFmtId="166" fontId="8" fillId="0" borderId="0" applyFont="0" applyFill="0" applyBorder="0" applyAlignment="0" applyProtection="0"/>
    <xf numFmtId="305" fontId="81" fillId="0" borderId="0" applyFill="0" applyBorder="0" applyAlignment="0" applyProtection="0"/>
    <xf numFmtId="305" fontId="81" fillId="0" borderId="0" applyFill="0" applyBorder="0" applyAlignment="0" applyProtection="0"/>
    <xf numFmtId="305" fontId="81" fillId="0" borderId="0" applyFill="0" applyBorder="0" applyAlignment="0" applyProtection="0"/>
    <xf numFmtId="306" fontId="81" fillId="0" borderId="0" applyFill="0" applyBorder="0" applyAlignment="0" applyProtection="0"/>
    <xf numFmtId="306" fontId="81" fillId="0" borderId="0" applyFill="0" applyBorder="0" applyAlignment="0" applyProtection="0"/>
    <xf numFmtId="306" fontId="81" fillId="0" borderId="0" applyFill="0" applyBorder="0" applyAlignment="0" applyProtection="0"/>
    <xf numFmtId="307" fontId="81" fillId="0" borderId="0" applyFill="0" applyBorder="0" applyAlignment="0" applyProtection="0"/>
    <xf numFmtId="307" fontId="81" fillId="0" borderId="0" applyFill="0" applyBorder="0" applyAlignment="0" applyProtection="0"/>
    <xf numFmtId="307" fontId="81" fillId="0" borderId="0" applyFill="0" applyBorder="0" applyAlignment="0" applyProtection="0"/>
    <xf numFmtId="308" fontId="81" fillId="0" borderId="0" applyFill="0" applyBorder="0" applyAlignment="0" applyProtection="0"/>
    <xf numFmtId="308" fontId="81" fillId="0" borderId="0" applyFill="0" applyBorder="0" applyAlignment="0" applyProtection="0"/>
    <xf numFmtId="308" fontId="81" fillId="0" borderId="0" applyFill="0" applyBorder="0" applyAlignment="0" applyProtection="0"/>
    <xf numFmtId="309" fontId="81" fillId="0" borderId="0" applyFill="0" applyBorder="0" applyAlignment="0" applyProtection="0"/>
    <xf numFmtId="309" fontId="81" fillId="0" borderId="0" applyFill="0" applyBorder="0" applyAlignment="0" applyProtection="0"/>
    <xf numFmtId="309" fontId="81" fillId="0" borderId="0" applyFill="0" applyBorder="0" applyAlignment="0" applyProtection="0"/>
    <xf numFmtId="310" fontId="81" fillId="0" borderId="0" applyFill="0" applyBorder="0" applyAlignment="0" applyProtection="0"/>
    <xf numFmtId="310" fontId="81" fillId="0" borderId="0" applyFill="0" applyBorder="0" applyAlignment="0" applyProtection="0"/>
    <xf numFmtId="310" fontId="81" fillId="0" borderId="0" applyFill="0" applyBorder="0" applyAlignment="0" applyProtection="0"/>
    <xf numFmtId="0" fontId="122" fillId="0" borderId="0">
      <protection locked="0"/>
    </xf>
    <xf numFmtId="37" fontId="151" fillId="72" borderId="131"/>
    <xf numFmtId="252" fontId="227" fillId="0" borderId="0" applyFill="0" applyBorder="0" applyAlignment="0"/>
    <xf numFmtId="203" fontId="227" fillId="0" borderId="0" applyFill="0" applyBorder="0" applyAlignment="0"/>
    <xf numFmtId="252" fontId="227" fillId="0" borderId="0" applyFill="0" applyBorder="0" applyAlignment="0"/>
    <xf numFmtId="253" fontId="227" fillId="0" borderId="0" applyFill="0" applyBorder="0" applyAlignment="0"/>
    <xf numFmtId="203" fontId="227" fillId="0" borderId="0" applyFill="0" applyBorder="0" applyAlignment="0"/>
    <xf numFmtId="0" fontId="122" fillId="0" borderId="0"/>
    <xf numFmtId="0" fontId="43" fillId="0" borderId="0"/>
    <xf numFmtId="0" fontId="43" fillId="0" borderId="0"/>
    <xf numFmtId="0" fontId="43" fillId="0" borderId="0"/>
    <xf numFmtId="0" fontId="307" fillId="0" borderId="0" applyNumberFormat="0" applyFill="0" applyBorder="0" applyAlignment="0" applyProtection="0">
      <alignment horizontal="left"/>
      <protection locked="0"/>
    </xf>
    <xf numFmtId="0" fontId="308" fillId="0" borderId="0" applyNumberFormat="0" applyBorder="0" applyProtection="0"/>
    <xf numFmtId="311" fontId="308" fillId="0" borderId="0" applyBorder="0" applyProtection="0"/>
    <xf numFmtId="0" fontId="309" fillId="94" borderId="0">
      <alignment horizontal="center" vertical="top"/>
    </xf>
    <xf numFmtId="0" fontId="310" fillId="94" borderId="0">
      <alignment horizontal="center" vertical="center"/>
    </xf>
    <xf numFmtId="0" fontId="311" fillId="97" borderId="0">
      <alignment horizontal="left" vertical="center"/>
    </xf>
    <xf numFmtId="0" fontId="311" fillId="97" borderId="0">
      <alignment horizontal="right" vertical="center"/>
    </xf>
    <xf numFmtId="0" fontId="311" fillId="97" borderId="0">
      <alignment horizontal="right" vertical="center"/>
    </xf>
    <xf numFmtId="0" fontId="311" fillId="97" borderId="0">
      <alignment horizontal="left" vertical="center"/>
    </xf>
    <xf numFmtId="0" fontId="311" fillId="95" borderId="0">
      <alignment horizontal="left" vertical="center"/>
    </xf>
    <xf numFmtId="0" fontId="311" fillId="95" borderId="0">
      <alignment horizontal="right" vertical="center"/>
    </xf>
    <xf numFmtId="0" fontId="311" fillId="95" borderId="0">
      <alignment horizontal="right" vertical="center"/>
    </xf>
    <xf numFmtId="0" fontId="311" fillId="95" borderId="0">
      <alignment horizontal="left" vertical="center"/>
    </xf>
    <xf numFmtId="0" fontId="312" fillId="94" borderId="0">
      <alignment horizontal="left" vertical="center"/>
    </xf>
    <xf numFmtId="0" fontId="312" fillId="94" borderId="0">
      <alignment horizontal="right" vertical="center"/>
    </xf>
    <xf numFmtId="0" fontId="312" fillId="94" borderId="0">
      <alignment horizontal="right" vertical="center"/>
    </xf>
    <xf numFmtId="0" fontId="312" fillId="94" borderId="0">
      <alignment horizontal="left" vertical="center"/>
    </xf>
    <xf numFmtId="0" fontId="313" fillId="94" borderId="0">
      <alignment horizontal="left" vertical="top"/>
    </xf>
    <xf numFmtId="0" fontId="311" fillId="94" borderId="0">
      <alignment horizontal="left" vertical="top"/>
    </xf>
    <xf numFmtId="0" fontId="314" fillId="94" borderId="0">
      <alignment horizontal="right" vertical="top"/>
    </xf>
    <xf numFmtId="0" fontId="310" fillId="94" borderId="0">
      <alignment horizontal="center" vertical="top"/>
    </xf>
    <xf numFmtId="0" fontId="310" fillId="94" borderId="0">
      <alignment horizontal="center" vertical="center"/>
    </xf>
    <xf numFmtId="0" fontId="310" fillId="94" borderId="0">
      <alignment horizontal="center" vertical="center"/>
    </xf>
    <xf numFmtId="0" fontId="310" fillId="94" borderId="0">
      <alignment horizontal="center" vertical="center"/>
    </xf>
    <xf numFmtId="0" fontId="43" fillId="98" borderId="109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165" fillId="99" borderId="0" applyNumberFormat="0" applyProtection="0">
      <alignment horizontal="left" vertical="center" indent="1"/>
    </xf>
    <xf numFmtId="0" fontId="165" fillId="99" borderId="0" applyNumberFormat="0" applyProtection="0">
      <alignment horizontal="left" vertical="center" indent="1"/>
    </xf>
    <xf numFmtId="0" fontId="165" fillId="99" borderId="0" applyNumberFormat="0" applyProtection="0">
      <alignment horizontal="left" vertical="center" indent="1"/>
    </xf>
    <xf numFmtId="0" fontId="165" fillId="99" borderId="0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166" fillId="100" borderId="109" applyNumberFormat="0" applyProtection="0">
      <alignment horizontal="left" vertical="center" indent="1"/>
    </xf>
    <xf numFmtId="0" fontId="166" fillId="100" borderId="109" applyNumberFormat="0" applyProtection="0">
      <alignment horizontal="left" vertical="center" indent="1"/>
    </xf>
    <xf numFmtId="0" fontId="166" fillId="101" borderId="109" applyNumberFormat="0" applyProtection="0">
      <alignment horizontal="left" vertical="center" indent="1"/>
    </xf>
    <xf numFmtId="0" fontId="166" fillId="101" borderId="109" applyNumberFormat="0" applyProtection="0">
      <alignment horizontal="left" vertical="center" indent="1"/>
    </xf>
    <xf numFmtId="0" fontId="43" fillId="101" borderId="109" applyNumberFormat="0" applyProtection="0">
      <alignment horizontal="left" vertical="center" indent="1"/>
    </xf>
    <xf numFmtId="0" fontId="43" fillId="101" borderId="109" applyNumberFormat="0" applyProtection="0">
      <alignment horizontal="left" vertical="center" indent="1"/>
    </xf>
    <xf numFmtId="0" fontId="43" fillId="101" borderId="109" applyNumberFormat="0" applyProtection="0">
      <alignment horizontal="left" vertical="center" indent="1"/>
    </xf>
    <xf numFmtId="0" fontId="43" fillId="101" borderId="109" applyNumberFormat="0" applyProtection="0">
      <alignment horizontal="left" vertical="center" indent="1"/>
    </xf>
    <xf numFmtId="0" fontId="43" fillId="88" borderId="109" applyNumberFormat="0" applyProtection="0">
      <alignment horizontal="left" vertical="center" indent="1"/>
    </xf>
    <xf numFmtId="0" fontId="43" fillId="88" borderId="109" applyNumberFormat="0" applyProtection="0">
      <alignment horizontal="left" vertical="center" indent="1"/>
    </xf>
    <xf numFmtId="0" fontId="43" fillId="88" borderId="109" applyNumberFormat="0" applyProtection="0">
      <alignment horizontal="left" vertical="center" indent="1"/>
    </xf>
    <xf numFmtId="0" fontId="43" fillId="88" borderId="109" applyNumberFormat="0" applyProtection="0">
      <alignment horizontal="left" vertical="center" indent="1"/>
    </xf>
    <xf numFmtId="0" fontId="59" fillId="102" borderId="109" applyNumberFormat="0" applyProtection="0">
      <alignment horizontal="left" vertical="center" indent="1"/>
    </xf>
    <xf numFmtId="0" fontId="59" fillId="102" borderId="109" applyNumberFormat="0" applyProtection="0">
      <alignment horizontal="left" vertical="center" indent="1"/>
    </xf>
    <xf numFmtId="0" fontId="43" fillId="102" borderId="109" applyNumberFormat="0" applyProtection="0">
      <alignment horizontal="left" vertical="center" indent="1"/>
    </xf>
    <xf numFmtId="0" fontId="43" fillId="102" borderId="109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81" fillId="0" borderId="0"/>
    <xf numFmtId="0" fontId="43" fillId="98" borderId="109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43" fillId="98" borderId="109" applyNumberFormat="0" applyProtection="0">
      <alignment horizontal="left" vertical="center" indent="1"/>
    </xf>
    <xf numFmtId="0" fontId="167" fillId="0" borderId="0"/>
    <xf numFmtId="0" fontId="167" fillId="0" borderId="0"/>
    <xf numFmtId="0" fontId="167" fillId="0" borderId="0"/>
    <xf numFmtId="0" fontId="167" fillId="0" borderId="0"/>
    <xf numFmtId="0" fontId="315" fillId="0" borderId="29"/>
    <xf numFmtId="0" fontId="252" fillId="0" borderId="0" applyFill="0" applyBorder="0" applyAlignment="0" applyProtection="0"/>
    <xf numFmtId="0" fontId="59" fillId="0" borderId="0" applyNumberFormat="0" applyFill="0" applyBorder="0" applyAlignment="0" applyProtection="0"/>
    <xf numFmtId="0" fontId="268" fillId="0" borderId="0"/>
    <xf numFmtId="0" fontId="316" fillId="0" borderId="0"/>
    <xf numFmtId="0" fontId="173" fillId="0" borderId="0" applyBorder="0" applyProtection="0">
      <alignment vertical="center"/>
    </xf>
    <xf numFmtId="0" fontId="174" fillId="103" borderId="0" applyBorder="0" applyProtection="0">
      <alignment horizontal="center" vertical="center"/>
    </xf>
    <xf numFmtId="0" fontId="317" fillId="0" borderId="0"/>
    <xf numFmtId="0" fontId="270" fillId="0" borderId="0" applyFill="0" applyBorder="0" applyProtection="0">
      <alignment horizontal="left" vertical="top"/>
    </xf>
    <xf numFmtId="0" fontId="318" fillId="0" borderId="0" applyFill="0" applyBorder="0" applyProtection="0"/>
    <xf numFmtId="49" fontId="162" fillId="0" borderId="0" applyFill="0" applyBorder="0" applyAlignment="0"/>
    <xf numFmtId="312" fontId="227" fillId="0" borderId="0" applyFill="0" applyBorder="0" applyAlignment="0"/>
    <xf numFmtId="313" fontId="227" fillId="0" borderId="0" applyFill="0" applyBorder="0" applyAlignment="0"/>
    <xf numFmtId="0" fontId="319" fillId="0" borderId="0" applyFill="0" applyBorder="0" applyProtection="0">
      <alignment horizontal="left" vertical="top"/>
    </xf>
    <xf numFmtId="0" fontId="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81" fillId="0" borderId="132" applyNumberFormat="0" applyFill="0" applyAlignment="0" applyProtection="0"/>
    <xf numFmtId="0" fontId="122" fillId="0" borderId="132"/>
    <xf numFmtId="49" fontId="272" fillId="104" borderId="133">
      <alignment horizontal="left"/>
    </xf>
    <xf numFmtId="0" fontId="92" fillId="0" borderId="0"/>
    <xf numFmtId="0" fontId="268" fillId="0" borderId="0"/>
    <xf numFmtId="0" fontId="268" fillId="0" borderId="0"/>
    <xf numFmtId="0" fontId="268" fillId="0" borderId="0"/>
    <xf numFmtId="0" fontId="269" fillId="0" borderId="0"/>
    <xf numFmtId="0" fontId="269" fillId="0" borderId="0"/>
    <xf numFmtId="0" fontId="320" fillId="0" borderId="0">
      <alignment horizontal="fill"/>
    </xf>
    <xf numFmtId="0" fontId="185" fillId="0" borderId="0"/>
    <xf numFmtId="0" fontId="185" fillId="0" borderId="0"/>
    <xf numFmtId="0" fontId="185" fillId="0" borderId="0"/>
    <xf numFmtId="0" fontId="321" fillId="0" borderId="0"/>
    <xf numFmtId="0" fontId="321" fillId="0" borderId="0"/>
    <xf numFmtId="0" fontId="321" fillId="0" borderId="0"/>
    <xf numFmtId="0" fontId="321" fillId="0" borderId="0"/>
    <xf numFmtId="314" fontId="81" fillId="0" borderId="0" applyFill="0" applyBorder="0" applyAlignment="0" applyProtection="0"/>
    <xf numFmtId="315" fontId="43" fillId="0" borderId="0" applyFont="0" applyFill="0" applyBorder="0" applyAlignment="0" applyProtection="0"/>
    <xf numFmtId="316" fontId="43" fillId="0" borderId="0" applyFont="0" applyFill="0" applyBorder="0" applyAlignment="0" applyProtection="0"/>
    <xf numFmtId="0" fontId="122" fillId="0" borderId="0">
      <alignment horizontal="center" textRotation="90"/>
    </xf>
    <xf numFmtId="0" fontId="43" fillId="0" borderId="0">
      <alignment horizontal="center" textRotation="90"/>
    </xf>
    <xf numFmtId="0" fontId="43" fillId="0" borderId="0">
      <alignment horizontal="center" textRotation="90"/>
    </xf>
    <xf numFmtId="0" fontId="43" fillId="0" borderId="0">
      <alignment horizontal="center" textRotation="90"/>
    </xf>
    <xf numFmtId="0" fontId="43" fillId="0" borderId="0">
      <alignment horizontal="center" textRotation="90"/>
    </xf>
    <xf numFmtId="317" fontId="81" fillId="0" borderId="0" applyFill="0" applyBorder="0" applyAlignment="0" applyProtection="0"/>
    <xf numFmtId="318" fontId="81" fillId="0" borderId="0" applyFill="0" applyBorder="0" applyAlignment="0" applyProtection="0"/>
    <xf numFmtId="0" fontId="122" fillId="77" borderId="0" applyNumberFormat="0" applyBorder="0" applyAlignment="0" applyProtection="0"/>
    <xf numFmtId="319" fontId="81" fillId="0" borderId="0" applyFill="0" applyBorder="0" applyAlignment="0" applyProtection="0"/>
    <xf numFmtId="320" fontId="81" fillId="0" borderId="0" applyFill="0" applyBorder="0" applyAlignment="0" applyProtection="0"/>
    <xf numFmtId="320" fontId="81" fillId="0" borderId="0" applyFill="0" applyBorder="0" applyAlignment="0" applyProtection="0"/>
    <xf numFmtId="320" fontId="81" fillId="0" borderId="0" applyFill="0" applyBorder="0" applyAlignment="0" applyProtection="0"/>
    <xf numFmtId="321" fontId="81" fillId="0" borderId="0" applyFill="0" applyBorder="0" applyAlignment="0" applyProtection="0"/>
    <xf numFmtId="321" fontId="81" fillId="0" borderId="0" applyFill="0" applyBorder="0" applyAlignment="0" applyProtection="0"/>
    <xf numFmtId="321" fontId="81" fillId="0" borderId="0" applyFill="0" applyBorder="0" applyAlignment="0" applyProtection="0"/>
    <xf numFmtId="322" fontId="81" fillId="0" borderId="0" applyFill="0" applyBorder="0" applyAlignment="0" applyProtection="0"/>
    <xf numFmtId="322" fontId="81" fillId="0" borderId="0" applyFill="0" applyBorder="0" applyAlignment="0" applyProtection="0"/>
    <xf numFmtId="322" fontId="81" fillId="0" borderId="0" applyFill="0" applyBorder="0" applyAlignment="0" applyProtection="0"/>
    <xf numFmtId="319" fontId="81" fillId="0" borderId="0" applyFill="0" applyBorder="0" applyAlignment="0" applyProtection="0"/>
    <xf numFmtId="319" fontId="81" fillId="0" borderId="0" applyFill="0" applyBorder="0" applyAlignment="0" applyProtection="0"/>
    <xf numFmtId="319" fontId="81" fillId="0" borderId="0" applyFill="0" applyBorder="0" applyAlignment="0" applyProtection="0"/>
    <xf numFmtId="319" fontId="81" fillId="0" borderId="0" applyFill="0" applyBorder="0" applyAlignment="0" applyProtection="0"/>
    <xf numFmtId="319" fontId="81" fillId="0" borderId="0" applyFill="0" applyBorder="0" applyAlignment="0" applyProtection="0"/>
    <xf numFmtId="323" fontId="81" fillId="0" borderId="0" applyFill="0" applyBorder="0" applyAlignment="0" applyProtection="0"/>
    <xf numFmtId="324" fontId="81" fillId="0" borderId="0" applyFill="0" applyBorder="0" applyAlignment="0" applyProtection="0"/>
    <xf numFmtId="324" fontId="81" fillId="0" borderId="0" applyFill="0" applyBorder="0" applyAlignment="0" applyProtection="0"/>
    <xf numFmtId="324" fontId="81" fillId="0" borderId="0" applyFill="0" applyBorder="0" applyAlignment="0" applyProtection="0"/>
    <xf numFmtId="325" fontId="81" fillId="0" borderId="0" applyFill="0" applyBorder="0" applyAlignment="0" applyProtection="0"/>
    <xf numFmtId="325" fontId="81" fillId="0" borderId="0" applyFill="0" applyBorder="0" applyAlignment="0" applyProtection="0"/>
    <xf numFmtId="325" fontId="81" fillId="0" borderId="0" applyFill="0" applyBorder="0" applyAlignment="0" applyProtection="0"/>
    <xf numFmtId="326" fontId="81" fillId="0" borderId="0" applyFill="0" applyBorder="0" applyAlignment="0" applyProtection="0"/>
    <xf numFmtId="326" fontId="81" fillId="0" borderId="0" applyFill="0" applyBorder="0" applyAlignment="0" applyProtection="0"/>
    <xf numFmtId="326" fontId="81" fillId="0" borderId="0" applyFill="0" applyBorder="0" applyAlignment="0" applyProtection="0"/>
    <xf numFmtId="323" fontId="81" fillId="0" borderId="0" applyFill="0" applyBorder="0" applyAlignment="0" applyProtection="0"/>
    <xf numFmtId="323" fontId="81" fillId="0" borderId="0" applyFill="0" applyBorder="0" applyAlignment="0" applyProtection="0"/>
    <xf numFmtId="323" fontId="81" fillId="0" borderId="0" applyFill="0" applyBorder="0" applyAlignment="0" applyProtection="0"/>
    <xf numFmtId="323" fontId="81" fillId="0" borderId="0" applyFill="0" applyBorder="0" applyAlignment="0" applyProtection="0"/>
    <xf numFmtId="323" fontId="81" fillId="0" borderId="0" applyFill="0" applyBorder="0" applyAlignment="0" applyProtection="0"/>
    <xf numFmtId="327" fontId="81" fillId="0" borderId="0" applyFill="0" applyBorder="0" applyAlignment="0"/>
    <xf numFmtId="328" fontId="81" fillId="0" borderId="0" applyFill="0" applyBorder="0" applyAlignment="0"/>
    <xf numFmtId="329" fontId="252" fillId="0" borderId="0" applyFont="0" applyFill="0" applyBorder="0" applyAlignment="0" applyProtection="0"/>
    <xf numFmtId="330" fontId="81" fillId="0" borderId="0" applyFill="0" applyBorder="0" applyAlignment="0" applyProtection="0"/>
    <xf numFmtId="0" fontId="322" fillId="0" borderId="0"/>
    <xf numFmtId="0" fontId="81" fillId="0" borderId="0"/>
    <xf numFmtId="203" fontId="81" fillId="0" borderId="94">
      <protection locked="0"/>
    </xf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27" fillId="0" borderId="99" applyNumberFormat="0" applyFill="0" applyAlignment="0" applyProtection="0"/>
    <xf numFmtId="0" fontId="81" fillId="0" borderId="0"/>
    <xf numFmtId="0" fontId="323" fillId="0" borderId="0">
      <alignment vertical="top"/>
    </xf>
    <xf numFmtId="0" fontId="81" fillId="0" borderId="0"/>
    <xf numFmtId="0" fontId="81" fillId="0" borderId="0"/>
    <xf numFmtId="203" fontId="104" fillId="41" borderId="94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324" fillId="0" borderId="0"/>
    <xf numFmtId="0" fontId="2" fillId="0" borderId="0"/>
    <xf numFmtId="0" fontId="51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" fontId="147" fillId="17" borderId="31" applyBorder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1" fillId="0" borderId="0"/>
    <xf numFmtId="0" fontId="8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9" fillId="0" borderId="137">
      <protection locked="0"/>
    </xf>
    <xf numFmtId="0" fontId="79" fillId="0" borderId="137">
      <protection locked="0"/>
    </xf>
    <xf numFmtId="0" fontId="79" fillId="0" borderId="137">
      <protection locked="0"/>
    </xf>
    <xf numFmtId="198" fontId="82" fillId="0" borderId="137">
      <protection locked="0"/>
    </xf>
    <xf numFmtId="0" fontId="79" fillId="0" borderId="137">
      <protection locked="0"/>
    </xf>
    <xf numFmtId="198" fontId="82" fillId="0" borderId="137">
      <protection locked="0"/>
    </xf>
    <xf numFmtId="0" fontId="82" fillId="0" borderId="137">
      <protection locked="0"/>
    </xf>
    <xf numFmtId="0" fontId="82" fillId="0" borderId="137">
      <protection locked="0"/>
    </xf>
    <xf numFmtId="198" fontId="82" fillId="0" borderId="137">
      <protection locked="0"/>
    </xf>
    <xf numFmtId="196" fontId="79" fillId="0" borderId="137">
      <protection locked="0"/>
    </xf>
    <xf numFmtId="198" fontId="82" fillId="0" borderId="137">
      <protection locked="0"/>
    </xf>
    <xf numFmtId="196" fontId="82" fillId="0" borderId="137">
      <protection locked="0"/>
    </xf>
    <xf numFmtId="196" fontId="82" fillId="0" borderId="137">
      <protection locked="0"/>
    </xf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7" fillId="0" borderId="138" applyNumberFormat="0" applyAlignment="0">
      <protection locked="0"/>
    </xf>
    <xf numFmtId="0" fontId="97" fillId="0" borderId="138" applyNumberFormat="0" applyAlignment="0">
      <protection locked="0"/>
    </xf>
    <xf numFmtId="0" fontId="97" fillId="0" borderId="138" applyNumberFormat="0" applyAlignment="0">
      <protection locked="0"/>
    </xf>
    <xf numFmtId="0" fontId="97" fillId="42" borderId="138" applyAlignment="0">
      <alignment horizontal="left" vertical="center"/>
    </xf>
    <xf numFmtId="0" fontId="97" fillId="42" borderId="138" applyAlignment="0">
      <alignment horizontal="left" vertical="center"/>
    </xf>
    <xf numFmtId="0" fontId="97" fillId="42" borderId="138" applyAlignment="0">
      <alignment horizontal="left" vertical="center"/>
    </xf>
    <xf numFmtId="0" fontId="97" fillId="22" borderId="138" applyNumberFormat="0" applyAlignment="0"/>
    <xf numFmtId="0" fontId="97" fillId="22" borderId="138" applyNumberFormat="0" applyAlignment="0"/>
    <xf numFmtId="0" fontId="97" fillId="22" borderId="138" applyNumberFormat="0" applyAlignment="0"/>
    <xf numFmtId="166" fontId="122" fillId="17" borderId="139" applyNumberFormat="0" applyFont="0" applyBorder="0" applyAlignment="0" applyProtection="0"/>
    <xf numFmtId="166" fontId="122" fillId="17" borderId="139" applyNumberFormat="0" applyFont="0" applyBorder="0" applyAlignment="0" applyProtection="0"/>
    <xf numFmtId="166" fontId="122" fillId="17" borderId="139" applyNumberFormat="0" applyFont="0" applyBorder="0" applyAlignment="0" applyProtection="0"/>
    <xf numFmtId="166" fontId="122" fillId="17" borderId="139" applyNumberFormat="0" applyFont="0" applyBorder="0" applyAlignment="0" applyProtection="0"/>
    <xf numFmtId="0" fontId="97" fillId="39" borderId="138" applyNumberFormat="0" applyAlignment="0"/>
    <xf numFmtId="0" fontId="97" fillId="39" borderId="138" applyNumberFormat="0" applyAlignment="0"/>
    <xf numFmtId="0" fontId="97" fillId="39" borderId="138" applyNumberFormat="0" applyAlignment="0"/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24" fillId="0" borderId="135">
      <alignment horizontal="left" vertical="center"/>
    </xf>
    <xf numFmtId="0" fontId="131" fillId="0" borderId="139" applyNumberFormat="0" applyBorder="0" applyAlignment="0">
      <alignment horizontal="center" vertical="center" wrapText="1"/>
    </xf>
    <xf numFmtId="0" fontId="131" fillId="0" borderId="139" applyNumberFormat="0" applyBorder="0" applyAlignment="0">
      <alignment horizontal="center" vertical="center" wrapText="1"/>
    </xf>
    <xf numFmtId="0" fontId="131" fillId="0" borderId="139" applyNumberFormat="0" applyBorder="0" applyAlignment="0">
      <alignment horizontal="center" vertical="center" wrapText="1"/>
    </xf>
    <xf numFmtId="0" fontId="131" fillId="0" borderId="139" applyNumberFormat="0" applyBorder="0" applyAlignment="0">
      <alignment horizontal="center" vertical="center" wrapText="1"/>
    </xf>
    <xf numFmtId="0" fontId="131" fillId="0" borderId="139" applyNumberFormat="0" applyBorder="0" applyAlignment="0">
      <alignment horizontal="center" vertical="center" wrapText="1"/>
    </xf>
    <xf numFmtId="0" fontId="131" fillId="0" borderId="139" applyNumberFormat="0" applyBorder="0" applyAlignment="0">
      <alignment horizontal="center" vertical="center" wrapText="1"/>
    </xf>
    <xf numFmtId="0" fontId="131" fillId="0" borderId="139" applyNumberFormat="0" applyBorder="0" applyAlignment="0">
      <alignment horizontal="center" vertical="center" wrapText="1"/>
    </xf>
    <xf numFmtId="219" fontId="135" fillId="0" borderId="139">
      <alignment horizontal="center" vertical="center" wrapText="1"/>
    </xf>
    <xf numFmtId="219" fontId="135" fillId="0" borderId="139">
      <alignment horizontal="center" vertical="center" wrapText="1"/>
    </xf>
    <xf numFmtId="219" fontId="135" fillId="0" borderId="139">
      <alignment horizontal="center" vertical="center" wrapText="1"/>
    </xf>
    <xf numFmtId="219" fontId="135" fillId="0" borderId="139">
      <alignment horizontal="center" vertical="center" wrapText="1"/>
    </xf>
    <xf numFmtId="0" fontId="136" fillId="25" borderId="138" applyNumberFormat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10" fontId="65" fillId="43" borderId="139" applyNumberFormat="0" applyBorder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223" fontId="143" fillId="0" borderId="134">
      <alignment horizontal="right"/>
      <protection locked="0"/>
    </xf>
    <xf numFmtId="223" fontId="143" fillId="0" borderId="134">
      <alignment horizontal="right"/>
      <protection locked="0"/>
    </xf>
    <xf numFmtId="223" fontId="143" fillId="0" borderId="134">
      <alignment horizontal="right"/>
      <protection locked="0"/>
    </xf>
    <xf numFmtId="223" fontId="143" fillId="0" borderId="134">
      <alignment horizontal="right"/>
      <protection locked="0"/>
    </xf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147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231" fontId="153" fillId="0" borderId="142" applyBorder="0">
      <alignment horizontal="right"/>
      <protection locked="0"/>
    </xf>
    <xf numFmtId="231" fontId="153" fillId="0" borderId="142" applyBorder="0">
      <alignment horizontal="right"/>
      <protection locked="0"/>
    </xf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0" fontId="43" fillId="16" borderId="136" applyNumberFormat="0" applyFont="0" applyFill="0" applyBorder="0" applyAlignment="0" applyProtection="0"/>
    <xf numFmtId="222" fontId="154" fillId="45" borderId="134">
      <alignment horizontal="center" vertical="center" wrapText="1"/>
      <protection locked="0"/>
    </xf>
    <xf numFmtId="222" fontId="154" fillId="45" borderId="134">
      <alignment horizontal="center" vertical="center" wrapText="1"/>
      <protection locked="0"/>
    </xf>
    <xf numFmtId="222" fontId="154" fillId="45" borderId="134">
      <alignment horizontal="center" vertical="center" wrapText="1"/>
      <protection locked="0"/>
    </xf>
    <xf numFmtId="222" fontId="154" fillId="45" borderId="134">
      <alignment horizontal="center" vertical="center" wrapText="1"/>
      <protection locked="0"/>
    </xf>
    <xf numFmtId="222" fontId="154" fillId="45" borderId="134">
      <alignment horizontal="center" vertical="center" wrapText="1"/>
      <protection locked="0"/>
    </xf>
    <xf numFmtId="222" fontId="154" fillId="45" borderId="134">
      <alignment horizontal="center" vertical="center" wrapText="1"/>
      <protection locked="0"/>
    </xf>
    <xf numFmtId="222" fontId="154" fillId="45" borderId="134">
      <alignment horizontal="center" vertical="center" wrapText="1"/>
      <protection locked="0"/>
    </xf>
    <xf numFmtId="222" fontId="154" fillId="45" borderId="134">
      <alignment horizontal="center" vertical="center" wrapText="1"/>
      <protection locked="0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2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3" fillId="18" borderId="141" applyNumberFormat="0" applyProtection="0">
      <alignment vertical="center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4" fontId="162" fillId="18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0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1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2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3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4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5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6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7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2" fillId="58" borderId="141" applyNumberFormat="0" applyProtection="0">
      <alignment horizontal="right" vertical="center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4" fillId="59" borderId="141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4" fontId="162" fillId="60" borderId="143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0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4" fontId="166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2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63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16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2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3" fillId="43" borderId="141" applyNumberFormat="0" applyProtection="0">
      <alignment vertical="center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43" borderId="141" applyNumberFormat="0" applyProtection="0">
      <alignment horizontal="left" vertical="center" indent="1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2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4" fontId="163" fillId="60" borderId="141" applyNumberFormat="0" applyProtection="0">
      <alignment horizontal="right" vertical="center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0" fontId="43" fillId="49" borderId="141" applyNumberFormat="0" applyProtection="0">
      <alignment horizontal="left" vertical="center" indent="1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4" fontId="168" fillId="60" borderId="141" applyNumberFormat="0" applyProtection="0">
      <alignment horizontal="right" vertical="center"/>
    </xf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222" fontId="43" fillId="68" borderId="139" applyNumberFormat="0" applyFill="0" applyBorder="0" applyProtection="0">
      <alignment vertical="center"/>
      <protection locked="0"/>
    </xf>
    <xf numFmtId="222" fontId="43" fillId="68" borderId="139" applyNumberFormat="0" applyFill="0" applyBorder="0" applyProtection="0">
      <alignment vertical="center"/>
      <protection locked="0"/>
    </xf>
    <xf numFmtId="222" fontId="43" fillId="68" borderId="139" applyNumberFormat="0" applyFill="0" applyBorder="0" applyProtection="0">
      <alignment vertical="center"/>
      <protection locked="0"/>
    </xf>
    <xf numFmtId="222" fontId="43" fillId="68" borderId="139" applyNumberFormat="0" applyFill="0" applyBorder="0" applyProtection="0">
      <alignment vertical="center"/>
      <protection locked="0"/>
    </xf>
    <xf numFmtId="222" fontId="43" fillId="68" borderId="139" applyNumberFormat="0" applyFill="0" applyBorder="0" applyProtection="0">
      <alignment vertical="center"/>
      <protection locked="0"/>
    </xf>
    <xf numFmtId="222" fontId="43" fillId="68" borderId="139" applyNumberFormat="0" applyFill="0" applyBorder="0" applyProtection="0">
      <alignment vertical="center"/>
      <protection locked="0"/>
    </xf>
    <xf numFmtId="222" fontId="43" fillId="68" borderId="139" applyNumberFormat="0" applyFill="0" applyBorder="0" applyProtection="0">
      <alignment vertical="center"/>
      <protection locked="0"/>
    </xf>
    <xf numFmtId="222" fontId="43" fillId="68" borderId="139" applyNumberFormat="0" applyFill="0" applyBorder="0" applyProtection="0">
      <alignment vertical="center"/>
      <protection locked="0"/>
    </xf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148" fillId="39" borderId="141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0" fontId="96" fillId="39" borderId="138" applyNumberFormat="0" applyAlignment="0" applyProtection="0"/>
    <xf numFmtId="237" fontId="195" fillId="0" borderId="134">
      <alignment vertical="top" wrapText="1"/>
    </xf>
    <xf numFmtId="4" fontId="196" fillId="0" borderId="134"/>
    <xf numFmtId="4" fontId="196" fillId="0" borderId="134"/>
    <xf numFmtId="4" fontId="196" fillId="0" borderId="134"/>
    <xf numFmtId="4" fontId="196" fillId="0" borderId="134"/>
    <xf numFmtId="237" fontId="195" fillId="0" borderId="134">
      <alignment vertical="top" wrapText="1"/>
    </xf>
    <xf numFmtId="237" fontId="195" fillId="0" borderId="134">
      <alignment vertical="top" wrapText="1"/>
    </xf>
    <xf numFmtId="4" fontId="196" fillId="26" borderId="134"/>
    <xf numFmtId="4" fontId="196" fillId="26" borderId="134"/>
    <xf numFmtId="4" fontId="196" fillId="26" borderId="134"/>
    <xf numFmtId="4" fontId="196" fillId="26" borderId="134"/>
    <xf numFmtId="4" fontId="196" fillId="26" borderId="134"/>
    <xf numFmtId="4" fontId="196" fillId="26" borderId="134"/>
    <xf numFmtId="4" fontId="196" fillId="26" borderId="134"/>
    <xf numFmtId="4" fontId="196" fillId="26" borderId="134"/>
    <xf numFmtId="4" fontId="196" fillId="26" borderId="134"/>
    <xf numFmtId="4" fontId="196" fillId="26" borderId="134"/>
    <xf numFmtId="237" fontId="195" fillId="0" borderId="134">
      <alignment vertical="top" wrapText="1"/>
    </xf>
    <xf numFmtId="4" fontId="197" fillId="16" borderId="134"/>
    <xf numFmtId="4" fontId="197" fillId="16" borderId="134"/>
    <xf numFmtId="4" fontId="197" fillId="16" borderId="134"/>
    <xf numFmtId="4" fontId="197" fillId="16" borderId="134"/>
    <xf numFmtId="237" fontId="196" fillId="0" borderId="134"/>
    <xf numFmtId="237" fontId="196" fillId="0" borderId="134"/>
    <xf numFmtId="237" fontId="196" fillId="0" borderId="134"/>
    <xf numFmtId="237" fontId="196" fillId="0" borderId="134"/>
    <xf numFmtId="237" fontId="195" fillId="0" borderId="134">
      <alignment horizontal="center" vertical="center" wrapText="1"/>
    </xf>
    <xf numFmtId="237" fontId="195" fillId="0" borderId="134">
      <alignment horizontal="center" vertical="center" wrapText="1"/>
    </xf>
    <xf numFmtId="237" fontId="195" fillId="0" borderId="134">
      <alignment horizontal="center" vertical="center" wrapText="1"/>
    </xf>
    <xf numFmtId="237" fontId="195" fillId="0" borderId="134">
      <alignment horizontal="center" vertical="center" wrapText="1"/>
    </xf>
    <xf numFmtId="237" fontId="195" fillId="0" borderId="134">
      <alignment horizontal="center" vertical="center" wrapText="1"/>
    </xf>
    <xf numFmtId="237" fontId="195" fillId="0" borderId="134">
      <alignment horizontal="center" vertical="center" wrapText="1"/>
    </xf>
    <xf numFmtId="237" fontId="195" fillId="0" borderId="134">
      <alignment horizontal="center" vertical="center" wrapText="1"/>
    </xf>
    <xf numFmtId="237" fontId="195" fillId="0" borderId="134">
      <alignment horizontal="center" vertical="center" wrapText="1"/>
    </xf>
    <xf numFmtId="4" fontId="147" fillId="18" borderId="134" applyBorder="0">
      <alignment horizontal="right"/>
    </xf>
    <xf numFmtId="4" fontId="147" fillId="18" borderId="134" applyBorder="0">
      <alignment horizontal="right"/>
    </xf>
    <xf numFmtId="4" fontId="147" fillId="18" borderId="134" applyBorder="0">
      <alignment horizontal="right"/>
    </xf>
    <xf numFmtId="4" fontId="147" fillId="18" borderId="134" applyBorder="0">
      <alignment horizontal="right"/>
    </xf>
    <xf numFmtId="4" fontId="147" fillId="18" borderId="134" applyBorder="0">
      <alignment horizontal="right"/>
    </xf>
    <xf numFmtId="4" fontId="147" fillId="18" borderId="134" applyBorder="0">
      <alignment horizontal="right"/>
    </xf>
    <xf numFmtId="4" fontId="147" fillId="18" borderId="134" applyBorder="0">
      <alignment horizontal="right"/>
    </xf>
    <xf numFmtId="4" fontId="147" fillId="18" borderId="134" applyBorder="0">
      <alignment horizontal="right"/>
    </xf>
    <xf numFmtId="4" fontId="147" fillId="18" borderId="134" applyBorder="0">
      <alignment horizontal="right"/>
    </xf>
    <xf numFmtId="4" fontId="147" fillId="18" borderId="134" applyBorder="0">
      <alignment horizontal="right"/>
    </xf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0" fontId="182" fillId="0" borderId="144" applyNumberFormat="0" applyFill="0" applyAlignment="0" applyProtection="0"/>
    <xf numFmtId="3" fontId="104" fillId="0" borderId="139" applyBorder="0">
      <alignment vertical="center"/>
    </xf>
    <xf numFmtId="3" fontId="104" fillId="0" borderId="139" applyBorder="0">
      <alignment vertical="center"/>
    </xf>
    <xf numFmtId="3" fontId="104" fillId="0" borderId="139" applyBorder="0">
      <alignment vertical="center"/>
    </xf>
    <xf numFmtId="3" fontId="104" fillId="0" borderId="139" applyBorder="0">
      <alignment vertical="center"/>
    </xf>
    <xf numFmtId="3" fontId="104" fillId="0" borderId="139" applyBorder="0">
      <alignment vertical="center"/>
    </xf>
    <xf numFmtId="3" fontId="104" fillId="0" borderId="139" applyBorder="0">
      <alignment vertical="center"/>
    </xf>
    <xf numFmtId="3" fontId="104" fillId="0" borderId="139" applyBorder="0">
      <alignment vertical="center"/>
    </xf>
    <xf numFmtId="3" fontId="104" fillId="0" borderId="139" applyBorder="0">
      <alignment vertical="center"/>
    </xf>
    <xf numFmtId="3" fontId="104" fillId="0" borderId="139" applyBorder="0">
      <alignment vertical="center"/>
    </xf>
    <xf numFmtId="3" fontId="104" fillId="0" borderId="139" applyBorder="0">
      <alignment vertical="center"/>
    </xf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180" fontId="205" fillId="17" borderId="134">
      <alignment wrapText="1"/>
    </xf>
    <xf numFmtId="180" fontId="205" fillId="17" borderId="134">
      <alignment wrapText="1"/>
    </xf>
    <xf numFmtId="180" fontId="205" fillId="17" borderId="134">
      <alignment wrapText="1"/>
    </xf>
    <xf numFmtId="180" fontId="205" fillId="17" borderId="134">
      <alignment wrapText="1"/>
    </xf>
    <xf numFmtId="180" fontId="205" fillId="17" borderId="134">
      <alignment wrapText="1"/>
    </xf>
    <xf numFmtId="180" fontId="205" fillId="17" borderId="134">
      <alignment wrapText="1"/>
    </xf>
    <xf numFmtId="180" fontId="205" fillId="17" borderId="134">
      <alignment wrapText="1"/>
    </xf>
    <xf numFmtId="180" fontId="205" fillId="17" borderId="134">
      <alignment wrapText="1"/>
    </xf>
    <xf numFmtId="49" fontId="207" fillId="0" borderId="134">
      <alignment horizontal="right" vertical="top" wrapText="1"/>
    </xf>
    <xf numFmtId="49" fontId="207" fillId="0" borderId="134">
      <alignment horizontal="right" vertical="top" wrapText="1"/>
    </xf>
    <xf numFmtId="49" fontId="207" fillId="0" borderId="134">
      <alignment horizontal="right" vertical="top" wrapText="1"/>
    </xf>
    <xf numFmtId="49" fontId="207" fillId="0" borderId="134">
      <alignment horizontal="right" vertical="top" wrapText="1"/>
    </xf>
    <xf numFmtId="1" fontId="215" fillId="0" borderId="134">
      <alignment horizontal="left" vertical="center"/>
    </xf>
    <xf numFmtId="1" fontId="215" fillId="0" borderId="134">
      <alignment horizontal="left" vertical="center"/>
    </xf>
    <xf numFmtId="1" fontId="215" fillId="0" borderId="134">
      <alignment horizontal="left" vertical="center"/>
    </xf>
    <xf numFmtId="1" fontId="215" fillId="0" borderId="134">
      <alignment horizontal="left" vertical="center"/>
    </xf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75" fillId="47" borderId="140" applyNumberFormat="0" applyFont="0" applyAlignment="0" applyProtection="0"/>
    <xf numFmtId="0" fontId="75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75" fillId="47" borderId="140" applyNumberFormat="0" applyFont="0" applyAlignment="0" applyProtection="0"/>
    <xf numFmtId="0" fontId="75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51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43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0" fontId="2" fillId="47" borderId="140" applyNumberFormat="0" applyFont="0" applyAlignment="0" applyProtection="0"/>
    <xf numFmtId="239" fontId="219" fillId="0" borderId="139"/>
    <xf numFmtId="239" fontId="219" fillId="0" borderId="139"/>
    <xf numFmtId="239" fontId="219" fillId="0" borderId="139"/>
    <xf numFmtId="239" fontId="219" fillId="0" borderId="139"/>
    <xf numFmtId="239" fontId="219" fillId="0" borderId="139"/>
    <xf numFmtId="239" fontId="219" fillId="0" borderId="139"/>
    <xf numFmtId="239" fontId="219" fillId="0" borderId="139"/>
    <xf numFmtId="239" fontId="219" fillId="0" borderId="139"/>
    <xf numFmtId="239" fontId="219" fillId="0" borderId="139"/>
    <xf numFmtId="239" fontId="219" fillId="0" borderId="139"/>
    <xf numFmtId="4" fontId="147" fillId="17" borderId="139" applyFont="0" applyBorder="0">
      <alignment horizontal="right"/>
    </xf>
    <xf numFmtId="4" fontId="147" fillId="17" borderId="139" applyFont="0" applyBorder="0">
      <alignment horizontal="right"/>
    </xf>
    <xf numFmtId="4" fontId="147" fillId="17" borderId="139" applyFont="0" applyBorder="0">
      <alignment horizontal="right"/>
    </xf>
    <xf numFmtId="4" fontId="147" fillId="17" borderId="139" applyFont="0" applyBorder="0">
      <alignment horizontal="right"/>
    </xf>
    <xf numFmtId="4" fontId="147" fillId="17" borderId="139" applyFont="0" applyBorder="0">
      <alignment horizontal="right"/>
    </xf>
    <xf numFmtId="4" fontId="147" fillId="17" borderId="139" applyFont="0" applyBorder="0">
      <alignment horizontal="right"/>
    </xf>
    <xf numFmtId="4" fontId="147" fillId="17" borderId="139" applyFont="0" applyBorder="0">
      <alignment horizontal="right"/>
    </xf>
    <xf numFmtId="4" fontId="147" fillId="17" borderId="139" applyFont="0" applyBorder="0">
      <alignment horizontal="right"/>
    </xf>
    <xf numFmtId="4" fontId="147" fillId="17" borderId="139" applyFont="0" applyBorder="0">
      <alignment horizontal="right"/>
    </xf>
    <xf numFmtId="4" fontId="147" fillId="17" borderId="139" applyFont="0" applyBorder="0">
      <alignment horizontal="right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171" fontId="2" fillId="0" borderId="139" applyFont="0" applyFill="0" applyBorder="0" applyProtection="0">
      <alignment horizontal="center" vertical="center"/>
    </xf>
    <xf numFmtId="49" fontId="195" fillId="0" borderId="139">
      <alignment horizontal="center" vertical="center" wrapText="1"/>
    </xf>
    <xf numFmtId="49" fontId="195" fillId="0" borderId="139">
      <alignment horizontal="center" vertical="center" wrapText="1"/>
    </xf>
    <xf numFmtId="49" fontId="195" fillId="0" borderId="139">
      <alignment horizontal="center" vertical="center" wrapText="1"/>
    </xf>
    <xf numFmtId="49" fontId="195" fillId="0" borderId="139">
      <alignment horizontal="center" vertical="center" wrapText="1"/>
    </xf>
    <xf numFmtId="49" fontId="195" fillId="0" borderId="139">
      <alignment horizontal="center" vertical="center" wrapText="1"/>
    </xf>
    <xf numFmtId="49" fontId="195" fillId="0" borderId="139">
      <alignment horizontal="center" vertical="center" wrapText="1"/>
    </xf>
    <xf numFmtId="49" fontId="195" fillId="0" borderId="139">
      <alignment horizontal="center" vertical="center" wrapText="1"/>
    </xf>
    <xf numFmtId="49" fontId="195" fillId="0" borderId="139">
      <alignment horizontal="center" vertical="center" wrapText="1"/>
    </xf>
    <xf numFmtId="49" fontId="195" fillId="0" borderId="139">
      <alignment horizontal="center" vertical="center" wrapText="1"/>
    </xf>
    <xf numFmtId="49" fontId="195" fillId="0" borderId="139">
      <alignment horizontal="center" vertical="center" wrapText="1"/>
    </xf>
    <xf numFmtId="0" fontId="81" fillId="0" borderId="139" applyBorder="0">
      <alignment horizontal="center" vertical="center" wrapText="1"/>
    </xf>
    <xf numFmtId="0" fontId="81" fillId="0" borderId="139" applyBorder="0">
      <alignment horizontal="center" vertical="center" wrapText="1"/>
    </xf>
    <xf numFmtId="0" fontId="81" fillId="0" borderId="139" applyBorder="0">
      <alignment horizontal="center" vertical="center" wrapText="1"/>
    </xf>
    <xf numFmtId="0" fontId="81" fillId="0" borderId="139" applyBorder="0">
      <alignment horizontal="center" vertical="center" wrapText="1"/>
    </xf>
    <xf numFmtId="0" fontId="81" fillId="0" borderId="139" applyBorder="0">
      <alignment horizontal="center" vertical="center" wrapText="1"/>
    </xf>
    <xf numFmtId="0" fontId="81" fillId="0" borderId="139" applyBorder="0">
      <alignment horizontal="center" vertical="center" wrapText="1"/>
    </xf>
    <xf numFmtId="0" fontId="81" fillId="0" borderId="139" applyBorder="0">
      <alignment horizontal="center" vertical="center" wrapText="1"/>
    </xf>
    <xf numFmtId="0" fontId="81" fillId="0" borderId="139" applyBorder="0">
      <alignment horizontal="center" vertical="center" wrapText="1"/>
    </xf>
    <xf numFmtId="0" fontId="81" fillId="0" borderId="139" applyBorder="0">
      <alignment horizontal="center" vertical="center" wrapText="1"/>
    </xf>
    <xf numFmtId="0" fontId="81" fillId="0" borderId="139" applyBorder="0">
      <alignment horizontal="center" vertical="center" wrapText="1"/>
    </xf>
    <xf numFmtId="0" fontId="136" fillId="25" borderId="138" applyNumberFormat="0" applyAlignment="0" applyProtection="0"/>
    <xf numFmtId="0" fontId="136" fillId="25" borderId="138" applyNumberFormat="0" applyAlignment="0" applyProtection="0"/>
    <xf numFmtId="0" fontId="136" fillId="25" borderId="138" applyNumberFormat="0" applyAlignment="0" applyProtection="0"/>
    <xf numFmtId="0" fontId="238" fillId="73" borderId="146" applyNumberFormat="0" applyFill="0" applyBorder="0" applyAlignment="0">
      <alignment horizontal="left"/>
    </xf>
    <xf numFmtId="0" fontId="239" fillId="63" borderId="146" applyNumberFormat="0" applyFill="0" applyBorder="0" applyAlignment="0">
      <alignment horizontal="left"/>
    </xf>
    <xf numFmtId="1" fontId="257" fillId="0" borderId="147">
      <alignment horizontal="center" vertical="center"/>
    </xf>
    <xf numFmtId="259" fontId="94" fillId="0" borderId="148" applyFill="0" applyProtection="0"/>
    <xf numFmtId="259" fontId="94" fillId="0" borderId="145" applyFill="0" applyProtection="0"/>
    <xf numFmtId="262" fontId="94" fillId="0" borderId="148" applyFill="0" applyProtection="0"/>
    <xf numFmtId="262" fontId="94" fillId="0" borderId="145" applyFill="0" applyProtection="0"/>
    <xf numFmtId="0" fontId="65" fillId="0" borderId="147" applyNumberFormat="0" applyAlignment="0">
      <protection locked="0"/>
    </xf>
    <xf numFmtId="1" fontId="293" fillId="0" borderId="147">
      <alignment horizontal="center" vertical="center"/>
    </xf>
    <xf numFmtId="0" fontId="326" fillId="0" borderId="0"/>
    <xf numFmtId="9" fontId="326" fillId="0" borderId="0" applyFont="0" applyFill="0" applyBorder="0" applyAlignment="0" applyProtection="0"/>
    <xf numFmtId="0" fontId="166" fillId="0" borderId="0">
      <alignment vertical="top"/>
    </xf>
    <xf numFmtId="0" fontId="77" fillId="0" borderId="0"/>
    <xf numFmtId="0" fontId="327" fillId="49" borderId="152" applyNumberFormat="0">
      <alignment readingOrder="1"/>
      <protection locked="0"/>
    </xf>
    <xf numFmtId="0" fontId="81" fillId="0" borderId="0"/>
    <xf numFmtId="0" fontId="77" fillId="0" borderId="0"/>
    <xf numFmtId="0" fontId="54" fillId="0" borderId="0"/>
    <xf numFmtId="2" fontId="328" fillId="106" borderId="153" applyProtection="0"/>
    <xf numFmtId="2" fontId="328" fillId="106" borderId="153" applyProtection="0"/>
    <xf numFmtId="2" fontId="329" fillId="0" borderId="0" applyFill="0" applyBorder="0" applyProtection="0"/>
    <xf numFmtId="2" fontId="327" fillId="0" borderId="0" applyFill="0" applyBorder="0" applyProtection="0"/>
    <xf numFmtId="2" fontId="327" fillId="74" borderId="153" applyProtection="0"/>
    <xf numFmtId="2" fontId="327" fillId="73" borderId="153" applyProtection="0"/>
    <xf numFmtId="2" fontId="327" fillId="107" borderId="153" applyProtection="0"/>
    <xf numFmtId="2" fontId="327" fillId="107" borderId="153" applyProtection="0">
      <alignment horizontal="center"/>
    </xf>
    <xf numFmtId="2" fontId="327" fillId="73" borderId="153" applyProtection="0">
      <alignment horizontal="center"/>
    </xf>
    <xf numFmtId="0" fontId="43" fillId="0" borderId="0"/>
    <xf numFmtId="0" fontId="43" fillId="0" borderId="0"/>
  </cellStyleXfs>
  <cellXfs count="1405">
    <xf numFmtId="0" fontId="0" fillId="0" borderId="0" xfId="0"/>
    <xf numFmtId="0" fontId="3" fillId="0" borderId="0" xfId="0" applyFont="1"/>
    <xf numFmtId="0" fontId="6" fillId="0" borderId="1" xfId="1" applyFont="1" applyFill="1" applyBorder="1" applyAlignment="1">
      <alignment horizontal="right" vertical="center" wrapText="1"/>
    </xf>
    <xf numFmtId="0" fontId="6" fillId="0" borderId="1" xfId="1" applyFont="1" applyFill="1" applyBorder="1" applyAlignment="1">
      <alignment wrapText="1"/>
    </xf>
    <xf numFmtId="0" fontId="6" fillId="0" borderId="1" xfId="1" applyFont="1" applyFill="1" applyBorder="1" applyAlignment="1">
      <alignment horizontal="right" wrapText="1"/>
    </xf>
    <xf numFmtId="0" fontId="9" fillId="0" borderId="1" xfId="1" applyFont="1" applyFill="1" applyBorder="1" applyAlignment="1">
      <alignment vertical="center" wrapText="1"/>
    </xf>
    <xf numFmtId="0" fontId="9" fillId="0" borderId="1" xfId="1" applyFont="1" applyFill="1" applyBorder="1" applyAlignment="1">
      <alignment wrapText="1"/>
    </xf>
    <xf numFmtId="0" fontId="11" fillId="0" borderId="0" xfId="0" applyFont="1"/>
    <xf numFmtId="0" fontId="14" fillId="0" borderId="1" xfId="0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13" fillId="0" borderId="0" xfId="0" applyFont="1"/>
    <xf numFmtId="0" fontId="14" fillId="0" borderId="1" xfId="0" applyFont="1" applyBorder="1"/>
    <xf numFmtId="0" fontId="15" fillId="0" borderId="1" xfId="0" applyFont="1" applyBorder="1" applyAlignment="1">
      <alignment horizontal="center"/>
    </xf>
    <xf numFmtId="0" fontId="12" fillId="0" borderId="1" xfId="1" applyFont="1" applyFill="1" applyBorder="1" applyAlignment="1">
      <alignment horizontal="right" wrapText="1"/>
    </xf>
    <xf numFmtId="1" fontId="9" fillId="0" borderId="1" xfId="1" applyNumberFormat="1" applyFont="1" applyFill="1" applyBorder="1" applyAlignment="1">
      <alignment wrapText="1"/>
    </xf>
    <xf numFmtId="0" fontId="13" fillId="0" borderId="0" xfId="0" applyFont="1" applyAlignment="1">
      <alignment horizontal="right"/>
    </xf>
    <xf numFmtId="0" fontId="14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4" fillId="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8" xfId="0" applyFont="1" applyBorder="1" applyAlignment="1">
      <alignment wrapText="1"/>
    </xf>
    <xf numFmtId="10" fontId="5" fillId="2" borderId="8" xfId="0" applyNumberFormat="1" applyFont="1" applyFill="1" applyBorder="1"/>
    <xf numFmtId="0" fontId="18" fillId="0" borderId="0" xfId="0" applyFont="1"/>
    <xf numFmtId="0" fontId="4" fillId="0" borderId="8" xfId="0" applyFont="1" applyBorder="1"/>
    <xf numFmtId="0" fontId="5" fillId="0" borderId="8" xfId="0" applyFont="1" applyBorder="1" applyAlignment="1"/>
    <xf numFmtId="0" fontId="19" fillId="0" borderId="8" xfId="0" applyFont="1" applyBorder="1"/>
    <xf numFmtId="0" fontId="19" fillId="0" borderId="0" xfId="0" applyFont="1"/>
    <xf numFmtId="0" fontId="5" fillId="0" borderId="8" xfId="0" applyFont="1" applyBorder="1" applyAlignment="1">
      <alignment horizontal="center"/>
    </xf>
    <xf numFmtId="0" fontId="5" fillId="0" borderId="8" xfId="0" applyFont="1" applyBorder="1"/>
    <xf numFmtId="2" fontId="5" fillId="0" borderId="8" xfId="0" applyNumberFormat="1" applyFont="1" applyBorder="1" applyAlignment="1"/>
    <xf numFmtId="0" fontId="5" fillId="0" borderId="0" xfId="0" applyFont="1"/>
    <xf numFmtId="0" fontId="5" fillId="0" borderId="8" xfId="0" applyFont="1" applyBorder="1" applyAlignment="1">
      <alignment wrapText="1"/>
    </xf>
    <xf numFmtId="2" fontId="5" fillId="0" borderId="8" xfId="0" applyNumberFormat="1" applyFont="1" applyBorder="1"/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5" applyFont="1" applyFill="1" applyBorder="1"/>
    <xf numFmtId="0" fontId="14" fillId="0" borderId="1" xfId="0" applyFont="1" applyBorder="1" applyAlignment="1">
      <alignment horizontal="right" wrapText="1"/>
    </xf>
    <xf numFmtId="0" fontId="14" fillId="0" borderId="1" xfId="0" applyFont="1" applyFill="1" applyBorder="1" applyAlignment="1">
      <alignment horizontal="center"/>
    </xf>
    <xf numFmtId="0" fontId="3" fillId="0" borderId="0" xfId="0" applyFont="1" applyAlignment="1"/>
    <xf numFmtId="0" fontId="3" fillId="0" borderId="0" xfId="0" applyFont="1" applyFill="1"/>
    <xf numFmtId="0" fontId="22" fillId="0" borderId="0" xfId="0" applyFont="1"/>
    <xf numFmtId="0" fontId="14" fillId="0" borderId="0" xfId="0" applyFont="1" applyAlignment="1"/>
    <xf numFmtId="0" fontId="25" fillId="0" borderId="0" xfId="0" applyFont="1" applyAlignment="1"/>
    <xf numFmtId="0" fontId="28" fillId="0" borderId="0" xfId="0" applyFont="1" applyAlignment="1"/>
    <xf numFmtId="0" fontId="23" fillId="0" borderId="0" xfId="0" applyFont="1" applyAlignment="1">
      <alignment horizontal="center"/>
    </xf>
    <xf numFmtId="0" fontId="14" fillId="0" borderId="0" xfId="0" applyFont="1"/>
    <xf numFmtId="172" fontId="3" fillId="0" borderId="0" xfId="8" applyNumberFormat="1" applyFont="1"/>
    <xf numFmtId="10" fontId="14" fillId="0" borderId="1" xfId="4" applyNumberFormat="1" applyFont="1" applyBorder="1"/>
    <xf numFmtId="169" fontId="3" fillId="0" borderId="0" xfId="0" applyNumberFormat="1" applyFont="1"/>
    <xf numFmtId="166" fontId="3" fillId="0" borderId="0" xfId="4" applyNumberFormat="1" applyFont="1"/>
    <xf numFmtId="175" fontId="14" fillId="0" borderId="1" xfId="8" applyNumberFormat="1" applyFont="1" applyBorder="1" applyAlignment="1"/>
    <xf numFmtId="0" fontId="31" fillId="0" borderId="1" xfId="0" applyFont="1" applyBorder="1" applyAlignment="1">
      <alignment horizontal="center"/>
    </xf>
    <xf numFmtId="0" fontId="31" fillId="0" borderId="1" xfId="1" applyFont="1" applyFill="1" applyBorder="1" applyAlignment="1">
      <alignment horizontal="right" vertical="center" wrapText="1"/>
    </xf>
    <xf numFmtId="0" fontId="31" fillId="0" borderId="1" xfId="0" applyFont="1" applyBorder="1" applyAlignment="1">
      <alignment horizont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33" fillId="0" borderId="0" xfId="0" applyFont="1"/>
    <xf numFmtId="0" fontId="22" fillId="6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0" fontId="28" fillId="0" borderId="0" xfId="0" applyFont="1" applyAlignment="1">
      <alignment horizontal="right"/>
    </xf>
    <xf numFmtId="0" fontId="15" fillId="3" borderId="1" xfId="0" applyFont="1" applyFill="1" applyBorder="1" applyAlignment="1">
      <alignment horizontal="center" wrapText="1"/>
    </xf>
    <xf numFmtId="0" fontId="9" fillId="3" borderId="2" xfId="1" applyFont="1" applyFill="1" applyBorder="1" applyAlignment="1">
      <alignment horizontal="center" wrapText="1"/>
    </xf>
    <xf numFmtId="0" fontId="15" fillId="3" borderId="2" xfId="0" applyFont="1" applyFill="1" applyBorder="1" applyAlignment="1">
      <alignment horizontal="center" wrapText="1"/>
    </xf>
    <xf numFmtId="0" fontId="16" fillId="0" borderId="0" xfId="0" applyFont="1" applyAlignment="1"/>
    <xf numFmtId="0" fontId="40" fillId="0" borderId="0" xfId="0" applyFont="1" applyAlignment="1"/>
    <xf numFmtId="0" fontId="6" fillId="7" borderId="1" xfId="0" applyFont="1" applyFill="1" applyBorder="1" applyAlignment="1">
      <alignment horizontal="center" wrapText="1"/>
    </xf>
    <xf numFmtId="0" fontId="6" fillId="0" borderId="0" xfId="0" applyFont="1" applyAlignment="1"/>
    <xf numFmtId="0" fontId="7" fillId="0" borderId="0" xfId="0" applyFont="1" applyAlignment="1">
      <alignment horizontal="right"/>
    </xf>
    <xf numFmtId="0" fontId="10" fillId="7" borderId="1" xfId="0" applyFont="1" applyFill="1" applyBorder="1" applyAlignment="1">
      <alignment horizontal="center" wrapText="1"/>
    </xf>
    <xf numFmtId="0" fontId="13" fillId="0" borderId="1" xfId="0" applyFont="1" applyBorder="1"/>
    <xf numFmtId="0" fontId="3" fillId="0" borderId="1" xfId="0" applyFont="1" applyBorder="1"/>
    <xf numFmtId="0" fontId="11" fillId="0" borderId="1" xfId="0" applyFont="1" applyBorder="1"/>
    <xf numFmtId="0" fontId="3" fillId="6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5" fillId="0" borderId="0" xfId="0" applyFont="1" applyAlignment="1"/>
    <xf numFmtId="0" fontId="9" fillId="3" borderId="1" xfId="0" applyFont="1" applyFill="1" applyBorder="1" applyAlignment="1">
      <alignment horizontal="center"/>
    </xf>
    <xf numFmtId="0" fontId="36" fillId="0" borderId="0" xfId="0" applyFont="1"/>
    <xf numFmtId="0" fontId="3" fillId="0" borderId="0" xfId="0" applyFont="1" applyAlignment="1">
      <alignment horizontal="right" wrapText="1"/>
    </xf>
    <xf numFmtId="0" fontId="12" fillId="0" borderId="0" xfId="0" applyFont="1" applyBorder="1"/>
    <xf numFmtId="0" fontId="12" fillId="0" borderId="0" xfId="1" applyFont="1" applyFill="1" applyBorder="1" applyAlignment="1">
      <alignment horizontal="right" wrapText="1"/>
    </xf>
    <xf numFmtId="0" fontId="12" fillId="0" borderId="0" xfId="0" applyFont="1" applyBorder="1" applyAlignment="1">
      <alignment horizontal="right"/>
    </xf>
    <xf numFmtId="166" fontId="12" fillId="0" borderId="0" xfId="4" applyNumberFormat="1" applyFont="1" applyBorder="1"/>
    <xf numFmtId="179" fontId="14" fillId="0" borderId="1" xfId="0" applyNumberFormat="1" applyFont="1" applyBorder="1" applyAlignment="1">
      <alignment wrapText="1"/>
    </xf>
    <xf numFmtId="179" fontId="14" fillId="0" borderId="1" xfId="0" applyNumberFormat="1" applyFont="1" applyBorder="1" applyAlignment="1"/>
    <xf numFmtId="0" fontId="15" fillId="6" borderId="1" xfId="0" applyFont="1" applyFill="1" applyBorder="1" applyAlignment="1">
      <alignment horizontal="right" wrapText="1"/>
    </xf>
    <xf numFmtId="0" fontId="15" fillId="0" borderId="0" xfId="0" applyFont="1" applyFill="1" applyAlignment="1">
      <alignment horizontal="right" wrapText="1"/>
    </xf>
    <xf numFmtId="166" fontId="15" fillId="0" borderId="0" xfId="0" applyNumberFormat="1" applyFont="1" applyFill="1" applyBorder="1" applyAlignment="1">
      <alignment horizontal="center"/>
    </xf>
    <xf numFmtId="166" fontId="9" fillId="0" borderId="0" xfId="4" applyNumberFormat="1" applyFont="1" applyFill="1" applyBorder="1" applyAlignment="1">
      <alignment horizontal="center" wrapText="1"/>
    </xf>
    <xf numFmtId="0" fontId="14" fillId="0" borderId="0" xfId="0" applyFont="1" applyFill="1" applyAlignment="1"/>
    <xf numFmtId="0" fontId="35" fillId="0" borderId="0" xfId="0" applyFont="1" applyFill="1" applyBorder="1" applyAlignment="1">
      <alignment horizontal="left"/>
    </xf>
    <xf numFmtId="0" fontId="14" fillId="0" borderId="0" xfId="0" applyFont="1" applyFill="1" applyBorder="1" applyAlignment="1"/>
    <xf numFmtId="0" fontId="15" fillId="6" borderId="1" xfId="0" applyFont="1" applyFill="1" applyBorder="1" applyAlignment="1"/>
    <xf numFmtId="179" fontId="15" fillId="6" borderId="1" xfId="0" applyNumberFormat="1" applyFont="1" applyFill="1" applyBorder="1" applyAlignment="1"/>
    <xf numFmtId="0" fontId="9" fillId="3" borderId="1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wrapText="1"/>
    </xf>
    <xf numFmtId="0" fontId="3" fillId="0" borderId="1" xfId="0" applyFont="1" applyBorder="1" applyAlignment="1"/>
    <xf numFmtId="0" fontId="10" fillId="7" borderId="1" xfId="0" applyFont="1" applyFill="1" applyBorder="1" applyAlignment="1">
      <alignment horizontal="right" wrapText="1"/>
    </xf>
    <xf numFmtId="0" fontId="6" fillId="7" borderId="1" xfId="0" applyFont="1" applyFill="1" applyBorder="1" applyAlignment="1">
      <alignment horizontal="right" wrapText="1"/>
    </xf>
    <xf numFmtId="0" fontId="6" fillId="7" borderId="1" xfId="0" applyFont="1" applyFill="1" applyBorder="1" applyAlignment="1">
      <alignment horizontal="left" wrapText="1"/>
    </xf>
    <xf numFmtId="0" fontId="13" fillId="3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wrapText="1"/>
    </xf>
    <xf numFmtId="0" fontId="35" fillId="7" borderId="1" xfId="0" applyFont="1" applyFill="1" applyBorder="1" applyAlignment="1">
      <alignment wrapText="1"/>
    </xf>
    <xf numFmtId="0" fontId="40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3" fillId="0" borderId="9" xfId="0" applyFont="1" applyBorder="1" applyAlignment="1"/>
    <xf numFmtId="0" fontId="15" fillId="0" borderId="0" xfId="0" applyFont="1" applyAlignment="1">
      <alignment horizontal="right"/>
    </xf>
    <xf numFmtId="0" fontId="14" fillId="0" borderId="1" xfId="0" applyFont="1" applyBorder="1" applyAlignment="1"/>
    <xf numFmtId="10" fontId="6" fillId="0" borderId="0" xfId="0" applyNumberFormat="1" applyFont="1" applyAlignment="1">
      <alignment horizontal="right"/>
    </xf>
    <xf numFmtId="174" fontId="6" fillId="0" borderId="0" xfId="8" applyNumberFormat="1" applyFont="1" applyAlignment="1">
      <alignment horizontal="right"/>
    </xf>
    <xf numFmtId="0" fontId="25" fillId="0" borderId="1" xfId="0" applyFont="1" applyBorder="1" applyAlignment="1">
      <alignment wrapText="1"/>
    </xf>
    <xf numFmtId="179" fontId="25" fillId="0" borderId="1" xfId="0" applyNumberFormat="1" applyFont="1" applyBorder="1" applyAlignment="1">
      <alignment wrapText="1"/>
    </xf>
    <xf numFmtId="179" fontId="25" fillId="0" borderId="1" xfId="0" applyNumberFormat="1" applyFont="1" applyBorder="1" applyAlignment="1"/>
    <xf numFmtId="0" fontId="25" fillId="6" borderId="1" xfId="0" applyFont="1" applyFill="1" applyBorder="1" applyAlignment="1">
      <alignment wrapText="1"/>
    </xf>
    <xf numFmtId="0" fontId="26" fillId="6" borderId="1" xfId="0" applyFont="1" applyFill="1" applyBorder="1" applyAlignment="1">
      <alignment wrapText="1"/>
    </xf>
    <xf numFmtId="179" fontId="26" fillId="6" borderId="1" xfId="0" applyNumberFormat="1" applyFont="1" applyFill="1" applyBorder="1" applyAlignment="1">
      <alignment wrapText="1"/>
    </xf>
    <xf numFmtId="166" fontId="25" fillId="6" borderId="1" xfId="0" applyNumberFormat="1" applyFont="1" applyFill="1" applyBorder="1" applyAlignment="1">
      <alignment horizontal="center"/>
    </xf>
    <xf numFmtId="166" fontId="10" fillId="6" borderId="1" xfId="4" applyNumberFormat="1" applyFont="1" applyFill="1" applyBorder="1" applyAlignment="1">
      <alignment horizontal="center" wrapText="1"/>
    </xf>
    <xf numFmtId="166" fontId="12" fillId="0" borderId="0" xfId="0" applyNumberFormat="1" applyFont="1" applyBorder="1"/>
    <xf numFmtId="0" fontId="5" fillId="0" borderId="8" xfId="0" applyFont="1" applyBorder="1" applyAlignment="1">
      <alignment horizontal="right"/>
    </xf>
    <xf numFmtId="0" fontId="25" fillId="0" borderId="17" xfId="0" applyFont="1" applyBorder="1" applyAlignment="1"/>
    <xf numFmtId="183" fontId="14" fillId="0" borderId="0" xfId="0" applyNumberFormat="1" applyFont="1" applyAlignment="1"/>
    <xf numFmtId="2" fontId="14" fillId="0" borderId="1" xfId="0" applyNumberFormat="1" applyFont="1" applyBorder="1"/>
    <xf numFmtId="43" fontId="14" fillId="0" borderId="25" xfId="8" applyNumberFormat="1" applyFont="1" applyBorder="1" applyAlignment="1">
      <alignment horizontal="center" vertical="center"/>
    </xf>
    <xf numFmtId="43" fontId="25" fillId="0" borderId="25" xfId="8" applyNumberFormat="1" applyFont="1" applyBorder="1" applyAlignment="1">
      <alignment horizontal="center" vertical="center"/>
    </xf>
    <xf numFmtId="43" fontId="25" fillId="0" borderId="25" xfId="8" applyFont="1" applyBorder="1" applyAlignment="1">
      <alignment horizontal="center" vertical="center"/>
    </xf>
    <xf numFmtId="170" fontId="6" fillId="7" borderId="1" xfId="0" applyNumberFormat="1" applyFont="1" applyFill="1" applyBorder="1" applyAlignment="1">
      <alignment wrapText="1"/>
    </xf>
    <xf numFmtId="184" fontId="6" fillId="7" borderId="1" xfId="0" applyNumberFormat="1" applyFont="1" applyFill="1" applyBorder="1" applyAlignment="1">
      <alignment horizontal="center" wrapText="1"/>
    </xf>
    <xf numFmtId="184" fontId="10" fillId="7" borderId="1" xfId="0" applyNumberFormat="1" applyFont="1" applyFill="1" applyBorder="1" applyAlignment="1">
      <alignment horizontal="center" wrapText="1"/>
    </xf>
    <xf numFmtId="185" fontId="10" fillId="7" borderId="1" xfId="4" applyNumberFormat="1" applyFont="1" applyFill="1" applyBorder="1" applyAlignment="1">
      <alignment horizontal="center" wrapText="1"/>
    </xf>
    <xf numFmtId="170" fontId="10" fillId="7" borderId="1" xfId="8" applyNumberFormat="1" applyFont="1" applyFill="1" applyBorder="1" applyAlignment="1">
      <alignment wrapText="1"/>
    </xf>
    <xf numFmtId="170" fontId="10" fillId="7" borderId="1" xfId="0" applyNumberFormat="1" applyFont="1" applyFill="1" applyBorder="1" applyAlignment="1">
      <alignment wrapText="1"/>
    </xf>
    <xf numFmtId="170" fontId="7" fillId="7" borderId="1" xfId="0" applyNumberFormat="1" applyFont="1" applyFill="1" applyBorder="1" applyAlignment="1">
      <alignment wrapText="1"/>
    </xf>
    <xf numFmtId="3" fontId="14" fillId="0" borderId="1" xfId="0" applyNumberFormat="1" applyFont="1" applyBorder="1" applyAlignment="1">
      <alignment wrapText="1"/>
    </xf>
    <xf numFmtId="3" fontId="14" fillId="0" borderId="1" xfId="0" applyNumberFormat="1" applyFont="1" applyBorder="1"/>
    <xf numFmtId="0" fontId="3" fillId="0" borderId="0" xfId="0" applyFont="1" applyAlignment="1">
      <alignment horizontal="right"/>
    </xf>
    <xf numFmtId="10" fontId="3" fillId="0" borderId="0" xfId="4" applyNumberFormat="1" applyFont="1"/>
    <xf numFmtId="0" fontId="14" fillId="6" borderId="3" xfId="0" applyFont="1" applyFill="1" applyBorder="1" applyAlignment="1"/>
    <xf numFmtId="178" fontId="15" fillId="3" borderId="1" xfId="0" applyNumberFormat="1" applyFont="1" applyFill="1" applyBorder="1" applyAlignment="1"/>
    <xf numFmtId="183" fontId="14" fillId="0" borderId="1" xfId="0" applyNumberFormat="1" applyFont="1" applyBorder="1" applyAlignment="1"/>
    <xf numFmtId="178" fontId="14" fillId="0" borderId="1" xfId="0" applyNumberFormat="1" applyFont="1" applyBorder="1" applyAlignment="1"/>
    <xf numFmtId="2" fontId="14" fillId="0" borderId="0" xfId="0" applyNumberFormat="1" applyFont="1" applyAlignment="1"/>
    <xf numFmtId="43" fontId="14" fillId="0" borderId="0" xfId="0" applyNumberFormat="1" applyFont="1" applyAlignment="1"/>
    <xf numFmtId="7" fontId="14" fillId="0" borderId="25" xfId="8" applyNumberFormat="1" applyFont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9" fillId="0" borderId="0" xfId="5" applyFont="1" applyFill="1" applyBorder="1" applyAlignment="1">
      <alignment horizontal="center" vertical="center"/>
    </xf>
    <xf numFmtId="0" fontId="9" fillId="0" borderId="33" xfId="5" applyFont="1" applyFill="1" applyBorder="1" applyAlignment="1">
      <alignment horizontal="center" vertical="center"/>
    </xf>
    <xf numFmtId="0" fontId="9" fillId="0" borderId="34" xfId="5" applyFont="1" applyFill="1" applyBorder="1" applyAlignment="1">
      <alignment horizontal="center" vertical="center"/>
    </xf>
    <xf numFmtId="0" fontId="52" fillId="0" borderId="0" xfId="22"/>
    <xf numFmtId="166" fontId="4" fillId="0" borderId="0" xfId="0" applyNumberFormat="1" applyFont="1" applyAlignment="1">
      <alignment horizontal="left" wrapText="1"/>
    </xf>
    <xf numFmtId="0" fontId="53" fillId="0" borderId="0" xfId="0" applyFont="1"/>
    <xf numFmtId="166" fontId="14" fillId="0" borderId="21" xfId="4" applyNumberFormat="1" applyFont="1" applyBorder="1"/>
    <xf numFmtId="166" fontId="14" fillId="0" borderId="14" xfId="4" applyNumberFormat="1" applyFont="1" applyBorder="1"/>
    <xf numFmtId="0" fontId="9" fillId="0" borderId="35" xfId="7" applyFont="1" applyBorder="1" applyAlignment="1">
      <alignment wrapText="1"/>
    </xf>
    <xf numFmtId="0" fontId="6" fillId="0" borderId="35" xfId="7" applyFont="1" applyBorder="1" applyAlignment="1">
      <alignment wrapText="1"/>
    </xf>
    <xf numFmtId="0" fontId="6" fillId="0" borderId="35" xfId="7" applyFont="1" applyBorder="1" applyAlignment="1">
      <alignment horizontal="right"/>
    </xf>
    <xf numFmtId="0" fontId="14" fillId="0" borderId="35" xfId="7" applyFont="1" applyBorder="1" applyAlignment="1">
      <alignment horizontal="right"/>
    </xf>
    <xf numFmtId="0" fontId="14" fillId="0" borderId="35" xfId="7" applyFont="1" applyBorder="1" applyAlignment="1">
      <alignment horizontal="right" wrapText="1"/>
    </xf>
    <xf numFmtId="0" fontId="14" fillId="0" borderId="35" xfId="0" applyFont="1" applyBorder="1"/>
    <xf numFmtId="0" fontId="9" fillId="0" borderId="35" xfId="7" applyFont="1" applyBorder="1"/>
    <xf numFmtId="0" fontId="33" fillId="0" borderId="35" xfId="7" applyFont="1" applyBorder="1" applyAlignment="1">
      <alignment wrapText="1"/>
    </xf>
    <xf numFmtId="0" fontId="10" fillId="0" borderId="35" xfId="7" applyFont="1" applyBorder="1" applyAlignment="1">
      <alignment horizontal="right"/>
    </xf>
    <xf numFmtId="0" fontId="33" fillId="0" borderId="35" xfId="7" applyFont="1" applyBorder="1"/>
    <xf numFmtId="0" fontId="9" fillId="0" borderId="55" xfId="7" applyFont="1" applyBorder="1"/>
    <xf numFmtId="0" fontId="9" fillId="0" borderId="54" xfId="7" applyFont="1" applyBorder="1" applyAlignment="1">
      <alignment wrapText="1"/>
    </xf>
    <xf numFmtId="169" fontId="14" fillId="0" borderId="51" xfId="0" applyNumberFormat="1" applyFont="1" applyBorder="1"/>
    <xf numFmtId="0" fontId="15" fillId="3" borderId="14" xfId="0" applyFont="1" applyFill="1" applyBorder="1" applyAlignment="1">
      <alignment horizontal="center" wrapText="1"/>
    </xf>
    <xf numFmtId="0" fontId="15" fillId="3" borderId="21" xfId="0" applyFont="1" applyFill="1" applyBorder="1" applyAlignment="1">
      <alignment horizontal="center" wrapText="1"/>
    </xf>
    <xf numFmtId="0" fontId="23" fillId="0" borderId="32" xfId="0" applyFont="1" applyBorder="1" applyAlignment="1">
      <alignment horizontal="right" wrapText="1"/>
    </xf>
    <xf numFmtId="0" fontId="14" fillId="0" borderId="35" xfId="0" applyFont="1" applyBorder="1" applyAlignment="1">
      <alignment horizontal="right" wrapText="1"/>
    </xf>
    <xf numFmtId="0" fontId="14" fillId="0" borderId="55" xfId="0" applyFont="1" applyBorder="1" applyAlignment="1">
      <alignment horizontal="right" wrapText="1"/>
    </xf>
    <xf numFmtId="175" fontId="23" fillId="0" borderId="31" xfId="8" applyNumberFormat="1" applyFont="1" applyBorder="1"/>
    <xf numFmtId="175" fontId="23" fillId="0" borderId="17" xfId="8" applyNumberFormat="1" applyFont="1" applyBorder="1"/>
    <xf numFmtId="169" fontId="14" fillId="0" borderId="21" xfId="0" applyNumberFormat="1" applyFont="1" applyBorder="1"/>
    <xf numFmtId="169" fontId="14" fillId="0" borderId="14" xfId="0" applyNumberFormat="1" applyFont="1" applyBorder="1"/>
    <xf numFmtId="166" fontId="23" fillId="0" borderId="31" xfId="4" applyNumberFormat="1" applyFont="1" applyBorder="1"/>
    <xf numFmtId="166" fontId="23" fillId="0" borderId="17" xfId="4" applyNumberFormat="1" applyFont="1" applyBorder="1"/>
    <xf numFmtId="169" fontId="15" fillId="0" borderId="21" xfId="0" applyNumberFormat="1" applyFont="1" applyBorder="1"/>
    <xf numFmtId="169" fontId="15" fillId="0" borderId="14" xfId="0" applyNumberFormat="1" applyFont="1" applyBorder="1"/>
    <xf numFmtId="0" fontId="15" fillId="0" borderId="19" xfId="0" applyFont="1" applyBorder="1" applyAlignment="1">
      <alignment horizontal="center"/>
    </xf>
    <xf numFmtId="0" fontId="9" fillId="0" borderId="20" xfId="1" applyFont="1" applyFill="1" applyBorder="1" applyAlignment="1">
      <alignment wrapText="1"/>
    </xf>
    <xf numFmtId="0" fontId="14" fillId="0" borderId="19" xfId="0" applyFont="1" applyBorder="1" applyAlignment="1">
      <alignment horizontal="center"/>
    </xf>
    <xf numFmtId="0" fontId="6" fillId="0" borderId="20" xfId="1" applyFont="1" applyFill="1" applyBorder="1" applyAlignment="1">
      <alignment wrapText="1"/>
    </xf>
    <xf numFmtId="0" fontId="6" fillId="0" borderId="20" xfId="1" applyFont="1" applyFill="1" applyBorder="1" applyAlignment="1">
      <alignment horizontal="right" wrapText="1"/>
    </xf>
    <xf numFmtId="0" fontId="6" fillId="0" borderId="20" xfId="1" applyFont="1" applyFill="1" applyBorder="1" applyAlignment="1">
      <alignment horizontal="right" vertical="center" wrapText="1"/>
    </xf>
    <xf numFmtId="0" fontId="9" fillId="0" borderId="20" xfId="1" applyFont="1" applyFill="1" applyBorder="1" applyAlignment="1">
      <alignment vertical="center" wrapText="1"/>
    </xf>
    <xf numFmtId="0" fontId="12" fillId="0" borderId="19" xfId="0" applyFont="1" applyBorder="1" applyAlignment="1">
      <alignment horizontal="center"/>
    </xf>
    <xf numFmtId="0" fontId="12" fillId="0" borderId="20" xfId="1" applyFont="1" applyFill="1" applyBorder="1" applyAlignment="1">
      <alignment horizontal="right" wrapText="1"/>
    </xf>
    <xf numFmtId="1" fontId="9" fillId="0" borderId="20" xfId="1" applyNumberFormat="1" applyFont="1" applyFill="1" applyBorder="1" applyAlignment="1">
      <alignment wrapText="1"/>
    </xf>
    <xf numFmtId="0" fontId="15" fillId="0" borderId="20" xfId="0" applyFont="1" applyBorder="1" applyAlignment="1">
      <alignment wrapText="1"/>
    </xf>
    <xf numFmtId="0" fontId="15" fillId="0" borderId="21" xfId="0" applyFont="1" applyBorder="1" applyAlignment="1">
      <alignment horizontal="center"/>
    </xf>
    <xf numFmtId="0" fontId="15" fillId="0" borderId="26" xfId="0" applyFont="1" applyBorder="1" applyAlignment="1">
      <alignment wrapText="1"/>
    </xf>
    <xf numFmtId="9" fontId="15" fillId="6" borderId="14" xfId="4" applyFont="1" applyFill="1" applyBorder="1"/>
    <xf numFmtId="9" fontId="15" fillId="6" borderId="26" xfId="4" applyFont="1" applyFill="1" applyBorder="1"/>
    <xf numFmtId="0" fontId="31" fillId="0" borderId="19" xfId="0" applyFont="1" applyBorder="1" applyAlignment="1">
      <alignment horizontal="center"/>
    </xf>
    <xf numFmtId="0" fontId="31" fillId="0" borderId="20" xfId="1" applyFont="1" applyFill="1" applyBorder="1" applyAlignment="1">
      <alignment horizontal="right" vertical="center" wrapText="1"/>
    </xf>
    <xf numFmtId="0" fontId="31" fillId="0" borderId="20" xfId="1" applyFont="1" applyFill="1" applyBorder="1" applyAlignment="1">
      <alignment horizontal="right" wrapText="1"/>
    </xf>
    <xf numFmtId="166" fontId="14" fillId="6" borderId="51" xfId="4" applyNumberFormat="1" applyFont="1" applyFill="1" applyBorder="1"/>
    <xf numFmtId="0" fontId="14" fillId="6" borderId="21" xfId="0" applyFont="1" applyFill="1" applyBorder="1"/>
    <xf numFmtId="0" fontId="14" fillId="6" borderId="14" xfId="0" applyFont="1" applyFill="1" applyBorder="1"/>
    <xf numFmtId="0" fontId="14" fillId="0" borderId="60" xfId="0" applyFont="1" applyBorder="1"/>
    <xf numFmtId="0" fontId="6" fillId="0" borderId="60" xfId="0" applyFont="1" applyBorder="1" applyAlignment="1">
      <alignment wrapText="1"/>
    </xf>
    <xf numFmtId="3" fontId="14" fillId="0" borderId="60" xfId="0" applyNumberFormat="1" applyFont="1" applyBorder="1"/>
    <xf numFmtId="0" fontId="6" fillId="0" borderId="60" xfId="0" applyFont="1" applyFill="1" applyBorder="1" applyAlignment="1">
      <alignment wrapText="1"/>
    </xf>
    <xf numFmtId="10" fontId="14" fillId="0" borderId="60" xfId="4" applyNumberFormat="1" applyFont="1" applyBorder="1"/>
    <xf numFmtId="169" fontId="14" fillId="0" borderId="60" xfId="0" applyNumberFormat="1" applyFont="1" applyBorder="1"/>
    <xf numFmtId="0" fontId="15" fillId="0" borderId="60" xfId="0" applyFont="1" applyBorder="1"/>
    <xf numFmtId="0" fontId="5" fillId="0" borderId="0" xfId="0" applyFont="1" applyBorder="1" applyAlignment="1">
      <alignment horizontal="right"/>
    </xf>
    <xf numFmtId="9" fontId="14" fillId="6" borderId="60" xfId="4" applyFont="1" applyFill="1" applyBorder="1"/>
    <xf numFmtId="7" fontId="14" fillId="0" borderId="63" xfId="8" applyNumberFormat="1" applyFont="1" applyBorder="1" applyAlignment="1">
      <alignment horizontal="center" vertical="center"/>
    </xf>
    <xf numFmtId="7" fontId="25" fillId="0" borderId="63" xfId="8" applyNumberFormat="1" applyFont="1" applyBorder="1" applyAlignment="1">
      <alignment horizontal="center" vertical="center"/>
    </xf>
    <xf numFmtId="166" fontId="6" fillId="0" borderId="0" xfId="4" applyNumberFormat="1" applyFont="1" applyAlignment="1">
      <alignment horizontal="right"/>
    </xf>
    <xf numFmtId="177" fontId="15" fillId="3" borderId="1" xfId="0" applyNumberFormat="1" applyFont="1" applyFill="1" applyBorder="1" applyAlignment="1"/>
    <xf numFmtId="177" fontId="14" fillId="0" borderId="1" xfId="0" applyNumberFormat="1" applyFont="1" applyFill="1" applyBorder="1" applyAlignment="1"/>
    <xf numFmtId="0" fontId="14" fillId="0" borderId="60" xfId="0" applyFont="1" applyBorder="1" applyAlignment="1"/>
    <xf numFmtId="0" fontId="14" fillId="0" borderId="69" xfId="0" applyFont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0" fontId="6" fillId="0" borderId="68" xfId="1" applyFont="1" applyFill="1" applyBorder="1" applyAlignment="1">
      <alignment horizontal="right" wrapText="1"/>
    </xf>
    <xf numFmtId="175" fontId="14" fillId="0" borderId="60" xfId="8" applyNumberFormat="1" applyFont="1" applyBorder="1" applyAlignment="1"/>
    <xf numFmtId="0" fontId="14" fillId="0" borderId="0" xfId="0" applyFont="1" applyAlignment="1">
      <alignment horizontal="center"/>
    </xf>
    <xf numFmtId="0" fontId="15" fillId="3" borderId="60" xfId="0" applyFont="1" applyFill="1" applyBorder="1" applyAlignment="1">
      <alignment horizontal="center"/>
    </xf>
    <xf numFmtId="175" fontId="25" fillId="0" borderId="1" xfId="8" applyNumberFormat="1" applyFont="1" applyBorder="1" applyAlignment="1"/>
    <xf numFmtId="179" fontId="14" fillId="0" borderId="60" xfId="0" applyNumberFormat="1" applyFont="1" applyBorder="1" applyAlignment="1">
      <alignment wrapText="1"/>
    </xf>
    <xf numFmtId="179" fontId="14" fillId="0" borderId="60" xfId="0" applyNumberFormat="1" applyFont="1" applyBorder="1" applyAlignment="1"/>
    <xf numFmtId="0" fontId="15" fillId="6" borderId="60" xfId="0" applyFont="1" applyFill="1" applyBorder="1" applyAlignment="1">
      <alignment horizontal="center"/>
    </xf>
    <xf numFmtId="0" fontId="66" fillId="0" borderId="0" xfId="0" applyFont="1"/>
    <xf numFmtId="0" fontId="15" fillId="0" borderId="0" xfId="0" applyFont="1"/>
    <xf numFmtId="0" fontId="23" fillId="6" borderId="60" xfId="0" applyFont="1" applyFill="1" applyBorder="1" applyAlignment="1">
      <alignment horizontal="left"/>
    </xf>
    <xf numFmtId="0" fontId="15" fillId="3" borderId="60" xfId="0" applyFont="1" applyFill="1" applyBorder="1" applyAlignment="1">
      <alignment wrapText="1"/>
    </xf>
    <xf numFmtId="3" fontId="15" fillId="3" borderId="60" xfId="0" applyNumberFormat="1" applyFont="1" applyFill="1" applyBorder="1"/>
    <xf numFmtId="0" fontId="15" fillId="0" borderId="60" xfId="0" applyFont="1" applyBorder="1" applyAlignment="1">
      <alignment wrapText="1"/>
    </xf>
    <xf numFmtId="189" fontId="15" fillId="0" borderId="60" xfId="0" applyNumberFormat="1" applyFont="1" applyBorder="1"/>
    <xf numFmtId="189" fontId="14" fillId="0" borderId="60" xfId="8" applyNumberFormat="1" applyFont="1" applyBorder="1"/>
    <xf numFmtId="166" fontId="15" fillId="0" borderId="60" xfId="4" applyNumberFormat="1" applyFont="1" applyBorder="1"/>
    <xf numFmtId="0" fontId="12" fillId="0" borderId="60" xfId="0" applyFont="1" applyBorder="1" applyAlignment="1">
      <alignment horizontal="right"/>
    </xf>
    <xf numFmtId="43" fontId="14" fillId="0" borderId="63" xfId="8" applyNumberFormat="1" applyFont="1" applyBorder="1" applyAlignment="1">
      <alignment horizontal="center" vertical="center"/>
    </xf>
    <xf numFmtId="43" fontId="25" fillId="0" borderId="63" xfId="8" applyNumberFormat="1" applyFont="1" applyBorder="1" applyAlignment="1">
      <alignment horizontal="center" vertical="center"/>
    </xf>
    <xf numFmtId="43" fontId="25" fillId="0" borderId="63" xfId="8" applyFont="1" applyBorder="1" applyAlignment="1">
      <alignment horizontal="center" vertical="center"/>
    </xf>
    <xf numFmtId="166" fontId="25" fillId="0" borderId="65" xfId="4" applyNumberFormat="1" applyFont="1" applyFill="1" applyBorder="1" applyAlignment="1"/>
    <xf numFmtId="0" fontId="6" fillId="4" borderId="71" xfId="10" applyFont="1" applyFill="1" applyBorder="1" applyAlignment="1">
      <alignment wrapText="1"/>
    </xf>
    <xf numFmtId="4" fontId="48" fillId="0" borderId="61" xfId="1" applyNumberFormat="1" applyFont="1" applyFill="1" applyBorder="1" applyAlignment="1">
      <alignment horizontal="center"/>
    </xf>
    <xf numFmtId="14" fontId="6" fillId="0" borderId="61" xfId="1" applyNumberFormat="1" applyFont="1" applyFill="1" applyBorder="1" applyAlignment="1">
      <alignment horizontal="center"/>
    </xf>
    <xf numFmtId="171" fontId="6" fillId="0" borderId="61" xfId="9" applyNumberFormat="1" applyFont="1" applyFill="1" applyBorder="1" applyAlignment="1">
      <alignment horizontal="center"/>
    </xf>
    <xf numFmtId="4" fontId="6" fillId="5" borderId="61" xfId="1" applyNumberFormat="1" applyFont="1" applyFill="1" applyBorder="1" applyAlignment="1">
      <alignment horizontal="center" wrapText="1"/>
    </xf>
    <xf numFmtId="4" fontId="6" fillId="5" borderId="61" xfId="1" applyNumberFormat="1" applyFont="1" applyFill="1" applyBorder="1" applyAlignment="1">
      <alignment horizontal="center"/>
    </xf>
    <xf numFmtId="14" fontId="6" fillId="5" borderId="61" xfId="1" applyNumberFormat="1" applyFont="1" applyFill="1" applyBorder="1" applyAlignment="1">
      <alignment horizontal="center"/>
    </xf>
    <xf numFmtId="180" fontId="6" fillId="4" borderId="61" xfId="10" applyNumberFormat="1" applyFont="1" applyFill="1" applyBorder="1" applyAlignment="1">
      <alignment horizontal="center" wrapText="1"/>
    </xf>
    <xf numFmtId="180" fontId="6" fillId="4" borderId="61" xfId="10" applyNumberFormat="1" applyFont="1" applyFill="1" applyBorder="1" applyAlignment="1">
      <alignment horizontal="center"/>
    </xf>
    <xf numFmtId="4" fontId="6" fillId="0" borderId="61" xfId="1" applyNumberFormat="1" applyFont="1" applyFill="1" applyBorder="1" applyAlignment="1">
      <alignment horizontal="center"/>
    </xf>
    <xf numFmtId="4" fontId="6" fillId="0" borderId="61" xfId="1" applyNumberFormat="1" applyFont="1" applyFill="1" applyBorder="1" applyAlignment="1">
      <alignment horizontal="center" wrapText="1"/>
    </xf>
    <xf numFmtId="14" fontId="6" fillId="4" borderId="61" xfId="1" applyNumberFormat="1" applyFont="1" applyFill="1" applyBorder="1" applyAlignment="1">
      <alignment horizontal="center"/>
    </xf>
    <xf numFmtId="3" fontId="6" fillId="0" borderId="60" xfId="0" applyNumberFormat="1" applyFont="1" applyBorder="1"/>
    <xf numFmtId="169" fontId="14" fillId="0" borderId="69" xfId="0" applyNumberFormat="1" applyFont="1" applyBorder="1"/>
    <xf numFmtId="0" fontId="34" fillId="0" borderId="0" xfId="0" applyFont="1"/>
    <xf numFmtId="2" fontId="15" fillId="0" borderId="0" xfId="0" applyNumberFormat="1" applyFont="1" applyAlignment="1">
      <alignment horizontal="right"/>
    </xf>
    <xf numFmtId="10" fontId="14" fillId="0" borderId="0" xfId="0" applyNumberFormat="1" applyFont="1" applyAlignment="1">
      <alignment horizontal="center"/>
    </xf>
    <xf numFmtId="170" fontId="14" fillId="0" borderId="0" xfId="0" applyNumberFormat="1" applyFont="1"/>
    <xf numFmtId="0" fontId="15" fillId="3" borderId="60" xfId="0" applyFont="1" applyFill="1" applyBorder="1" applyAlignment="1">
      <alignment horizontal="center"/>
    </xf>
    <xf numFmtId="0" fontId="14" fillId="0" borderId="60" xfId="0" applyFont="1" applyBorder="1" applyAlignment="1">
      <alignment horizontal="right"/>
    </xf>
    <xf numFmtId="10" fontId="14" fillId="0" borderId="60" xfId="0" applyNumberFormat="1" applyFont="1" applyBorder="1" applyAlignment="1">
      <alignment horizontal="right"/>
    </xf>
    <xf numFmtId="181" fontId="48" fillId="4" borderId="61" xfId="8" applyNumberFormat="1" applyFont="1" applyFill="1" applyBorder="1" applyAlignment="1">
      <alignment horizontal="center" wrapText="1"/>
    </xf>
    <xf numFmtId="180" fontId="48" fillId="4" borderId="61" xfId="10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wrapText="1"/>
    </xf>
    <xf numFmtId="0" fontId="15" fillId="0" borderId="44" xfId="0" applyFont="1" applyBorder="1" applyAlignment="1">
      <alignment horizontal="center" wrapText="1"/>
    </xf>
    <xf numFmtId="0" fontId="14" fillId="0" borderId="44" xfId="0" applyFont="1" applyBorder="1" applyAlignment="1">
      <alignment horizontal="center" wrapText="1"/>
    </xf>
    <xf numFmtId="0" fontId="12" fillId="0" borderId="44" xfId="0" applyFont="1" applyBorder="1" applyAlignment="1">
      <alignment horizontal="center" wrapText="1"/>
    </xf>
    <xf numFmtId="0" fontId="31" fillId="0" borderId="44" xfId="0" applyFont="1" applyBorder="1" applyAlignment="1">
      <alignment horizontal="center" wrapText="1"/>
    </xf>
    <xf numFmtId="0" fontId="15" fillId="0" borderId="56" xfId="0" applyFont="1" applyBorder="1" applyAlignment="1">
      <alignment horizontal="center" wrapText="1"/>
    </xf>
    <xf numFmtId="0" fontId="9" fillId="3" borderId="31" xfId="5" applyFont="1" applyFill="1" applyBorder="1" applyAlignment="1">
      <alignment vertical="center"/>
    </xf>
    <xf numFmtId="0" fontId="4" fillId="3" borderId="18" xfId="0" applyFont="1" applyFill="1" applyBorder="1" applyAlignment="1">
      <alignment wrapText="1"/>
    </xf>
    <xf numFmtId="168" fontId="6" fillId="0" borderId="23" xfId="0" applyNumberFormat="1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6" fillId="0" borderId="20" xfId="1" applyFont="1" applyFill="1" applyBorder="1" applyAlignment="1">
      <alignment horizontal="left" wrapText="1"/>
    </xf>
    <xf numFmtId="0" fontId="6" fillId="0" borderId="44" xfId="0" applyFont="1" applyBorder="1" applyAlignment="1">
      <alignment horizontal="center" wrapText="1"/>
    </xf>
    <xf numFmtId="4" fontId="9" fillId="0" borderId="1" xfId="1" applyNumberFormat="1" applyFont="1" applyFill="1" applyBorder="1" applyAlignment="1">
      <alignment horizontal="center"/>
    </xf>
    <xf numFmtId="4" fontId="6" fillId="5" borderId="14" xfId="1" applyNumberFormat="1" applyFont="1" applyFill="1" applyBorder="1" applyAlignment="1">
      <alignment horizontal="center"/>
    </xf>
    <xf numFmtId="166" fontId="25" fillId="0" borderId="1" xfId="4" applyNumberFormat="1" applyFont="1" applyBorder="1" applyAlignment="1">
      <alignment horizontal="center"/>
    </xf>
    <xf numFmtId="166" fontId="25" fillId="0" borderId="14" xfId="4" applyNumberFormat="1" applyFont="1" applyBorder="1" applyAlignment="1">
      <alignment horizontal="center"/>
    </xf>
    <xf numFmtId="175" fontId="6" fillId="7" borderId="14" xfId="8" applyNumberFormat="1" applyFont="1" applyFill="1" applyBorder="1" applyAlignment="1">
      <alignment horizontal="center"/>
    </xf>
    <xf numFmtId="175" fontId="6" fillId="7" borderId="1" xfId="8" applyNumberFormat="1" applyFont="1" applyFill="1" applyBorder="1" applyAlignment="1">
      <alignment horizontal="center"/>
    </xf>
    <xf numFmtId="7" fontId="25" fillId="0" borderId="25" xfId="8" applyNumberFormat="1" applyFont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/>
    </xf>
    <xf numFmtId="10" fontId="27" fillId="7" borderId="20" xfId="0" applyNumberFormat="1" applyFont="1" applyFill="1" applyBorder="1" applyAlignment="1">
      <alignment horizontal="center"/>
    </xf>
    <xf numFmtId="14" fontId="9" fillId="4" borderId="1" xfId="1" applyNumberFormat="1" applyFont="1" applyFill="1" applyBorder="1" applyAlignment="1">
      <alignment horizontal="center"/>
    </xf>
    <xf numFmtId="171" fontId="6" fillId="0" borderId="1" xfId="9" applyNumberFormat="1" applyFont="1" applyFill="1" applyBorder="1" applyAlignment="1">
      <alignment horizontal="center"/>
    </xf>
    <xf numFmtId="180" fontId="48" fillId="4" borderId="1" xfId="10" applyNumberFormat="1" applyFont="1" applyFill="1" applyBorder="1" applyAlignment="1">
      <alignment horizontal="center" vertical="center"/>
    </xf>
    <xf numFmtId="180" fontId="48" fillId="4" borderId="1" xfId="10" applyNumberFormat="1" applyFont="1" applyFill="1" applyBorder="1" applyAlignment="1">
      <alignment horizontal="center"/>
    </xf>
    <xf numFmtId="14" fontId="6" fillId="4" borderId="1" xfId="1" applyNumberFormat="1" applyFont="1" applyFill="1" applyBorder="1" applyAlignment="1">
      <alignment horizontal="center"/>
    </xf>
    <xf numFmtId="180" fontId="6" fillId="4" borderId="14" xfId="10" applyNumberFormat="1" applyFont="1" applyFill="1" applyBorder="1" applyAlignment="1">
      <alignment horizontal="center" wrapText="1"/>
    </xf>
    <xf numFmtId="4" fontId="6" fillId="5" borderId="14" xfId="1" applyNumberFormat="1" applyFont="1" applyFill="1" applyBorder="1" applyAlignment="1">
      <alignment horizontal="center" wrapText="1"/>
    </xf>
    <xf numFmtId="14" fontId="6" fillId="5" borderId="14" xfId="1" applyNumberFormat="1" applyFont="1" applyFill="1" applyBorder="1" applyAlignment="1">
      <alignment horizontal="center"/>
    </xf>
    <xf numFmtId="171" fontId="6" fillId="0" borderId="14" xfId="9" applyNumberFormat="1" applyFont="1" applyFill="1" applyBorder="1" applyAlignment="1">
      <alignment horizontal="center"/>
    </xf>
    <xf numFmtId="0" fontId="9" fillId="4" borderId="71" xfId="10" applyFont="1" applyFill="1" applyBorder="1" applyAlignment="1">
      <alignment wrapText="1"/>
    </xf>
    <xf numFmtId="0" fontId="25" fillId="7" borderId="19" xfId="0" applyFont="1" applyFill="1" applyBorder="1" applyAlignment="1">
      <alignment horizontal="center" wrapText="1"/>
    </xf>
    <xf numFmtId="0" fontId="25" fillId="7" borderId="21" xfId="0" applyFont="1" applyFill="1" applyBorder="1" applyAlignment="1">
      <alignment horizontal="center" wrapText="1"/>
    </xf>
    <xf numFmtId="0" fontId="68" fillId="0" borderId="0" xfId="0" applyFont="1" applyAlignment="1"/>
    <xf numFmtId="177" fontId="15" fillId="0" borderId="1" xfId="0" applyNumberFormat="1" applyFont="1" applyFill="1" applyBorder="1" applyAlignment="1"/>
    <xf numFmtId="178" fontId="15" fillId="0" borderId="1" xfId="0" applyNumberFormat="1" applyFont="1" applyFill="1" applyBorder="1" applyAlignment="1"/>
    <xf numFmtId="0" fontId="15" fillId="6" borderId="1" xfId="0" applyFont="1" applyFill="1" applyBorder="1" applyAlignment="1">
      <alignment horizontal="right"/>
    </xf>
    <xf numFmtId="0" fontId="15" fillId="3" borderId="61" xfId="0" applyFont="1" applyFill="1" applyBorder="1" applyAlignment="1">
      <alignment horizontal="right"/>
    </xf>
    <xf numFmtId="177" fontId="15" fillId="12" borderId="1" xfId="0" applyNumberFormat="1" applyFont="1" applyFill="1" applyBorder="1" applyAlignment="1"/>
    <xf numFmtId="177" fontId="15" fillId="11" borderId="1" xfId="0" applyNumberFormat="1" applyFont="1" applyFill="1" applyBorder="1" applyAlignment="1"/>
    <xf numFmtId="177" fontId="14" fillId="11" borderId="1" xfId="0" applyNumberFormat="1" applyFont="1" applyFill="1" applyBorder="1" applyAlignment="1"/>
    <xf numFmtId="0" fontId="14" fillId="11" borderId="0" xfId="0" applyFont="1" applyFill="1" applyAlignment="1"/>
    <xf numFmtId="0" fontId="14" fillId="11" borderId="1" xfId="0" applyFont="1" applyFill="1" applyBorder="1" applyAlignment="1"/>
    <xf numFmtId="183" fontId="14" fillId="11" borderId="1" xfId="0" applyNumberFormat="1" applyFont="1" applyFill="1" applyBorder="1" applyAlignment="1"/>
    <xf numFmtId="0" fontId="15" fillId="7" borderId="63" xfId="0" applyFont="1" applyFill="1" applyBorder="1" applyAlignment="1">
      <alignment horizontal="center" wrapText="1"/>
    </xf>
    <xf numFmtId="0" fontId="15" fillId="11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 wrapText="1"/>
    </xf>
    <xf numFmtId="0" fontId="69" fillId="0" borderId="0" xfId="0" applyFont="1" applyAlignment="1"/>
    <xf numFmtId="178" fontId="15" fillId="12" borderId="1" xfId="0" applyNumberFormat="1" applyFont="1" applyFill="1" applyBorder="1" applyAlignment="1"/>
    <xf numFmtId="178" fontId="15" fillId="11" borderId="1" xfId="0" applyNumberFormat="1" applyFont="1" applyFill="1" applyBorder="1" applyAlignment="1"/>
    <xf numFmtId="178" fontId="14" fillId="11" borderId="1" xfId="0" applyNumberFormat="1" applyFont="1" applyFill="1" applyBorder="1" applyAlignment="1"/>
    <xf numFmtId="166" fontId="25" fillId="0" borderId="62" xfId="4" applyNumberFormat="1" applyFont="1" applyBorder="1" applyAlignment="1">
      <alignment horizontal="center"/>
    </xf>
    <xf numFmtId="166" fontId="25" fillId="0" borderId="15" xfId="4" applyNumberFormat="1" applyFont="1" applyBorder="1" applyAlignment="1">
      <alignment horizontal="center"/>
    </xf>
    <xf numFmtId="175" fontId="6" fillId="7" borderId="62" xfId="8" applyNumberFormat="1" applyFont="1" applyFill="1" applyBorder="1" applyAlignment="1">
      <alignment horizontal="center"/>
    </xf>
    <xf numFmtId="175" fontId="6" fillId="7" borderId="15" xfId="8" applyNumberFormat="1" applyFont="1" applyFill="1" applyBorder="1" applyAlignment="1">
      <alignment horizontal="center"/>
    </xf>
    <xf numFmtId="10" fontId="27" fillId="7" borderId="62" xfId="0" applyNumberFormat="1" applyFont="1" applyFill="1" applyBorder="1" applyAlignment="1">
      <alignment horizontal="center"/>
    </xf>
    <xf numFmtId="171" fontId="6" fillId="4" borderId="62" xfId="9" applyNumberFormat="1" applyFont="1" applyFill="1" applyBorder="1" applyAlignment="1">
      <alignment horizontal="center"/>
    </xf>
    <xf numFmtId="171" fontId="6" fillId="4" borderId="72" xfId="9" applyNumberFormat="1" applyFont="1" applyFill="1" applyBorder="1" applyAlignment="1">
      <alignment horizontal="center"/>
    </xf>
    <xf numFmtId="171" fontId="6" fillId="4" borderId="15" xfId="9" applyNumberFormat="1" applyFont="1" applyFill="1" applyBorder="1" applyAlignment="1">
      <alignment horizontal="center"/>
    </xf>
    <xf numFmtId="0" fontId="25" fillId="0" borderId="18" xfId="0" applyFont="1" applyBorder="1" applyAlignment="1"/>
    <xf numFmtId="1" fontId="15" fillId="0" borderId="1" xfId="0" applyNumberFormat="1" applyFont="1" applyBorder="1" applyAlignment="1"/>
    <xf numFmtId="1" fontId="15" fillId="0" borderId="20" xfId="0" applyNumberFormat="1" applyFont="1" applyBorder="1" applyAlignment="1">
      <alignment horizontal="center"/>
    </xf>
    <xf numFmtId="1" fontId="15" fillId="0" borderId="14" xfId="0" applyNumberFormat="1" applyFont="1" applyBorder="1" applyAlignment="1"/>
    <xf numFmtId="1" fontId="15" fillId="0" borderId="26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1" fontId="14" fillId="0" borderId="1" xfId="0" applyNumberFormat="1" applyFont="1" applyBorder="1" applyAlignment="1"/>
    <xf numFmtId="1" fontId="14" fillId="0" borderId="20" xfId="0" applyNumberFormat="1" applyFont="1" applyBorder="1" applyAlignment="1"/>
    <xf numFmtId="1" fontId="14" fillId="0" borderId="4" xfId="0" applyNumberFormat="1" applyFont="1" applyBorder="1" applyAlignment="1"/>
    <xf numFmtId="1" fontId="14" fillId="0" borderId="27" xfId="0" applyNumberFormat="1" applyFont="1" applyBorder="1" applyAlignment="1"/>
    <xf numFmtId="1" fontId="14" fillId="0" borderId="25" xfId="0" applyNumberFormat="1" applyFont="1" applyBorder="1" applyAlignment="1"/>
    <xf numFmtId="1" fontId="14" fillId="0" borderId="16" xfId="0" applyNumberFormat="1" applyFont="1" applyBorder="1" applyAlignment="1"/>
    <xf numFmtId="171" fontId="6" fillId="0" borderId="20" xfId="9" applyNumberFormat="1" applyFont="1" applyFill="1" applyBorder="1" applyAlignment="1">
      <alignment horizontal="center"/>
    </xf>
    <xf numFmtId="171" fontId="6" fillId="0" borderId="70" xfId="9" applyNumberFormat="1" applyFont="1" applyFill="1" applyBorder="1" applyAlignment="1">
      <alignment horizontal="center"/>
    </xf>
    <xf numFmtId="171" fontId="6" fillId="0" borderId="26" xfId="9" applyNumberFormat="1" applyFont="1" applyFill="1" applyBorder="1" applyAlignment="1">
      <alignment horizontal="center"/>
    </xf>
    <xf numFmtId="0" fontId="14" fillId="0" borderId="34" xfId="0" applyFont="1" applyBorder="1" applyAlignment="1"/>
    <xf numFmtId="0" fontId="24" fillId="0" borderId="77" xfId="0" applyFont="1" applyBorder="1" applyAlignment="1">
      <alignment horizontal="center"/>
    </xf>
    <xf numFmtId="0" fontId="14" fillId="0" borderId="77" xfId="0" applyFont="1" applyBorder="1" applyAlignment="1"/>
    <xf numFmtId="0" fontId="7" fillId="0" borderId="77" xfId="0" applyFont="1" applyBorder="1" applyAlignment="1">
      <alignment horizontal="left"/>
    </xf>
    <xf numFmtId="2" fontId="15" fillId="6" borderId="17" xfId="0" applyNumberFormat="1" applyFont="1" applyFill="1" applyBorder="1" applyAlignment="1">
      <alignment horizontal="center"/>
    </xf>
    <xf numFmtId="3" fontId="15" fillId="6" borderId="17" xfId="0" applyNumberFormat="1" applyFont="1" applyFill="1" applyBorder="1" applyAlignment="1">
      <alignment horizontal="center"/>
    </xf>
    <xf numFmtId="0" fontId="15" fillId="6" borderId="17" xfId="0" applyFont="1" applyFill="1" applyBorder="1" applyAlignment="1">
      <alignment horizontal="center"/>
    </xf>
    <xf numFmtId="1" fontId="15" fillId="6" borderId="17" xfId="0" applyNumberFormat="1" applyFont="1" applyFill="1" applyBorder="1" applyAlignment="1">
      <alignment horizontal="center"/>
    </xf>
    <xf numFmtId="1" fontId="15" fillId="6" borderId="18" xfId="0" applyNumberFormat="1" applyFont="1" applyFill="1" applyBorder="1" applyAlignment="1">
      <alignment horizontal="center"/>
    </xf>
    <xf numFmtId="3" fontId="15" fillId="6" borderId="18" xfId="0" applyNumberFormat="1" applyFont="1" applyFill="1" applyBorder="1" applyAlignment="1">
      <alignment horizontal="center"/>
    </xf>
    <xf numFmtId="0" fontId="15" fillId="3" borderId="25" xfId="0" applyFont="1" applyFill="1" applyBorder="1" applyAlignment="1">
      <alignment horizontal="center"/>
    </xf>
    <xf numFmtId="0" fontId="15" fillId="3" borderId="76" xfId="0" applyFont="1" applyFill="1" applyBorder="1" applyAlignment="1">
      <alignment horizontal="center"/>
    </xf>
    <xf numFmtId="2" fontId="15" fillId="6" borderId="63" xfId="0" applyNumberFormat="1" applyFont="1" applyFill="1" applyBorder="1" applyAlignment="1">
      <alignment horizontal="center"/>
    </xf>
    <xf numFmtId="2" fontId="15" fillId="6" borderId="63" xfId="0" applyNumberFormat="1" applyFont="1" applyFill="1" applyBorder="1" applyAlignment="1">
      <alignment horizontal="center" wrapText="1"/>
    </xf>
    <xf numFmtId="14" fontId="9" fillId="6" borderId="63" xfId="1" applyNumberFormat="1" applyFont="1" applyFill="1" applyBorder="1" applyAlignment="1">
      <alignment horizontal="center"/>
    </xf>
    <xf numFmtId="3" fontId="15" fillId="6" borderId="63" xfId="0" applyNumberFormat="1" applyFont="1" applyFill="1" applyBorder="1" applyAlignment="1">
      <alignment horizontal="center"/>
    </xf>
    <xf numFmtId="3" fontId="15" fillId="6" borderId="66" xfId="0" applyNumberFormat="1" applyFont="1" applyFill="1" applyBorder="1" applyAlignment="1">
      <alignment horizontal="center"/>
    </xf>
    <xf numFmtId="1" fontId="15" fillId="6" borderId="63" xfId="0" applyNumberFormat="1" applyFont="1" applyFill="1" applyBorder="1" applyAlignment="1"/>
    <xf numFmtId="1" fontId="15" fillId="6" borderId="67" xfId="0" applyNumberFormat="1" applyFont="1" applyFill="1" applyBorder="1" applyAlignment="1"/>
    <xf numFmtId="0" fontId="14" fillId="0" borderId="17" xfId="0" applyFont="1" applyBorder="1" applyAlignment="1"/>
    <xf numFmtId="0" fontId="14" fillId="0" borderId="18" xfId="0" applyFont="1" applyBorder="1" applyAlignment="1"/>
    <xf numFmtId="0" fontId="15" fillId="6" borderId="51" xfId="0" applyFont="1" applyFill="1" applyBorder="1" applyAlignment="1">
      <alignment horizontal="center" wrapText="1"/>
    </xf>
    <xf numFmtId="0" fontId="25" fillId="7" borderId="19" xfId="0" applyFont="1" applyFill="1" applyBorder="1" applyAlignment="1">
      <alignment horizontal="left" wrapText="1"/>
    </xf>
    <xf numFmtId="0" fontId="25" fillId="7" borderId="21" xfId="0" applyFont="1" applyFill="1" applyBorder="1" applyAlignment="1">
      <alignment horizontal="left" wrapText="1"/>
    </xf>
    <xf numFmtId="0" fontId="15" fillId="6" borderId="31" xfId="0" applyFont="1" applyFill="1" applyBorder="1" applyAlignment="1">
      <alignment horizontal="center" wrapText="1"/>
    </xf>
    <xf numFmtId="0" fontId="25" fillId="0" borderId="19" xfId="0" applyFont="1" applyBorder="1" applyAlignment="1">
      <alignment horizontal="left" wrapText="1"/>
    </xf>
    <xf numFmtId="166" fontId="25" fillId="0" borderId="1" xfId="4" applyNumberFormat="1" applyFont="1" applyBorder="1" applyAlignment="1"/>
    <xf numFmtId="10" fontId="27" fillId="7" borderId="63" xfId="0" applyNumberFormat="1" applyFont="1" applyFill="1" applyBorder="1" applyAlignment="1">
      <alignment horizontal="center"/>
    </xf>
    <xf numFmtId="10" fontId="27" fillId="7" borderId="66" xfId="0" applyNumberFormat="1" applyFont="1" applyFill="1" applyBorder="1" applyAlignment="1">
      <alignment horizontal="center"/>
    </xf>
    <xf numFmtId="175" fontId="6" fillId="6" borderId="17" xfId="8" applyNumberFormat="1" applyFont="1" applyFill="1" applyBorder="1" applyAlignment="1">
      <alignment horizontal="center"/>
    </xf>
    <xf numFmtId="0" fontId="14" fillId="0" borderId="1" xfId="8" applyNumberFormat="1" applyFont="1" applyBorder="1" applyAlignment="1"/>
    <xf numFmtId="169" fontId="23" fillId="0" borderId="60" xfId="0" applyNumberFormat="1" applyFont="1" applyBorder="1"/>
    <xf numFmtId="0" fontId="9" fillId="0" borderId="44" xfId="0" applyFont="1" applyBorder="1" applyAlignment="1">
      <alignment horizontal="center" wrapText="1"/>
    </xf>
    <xf numFmtId="0" fontId="3" fillId="0" borderId="0" xfId="0" applyFont="1" applyBorder="1"/>
    <xf numFmtId="0" fontId="3" fillId="0" borderId="34" xfId="0" applyFont="1" applyBorder="1"/>
    <xf numFmtId="0" fontId="15" fillId="3" borderId="69" xfId="0" applyFont="1" applyFill="1" applyBorder="1" applyAlignment="1">
      <alignment horizontal="center" wrapText="1"/>
    </xf>
    <xf numFmtId="169" fontId="15" fillId="0" borderId="60" xfId="0" applyNumberFormat="1" applyFont="1" applyBorder="1"/>
    <xf numFmtId="169" fontId="15" fillId="0" borderId="69" xfId="0" applyNumberFormat="1" applyFont="1" applyBorder="1"/>
    <xf numFmtId="169" fontId="6" fillId="0" borderId="60" xfId="0" applyNumberFormat="1" applyFont="1" applyBorder="1"/>
    <xf numFmtId="169" fontId="14" fillId="0" borderId="62" xfId="0" applyNumberFormat="1" applyFont="1" applyBorder="1"/>
    <xf numFmtId="0" fontId="6" fillId="0" borderId="0" xfId="4" applyNumberFormat="1" applyFont="1" applyAlignment="1">
      <alignment horizontal="right"/>
    </xf>
    <xf numFmtId="0" fontId="6" fillId="0" borderId="0" xfId="0" applyNumberFormat="1" applyFont="1" applyAlignment="1">
      <alignment horizontal="center"/>
    </xf>
    <xf numFmtId="0" fontId="9" fillId="0" borderId="69" xfId="0" applyFont="1" applyBorder="1" applyAlignment="1">
      <alignment horizontal="center"/>
    </xf>
    <xf numFmtId="0" fontId="37" fillId="0" borderId="29" xfId="0" applyFont="1" applyBorder="1" applyAlignment="1">
      <alignment horizontal="center"/>
    </xf>
    <xf numFmtId="166" fontId="25" fillId="0" borderId="72" xfId="4" applyNumberFormat="1" applyFont="1" applyBorder="1" applyAlignment="1">
      <alignment horizontal="center"/>
    </xf>
    <xf numFmtId="166" fontId="25" fillId="0" borderId="57" xfId="4" applyNumberFormat="1" applyFont="1" applyBorder="1" applyAlignment="1">
      <alignment horizontal="center"/>
    </xf>
    <xf numFmtId="166" fontId="25" fillId="0" borderId="76" xfId="4" applyNumberFormat="1" applyFont="1" applyBorder="1" applyAlignment="1">
      <alignment horizontal="center"/>
    </xf>
    <xf numFmtId="0" fontId="15" fillId="3" borderId="25" xfId="0" applyFont="1" applyFill="1" applyBorder="1" applyAlignment="1">
      <alignment horizontal="center" wrapText="1"/>
    </xf>
    <xf numFmtId="0" fontId="15" fillId="3" borderId="12" xfId="0" applyFont="1" applyFill="1" applyBorder="1" applyAlignment="1">
      <alignment horizontal="center" wrapText="1"/>
    </xf>
    <xf numFmtId="0" fontId="15" fillId="3" borderId="16" xfId="0" applyFont="1" applyFill="1" applyBorder="1" applyAlignment="1">
      <alignment horizontal="center" wrapText="1"/>
    </xf>
    <xf numFmtId="0" fontId="15" fillId="3" borderId="60" xfId="0" applyFont="1" applyFill="1" applyBorder="1" applyAlignment="1">
      <alignment horizontal="center" wrapText="1"/>
    </xf>
    <xf numFmtId="0" fontId="15" fillId="3" borderId="48" xfId="0" applyFont="1" applyFill="1" applyBorder="1" applyAlignment="1">
      <alignment horizontal="center" wrapText="1"/>
    </xf>
    <xf numFmtId="0" fontId="37" fillId="0" borderId="34" xfId="0" applyFont="1" applyBorder="1" applyAlignment="1">
      <alignment horizontal="center"/>
    </xf>
    <xf numFmtId="175" fontId="6" fillId="7" borderId="57" xfId="8" applyNumberFormat="1" applyFont="1" applyFill="1" applyBorder="1" applyAlignment="1">
      <alignment horizontal="center"/>
    </xf>
    <xf numFmtId="175" fontId="6" fillId="7" borderId="76" xfId="8" applyNumberFormat="1" applyFont="1" applyFill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13" fillId="0" borderId="0" xfId="0" applyFont="1" applyBorder="1"/>
    <xf numFmtId="0" fontId="15" fillId="3" borderId="68" xfId="0" applyFont="1" applyFill="1" applyBorder="1" applyAlignment="1">
      <alignment horizontal="center" wrapText="1"/>
    </xf>
    <xf numFmtId="0" fontId="15" fillId="0" borderId="69" xfId="0" applyFont="1" applyBorder="1" applyAlignment="1">
      <alignment horizontal="center"/>
    </xf>
    <xf numFmtId="0" fontId="9" fillId="0" borderId="68" xfId="1" applyFont="1" applyFill="1" applyBorder="1" applyAlignment="1">
      <alignment wrapText="1"/>
    </xf>
    <xf numFmtId="0" fontId="6" fillId="0" borderId="69" xfId="0" applyFont="1" applyBorder="1" applyAlignment="1">
      <alignment horizontal="center"/>
    </xf>
    <xf numFmtId="0" fontId="6" fillId="0" borderId="68" xfId="1" applyFont="1" applyFill="1" applyBorder="1" applyAlignment="1">
      <alignment wrapText="1"/>
    </xf>
    <xf numFmtId="0" fontId="6" fillId="0" borderId="68" xfId="1" applyFont="1" applyFill="1" applyBorder="1" applyAlignment="1">
      <alignment horizontal="left" wrapText="1"/>
    </xf>
    <xf numFmtId="0" fontId="6" fillId="0" borderId="68" xfId="1" applyFont="1" applyFill="1" applyBorder="1" applyAlignment="1">
      <alignment horizontal="right" vertical="center" wrapText="1"/>
    </xf>
    <xf numFmtId="0" fontId="9" fillId="0" borderId="68" xfId="1" applyFont="1" applyFill="1" applyBorder="1" applyAlignment="1">
      <alignment vertical="center" wrapText="1"/>
    </xf>
    <xf numFmtId="9" fontId="15" fillId="6" borderId="60" xfId="4" applyFont="1" applyFill="1" applyBorder="1"/>
    <xf numFmtId="9" fontId="15" fillId="6" borderId="68" xfId="4" applyFont="1" applyFill="1" applyBorder="1"/>
    <xf numFmtId="0" fontId="31" fillId="0" borderId="69" xfId="0" applyFont="1" applyBorder="1" applyAlignment="1">
      <alignment horizontal="center"/>
    </xf>
    <xf numFmtId="0" fontId="31" fillId="0" borderId="68" xfId="1" applyFont="1" applyFill="1" applyBorder="1" applyAlignment="1">
      <alignment horizontal="right" vertical="center" wrapText="1"/>
    </xf>
    <xf numFmtId="9" fontId="14" fillId="6" borderId="68" xfId="4" applyFont="1" applyFill="1" applyBorder="1"/>
    <xf numFmtId="0" fontId="31" fillId="0" borderId="68" xfId="1" applyFont="1" applyFill="1" applyBorder="1" applyAlignment="1">
      <alignment horizontal="right" wrapText="1"/>
    </xf>
    <xf numFmtId="1" fontId="9" fillId="0" borderId="68" xfId="1" applyNumberFormat="1" applyFont="1" applyFill="1" applyBorder="1" applyAlignment="1">
      <alignment wrapText="1"/>
    </xf>
    <xf numFmtId="0" fontId="15" fillId="0" borderId="68" xfId="0" applyFont="1" applyBorder="1" applyAlignment="1">
      <alignment wrapText="1"/>
    </xf>
    <xf numFmtId="0" fontId="15" fillId="0" borderId="69" xfId="0" applyFont="1" applyBorder="1"/>
    <xf numFmtId="0" fontId="61" fillId="0" borderId="0" xfId="0" applyFont="1" applyAlignment="1"/>
    <xf numFmtId="0" fontId="17" fillId="0" borderId="0" xfId="0" applyFont="1" applyAlignment="1"/>
    <xf numFmtId="0" fontId="14" fillId="13" borderId="19" xfId="0" applyFont="1" applyFill="1" applyBorder="1" applyAlignment="1">
      <alignment horizontal="center"/>
    </xf>
    <xf numFmtId="0" fontId="6" fillId="13" borderId="20" xfId="1" applyFont="1" applyFill="1" applyBorder="1" applyAlignment="1">
      <alignment horizontal="right" wrapText="1"/>
    </xf>
    <xf numFmtId="0" fontId="14" fillId="13" borderId="44" xfId="0" applyFont="1" applyFill="1" applyBorder="1" applyAlignment="1">
      <alignment horizontal="center" wrapText="1"/>
    </xf>
    <xf numFmtId="169" fontId="14" fillId="0" borderId="63" xfId="0" applyNumberFormat="1" applyFont="1" applyBorder="1"/>
    <xf numFmtId="169" fontId="36" fillId="0" borderId="60" xfId="0" applyNumberFormat="1" applyFont="1" applyBorder="1"/>
    <xf numFmtId="169" fontId="10" fillId="0" borderId="60" xfId="0" applyNumberFormat="1" applyFont="1" applyBorder="1"/>
    <xf numFmtId="0" fontId="15" fillId="3" borderId="63" xfId="0" applyFont="1" applyFill="1" applyBorder="1" applyAlignment="1">
      <alignment horizontal="center" wrapText="1"/>
    </xf>
    <xf numFmtId="169" fontId="14" fillId="0" borderId="66" xfId="0" applyNumberFormat="1" applyFont="1" applyBorder="1"/>
    <xf numFmtId="169" fontId="6" fillId="0" borderId="62" xfId="0" applyNumberFormat="1" applyFont="1" applyBorder="1"/>
    <xf numFmtId="169" fontId="36" fillId="0" borderId="62" xfId="0" applyNumberFormat="1" applyFont="1" applyBorder="1"/>
    <xf numFmtId="169" fontId="10" fillId="0" borderId="62" xfId="0" applyNumberFormat="1" applyFont="1" applyBorder="1"/>
    <xf numFmtId="166" fontId="14" fillId="0" borderId="15" xfId="4" applyNumberFormat="1" applyFont="1" applyBorder="1"/>
    <xf numFmtId="169" fontId="14" fillId="0" borderId="67" xfId="0" applyNumberFormat="1" applyFont="1" applyBorder="1"/>
    <xf numFmtId="169" fontId="14" fillId="0" borderId="68" xfId="0" applyNumberFormat="1" applyFont="1" applyBorder="1"/>
    <xf numFmtId="169" fontId="6" fillId="0" borderId="69" xfId="0" applyNumberFormat="1" applyFont="1" applyBorder="1"/>
    <xf numFmtId="169" fontId="6" fillId="0" borderId="68" xfId="0" applyNumberFormat="1" applyFont="1" applyBorder="1"/>
    <xf numFmtId="169" fontId="36" fillId="0" borderId="69" xfId="0" applyNumberFormat="1" applyFont="1" applyBorder="1"/>
    <xf numFmtId="169" fontId="36" fillId="0" borderId="68" xfId="0" applyNumberFormat="1" applyFont="1" applyBorder="1"/>
    <xf numFmtId="169" fontId="10" fillId="0" borderId="69" xfId="0" applyNumberFormat="1" applyFont="1" applyBorder="1"/>
    <xf numFmtId="169" fontId="10" fillId="0" borderId="68" xfId="0" applyNumberFormat="1" applyFont="1" applyBorder="1"/>
    <xf numFmtId="166" fontId="14" fillId="0" borderId="26" xfId="4" applyNumberFormat="1" applyFont="1" applyBorder="1"/>
    <xf numFmtId="0" fontId="15" fillId="3" borderId="76" xfId="0" applyFont="1" applyFill="1" applyBorder="1" applyAlignment="1">
      <alignment horizontal="center" wrapText="1"/>
    </xf>
    <xf numFmtId="0" fontId="15" fillId="3" borderId="26" xfId="0" applyFont="1" applyFill="1" applyBorder="1" applyAlignment="1">
      <alignment horizontal="center" wrapText="1"/>
    </xf>
    <xf numFmtId="166" fontId="15" fillId="6" borderId="60" xfId="4" applyNumberFormat="1" applyFont="1" applyFill="1" applyBorder="1"/>
    <xf numFmtId="166" fontId="15" fillId="6" borderId="68" xfId="4" applyNumberFormat="1" applyFont="1" applyFill="1" applyBorder="1"/>
    <xf numFmtId="14" fontId="14" fillId="0" borderId="69" xfId="0" applyNumberFormat="1" applyFont="1" applyBorder="1" applyAlignment="1">
      <alignment horizontal="center"/>
    </xf>
    <xf numFmtId="166" fontId="15" fillId="0" borderId="69" xfId="4" applyNumberFormat="1" applyFont="1" applyBorder="1"/>
    <xf numFmtId="0" fontId="14" fillId="0" borderId="35" xfId="0" applyFont="1" applyBorder="1" applyAlignment="1">
      <alignment wrapText="1"/>
    </xf>
    <xf numFmtId="0" fontId="6" fillId="0" borderId="35" xfId="1" applyFont="1" applyFill="1" applyBorder="1" applyAlignment="1">
      <alignment wrapText="1"/>
    </xf>
    <xf numFmtId="0" fontId="6" fillId="0" borderId="35" xfId="1" applyFont="1" applyFill="1" applyBorder="1" applyAlignment="1">
      <alignment horizontal="right" wrapText="1"/>
    </xf>
    <xf numFmtId="0" fontId="6" fillId="0" borderId="35" xfId="1" applyFont="1" applyFill="1" applyBorder="1" applyAlignment="1">
      <alignment horizontal="left" wrapText="1"/>
    </xf>
    <xf numFmtId="166" fontId="23" fillId="0" borderId="18" xfId="4" applyNumberFormat="1" applyFont="1" applyBorder="1"/>
    <xf numFmtId="166" fontId="14" fillId="0" borderId="69" xfId="4" applyNumberFormat="1" applyFont="1" applyBorder="1"/>
    <xf numFmtId="166" fontId="14" fillId="0" borderId="60" xfId="4" applyNumberFormat="1" applyFont="1" applyBorder="1"/>
    <xf numFmtId="166" fontId="14" fillId="0" borderId="68" xfId="4" applyNumberFormat="1" applyFont="1" applyBorder="1"/>
    <xf numFmtId="166" fontId="14" fillId="6" borderId="63" xfId="4" applyNumberFormat="1" applyFont="1" applyFill="1" applyBorder="1"/>
    <xf numFmtId="166" fontId="14" fillId="6" borderId="67" xfId="4" applyNumberFormat="1" applyFont="1" applyFill="1" applyBorder="1"/>
    <xf numFmtId="166" fontId="14" fillId="6" borderId="69" xfId="4" applyNumberFormat="1" applyFont="1" applyFill="1" applyBorder="1"/>
    <xf numFmtId="166" fontId="14" fillId="6" borderId="60" xfId="4" applyNumberFormat="1" applyFont="1" applyFill="1" applyBorder="1"/>
    <xf numFmtId="166" fontId="14" fillId="6" borderId="68" xfId="4" applyNumberFormat="1" applyFont="1" applyFill="1" applyBorder="1"/>
    <xf numFmtId="166" fontId="36" fillId="6" borderId="69" xfId="4" applyNumberFormat="1" applyFont="1" applyFill="1" applyBorder="1"/>
    <xf numFmtId="166" fontId="36" fillId="6" borderId="60" xfId="4" applyNumberFormat="1" applyFont="1" applyFill="1" applyBorder="1"/>
    <xf numFmtId="166" fontId="36" fillId="6" borderId="68" xfId="4" applyNumberFormat="1" applyFont="1" applyFill="1" applyBorder="1"/>
    <xf numFmtId="166" fontId="10" fillId="6" borderId="69" xfId="4" applyNumberFormat="1" applyFont="1" applyFill="1" applyBorder="1"/>
    <xf numFmtId="166" fontId="10" fillId="6" borderId="60" xfId="4" applyNumberFormat="1" applyFont="1" applyFill="1" applyBorder="1"/>
    <xf numFmtId="166" fontId="10" fillId="6" borderId="68" xfId="4" applyNumberFormat="1" applyFont="1" applyFill="1" applyBorder="1"/>
    <xf numFmtId="0" fontId="14" fillId="6" borderId="26" xfId="0" applyFont="1" applyFill="1" applyBorder="1"/>
    <xf numFmtId="0" fontId="15" fillId="6" borderId="78" xfId="0" applyFont="1" applyFill="1" applyBorder="1" applyAlignment="1">
      <alignment horizontal="center"/>
    </xf>
    <xf numFmtId="0" fontId="15" fillId="6" borderId="79" xfId="0" applyFont="1" applyFill="1" applyBorder="1" applyAlignment="1">
      <alignment horizontal="center"/>
    </xf>
    <xf numFmtId="0" fontId="15" fillId="6" borderId="80" xfId="0" applyFont="1" applyFill="1" applyBorder="1" applyAlignment="1">
      <alignment horizontal="center"/>
    </xf>
    <xf numFmtId="169" fontId="15" fillId="0" borderId="78" xfId="0" applyNumberFormat="1" applyFont="1" applyBorder="1"/>
    <xf numFmtId="169" fontId="15" fillId="0" borderId="79" xfId="0" applyNumberFormat="1" applyFont="1" applyBorder="1"/>
    <xf numFmtId="169" fontId="15" fillId="0" borderId="80" xfId="0" applyNumberFormat="1" applyFont="1" applyBorder="1"/>
    <xf numFmtId="169" fontId="15" fillId="0" borderId="81" xfId="0" applyNumberFormat="1" applyFont="1" applyBorder="1"/>
    <xf numFmtId="169" fontId="15" fillId="0" borderId="82" xfId="0" applyNumberFormat="1" applyFont="1" applyBorder="1"/>
    <xf numFmtId="0" fontId="15" fillId="6" borderId="84" xfId="0" applyFont="1" applyFill="1" applyBorder="1" applyAlignment="1">
      <alignment horizontal="center"/>
    </xf>
    <xf numFmtId="169" fontId="15" fillId="0" borderId="84" xfId="0" applyNumberFormat="1" applyFont="1" applyBorder="1"/>
    <xf numFmtId="0" fontId="15" fillId="6" borderId="85" xfId="0" applyFont="1" applyFill="1" applyBorder="1" applyAlignment="1">
      <alignment horizontal="center"/>
    </xf>
    <xf numFmtId="169" fontId="15" fillId="0" borderId="85" xfId="0" applyNumberFormat="1" applyFont="1" applyBorder="1"/>
    <xf numFmtId="0" fontId="15" fillId="3" borderId="78" xfId="0" applyFont="1" applyFill="1" applyBorder="1" applyAlignment="1">
      <alignment horizontal="center"/>
    </xf>
    <xf numFmtId="0" fontId="15" fillId="3" borderId="80" xfId="0" applyFont="1" applyFill="1" applyBorder="1" applyAlignment="1">
      <alignment horizontal="center"/>
    </xf>
    <xf numFmtId="0" fontId="15" fillId="3" borderId="85" xfId="0" applyFont="1" applyFill="1" applyBorder="1" applyAlignment="1">
      <alignment horizontal="center"/>
    </xf>
    <xf numFmtId="0" fontId="15" fillId="3" borderId="87" xfId="0" applyFont="1" applyFill="1" applyBorder="1" applyAlignment="1">
      <alignment horizontal="center"/>
    </xf>
    <xf numFmtId="169" fontId="15" fillId="0" borderId="87" xfId="0" applyNumberFormat="1" applyFont="1" applyBorder="1"/>
    <xf numFmtId="0" fontId="9" fillId="3" borderId="60" xfId="0" applyFont="1" applyFill="1" applyBorder="1" applyAlignment="1">
      <alignment horizontal="center" vertical="center"/>
    </xf>
    <xf numFmtId="169" fontId="9" fillId="6" borderId="60" xfId="0" applyNumberFormat="1" applyFont="1" applyFill="1" applyBorder="1" applyAlignment="1">
      <alignment horizontal="center" vertical="center" wrapText="1"/>
    </xf>
    <xf numFmtId="169" fontId="9" fillId="6" borderId="60" xfId="0" applyNumberFormat="1" applyFont="1" applyFill="1" applyBorder="1" applyAlignment="1">
      <alignment horizontal="center" vertical="center"/>
    </xf>
    <xf numFmtId="0" fontId="15" fillId="0" borderId="60" xfId="0" applyFont="1" applyBorder="1" applyAlignment="1">
      <alignment horizontal="right"/>
    </xf>
    <xf numFmtId="169" fontId="9" fillId="0" borderId="60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23" fillId="0" borderId="60" xfId="0" applyFont="1" applyBorder="1"/>
    <xf numFmtId="169" fontId="6" fillId="0" borderId="60" xfId="0" applyNumberFormat="1" applyFont="1" applyFill="1" applyBorder="1" applyAlignment="1">
      <alignment horizontal="center" vertical="center" wrapText="1"/>
    </xf>
    <xf numFmtId="0" fontId="12" fillId="1" borderId="19" xfId="0" applyFont="1" applyFill="1" applyBorder="1" applyAlignment="1">
      <alignment horizontal="center"/>
    </xf>
    <xf numFmtId="0" fontId="12" fillId="1" borderId="20" xfId="1" applyFont="1" applyFill="1" applyBorder="1" applyAlignment="1">
      <alignment horizontal="right" wrapText="1"/>
    </xf>
    <xf numFmtId="0" fontId="12" fillId="1" borderId="44" xfId="0" applyFont="1" applyFill="1" applyBorder="1" applyAlignment="1">
      <alignment horizontal="center" wrapText="1"/>
    </xf>
    <xf numFmtId="0" fontId="21" fillId="0" borderId="35" xfId="7" applyFont="1" applyBorder="1" applyAlignment="1">
      <alignment horizontal="right" wrapText="1"/>
    </xf>
    <xf numFmtId="169" fontId="21" fillId="0" borderId="69" xfId="0" applyNumberFormat="1" applyFont="1" applyBorder="1"/>
    <xf numFmtId="169" fontId="21" fillId="0" borderId="60" xfId="0" applyNumberFormat="1" applyFont="1" applyBorder="1"/>
    <xf numFmtId="169" fontId="21" fillId="0" borderId="62" xfId="0" applyNumberFormat="1" applyFont="1" applyBorder="1"/>
    <xf numFmtId="169" fontId="21" fillId="0" borderId="68" xfId="0" applyNumberFormat="1" applyFont="1" applyBorder="1"/>
    <xf numFmtId="166" fontId="21" fillId="6" borderId="69" xfId="4" applyNumberFormat="1" applyFont="1" applyFill="1" applyBorder="1"/>
    <xf numFmtId="166" fontId="21" fillId="6" borderId="60" xfId="4" applyNumberFormat="1" applyFont="1" applyFill="1" applyBorder="1"/>
    <xf numFmtId="166" fontId="21" fillId="6" borderId="68" xfId="4" applyNumberFormat="1" applyFont="1" applyFill="1" applyBorder="1"/>
    <xf numFmtId="0" fontId="21" fillId="0" borderId="35" xfId="7" applyFont="1" applyBorder="1" applyAlignment="1">
      <alignment horizontal="right"/>
    </xf>
    <xf numFmtId="0" fontId="21" fillId="0" borderId="35" xfId="0" applyFont="1" applyBorder="1"/>
    <xf numFmtId="0" fontId="70" fillId="0" borderId="35" xfId="7" applyFont="1" applyBorder="1"/>
    <xf numFmtId="0" fontId="9" fillId="1" borderId="69" xfId="0" applyFont="1" applyFill="1" applyBorder="1" applyAlignment="1">
      <alignment horizontal="center"/>
    </xf>
    <xf numFmtId="0" fontId="9" fillId="1" borderId="68" xfId="1" applyFont="1" applyFill="1" applyBorder="1" applyAlignment="1">
      <alignment horizontal="left" wrapText="1"/>
    </xf>
    <xf numFmtId="0" fontId="23" fillId="1" borderId="44" xfId="0" applyFont="1" applyFill="1" applyBorder="1" applyAlignment="1">
      <alignment horizontal="center" wrapText="1"/>
    </xf>
    <xf numFmtId="0" fontId="3" fillId="1" borderId="0" xfId="0" applyFont="1" applyFill="1"/>
    <xf numFmtId="0" fontId="3" fillId="1" borderId="0" xfId="0" applyFont="1" applyFill="1" applyAlignment="1">
      <alignment horizontal="right" wrapText="1"/>
    </xf>
    <xf numFmtId="166" fontId="25" fillId="0" borderId="60" xfId="0" applyNumberFormat="1" applyFont="1" applyFill="1" applyBorder="1" applyAlignment="1">
      <alignment horizontal="center"/>
    </xf>
    <xf numFmtId="166" fontId="25" fillId="0" borderId="60" xfId="4" applyNumberFormat="1" applyFont="1" applyFill="1" applyBorder="1" applyAlignment="1">
      <alignment horizontal="center"/>
    </xf>
    <xf numFmtId="166" fontId="25" fillId="0" borderId="60" xfId="4" applyNumberFormat="1" applyFont="1" applyFill="1" applyBorder="1" applyAlignment="1"/>
    <xf numFmtId="0" fontId="15" fillId="3" borderId="78" xfId="0" applyFont="1" applyFill="1" applyBorder="1" applyAlignment="1">
      <alignment horizontal="center" wrapText="1"/>
    </xf>
    <xf numFmtId="0" fontId="15" fillId="3" borderId="79" xfId="0" applyFont="1" applyFill="1" applyBorder="1" applyAlignment="1">
      <alignment horizontal="center" wrapText="1"/>
    </xf>
    <xf numFmtId="0" fontId="15" fillId="3" borderId="80" xfId="0" applyFont="1" applyFill="1" applyBorder="1" applyAlignment="1">
      <alignment horizontal="center" wrapText="1"/>
    </xf>
    <xf numFmtId="173" fontId="15" fillId="0" borderId="78" xfId="0" applyNumberFormat="1" applyFont="1" applyBorder="1"/>
    <xf numFmtId="173" fontId="15" fillId="0" borderId="79" xfId="0" applyNumberFormat="1" applyFont="1" applyBorder="1"/>
    <xf numFmtId="173" fontId="15" fillId="0" borderId="80" xfId="0" applyNumberFormat="1" applyFont="1" applyBorder="1"/>
    <xf numFmtId="173" fontId="14" fillId="0" borderId="78" xfId="0" applyNumberFormat="1" applyFont="1" applyBorder="1"/>
    <xf numFmtId="173" fontId="14" fillId="0" borderId="79" xfId="0" applyNumberFormat="1" applyFont="1" applyBorder="1"/>
    <xf numFmtId="173" fontId="14" fillId="0" borderId="80" xfId="0" applyNumberFormat="1" applyFont="1" applyBorder="1"/>
    <xf numFmtId="173" fontId="12" fillId="1" borderId="78" xfId="0" applyNumberFormat="1" applyFont="1" applyFill="1" applyBorder="1"/>
    <xf numFmtId="173" fontId="12" fillId="1" borderId="79" xfId="0" applyNumberFormat="1" applyFont="1" applyFill="1" applyBorder="1"/>
    <xf numFmtId="173" fontId="12" fillId="1" borderId="80" xfId="0" applyNumberFormat="1" applyFont="1" applyFill="1" applyBorder="1"/>
    <xf numFmtId="173" fontId="12" fillId="0" borderId="78" xfId="0" applyNumberFormat="1" applyFont="1" applyBorder="1"/>
    <xf numFmtId="173" fontId="12" fillId="0" borderId="79" xfId="0" applyNumberFormat="1" applyFont="1" applyBorder="1"/>
    <xf numFmtId="173" fontId="12" fillId="0" borderId="80" xfId="0" applyNumberFormat="1" applyFont="1" applyBorder="1"/>
    <xf numFmtId="169" fontId="14" fillId="0" borderId="78" xfId="0" applyNumberFormat="1" applyFont="1" applyBorder="1"/>
    <xf numFmtId="169" fontId="14" fillId="0" borderId="79" xfId="0" applyNumberFormat="1" applyFont="1" applyBorder="1"/>
    <xf numFmtId="169" fontId="14" fillId="0" borderId="80" xfId="0" applyNumberFormat="1" applyFont="1" applyBorder="1"/>
    <xf numFmtId="169" fontId="12" fillId="1" borderId="78" xfId="0" applyNumberFormat="1" applyFont="1" applyFill="1" applyBorder="1"/>
    <xf numFmtId="169" fontId="12" fillId="1" borderId="79" xfId="0" applyNumberFormat="1" applyFont="1" applyFill="1" applyBorder="1"/>
    <xf numFmtId="169" fontId="12" fillId="1" borderId="80" xfId="0" applyNumberFormat="1" applyFont="1" applyFill="1" applyBorder="1"/>
    <xf numFmtId="169" fontId="12" fillId="0" borderId="78" xfId="0" applyNumberFormat="1" applyFont="1" applyBorder="1"/>
    <xf numFmtId="169" fontId="12" fillId="0" borderId="79" xfId="0" applyNumberFormat="1" applyFont="1" applyBorder="1"/>
    <xf numFmtId="169" fontId="12" fillId="0" borderId="80" xfId="0" applyNumberFormat="1" applyFont="1" applyBorder="1"/>
    <xf numFmtId="169" fontId="15" fillId="0" borderId="78" xfId="0" applyNumberFormat="1" applyFont="1" applyBorder="1" applyAlignment="1">
      <alignment horizontal="center"/>
    </xf>
    <xf numFmtId="169" fontId="15" fillId="0" borderId="79" xfId="0" applyNumberFormat="1" applyFont="1" applyBorder="1" applyAlignment="1">
      <alignment horizontal="center"/>
    </xf>
    <xf numFmtId="169" fontId="15" fillId="0" borderId="80" xfId="0" applyNumberFormat="1" applyFont="1" applyBorder="1" applyAlignment="1">
      <alignment horizontal="center"/>
    </xf>
    <xf numFmtId="169" fontId="14" fillId="0" borderId="78" xfId="0" applyNumberFormat="1" applyFont="1" applyBorder="1" applyAlignment="1">
      <alignment horizontal="center"/>
    </xf>
    <xf numFmtId="169" fontId="14" fillId="0" borderId="79" xfId="0" applyNumberFormat="1" applyFont="1" applyBorder="1" applyAlignment="1">
      <alignment horizontal="center"/>
    </xf>
    <xf numFmtId="169" fontId="14" fillId="0" borderId="80" xfId="0" applyNumberFormat="1" applyFont="1" applyBorder="1" applyAlignment="1">
      <alignment horizontal="center"/>
    </xf>
    <xf numFmtId="43" fontId="15" fillId="0" borderId="78" xfId="8" applyNumberFormat="1" applyFont="1" applyBorder="1" applyAlignment="1">
      <alignment horizontal="center"/>
    </xf>
    <xf numFmtId="43" fontId="15" fillId="0" borderId="79" xfId="8" applyNumberFormat="1" applyFont="1" applyBorder="1" applyAlignment="1">
      <alignment horizontal="center"/>
    </xf>
    <xf numFmtId="43" fontId="15" fillId="0" borderId="80" xfId="8" applyNumberFormat="1" applyFont="1" applyBorder="1" applyAlignment="1">
      <alignment horizontal="center"/>
    </xf>
    <xf numFmtId="176" fontId="15" fillId="0" borderId="78" xfId="0" applyNumberFormat="1" applyFont="1" applyBorder="1" applyAlignment="1">
      <alignment horizontal="center"/>
    </xf>
    <xf numFmtId="176" fontId="15" fillId="0" borderId="79" xfId="0" applyNumberFormat="1" applyFont="1" applyBorder="1" applyAlignment="1">
      <alignment horizontal="center"/>
    </xf>
    <xf numFmtId="176" fontId="15" fillId="0" borderId="80" xfId="0" applyNumberFormat="1" applyFont="1" applyBorder="1" applyAlignment="1">
      <alignment horizontal="center"/>
    </xf>
    <xf numFmtId="176" fontId="14" fillId="0" borderId="78" xfId="0" applyNumberFormat="1" applyFont="1" applyBorder="1" applyAlignment="1">
      <alignment horizontal="center"/>
    </xf>
    <xf numFmtId="176" fontId="14" fillId="0" borderId="79" xfId="0" applyNumberFormat="1" applyFont="1" applyBorder="1" applyAlignment="1">
      <alignment horizontal="center"/>
    </xf>
    <xf numFmtId="176" fontId="14" fillId="0" borderId="80" xfId="0" applyNumberFormat="1" applyFont="1" applyBorder="1" applyAlignment="1">
      <alignment horizontal="center"/>
    </xf>
    <xf numFmtId="7" fontId="31" fillId="0" borderId="78" xfId="0" applyNumberFormat="1" applyFont="1" applyBorder="1"/>
    <xf numFmtId="7" fontId="31" fillId="0" borderId="79" xfId="0" applyNumberFormat="1" applyFont="1" applyBorder="1"/>
    <xf numFmtId="7" fontId="31" fillId="0" borderId="80" xfId="0" applyNumberFormat="1" applyFont="1" applyBorder="1"/>
    <xf numFmtId="170" fontId="14" fillId="0" borderId="78" xfId="0" applyNumberFormat="1" applyFont="1" applyBorder="1" applyAlignment="1">
      <alignment horizontal="center"/>
    </xf>
    <xf numFmtId="170" fontId="14" fillId="0" borderId="79" xfId="0" applyNumberFormat="1" applyFont="1" applyBorder="1" applyAlignment="1">
      <alignment horizontal="center"/>
    </xf>
    <xf numFmtId="170" fontId="14" fillId="0" borderId="80" xfId="0" applyNumberFormat="1" applyFont="1" applyBorder="1" applyAlignment="1">
      <alignment horizontal="center"/>
    </xf>
    <xf numFmtId="176" fontId="31" fillId="0" borderId="78" xfId="0" applyNumberFormat="1" applyFont="1" applyBorder="1" applyAlignment="1">
      <alignment horizontal="center"/>
    </xf>
    <xf numFmtId="176" fontId="31" fillId="0" borderId="79" xfId="0" applyNumberFormat="1" applyFont="1" applyBorder="1" applyAlignment="1">
      <alignment horizontal="center"/>
    </xf>
    <xf numFmtId="182" fontId="31" fillId="0" borderId="78" xfId="0" applyNumberFormat="1" applyFont="1" applyBorder="1"/>
    <xf numFmtId="182" fontId="31" fillId="0" borderId="79" xfId="0" applyNumberFormat="1" applyFont="1" applyBorder="1"/>
    <xf numFmtId="182" fontId="31" fillId="0" borderId="80" xfId="0" applyNumberFormat="1" applyFont="1" applyBorder="1"/>
    <xf numFmtId="170" fontId="14" fillId="0" borderId="78" xfId="0" applyNumberFormat="1" applyFont="1" applyBorder="1"/>
    <xf numFmtId="170" fontId="14" fillId="0" borderId="79" xfId="0" applyNumberFormat="1" applyFont="1" applyBorder="1"/>
    <xf numFmtId="170" fontId="14" fillId="0" borderId="80" xfId="0" applyNumberFormat="1" applyFont="1" applyBorder="1"/>
    <xf numFmtId="169" fontId="31" fillId="0" borderId="78" xfId="0" applyNumberFormat="1" applyFont="1" applyBorder="1"/>
    <xf numFmtId="169" fontId="31" fillId="0" borderId="79" xfId="0" applyNumberFormat="1" applyFont="1" applyBorder="1"/>
    <xf numFmtId="169" fontId="31" fillId="0" borderId="80" xfId="0" applyNumberFormat="1" applyFont="1" applyBorder="1"/>
    <xf numFmtId="169" fontId="23" fillId="1" borderId="78" xfId="0" applyNumberFormat="1" applyFont="1" applyFill="1" applyBorder="1"/>
    <xf numFmtId="169" fontId="23" fillId="1" borderId="79" xfId="0" applyNumberFormat="1" applyFont="1" applyFill="1" applyBorder="1"/>
    <xf numFmtId="169" fontId="23" fillId="1" borderId="80" xfId="0" applyNumberFormat="1" applyFont="1" applyFill="1" applyBorder="1"/>
    <xf numFmtId="170" fontId="15" fillId="0" borderId="78" xfId="0" applyNumberFormat="1" applyFont="1" applyBorder="1"/>
    <xf numFmtId="170" fontId="15" fillId="0" borderId="79" xfId="0" applyNumberFormat="1" applyFont="1" applyBorder="1"/>
    <xf numFmtId="170" fontId="15" fillId="0" borderId="80" xfId="0" applyNumberFormat="1" applyFont="1" applyBorder="1"/>
    <xf numFmtId="10" fontId="15" fillId="0" borderId="78" xfId="4" applyNumberFormat="1" applyFont="1" applyBorder="1"/>
    <xf numFmtId="10" fontId="15" fillId="0" borderId="79" xfId="4" applyNumberFormat="1" applyFont="1" applyBorder="1"/>
    <xf numFmtId="10" fontId="15" fillId="0" borderId="80" xfId="4" applyNumberFormat="1" applyFont="1" applyBorder="1"/>
    <xf numFmtId="0" fontId="15" fillId="0" borderId="78" xfId="0" applyFont="1" applyBorder="1"/>
    <xf numFmtId="0" fontId="15" fillId="0" borderId="79" xfId="0" applyFont="1" applyBorder="1"/>
    <xf numFmtId="0" fontId="15" fillId="0" borderId="80" xfId="0" applyFont="1" applyBorder="1"/>
    <xf numFmtId="175" fontId="15" fillId="0" borderId="81" xfId="8" applyNumberFormat="1" applyFont="1" applyBorder="1"/>
    <xf numFmtId="175" fontId="15" fillId="0" borderId="82" xfId="8" applyNumberFormat="1" applyFont="1" applyBorder="1"/>
    <xf numFmtId="175" fontId="15" fillId="0" borderId="83" xfId="8" applyNumberFormat="1" applyFont="1" applyBorder="1"/>
    <xf numFmtId="176" fontId="31" fillId="0" borderId="78" xfId="0" applyNumberFormat="1" applyFont="1" applyBorder="1"/>
    <xf numFmtId="176" fontId="31" fillId="0" borderId="79" xfId="0" applyNumberFormat="1" applyFont="1" applyBorder="1"/>
    <xf numFmtId="176" fontId="31" fillId="0" borderId="80" xfId="0" applyNumberFormat="1" applyFont="1" applyBorder="1"/>
    <xf numFmtId="166" fontId="31" fillId="0" borderId="78" xfId="4" applyNumberFormat="1" applyFont="1" applyBorder="1" applyAlignment="1">
      <alignment horizontal="center"/>
    </xf>
    <xf numFmtId="166" fontId="31" fillId="0" borderId="79" xfId="4" applyNumberFormat="1" applyFont="1" applyBorder="1" applyAlignment="1">
      <alignment horizontal="center"/>
    </xf>
    <xf numFmtId="166" fontId="31" fillId="0" borderId="79" xfId="4" applyNumberFormat="1" applyFont="1" applyBorder="1" applyAlignment="1">
      <alignment horizontal="right"/>
    </xf>
    <xf numFmtId="166" fontId="31" fillId="0" borderId="80" xfId="4" applyNumberFormat="1" applyFont="1" applyBorder="1" applyAlignment="1">
      <alignment horizontal="right"/>
    </xf>
    <xf numFmtId="173" fontId="14" fillId="13" borderId="78" xfId="0" applyNumberFormat="1" applyFont="1" applyFill="1" applyBorder="1"/>
    <xf numFmtId="173" fontId="14" fillId="13" borderId="79" xfId="0" applyNumberFormat="1" applyFont="1" applyFill="1" applyBorder="1"/>
    <xf numFmtId="173" fontId="14" fillId="13" borderId="80" xfId="0" applyNumberFormat="1" applyFont="1" applyFill="1" applyBorder="1"/>
    <xf numFmtId="0" fontId="15" fillId="3" borderId="85" xfId="0" applyFont="1" applyFill="1" applyBorder="1" applyAlignment="1">
      <alignment horizontal="center" wrapText="1"/>
    </xf>
    <xf numFmtId="0" fontId="15" fillId="3" borderId="87" xfId="0" applyFont="1" applyFill="1" applyBorder="1" applyAlignment="1">
      <alignment horizontal="center" wrapText="1"/>
    </xf>
    <xf numFmtId="9" fontId="15" fillId="6" borderId="85" xfId="4" applyFont="1" applyFill="1" applyBorder="1" applyAlignment="1">
      <alignment horizontal="right"/>
    </xf>
    <xf numFmtId="9" fontId="15" fillId="6" borderId="79" xfId="4" applyFont="1" applyFill="1" applyBorder="1" applyAlignment="1">
      <alignment horizontal="right"/>
    </xf>
    <xf numFmtId="9" fontId="15" fillId="6" borderId="87" xfId="4" applyFont="1" applyFill="1" applyBorder="1" applyAlignment="1">
      <alignment horizontal="right"/>
    </xf>
    <xf numFmtId="9" fontId="14" fillId="6" borderId="85" xfId="4" applyFont="1" applyFill="1" applyBorder="1"/>
    <xf numFmtId="9" fontId="14" fillId="6" borderId="79" xfId="4" applyFont="1" applyFill="1" applyBorder="1"/>
    <xf numFmtId="9" fontId="14" fillId="6" borderId="87" xfId="4" applyFont="1" applyFill="1" applyBorder="1"/>
    <xf numFmtId="9" fontId="12" fillId="10" borderId="85" xfId="4" applyFont="1" applyFill="1" applyBorder="1"/>
    <xf numFmtId="9" fontId="12" fillId="10" borderId="79" xfId="4" applyFont="1" applyFill="1" applyBorder="1"/>
    <xf numFmtId="9" fontId="12" fillId="10" borderId="87" xfId="4" applyFont="1" applyFill="1" applyBorder="1"/>
    <xf numFmtId="9" fontId="12" fillId="6" borderId="85" xfId="4" applyFont="1" applyFill="1" applyBorder="1"/>
    <xf numFmtId="9" fontId="12" fillId="6" borderId="79" xfId="4" applyFont="1" applyFill="1" applyBorder="1"/>
    <xf numFmtId="9" fontId="12" fillId="6" borderId="87" xfId="4" applyFont="1" applyFill="1" applyBorder="1"/>
    <xf numFmtId="9" fontId="15" fillId="6" borderId="85" xfId="4" applyFont="1" applyFill="1" applyBorder="1"/>
    <xf numFmtId="9" fontId="15" fillId="6" borderId="79" xfId="4" applyFont="1" applyFill="1" applyBorder="1"/>
    <xf numFmtId="9" fontId="15" fillId="6" borderId="87" xfId="4" applyFont="1" applyFill="1" applyBorder="1"/>
    <xf numFmtId="169" fontId="15" fillId="6" borderId="85" xfId="0" applyNumberFormat="1" applyFont="1" applyFill="1" applyBorder="1" applyAlignment="1">
      <alignment horizontal="center"/>
    </xf>
    <xf numFmtId="169" fontId="15" fillId="6" borderId="79" xfId="0" applyNumberFormat="1" applyFont="1" applyFill="1" applyBorder="1" applyAlignment="1">
      <alignment horizontal="center"/>
    </xf>
    <xf numFmtId="169" fontId="15" fillId="6" borderId="87" xfId="0" applyNumberFormat="1" applyFont="1" applyFill="1" applyBorder="1" applyAlignment="1">
      <alignment horizontal="center"/>
    </xf>
    <xf numFmtId="169" fontId="14" fillId="6" borderId="85" xfId="0" applyNumberFormat="1" applyFont="1" applyFill="1" applyBorder="1" applyAlignment="1">
      <alignment horizontal="center"/>
    </xf>
    <xf numFmtId="169" fontId="14" fillId="6" borderId="79" xfId="0" applyNumberFormat="1" applyFont="1" applyFill="1" applyBorder="1" applyAlignment="1">
      <alignment horizontal="center"/>
    </xf>
    <xf numFmtId="169" fontId="14" fillId="6" borderId="87" xfId="0" applyNumberFormat="1" applyFont="1" applyFill="1" applyBorder="1" applyAlignment="1">
      <alignment horizontal="center"/>
    </xf>
    <xf numFmtId="43" fontId="15" fillId="6" borderId="85" xfId="8" applyNumberFormat="1" applyFont="1" applyFill="1" applyBorder="1" applyAlignment="1">
      <alignment horizontal="center"/>
    </xf>
    <xf numFmtId="43" fontId="15" fillId="6" borderId="79" xfId="8" applyNumberFormat="1" applyFont="1" applyFill="1" applyBorder="1" applyAlignment="1">
      <alignment horizontal="center"/>
    </xf>
    <xf numFmtId="43" fontId="15" fillId="6" borderId="87" xfId="8" applyNumberFormat="1" applyFont="1" applyFill="1" applyBorder="1" applyAlignment="1">
      <alignment horizontal="center"/>
    </xf>
    <xf numFmtId="176" fontId="15" fillId="6" borderId="85" xfId="0" applyNumberFormat="1" applyFont="1" applyFill="1" applyBorder="1" applyAlignment="1">
      <alignment horizontal="center"/>
    </xf>
    <xf numFmtId="176" fontId="15" fillId="6" borderId="79" xfId="0" applyNumberFormat="1" applyFont="1" applyFill="1" applyBorder="1" applyAlignment="1">
      <alignment horizontal="center"/>
    </xf>
    <xf numFmtId="176" fontId="15" fillId="6" borderId="87" xfId="0" applyNumberFormat="1" applyFont="1" applyFill="1" applyBorder="1" applyAlignment="1">
      <alignment horizontal="center"/>
    </xf>
    <xf numFmtId="176" fontId="14" fillId="6" borderId="85" xfId="0" applyNumberFormat="1" applyFont="1" applyFill="1" applyBorder="1" applyAlignment="1">
      <alignment horizontal="center"/>
    </xf>
    <xf numFmtId="176" fontId="14" fillId="6" borderId="79" xfId="0" applyNumberFormat="1" applyFont="1" applyFill="1" applyBorder="1" applyAlignment="1">
      <alignment horizontal="center"/>
    </xf>
    <xf numFmtId="176" fontId="14" fillId="6" borderId="87" xfId="0" applyNumberFormat="1" applyFont="1" applyFill="1" applyBorder="1" applyAlignment="1">
      <alignment horizontal="center"/>
    </xf>
    <xf numFmtId="9" fontId="31" fillId="6" borderId="85" xfId="4" applyFont="1" applyFill="1" applyBorder="1"/>
    <xf numFmtId="9" fontId="31" fillId="6" borderId="79" xfId="4" applyFont="1" applyFill="1" applyBorder="1"/>
    <xf numFmtId="9" fontId="31" fillId="6" borderId="87" xfId="4" applyFont="1" applyFill="1" applyBorder="1"/>
    <xf numFmtId="170" fontId="14" fillId="6" borderId="85" xfId="0" applyNumberFormat="1" applyFont="1" applyFill="1" applyBorder="1" applyAlignment="1">
      <alignment horizontal="center"/>
    </xf>
    <xf numFmtId="170" fontId="14" fillId="6" borderId="79" xfId="0" applyNumberFormat="1" applyFont="1" applyFill="1" applyBorder="1" applyAlignment="1">
      <alignment horizontal="center"/>
    </xf>
    <xf numFmtId="170" fontId="14" fillId="6" borderId="87" xfId="0" applyNumberFormat="1" applyFont="1" applyFill="1" applyBorder="1" applyAlignment="1">
      <alignment horizontal="center"/>
    </xf>
    <xf numFmtId="9" fontId="31" fillId="6" borderId="85" xfId="4" applyFont="1" applyFill="1" applyBorder="1" applyAlignment="1">
      <alignment horizontal="center"/>
    </xf>
    <xf numFmtId="9" fontId="31" fillId="6" borderId="79" xfId="4" applyFont="1" applyFill="1" applyBorder="1" applyAlignment="1">
      <alignment horizontal="center"/>
    </xf>
    <xf numFmtId="9" fontId="14" fillId="6" borderId="85" xfId="4" applyFont="1" applyFill="1" applyBorder="1" applyAlignment="1">
      <alignment horizontal="center"/>
    </xf>
    <xf numFmtId="9" fontId="14" fillId="6" borderId="79" xfId="4" applyFont="1" applyFill="1" applyBorder="1" applyAlignment="1">
      <alignment horizontal="center"/>
    </xf>
    <xf numFmtId="9" fontId="23" fillId="10" borderId="85" xfId="4" applyFont="1" applyFill="1" applyBorder="1"/>
    <xf numFmtId="9" fontId="23" fillId="10" borderId="79" xfId="4" applyFont="1" applyFill="1" applyBorder="1"/>
    <xf numFmtId="9" fontId="23" fillId="10" borderId="87" xfId="4" applyFont="1" applyFill="1" applyBorder="1"/>
    <xf numFmtId="9" fontId="15" fillId="6" borderId="86" xfId="4" applyFont="1" applyFill="1" applyBorder="1"/>
    <xf numFmtId="9" fontId="15" fillId="6" borderId="82" xfId="4" applyFont="1" applyFill="1" applyBorder="1"/>
    <xf numFmtId="9" fontId="15" fillId="6" borderId="88" xfId="4" applyFont="1" applyFill="1" applyBorder="1"/>
    <xf numFmtId="0" fontId="15" fillId="3" borderId="89" xfId="0" applyFont="1" applyFill="1" applyBorder="1" applyAlignment="1">
      <alignment horizontal="center" wrapText="1"/>
    </xf>
    <xf numFmtId="0" fontId="15" fillId="3" borderId="90" xfId="0" applyFont="1" applyFill="1" applyBorder="1" applyAlignment="1">
      <alignment horizontal="center" wrapText="1"/>
    </xf>
    <xf numFmtId="9" fontId="15" fillId="6" borderId="78" xfId="4" applyFont="1" applyFill="1" applyBorder="1" applyAlignment="1">
      <alignment horizontal="right"/>
    </xf>
    <xf numFmtId="9" fontId="14" fillId="6" borderId="78" xfId="4" applyFont="1" applyFill="1" applyBorder="1"/>
    <xf numFmtId="9" fontId="12" fillId="10" borderId="78" xfId="4" applyFont="1" applyFill="1" applyBorder="1"/>
    <xf numFmtId="9" fontId="12" fillId="6" borderId="78" xfId="4" applyFont="1" applyFill="1" applyBorder="1"/>
    <xf numFmtId="9" fontId="15" fillId="6" borderId="78" xfId="4" applyFont="1" applyFill="1" applyBorder="1"/>
    <xf numFmtId="175" fontId="14" fillId="6" borderId="78" xfId="8" applyNumberFormat="1" applyFont="1" applyFill="1" applyBorder="1"/>
    <xf numFmtId="175" fontId="14" fillId="6" borderId="87" xfId="8" applyNumberFormat="1" applyFont="1" applyFill="1" applyBorder="1"/>
    <xf numFmtId="0" fontId="14" fillId="6" borderId="78" xfId="8" applyNumberFormat="1" applyFont="1" applyFill="1" applyBorder="1"/>
    <xf numFmtId="0" fontId="14" fillId="6" borderId="87" xfId="8" applyNumberFormat="1" applyFont="1" applyFill="1" applyBorder="1"/>
    <xf numFmtId="169" fontId="15" fillId="6" borderId="78" xfId="0" applyNumberFormat="1" applyFont="1" applyFill="1" applyBorder="1" applyAlignment="1">
      <alignment horizontal="center"/>
    </xf>
    <xf numFmtId="169" fontId="14" fillId="6" borderId="78" xfId="0" applyNumberFormat="1" applyFont="1" applyFill="1" applyBorder="1" applyAlignment="1">
      <alignment horizontal="center"/>
    </xf>
    <xf numFmtId="43" fontId="15" fillId="6" borderId="78" xfId="8" applyNumberFormat="1" applyFont="1" applyFill="1" applyBorder="1" applyAlignment="1">
      <alignment horizontal="center"/>
    </xf>
    <xf numFmtId="176" fontId="15" fillId="6" borderId="78" xfId="0" applyNumberFormat="1" applyFont="1" applyFill="1" applyBorder="1" applyAlignment="1">
      <alignment horizontal="center"/>
    </xf>
    <xf numFmtId="176" fontId="14" fillId="6" borderId="78" xfId="0" applyNumberFormat="1" applyFont="1" applyFill="1" applyBorder="1" applyAlignment="1">
      <alignment horizontal="center"/>
    </xf>
    <xf numFmtId="9" fontId="31" fillId="6" borderId="78" xfId="4" applyFont="1" applyFill="1" applyBorder="1"/>
    <xf numFmtId="170" fontId="14" fillId="6" borderId="78" xfId="0" applyNumberFormat="1" applyFont="1" applyFill="1" applyBorder="1" applyAlignment="1">
      <alignment horizontal="center"/>
    </xf>
    <xf numFmtId="9" fontId="23" fillId="10" borderId="78" xfId="4" applyFont="1" applyFill="1" applyBorder="1"/>
    <xf numFmtId="9" fontId="15" fillId="6" borderId="81" xfId="4" applyFont="1" applyFill="1" applyBorder="1"/>
    <xf numFmtId="9" fontId="15" fillId="6" borderId="78" xfId="4" applyFont="1" applyFill="1" applyBorder="1" applyAlignment="1">
      <alignment horizontal="center"/>
    </xf>
    <xf numFmtId="9" fontId="15" fillId="6" borderId="87" xfId="4" applyFont="1" applyFill="1" applyBorder="1" applyAlignment="1">
      <alignment horizontal="center"/>
    </xf>
    <xf numFmtId="9" fontId="14" fillId="6" borderId="78" xfId="4" applyFont="1" applyFill="1" applyBorder="1" applyAlignment="1">
      <alignment horizontal="center"/>
    </xf>
    <xf numFmtId="9" fontId="14" fillId="6" borderId="87" xfId="4" applyFont="1" applyFill="1" applyBorder="1" applyAlignment="1">
      <alignment horizontal="center"/>
    </xf>
    <xf numFmtId="9" fontId="31" fillId="6" borderId="78" xfId="4" applyFont="1" applyFill="1" applyBorder="1" applyAlignment="1">
      <alignment horizontal="center"/>
    </xf>
    <xf numFmtId="9" fontId="31" fillId="6" borderId="87" xfId="4" applyFont="1" applyFill="1" applyBorder="1" applyAlignment="1">
      <alignment horizontal="center"/>
    </xf>
    <xf numFmtId="169" fontId="6" fillId="0" borderId="78" xfId="0" applyNumberFormat="1" applyFont="1" applyBorder="1"/>
    <xf numFmtId="169" fontId="6" fillId="0" borderId="80" xfId="0" applyNumberFormat="1" applyFont="1" applyBorder="1"/>
    <xf numFmtId="169" fontId="14" fillId="0" borderId="78" xfId="0" applyNumberFormat="1" applyFont="1" applyFill="1" applyBorder="1"/>
    <xf numFmtId="169" fontId="14" fillId="0" borderId="80" xfId="0" applyNumberFormat="1" applyFont="1" applyFill="1" applyBorder="1"/>
    <xf numFmtId="169" fontId="15" fillId="0" borderId="78" xfId="0" applyNumberFormat="1" applyFont="1" applyFill="1" applyBorder="1"/>
    <xf numFmtId="169" fontId="15" fillId="0" borderId="80" xfId="0" applyNumberFormat="1" applyFont="1" applyFill="1" applyBorder="1"/>
    <xf numFmtId="0" fontId="15" fillId="0" borderId="80" xfId="0" applyNumberFormat="1" applyFont="1" applyBorder="1"/>
    <xf numFmtId="43" fontId="15" fillId="0" borderId="78" xfId="8" applyNumberFormat="1" applyFont="1" applyBorder="1"/>
    <xf numFmtId="43" fontId="15" fillId="0" borderId="80" xfId="8" applyNumberFormat="1" applyFont="1" applyBorder="1"/>
    <xf numFmtId="176" fontId="15" fillId="0" borderId="78" xfId="0" applyNumberFormat="1" applyFont="1" applyBorder="1"/>
    <xf numFmtId="176" fontId="15" fillId="0" borderId="80" xfId="0" applyNumberFormat="1" applyFont="1" applyBorder="1"/>
    <xf numFmtId="176" fontId="14" fillId="0" borderId="78" xfId="0" applyNumberFormat="1" applyFont="1" applyBorder="1"/>
    <xf numFmtId="176" fontId="14" fillId="0" borderId="80" xfId="0" applyNumberFormat="1" applyFont="1" applyBorder="1"/>
    <xf numFmtId="182" fontId="6" fillId="0" borderId="78" xfId="0" applyNumberFormat="1" applyFont="1" applyBorder="1"/>
    <xf numFmtId="182" fontId="6" fillId="0" borderId="80" xfId="0" applyNumberFormat="1" applyFont="1" applyBorder="1"/>
    <xf numFmtId="166" fontId="31" fillId="0" borderId="80" xfId="4" applyNumberFormat="1" applyFont="1" applyBorder="1" applyAlignment="1">
      <alignment horizontal="center"/>
    </xf>
    <xf numFmtId="166" fontId="31" fillId="0" borderId="78" xfId="4" applyNumberFormat="1" applyFont="1" applyBorder="1" applyAlignment="1">
      <alignment horizontal="right"/>
    </xf>
    <xf numFmtId="166" fontId="31" fillId="0" borderId="78" xfId="4" applyNumberFormat="1" applyFont="1" applyBorder="1"/>
    <xf numFmtId="166" fontId="31" fillId="0" borderId="80" xfId="4" applyNumberFormat="1" applyFont="1" applyBorder="1"/>
    <xf numFmtId="166" fontId="14" fillId="6" borderId="85" xfId="4" applyNumberFormat="1" applyFont="1" applyFill="1" applyBorder="1" applyAlignment="1">
      <alignment horizontal="right"/>
    </xf>
    <xf numFmtId="166" fontId="14" fillId="6" borderId="87" xfId="4" applyNumberFormat="1" applyFont="1" applyFill="1" applyBorder="1" applyAlignment="1">
      <alignment horizontal="right"/>
    </xf>
    <xf numFmtId="166" fontId="12" fillId="10" borderId="85" xfId="4" applyNumberFormat="1" applyFont="1" applyFill="1" applyBorder="1" applyAlignment="1">
      <alignment horizontal="right"/>
    </xf>
    <xf numFmtId="166" fontId="12" fillId="10" borderId="87" xfId="4" applyNumberFormat="1" applyFont="1" applyFill="1" applyBorder="1" applyAlignment="1">
      <alignment horizontal="right"/>
    </xf>
    <xf numFmtId="166" fontId="12" fillId="6" borderId="85" xfId="4" applyNumberFormat="1" applyFont="1" applyFill="1" applyBorder="1" applyAlignment="1">
      <alignment horizontal="right"/>
    </xf>
    <xf numFmtId="166" fontId="12" fillId="6" borderId="87" xfId="4" applyNumberFormat="1" applyFont="1" applyFill="1" applyBorder="1" applyAlignment="1">
      <alignment horizontal="right"/>
    </xf>
    <xf numFmtId="166" fontId="15" fillId="6" borderId="85" xfId="4" applyNumberFormat="1" applyFont="1" applyFill="1" applyBorder="1" applyAlignment="1">
      <alignment horizontal="right"/>
    </xf>
    <xf numFmtId="166" fontId="15" fillId="6" borderId="87" xfId="4" applyNumberFormat="1" applyFont="1" applyFill="1" applyBorder="1" applyAlignment="1">
      <alignment horizontal="right"/>
    </xf>
    <xf numFmtId="166" fontId="6" fillId="6" borderId="87" xfId="4" applyNumberFormat="1" applyFont="1" applyFill="1" applyBorder="1" applyAlignment="1">
      <alignment horizontal="right"/>
    </xf>
    <xf numFmtId="166" fontId="31" fillId="6" borderId="85" xfId="0" applyNumberFormat="1" applyFont="1" applyFill="1" applyBorder="1" applyAlignment="1">
      <alignment horizontal="center"/>
    </xf>
    <xf numFmtId="166" fontId="31" fillId="6" borderId="87" xfId="0" applyNumberFormat="1" applyFont="1" applyFill="1" applyBorder="1" applyAlignment="1">
      <alignment horizontal="center"/>
    </xf>
    <xf numFmtId="166" fontId="31" fillId="6" borderId="85" xfId="4" applyNumberFormat="1" applyFont="1" applyFill="1" applyBorder="1" applyAlignment="1">
      <alignment horizontal="right"/>
    </xf>
    <xf numFmtId="166" fontId="31" fillId="6" borderId="87" xfId="4" applyNumberFormat="1" applyFont="1" applyFill="1" applyBorder="1" applyAlignment="1">
      <alignment horizontal="right"/>
    </xf>
    <xf numFmtId="166" fontId="23" fillId="10" borderId="85" xfId="4" applyNumberFormat="1" applyFont="1" applyFill="1" applyBorder="1" applyAlignment="1">
      <alignment horizontal="right"/>
    </xf>
    <xf numFmtId="166" fontId="23" fillId="10" borderId="87" xfId="4" applyNumberFormat="1" applyFont="1" applyFill="1" applyBorder="1" applyAlignment="1">
      <alignment horizontal="right"/>
    </xf>
    <xf numFmtId="166" fontId="15" fillId="6" borderId="86" xfId="4" applyNumberFormat="1" applyFont="1" applyFill="1" applyBorder="1" applyAlignment="1">
      <alignment horizontal="right"/>
    </xf>
    <xf numFmtId="166" fontId="15" fillId="6" borderId="88" xfId="4" applyNumberFormat="1" applyFont="1" applyFill="1" applyBorder="1" applyAlignment="1">
      <alignment horizontal="right"/>
    </xf>
    <xf numFmtId="173" fontId="6" fillId="0" borderId="78" xfId="0" applyNumberFormat="1" applyFont="1" applyBorder="1"/>
    <xf numFmtId="173" fontId="6" fillId="0" borderId="79" xfId="0" applyNumberFormat="1" applyFont="1" applyBorder="1"/>
    <xf numFmtId="173" fontId="6" fillId="0" borderId="80" xfId="0" applyNumberFormat="1" applyFont="1" applyBorder="1"/>
    <xf numFmtId="169" fontId="9" fillId="1" borderId="78" xfId="0" applyNumberFormat="1" applyFont="1" applyFill="1" applyBorder="1"/>
    <xf numFmtId="169" fontId="9" fillId="1" borderId="79" xfId="0" applyNumberFormat="1" applyFont="1" applyFill="1" applyBorder="1"/>
    <xf numFmtId="169" fontId="9" fillId="0" borderId="79" xfId="0" applyNumberFormat="1" applyFont="1" applyBorder="1"/>
    <xf numFmtId="169" fontId="9" fillId="0" borderId="80" xfId="0" applyNumberFormat="1" applyFont="1" applyBorder="1"/>
    <xf numFmtId="173" fontId="15" fillId="0" borderId="85" xfId="0" applyNumberFormat="1" applyFont="1" applyBorder="1"/>
    <xf numFmtId="173" fontId="6" fillId="1" borderId="85" xfId="0" applyNumberFormat="1" applyFont="1" applyFill="1" applyBorder="1"/>
    <xf numFmtId="173" fontId="6" fillId="1" borderId="79" xfId="0" applyNumberFormat="1" applyFont="1" applyFill="1" applyBorder="1"/>
    <xf numFmtId="173" fontId="6" fillId="1" borderId="80" xfId="0" applyNumberFormat="1" applyFont="1" applyFill="1" applyBorder="1"/>
    <xf numFmtId="173" fontId="6" fillId="0" borderId="85" xfId="0" applyNumberFormat="1" applyFont="1" applyBorder="1"/>
    <xf numFmtId="169" fontId="14" fillId="0" borderId="85" xfId="0" applyNumberFormat="1" applyFont="1" applyBorder="1"/>
    <xf numFmtId="169" fontId="15" fillId="0" borderId="85" xfId="0" applyNumberFormat="1" applyFont="1" applyBorder="1" applyAlignment="1">
      <alignment horizontal="center"/>
    </xf>
    <xf numFmtId="169" fontId="14" fillId="0" borderId="85" xfId="0" applyNumberFormat="1" applyFont="1" applyBorder="1" applyAlignment="1">
      <alignment horizontal="center"/>
    </xf>
    <xf numFmtId="43" fontId="15" fillId="0" borderId="85" xfId="8" applyNumberFormat="1" applyFont="1" applyBorder="1" applyAlignment="1">
      <alignment horizontal="center"/>
    </xf>
    <xf numFmtId="176" fontId="15" fillId="0" borderId="85" xfId="0" applyNumberFormat="1" applyFont="1" applyBorder="1" applyAlignment="1">
      <alignment horizontal="center"/>
    </xf>
    <xf numFmtId="176" fontId="14" fillId="0" borderId="85" xfId="0" applyNumberFormat="1" applyFont="1" applyBorder="1" applyAlignment="1">
      <alignment horizontal="center"/>
    </xf>
    <xf numFmtId="176" fontId="31" fillId="0" borderId="85" xfId="0" applyNumberFormat="1" applyFont="1" applyBorder="1"/>
    <xf numFmtId="170" fontId="14" fillId="0" borderId="85" xfId="0" applyNumberFormat="1" applyFont="1" applyBorder="1" applyAlignment="1">
      <alignment horizontal="center"/>
    </xf>
    <xf numFmtId="173" fontId="14" fillId="0" borderId="85" xfId="0" applyNumberFormat="1" applyFont="1" applyBorder="1" applyAlignment="1">
      <alignment horizontal="center"/>
    </xf>
    <xf numFmtId="173" fontId="14" fillId="0" borderId="79" xfId="0" applyNumberFormat="1" applyFont="1" applyBorder="1" applyAlignment="1">
      <alignment horizontal="center"/>
    </xf>
    <xf numFmtId="176" fontId="31" fillId="0" borderId="85" xfId="0" applyNumberFormat="1" applyFont="1" applyBorder="1" applyAlignment="1">
      <alignment horizontal="center"/>
    </xf>
    <xf numFmtId="169" fontId="31" fillId="0" borderId="85" xfId="0" applyNumberFormat="1" applyFont="1" applyBorder="1"/>
    <xf numFmtId="169" fontId="9" fillId="1" borderId="85" xfId="0" applyNumberFormat="1" applyFont="1" applyFill="1" applyBorder="1"/>
    <xf numFmtId="169" fontId="9" fillId="1" borderId="80" xfId="0" applyNumberFormat="1" applyFont="1" applyFill="1" applyBorder="1"/>
    <xf numFmtId="170" fontId="15" fillId="0" borderId="85" xfId="0" applyNumberFormat="1" applyFont="1" applyBorder="1"/>
    <xf numFmtId="10" fontId="15" fillId="0" borderId="85" xfId="4" applyNumberFormat="1" applyFont="1" applyBorder="1"/>
    <xf numFmtId="0" fontId="15" fillId="0" borderId="85" xfId="0" applyFont="1" applyBorder="1"/>
    <xf numFmtId="175" fontId="15" fillId="0" borderId="86" xfId="8" applyNumberFormat="1" applyFont="1" applyBorder="1"/>
    <xf numFmtId="173" fontId="14" fillId="0" borderId="80" xfId="0" applyNumberFormat="1" applyFont="1" applyBorder="1" applyAlignment="1">
      <alignment horizontal="center"/>
    </xf>
    <xf numFmtId="176" fontId="31" fillId="0" borderId="80" xfId="0" applyNumberFormat="1" applyFont="1" applyBorder="1" applyAlignment="1">
      <alignment horizontal="center"/>
    </xf>
    <xf numFmtId="169" fontId="15" fillId="1" borderId="85" xfId="0" applyNumberFormat="1" applyFont="1" applyFill="1" applyBorder="1"/>
    <xf numFmtId="169" fontId="15" fillId="1" borderId="79" xfId="0" applyNumberFormat="1" applyFont="1" applyFill="1" applyBorder="1"/>
    <xf numFmtId="169" fontId="15" fillId="1" borderId="80" xfId="0" applyNumberFormat="1" applyFont="1" applyFill="1" applyBorder="1"/>
    <xf numFmtId="169" fontId="31" fillId="1" borderId="85" xfId="0" applyNumberFormat="1" applyFont="1" applyFill="1" applyBorder="1"/>
    <xf numFmtId="169" fontId="31" fillId="1" borderId="79" xfId="0" applyNumberFormat="1" applyFont="1" applyFill="1" applyBorder="1"/>
    <xf numFmtId="169" fontId="31" fillId="1" borderId="80" xfId="0" applyNumberFormat="1" applyFont="1" applyFill="1" applyBorder="1"/>
    <xf numFmtId="9" fontId="15" fillId="6" borderId="85" xfId="4" applyFont="1" applyFill="1" applyBorder="1" applyAlignment="1"/>
    <xf numFmtId="9" fontId="15" fillId="6" borderId="79" xfId="4" applyFont="1" applyFill="1" applyBorder="1" applyAlignment="1"/>
    <xf numFmtId="9" fontId="15" fillId="6" borderId="87" xfId="4" applyFont="1" applyFill="1" applyBorder="1" applyAlignment="1"/>
    <xf numFmtId="9" fontId="6" fillId="6" borderId="85" xfId="4" applyFont="1" applyFill="1" applyBorder="1" applyAlignment="1"/>
    <xf numFmtId="9" fontId="6" fillId="6" borderId="79" xfId="4" applyFont="1" applyFill="1" applyBorder="1" applyAlignment="1"/>
    <xf numFmtId="9" fontId="6" fillId="6" borderId="87" xfId="4" applyFont="1" applyFill="1" applyBorder="1" applyAlignment="1"/>
    <xf numFmtId="9" fontId="14" fillId="6" borderId="85" xfId="4" applyFont="1" applyFill="1" applyBorder="1" applyAlignment="1"/>
    <xf numFmtId="9" fontId="14" fillId="6" borderId="79" xfId="4" applyFont="1" applyFill="1" applyBorder="1" applyAlignment="1"/>
    <xf numFmtId="9" fontId="14" fillId="6" borderId="87" xfId="4" applyFont="1" applyFill="1" applyBorder="1" applyAlignment="1"/>
    <xf numFmtId="9" fontId="15" fillId="6" borderId="85" xfId="4" applyFont="1" applyFill="1" applyBorder="1" applyAlignment="1">
      <alignment horizontal="center"/>
    </xf>
    <xf numFmtId="9" fontId="15" fillId="6" borderId="79" xfId="4" applyFont="1" applyFill="1" applyBorder="1" applyAlignment="1">
      <alignment horizontal="center"/>
    </xf>
    <xf numFmtId="9" fontId="9" fillId="6" borderId="85" xfId="4" applyFont="1" applyFill="1" applyBorder="1"/>
    <xf numFmtId="9" fontId="9" fillId="6" borderId="79" xfId="4" applyFont="1" applyFill="1" applyBorder="1"/>
    <xf numFmtId="9" fontId="9" fillId="6" borderId="87" xfId="4" applyFont="1" applyFill="1" applyBorder="1"/>
    <xf numFmtId="9" fontId="6" fillId="6" borderId="78" xfId="4" applyFont="1" applyFill="1" applyBorder="1"/>
    <xf numFmtId="9" fontId="6" fillId="6" borderId="87" xfId="4" applyFont="1" applyFill="1" applyBorder="1"/>
    <xf numFmtId="9" fontId="9" fillId="6" borderId="78" xfId="4" applyFont="1" applyFill="1" applyBorder="1"/>
    <xf numFmtId="169" fontId="9" fillId="0" borderId="78" xfId="0" applyNumberFormat="1" applyFont="1" applyBorder="1"/>
    <xf numFmtId="169" fontId="14" fillId="1" borderId="85" xfId="0" applyNumberFormat="1" applyFont="1" applyFill="1" applyBorder="1"/>
    <xf numFmtId="169" fontId="14" fillId="1" borderId="80" xfId="0" applyNumberFormat="1" applyFont="1" applyFill="1" applyBorder="1"/>
    <xf numFmtId="0" fontId="15" fillId="0" borderId="85" xfId="0" applyNumberFormat="1" applyFont="1" applyBorder="1"/>
    <xf numFmtId="43" fontId="15" fillId="0" borderId="85" xfId="8" applyNumberFormat="1" applyFont="1" applyBorder="1"/>
    <xf numFmtId="176" fontId="15" fillId="0" borderId="85" xfId="0" applyNumberFormat="1" applyFont="1" applyBorder="1"/>
    <xf numFmtId="176" fontId="14" fillId="0" borderId="85" xfId="0" applyNumberFormat="1" applyFont="1" applyBorder="1"/>
    <xf numFmtId="176" fontId="31" fillId="1" borderId="85" xfId="0" applyNumberFormat="1" applyFont="1" applyFill="1" applyBorder="1"/>
    <xf numFmtId="176" fontId="31" fillId="1" borderId="80" xfId="0" applyNumberFormat="1" applyFont="1" applyFill="1" applyBorder="1"/>
    <xf numFmtId="176" fontId="14" fillId="1" borderId="85" xfId="0" applyNumberFormat="1" applyFont="1" applyFill="1" applyBorder="1"/>
    <xf numFmtId="176" fontId="14" fillId="1" borderId="80" xfId="0" applyNumberFormat="1" applyFont="1" applyFill="1" applyBorder="1"/>
    <xf numFmtId="170" fontId="14" fillId="1" borderId="85" xfId="0" applyNumberFormat="1" applyFont="1" applyFill="1" applyBorder="1"/>
    <xf numFmtId="170" fontId="14" fillId="1" borderId="80" xfId="0" applyNumberFormat="1" applyFont="1" applyFill="1" applyBorder="1"/>
    <xf numFmtId="173" fontId="14" fillId="1" borderId="85" xfId="0" applyNumberFormat="1" applyFont="1" applyFill="1" applyBorder="1"/>
    <xf numFmtId="173" fontId="14" fillId="1" borderId="80" xfId="0" applyNumberFormat="1" applyFont="1" applyFill="1" applyBorder="1"/>
    <xf numFmtId="170" fontId="14" fillId="0" borderId="85" xfId="0" applyNumberFormat="1" applyFont="1" applyBorder="1"/>
    <xf numFmtId="169" fontId="9" fillId="0" borderId="85" xfId="0" applyNumberFormat="1" applyFont="1" applyBorder="1"/>
    <xf numFmtId="173" fontId="14" fillId="0" borderId="85" xfId="0" applyNumberFormat="1" applyFont="1" applyBorder="1"/>
    <xf numFmtId="170" fontId="15" fillId="1" borderId="85" xfId="0" applyNumberFormat="1" applyFont="1" applyFill="1" applyBorder="1"/>
    <xf numFmtId="170" fontId="15" fillId="1" borderId="80" xfId="0" applyNumberFormat="1" applyFont="1" applyFill="1" applyBorder="1"/>
    <xf numFmtId="166" fontId="6" fillId="6" borderId="85" xfId="4" applyNumberFormat="1" applyFont="1" applyFill="1" applyBorder="1" applyAlignment="1">
      <alignment horizontal="right"/>
    </xf>
    <xf numFmtId="166" fontId="6" fillId="6" borderId="85" xfId="4" applyNumberFormat="1" applyFont="1" applyFill="1" applyBorder="1" applyAlignment="1">
      <alignment horizontal="center"/>
    </xf>
    <xf numFmtId="166" fontId="31" fillId="6" borderId="85" xfId="4" applyNumberFormat="1" applyFont="1" applyFill="1" applyBorder="1" applyAlignment="1">
      <alignment horizontal="center"/>
    </xf>
    <xf numFmtId="166" fontId="14" fillId="6" borderId="85" xfId="4" applyNumberFormat="1" applyFont="1" applyFill="1" applyBorder="1" applyAlignment="1">
      <alignment horizontal="center"/>
    </xf>
    <xf numFmtId="166" fontId="15" fillId="6" borderId="85" xfId="4" applyNumberFormat="1" applyFont="1" applyFill="1" applyBorder="1" applyAlignment="1">
      <alignment horizontal="center"/>
    </xf>
    <xf numFmtId="166" fontId="9" fillId="6" borderId="85" xfId="4" applyNumberFormat="1" applyFont="1" applyFill="1" applyBorder="1" applyAlignment="1">
      <alignment horizontal="right"/>
    </xf>
    <xf numFmtId="166" fontId="9" fillId="6" borderId="87" xfId="4" applyNumberFormat="1" applyFont="1" applyFill="1" applyBorder="1" applyAlignment="1">
      <alignment horizontal="right"/>
    </xf>
    <xf numFmtId="169" fontId="15" fillId="6" borderId="87" xfId="0" applyNumberFormat="1" applyFont="1" applyFill="1" applyBorder="1"/>
    <xf numFmtId="169" fontId="15" fillId="6" borderId="85" xfId="0" applyNumberFormat="1" applyFont="1" applyFill="1" applyBorder="1"/>
    <xf numFmtId="169" fontId="15" fillId="6" borderId="80" xfId="0" applyNumberFormat="1" applyFont="1" applyFill="1" applyBorder="1"/>
    <xf numFmtId="169" fontId="15" fillId="6" borderId="78" xfId="0" applyNumberFormat="1" applyFont="1" applyFill="1" applyBorder="1"/>
    <xf numFmtId="169" fontId="15" fillId="6" borderId="84" xfId="0" applyNumberFormat="1" applyFont="1" applyFill="1" applyBorder="1"/>
    <xf numFmtId="169" fontId="15" fillId="6" borderId="79" xfId="0" applyNumberFormat="1" applyFont="1" applyFill="1" applyBorder="1"/>
    <xf numFmtId="0" fontId="15" fillId="6" borderId="35" xfId="0" applyFont="1" applyFill="1" applyBorder="1" applyAlignment="1">
      <alignment wrapText="1"/>
    </xf>
    <xf numFmtId="0" fontId="23" fillId="0" borderId="0" xfId="0" applyFont="1"/>
    <xf numFmtId="169" fontId="23" fillId="0" borderId="87" xfId="0" applyNumberFormat="1" applyFont="1" applyBorder="1"/>
    <xf numFmtId="169" fontId="23" fillId="0" borderId="85" xfId="0" applyNumberFormat="1" applyFont="1" applyBorder="1"/>
    <xf numFmtId="169" fontId="23" fillId="0" borderId="80" xfId="0" applyNumberFormat="1" applyFont="1" applyBorder="1"/>
    <xf numFmtId="169" fontId="23" fillId="0" borderId="78" xfId="0" applyNumberFormat="1" applyFont="1" applyBorder="1"/>
    <xf numFmtId="169" fontId="23" fillId="0" borderId="84" xfId="0" applyNumberFormat="1" applyFont="1" applyBorder="1"/>
    <xf numFmtId="169" fontId="23" fillId="0" borderId="79" xfId="0" applyNumberFormat="1" applyFont="1" applyBorder="1"/>
    <xf numFmtId="0" fontId="23" fillId="0" borderId="35" xfId="0" applyFont="1" applyBorder="1" applyAlignment="1">
      <alignment wrapText="1"/>
    </xf>
    <xf numFmtId="10" fontId="18" fillId="0" borderId="0" xfId="0" applyNumberFormat="1" applyFont="1"/>
    <xf numFmtId="175" fontId="15" fillId="6" borderId="78" xfId="8" applyNumberFormat="1" applyFont="1" applyFill="1" applyBorder="1"/>
    <xf numFmtId="175" fontId="15" fillId="6" borderId="87" xfId="8" applyNumberFormat="1" applyFont="1" applyFill="1" applyBorder="1"/>
    <xf numFmtId="166" fontId="14" fillId="0" borderId="0" xfId="4" applyNumberFormat="1" applyFont="1"/>
    <xf numFmtId="166" fontId="25" fillId="0" borderId="60" xfId="0" applyNumberFormat="1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9" fontId="3" fillId="6" borderId="0" xfId="4" applyFont="1" applyFill="1"/>
    <xf numFmtId="0" fontId="15" fillId="0" borderId="78" xfId="0" applyNumberFormat="1" applyFont="1" applyBorder="1"/>
    <xf numFmtId="0" fontId="14" fillId="0" borderId="0" xfId="0" applyFont="1"/>
    <xf numFmtId="0" fontId="6" fillId="0" borderId="0" xfId="0" applyFont="1" applyAlignment="1">
      <alignment horizontal="right"/>
    </xf>
    <xf numFmtId="10" fontId="6" fillId="0" borderId="0" xfId="0" applyNumberFormat="1" applyFont="1" applyAlignment="1">
      <alignment horizontal="right"/>
    </xf>
    <xf numFmtId="174" fontId="6" fillId="0" borderId="0" xfId="8" applyNumberFormat="1" applyFont="1" applyAlignment="1">
      <alignment horizontal="right"/>
    </xf>
    <xf numFmtId="175" fontId="23" fillId="0" borderId="17" xfId="8" applyNumberFormat="1" applyFont="1" applyBorder="1"/>
    <xf numFmtId="166" fontId="6" fillId="0" borderId="0" xfId="4" applyNumberFormat="1" applyFont="1" applyAlignment="1">
      <alignment horizontal="right"/>
    </xf>
    <xf numFmtId="169" fontId="14" fillId="0" borderId="78" xfId="0" applyNumberFormat="1" applyFont="1" applyBorder="1"/>
    <xf numFmtId="169" fontId="14" fillId="0" borderId="80" xfId="0" applyNumberFormat="1" applyFont="1" applyBorder="1"/>
    <xf numFmtId="169" fontId="31" fillId="0" borderId="80" xfId="0" applyNumberFormat="1" applyFont="1" applyBorder="1"/>
    <xf numFmtId="175" fontId="14" fillId="6" borderId="78" xfId="8" applyNumberFormat="1" applyFont="1" applyFill="1" applyBorder="1"/>
    <xf numFmtId="175" fontId="14" fillId="6" borderId="87" xfId="8" applyNumberFormat="1" applyFont="1" applyFill="1" applyBorder="1"/>
    <xf numFmtId="9" fontId="14" fillId="0" borderId="0" xfId="4" applyFont="1"/>
    <xf numFmtId="9" fontId="6" fillId="0" borderId="0" xfId="4" applyFont="1" applyAlignment="1">
      <alignment horizontal="right"/>
    </xf>
    <xf numFmtId="9" fontId="3" fillId="0" borderId="0" xfId="4" applyFont="1"/>
    <xf numFmtId="175" fontId="14" fillId="14" borderId="78" xfId="8" applyNumberFormat="1" applyFont="1" applyFill="1" applyBorder="1"/>
    <xf numFmtId="175" fontId="14" fillId="14" borderId="87" xfId="8" applyNumberFormat="1" applyFont="1" applyFill="1" applyBorder="1"/>
    <xf numFmtId="49" fontId="336" fillId="5" borderId="0" xfId="0" applyNumberFormat="1" applyFont="1" applyFill="1" applyAlignment="1" applyProtection="1">
      <alignment vertical="center"/>
      <protection locked="0"/>
    </xf>
    <xf numFmtId="0" fontId="338" fillId="5" borderId="0" xfId="0" applyFont="1" applyFill="1" applyAlignment="1" applyProtection="1">
      <alignment vertical="center"/>
      <protection locked="0"/>
    </xf>
    <xf numFmtId="0" fontId="336" fillId="5" borderId="0" xfId="0" applyFont="1" applyFill="1" applyAlignment="1" applyProtection="1">
      <alignment vertical="center"/>
      <protection locked="0"/>
    </xf>
    <xf numFmtId="0" fontId="339" fillId="5" borderId="154" xfId="0" applyFont="1" applyFill="1" applyBorder="1" applyAlignment="1" applyProtection="1">
      <alignment vertical="center"/>
      <protection locked="0"/>
    </xf>
    <xf numFmtId="0" fontId="340" fillId="14" borderId="154" xfId="0" applyFont="1" applyFill="1" applyBorder="1" applyAlignment="1" applyProtection="1">
      <alignment vertical="center"/>
      <protection locked="0"/>
    </xf>
    <xf numFmtId="0" fontId="341" fillId="5" borderId="154" xfId="0" applyFont="1" applyFill="1" applyBorder="1" applyAlignment="1" applyProtection="1">
      <alignment vertical="center"/>
      <protection locked="0"/>
    </xf>
    <xf numFmtId="0" fontId="338" fillId="5" borderId="0" xfId="0" applyFont="1" applyFill="1" applyAlignment="1" applyProtection="1">
      <alignment horizontal="right" vertical="center"/>
      <protection locked="0"/>
    </xf>
    <xf numFmtId="0" fontId="336" fillId="14" borderId="154" xfId="0" applyFont="1" applyFill="1" applyBorder="1" applyAlignment="1" applyProtection="1">
      <alignment horizontal="center" vertical="center"/>
      <protection locked="0"/>
    </xf>
    <xf numFmtId="0" fontId="339" fillId="5" borderId="154" xfId="0" applyFont="1" applyFill="1" applyBorder="1" applyAlignment="1" applyProtection="1">
      <alignment horizontal="center" vertical="center"/>
      <protection locked="0"/>
    </xf>
    <xf numFmtId="0" fontId="338" fillId="5" borderId="0" xfId="0" applyFont="1" applyFill="1" applyBorder="1" applyAlignment="1" applyProtection="1">
      <alignment horizontal="right" vertical="center"/>
      <protection locked="0"/>
    </xf>
    <xf numFmtId="0" fontId="338" fillId="5" borderId="0" xfId="0" applyFont="1" applyFill="1" applyBorder="1" applyAlignment="1" applyProtection="1">
      <alignment vertical="center"/>
      <protection locked="0"/>
    </xf>
    <xf numFmtId="0" fontId="336" fillId="5" borderId="0" xfId="0" applyFont="1" applyFill="1" applyBorder="1" applyAlignment="1" applyProtection="1">
      <alignment vertical="center"/>
      <protection locked="0"/>
    </xf>
    <xf numFmtId="0" fontId="336" fillId="5" borderId="0" xfId="0" applyFont="1" applyFill="1" applyAlignment="1" applyProtection="1">
      <alignment vertical="center" wrapText="1"/>
      <protection locked="0"/>
    </xf>
    <xf numFmtId="0" fontId="332" fillId="5" borderId="154" xfId="0" applyFont="1" applyFill="1" applyBorder="1" applyAlignment="1" applyProtection="1">
      <alignment horizontal="center" vertical="center" wrapText="1"/>
    </xf>
    <xf numFmtId="0" fontId="331" fillId="0" borderId="154" xfId="0" applyFont="1" applyBorder="1" applyAlignment="1">
      <alignment horizontal="center" vertical="center" wrapText="1"/>
    </xf>
    <xf numFmtId="0" fontId="331" fillId="0" borderId="154" xfId="0" applyFont="1" applyBorder="1" applyAlignment="1">
      <alignment horizontal="center" vertical="center"/>
    </xf>
    <xf numFmtId="0" fontId="331" fillId="0" borderId="154" xfId="0" applyFont="1" applyBorder="1" applyAlignment="1">
      <alignment vertical="center" wrapText="1"/>
    </xf>
    <xf numFmtId="0" fontId="331" fillId="15" borderId="154" xfId="0" applyFont="1" applyFill="1" applyBorder="1" applyAlignment="1">
      <alignment horizontal="center" vertical="center" wrapText="1"/>
    </xf>
    <xf numFmtId="0" fontId="331" fillId="14" borderId="154" xfId="0" applyFont="1" applyFill="1" applyBorder="1" applyAlignment="1">
      <alignment horizontal="center" vertical="center" wrapText="1"/>
    </xf>
    <xf numFmtId="0" fontId="331" fillId="108" borderId="154" xfId="0" applyFont="1" applyFill="1" applyBorder="1" applyAlignment="1">
      <alignment horizontal="center" vertical="center" wrapText="1"/>
    </xf>
    <xf numFmtId="0" fontId="343" fillId="5" borderId="154" xfId="0" applyFont="1" applyFill="1" applyBorder="1" applyAlignment="1">
      <alignment horizontal="center" vertical="center"/>
    </xf>
    <xf numFmtId="0" fontId="330" fillId="105" borderId="154" xfId="0" applyFont="1" applyFill="1" applyBorder="1" applyAlignment="1">
      <alignment horizontal="center" vertical="center"/>
    </xf>
    <xf numFmtId="0" fontId="332" fillId="5" borderId="164" xfId="0" applyFont="1" applyFill="1" applyBorder="1" applyAlignment="1" applyProtection="1">
      <alignment horizontal="center" vertical="center" wrapText="1"/>
    </xf>
    <xf numFmtId="0" fontId="342" fillId="0" borderId="51" xfId="0" applyFont="1" applyFill="1" applyBorder="1" applyAlignment="1" applyProtection="1">
      <alignment horizontal="left" vertical="center" wrapText="1"/>
    </xf>
    <xf numFmtId="0" fontId="342" fillId="0" borderId="12" xfId="0" applyFont="1" applyFill="1" applyBorder="1" applyAlignment="1" applyProtection="1">
      <alignment horizontal="left" vertical="center" wrapText="1"/>
    </xf>
    <xf numFmtId="0" fontId="342" fillId="5" borderId="168" xfId="0" applyFont="1" applyFill="1" applyBorder="1" applyAlignment="1" applyProtection="1">
      <alignment horizontal="left" vertical="center" wrapText="1"/>
    </xf>
    <xf numFmtId="0" fontId="342" fillId="5" borderId="162" xfId="0" applyFont="1" applyFill="1" applyBorder="1" applyAlignment="1" applyProtection="1">
      <alignment horizontal="left" vertical="center" wrapText="1"/>
    </xf>
    <xf numFmtId="0" fontId="342" fillId="0" borderId="168" xfId="0" applyFont="1" applyFill="1" applyBorder="1" applyAlignment="1" applyProtection="1">
      <alignment horizontal="left" vertical="center" wrapText="1"/>
    </xf>
    <xf numFmtId="0" fontId="345" fillId="5" borderId="170" xfId="0" applyFont="1" applyFill="1" applyBorder="1" applyAlignment="1" applyProtection="1">
      <alignment horizontal="left" vertical="center"/>
      <protection locked="0"/>
    </xf>
    <xf numFmtId="0" fontId="344" fillId="5" borderId="135" xfId="0" applyFont="1" applyFill="1" applyBorder="1" applyAlignment="1" applyProtection="1">
      <alignment horizontal="left" vertical="center"/>
      <protection locked="0"/>
    </xf>
    <xf numFmtId="0" fontId="344" fillId="5" borderId="155" xfId="0" applyFont="1" applyFill="1" applyBorder="1" applyAlignment="1" applyProtection="1">
      <alignment horizontal="left" vertical="center"/>
      <protection locked="0"/>
    </xf>
    <xf numFmtId="0" fontId="332" fillId="14" borderId="155" xfId="0" applyFont="1" applyFill="1" applyBorder="1" applyAlignment="1" applyProtection="1">
      <alignment vertical="center" wrapText="1"/>
      <protection locked="0"/>
    </xf>
    <xf numFmtId="0" fontId="332" fillId="14" borderId="156" xfId="0" applyFont="1" applyFill="1" applyBorder="1" applyAlignment="1" applyProtection="1">
      <alignment vertical="center" wrapText="1"/>
      <protection locked="0"/>
    </xf>
    <xf numFmtId="0" fontId="345" fillId="5" borderId="168" xfId="0" applyFont="1" applyFill="1" applyBorder="1" applyAlignment="1" applyProtection="1">
      <alignment horizontal="center" vertical="center"/>
      <protection locked="0"/>
    </xf>
    <xf numFmtId="0" fontId="345" fillId="5" borderId="169" xfId="0" applyFont="1" applyFill="1" applyBorder="1" applyAlignment="1" applyProtection="1">
      <alignment horizontal="center" vertical="center" wrapText="1"/>
      <protection locked="0"/>
    </xf>
    <xf numFmtId="0" fontId="332" fillId="5" borderId="164" xfId="0" applyFont="1" applyFill="1" applyBorder="1" applyAlignment="1" applyProtection="1">
      <alignment vertical="center" wrapText="1"/>
      <protection locked="0"/>
    </xf>
    <xf numFmtId="0" fontId="73" fillId="0" borderId="0" xfId="44" applyFont="1" applyProtection="1">
      <protection locked="0"/>
    </xf>
    <xf numFmtId="0" fontId="8" fillId="0" borderId="0" xfId="17" applyFont="1" applyAlignment="1" applyProtection="1">
      <alignment horizontal="center"/>
      <protection locked="0"/>
    </xf>
    <xf numFmtId="0" fontId="8" fillId="0" borderId="0" xfId="17" applyFont="1" applyProtection="1">
      <protection locked="0"/>
    </xf>
    <xf numFmtId="49" fontId="7" fillId="110" borderId="154" xfId="26965" applyNumberFormat="1" applyFont="1" applyFill="1" applyBorder="1" applyAlignment="1" applyProtection="1">
      <alignment horizontal="left" vertical="center" wrapText="1" indent="1"/>
    </xf>
    <xf numFmtId="49" fontId="7" fillId="110" borderId="158" xfId="26965" applyNumberFormat="1" applyFont="1" applyFill="1" applyBorder="1" applyAlignment="1" applyProtection="1">
      <alignment horizontal="left" vertical="center" wrapText="1" indent="1"/>
    </xf>
    <xf numFmtId="0" fontId="8" fillId="110" borderId="154" xfId="17" applyFont="1" applyFill="1" applyBorder="1" applyAlignment="1" applyProtection="1">
      <alignment horizontal="center"/>
    </xf>
    <xf numFmtId="49" fontId="7" fillId="110" borderId="158" xfId="26965" applyNumberFormat="1" applyFont="1" applyFill="1" applyBorder="1" applyAlignment="1" applyProtection="1">
      <alignment horizontal="left" vertical="center" wrapText="1" indent="2"/>
    </xf>
    <xf numFmtId="4" fontId="7" fillId="110" borderId="154" xfId="17" applyNumberFormat="1" applyFont="1" applyFill="1" applyBorder="1" applyAlignment="1" applyProtection="1">
      <alignment horizontal="center" vertical="center"/>
    </xf>
    <xf numFmtId="9" fontId="8" fillId="0" borderId="0" xfId="17" applyNumberFormat="1" applyFont="1" applyAlignment="1" applyProtection="1">
      <alignment horizontal="center" vertical="center"/>
      <protection locked="0"/>
    </xf>
    <xf numFmtId="49" fontId="8" fillId="110" borderId="154" xfId="26965" applyNumberFormat="1" applyFont="1" applyFill="1" applyBorder="1" applyAlignment="1" applyProtection="1">
      <alignment horizontal="left" vertical="center" wrapText="1" indent="1"/>
    </xf>
    <xf numFmtId="0" fontId="3" fillId="109" borderId="158" xfId="26964" applyNumberFormat="1" applyFont="1" applyFill="1" applyBorder="1" applyAlignment="1" applyProtection="1">
      <alignment horizontal="left" vertical="center" wrapText="1" indent="3"/>
      <protection locked="0"/>
    </xf>
    <xf numFmtId="4" fontId="8" fillId="109" borderId="154" xfId="17" applyNumberFormat="1" applyFont="1" applyFill="1" applyBorder="1" applyAlignment="1" applyProtection="1">
      <alignment horizontal="center"/>
      <protection locked="0"/>
    </xf>
    <xf numFmtId="4" fontId="8" fillId="0" borderId="0" xfId="17" applyNumberFormat="1" applyFont="1" applyProtection="1">
      <protection locked="0"/>
    </xf>
    <xf numFmtId="4" fontId="7" fillId="110" borderId="154" xfId="17" applyNumberFormat="1" applyFont="1" applyFill="1" applyBorder="1" applyAlignment="1" applyProtection="1">
      <alignment horizontal="center"/>
    </xf>
    <xf numFmtId="0" fontId="8" fillId="110" borderId="158" xfId="26964" applyNumberFormat="1" applyFont="1" applyFill="1" applyBorder="1" applyAlignment="1" applyProtection="1">
      <alignment horizontal="left" vertical="center" wrapText="1" indent="3"/>
    </xf>
    <xf numFmtId="4" fontId="8" fillId="110" borderId="154" xfId="17" applyNumberFormat="1" applyFont="1" applyFill="1" applyBorder="1" applyAlignment="1" applyProtection="1">
      <alignment horizontal="center"/>
    </xf>
    <xf numFmtId="49" fontId="7" fillId="110" borderId="158" xfId="26965" applyNumberFormat="1" applyFont="1" applyFill="1" applyBorder="1" applyAlignment="1" applyProtection="1">
      <alignment vertical="center" wrapText="1"/>
    </xf>
    <xf numFmtId="49" fontId="8" fillId="110" borderId="158" xfId="26965" applyNumberFormat="1" applyFont="1" applyFill="1" applyBorder="1" applyAlignment="1" applyProtection="1">
      <alignment horizontal="left" vertical="center" wrapText="1" indent="2"/>
    </xf>
    <xf numFmtId="49" fontId="3" fillId="110" borderId="154" xfId="26965" applyNumberFormat="1" applyFont="1" applyFill="1" applyBorder="1" applyAlignment="1" applyProtection="1">
      <alignment horizontal="left" vertical="center" wrapText="1" indent="1"/>
    </xf>
    <xf numFmtId="0" fontId="8" fillId="110" borderId="158" xfId="26964" applyNumberFormat="1" applyFont="1" applyFill="1" applyBorder="1" applyAlignment="1" applyProtection="1">
      <alignment horizontal="left" vertical="center" wrapText="1" indent="4"/>
    </xf>
    <xf numFmtId="49" fontId="3" fillId="109" borderId="154" xfId="26965" applyNumberFormat="1" applyFont="1" applyFill="1" applyBorder="1" applyAlignment="1" applyProtection="1">
      <alignment horizontal="left" vertical="center" wrapText="1" indent="1"/>
      <protection locked="0"/>
    </xf>
    <xf numFmtId="0" fontId="3" fillId="109" borderId="158" xfId="26964" applyNumberFormat="1" applyFont="1" applyFill="1" applyBorder="1" applyAlignment="1" applyProtection="1">
      <alignment horizontal="left" vertical="center" wrapText="1" indent="4"/>
      <protection locked="0"/>
    </xf>
    <xf numFmtId="0" fontId="8" fillId="109" borderId="158" xfId="26964" applyNumberFormat="1" applyFont="1" applyFill="1" applyBorder="1" applyAlignment="1" applyProtection="1">
      <alignment horizontal="left" vertical="center" wrapText="1" indent="4"/>
      <protection locked="0"/>
    </xf>
    <xf numFmtId="49" fontId="3" fillId="112" borderId="154" xfId="26964" applyNumberFormat="1" applyFont="1" applyFill="1" applyBorder="1" applyAlignment="1" applyProtection="1">
      <alignment horizontal="left" vertical="center" indent="1"/>
    </xf>
    <xf numFmtId="0" fontId="34" fillId="0" borderId="0" xfId="45" applyFont="1" applyProtection="1">
      <protection locked="0"/>
    </xf>
    <xf numFmtId="0" fontId="331" fillId="0" borderId="158" xfId="0" applyFont="1" applyBorder="1" applyAlignment="1">
      <alignment horizontal="center" vertical="center" wrapText="1"/>
    </xf>
    <xf numFmtId="0" fontId="331" fillId="0" borderId="158" xfId="0" applyFont="1" applyBorder="1" applyAlignment="1">
      <alignment horizontal="center" vertical="center"/>
    </xf>
    <xf numFmtId="0" fontId="338" fillId="5" borderId="154" xfId="0" applyFont="1" applyFill="1" applyBorder="1" applyAlignment="1" applyProtection="1">
      <alignment vertical="center"/>
      <protection locked="0"/>
    </xf>
    <xf numFmtId="0" fontId="339" fillId="5" borderId="0" xfId="0" applyFont="1" applyFill="1" applyBorder="1" applyAlignment="1" applyProtection="1">
      <alignment vertical="center"/>
      <protection locked="0"/>
    </xf>
    <xf numFmtId="0" fontId="339" fillId="5" borderId="0" xfId="0" applyFont="1" applyFill="1" applyBorder="1" applyAlignment="1" applyProtection="1">
      <alignment horizontal="center" vertical="center"/>
      <protection locked="0"/>
    </xf>
    <xf numFmtId="0" fontId="3" fillId="109" borderId="168" xfId="0" applyFont="1" applyFill="1" applyBorder="1"/>
    <xf numFmtId="0" fontId="3" fillId="109" borderId="154" xfId="0" applyFont="1" applyFill="1" applyBorder="1"/>
    <xf numFmtId="0" fontId="3" fillId="109" borderId="169" xfId="0" applyFont="1" applyFill="1" applyBorder="1"/>
    <xf numFmtId="0" fontId="3" fillId="109" borderId="162" xfId="0" applyFont="1" applyFill="1" applyBorder="1"/>
    <xf numFmtId="0" fontId="3" fillId="109" borderId="164" xfId="0" applyFont="1" applyFill="1" applyBorder="1"/>
    <xf numFmtId="0" fontId="3" fillId="109" borderId="166" xfId="0" applyFont="1" applyFill="1" applyBorder="1"/>
    <xf numFmtId="0" fontId="3" fillId="111" borderId="168" xfId="0" applyFont="1" applyFill="1" applyBorder="1"/>
    <xf numFmtId="0" fontId="3" fillId="111" borderId="154" xfId="0" applyFont="1" applyFill="1" applyBorder="1"/>
    <xf numFmtId="0" fontId="3" fillId="111" borderId="169" xfId="0" applyFont="1" applyFill="1" applyBorder="1"/>
    <xf numFmtId="0" fontId="3" fillId="111" borderId="162" xfId="0" applyFont="1" applyFill="1" applyBorder="1"/>
    <xf numFmtId="0" fontId="3" fillId="111" borderId="164" xfId="0" applyFont="1" applyFill="1" applyBorder="1"/>
    <xf numFmtId="0" fontId="3" fillId="111" borderId="166" xfId="0" applyFont="1" applyFill="1" applyBorder="1"/>
    <xf numFmtId="0" fontId="3" fillId="110" borderId="154" xfId="0" applyFont="1" applyFill="1" applyBorder="1"/>
    <xf numFmtId="0" fontId="3" fillId="110" borderId="169" xfId="0" applyFont="1" applyFill="1" applyBorder="1"/>
    <xf numFmtId="0" fontId="3" fillId="110" borderId="164" xfId="0" applyFont="1" applyFill="1" applyBorder="1"/>
    <xf numFmtId="0" fontId="3" fillId="110" borderId="166" xfId="0" applyFont="1" applyFill="1" applyBorder="1"/>
    <xf numFmtId="0" fontId="3" fillId="109" borderId="51" xfId="0" applyFont="1" applyFill="1" applyBorder="1"/>
    <xf numFmtId="0" fontId="3" fillId="109" borderId="63" xfId="0" applyFont="1" applyFill="1" applyBorder="1"/>
    <xf numFmtId="0" fontId="3" fillId="109" borderId="67" xfId="0" applyFont="1" applyFill="1" applyBorder="1"/>
    <xf numFmtId="0" fontId="3" fillId="111" borderId="51" xfId="0" applyFont="1" applyFill="1" applyBorder="1"/>
    <xf numFmtId="0" fontId="3" fillId="111" borderId="63" xfId="0" applyFont="1" applyFill="1" applyBorder="1"/>
    <xf numFmtId="0" fontId="3" fillId="111" borderId="67" xfId="0" applyFont="1" applyFill="1" applyBorder="1"/>
    <xf numFmtId="0" fontId="3" fillId="110" borderId="63" xfId="0" applyFont="1" applyFill="1" applyBorder="1"/>
    <xf numFmtId="0" fontId="3" fillId="110" borderId="67" xfId="0" applyFont="1" applyFill="1" applyBorder="1"/>
    <xf numFmtId="0" fontId="3" fillId="109" borderId="164" xfId="0" applyFont="1" applyFill="1" applyBorder="1" applyAlignment="1">
      <alignment horizontal="center" vertical="center" wrapText="1"/>
    </xf>
    <xf numFmtId="0" fontId="3" fillId="111" borderId="164" xfId="0" applyFont="1" applyFill="1" applyBorder="1" applyAlignment="1">
      <alignment horizontal="center" vertical="center" wrapText="1"/>
    </xf>
    <xf numFmtId="0" fontId="3" fillId="110" borderId="164" xfId="0" applyFont="1" applyFill="1" applyBorder="1" applyAlignment="1">
      <alignment horizontal="center" vertical="center" wrapText="1"/>
    </xf>
    <xf numFmtId="0" fontId="3" fillId="110" borderId="166" xfId="0" applyFont="1" applyFill="1" applyBorder="1" applyAlignment="1">
      <alignment horizontal="center" vertical="center" wrapText="1"/>
    </xf>
    <xf numFmtId="0" fontId="3" fillId="109" borderId="162" xfId="0" applyFont="1" applyFill="1" applyBorder="1" applyAlignment="1">
      <alignment horizontal="center" vertical="center" wrapText="1"/>
    </xf>
    <xf numFmtId="0" fontId="3" fillId="109" borderId="166" xfId="0" applyFont="1" applyFill="1" applyBorder="1" applyAlignment="1">
      <alignment horizontal="center" vertical="center" wrapText="1"/>
    </xf>
    <xf numFmtId="0" fontId="3" fillId="110" borderId="163" xfId="0" applyFont="1" applyFill="1" applyBorder="1" applyAlignment="1">
      <alignment horizontal="center" vertical="center" wrapText="1"/>
    </xf>
    <xf numFmtId="0" fontId="3" fillId="110" borderId="161" xfId="0" applyFont="1" applyFill="1" applyBorder="1"/>
    <xf numFmtId="0" fontId="3" fillId="110" borderId="159" xfId="0" applyFont="1" applyFill="1" applyBorder="1"/>
    <xf numFmtId="0" fontId="3" fillId="110" borderId="163" xfId="0" applyFont="1" applyFill="1" applyBorder="1"/>
    <xf numFmtId="0" fontId="3" fillId="111" borderId="162" xfId="0" applyFont="1" applyFill="1" applyBorder="1" applyAlignment="1">
      <alignment horizontal="center" vertical="center" wrapText="1"/>
    </xf>
    <xf numFmtId="0" fontId="3" fillId="111" borderId="166" xfId="0" applyFont="1" applyFill="1" applyBorder="1" applyAlignment="1">
      <alignment horizontal="center" vertical="center" wrapText="1"/>
    </xf>
    <xf numFmtId="0" fontId="3" fillId="111" borderId="174" xfId="0" applyFont="1" applyFill="1" applyBorder="1"/>
    <xf numFmtId="0" fontId="3" fillId="111" borderId="159" xfId="0" applyFont="1" applyFill="1" applyBorder="1"/>
    <xf numFmtId="0" fontId="3" fillId="111" borderId="163" xfId="0" applyFont="1" applyFill="1" applyBorder="1"/>
    <xf numFmtId="0" fontId="3" fillId="0" borderId="172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50" xfId="0" applyFont="1" applyBorder="1" applyAlignment="1">
      <alignment horizontal="left" vertical="center" wrapText="1"/>
    </xf>
    <xf numFmtId="0" fontId="3" fillId="0" borderId="172" xfId="0" applyFont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3" fillId="109" borderId="163" xfId="0" applyFont="1" applyFill="1" applyBorder="1" applyAlignment="1">
      <alignment horizontal="center" vertical="center" wrapText="1"/>
    </xf>
    <xf numFmtId="0" fontId="3" fillId="109" borderId="174" xfId="0" applyFont="1" applyFill="1" applyBorder="1"/>
    <xf numFmtId="0" fontId="3" fillId="109" borderId="159" xfId="0" applyFont="1" applyFill="1" applyBorder="1"/>
    <xf numFmtId="0" fontId="3" fillId="109" borderId="163" xfId="0" applyFont="1" applyFill="1" applyBorder="1"/>
    <xf numFmtId="0" fontId="3" fillId="0" borderId="157" xfId="0" applyFont="1" applyBorder="1" applyAlignment="1">
      <alignment horizontal="left" vertical="center"/>
    </xf>
    <xf numFmtId="0" fontId="3" fillId="0" borderId="157" xfId="0" applyFont="1" applyBorder="1" applyAlignment="1">
      <alignment horizontal="left" vertical="center" wrapText="1"/>
    </xf>
    <xf numFmtId="0" fontId="3" fillId="0" borderId="149" xfId="0" applyFont="1" applyBorder="1" applyAlignment="1">
      <alignment horizontal="left" vertical="center" wrapText="1"/>
    </xf>
    <xf numFmtId="0" fontId="3" fillId="109" borderId="178" xfId="0" applyFont="1" applyFill="1" applyBorder="1" applyAlignment="1">
      <alignment horizontal="center" vertical="center" wrapText="1"/>
    </xf>
    <xf numFmtId="0" fontId="3" fillId="109" borderId="179" xfId="0" applyFont="1" applyFill="1" applyBorder="1" applyAlignment="1">
      <alignment horizontal="center" vertical="center" wrapText="1"/>
    </xf>
    <xf numFmtId="0" fontId="3" fillId="109" borderId="180" xfId="0" applyFont="1" applyFill="1" applyBorder="1" applyAlignment="1">
      <alignment horizontal="center" vertical="center" wrapText="1"/>
    </xf>
    <xf numFmtId="0" fontId="3" fillId="111" borderId="176" xfId="0" applyFont="1" applyFill="1" applyBorder="1" applyAlignment="1">
      <alignment horizontal="center" vertical="center" wrapText="1"/>
    </xf>
    <xf numFmtId="0" fontId="3" fillId="111" borderId="179" xfId="0" applyFont="1" applyFill="1" applyBorder="1" applyAlignment="1">
      <alignment horizontal="center" vertical="center" wrapText="1"/>
    </xf>
    <xf numFmtId="0" fontId="3" fillId="111" borderId="180" xfId="0" applyFont="1" applyFill="1" applyBorder="1" applyAlignment="1">
      <alignment horizontal="center" vertical="center" wrapText="1"/>
    </xf>
    <xf numFmtId="0" fontId="3" fillId="110" borderId="178" xfId="0" applyFont="1" applyFill="1" applyBorder="1" applyAlignment="1">
      <alignment horizontal="center" vertical="center" wrapText="1"/>
    </xf>
    <xf numFmtId="0" fontId="3" fillId="110" borderId="179" xfId="0" applyFont="1" applyFill="1" applyBorder="1" applyAlignment="1">
      <alignment horizontal="center" vertical="center" wrapText="1"/>
    </xf>
    <xf numFmtId="0" fontId="3" fillId="110" borderId="180" xfId="0" applyFont="1" applyFill="1" applyBorder="1" applyAlignment="1">
      <alignment horizontal="center" vertical="center" wrapText="1"/>
    </xf>
    <xf numFmtId="0" fontId="3" fillId="110" borderId="174" xfId="0" applyFont="1" applyFill="1" applyBorder="1"/>
    <xf numFmtId="0" fontId="3" fillId="0" borderId="32" xfId="0" applyFont="1" applyBorder="1" applyAlignment="1">
      <alignment horizontal="left" vertical="center"/>
    </xf>
    <xf numFmtId="0" fontId="3" fillId="109" borderId="53" xfId="0" applyFont="1" applyFill="1" applyBorder="1"/>
    <xf numFmtId="0" fontId="3" fillId="109" borderId="17" xfId="0" applyFont="1" applyFill="1" applyBorder="1"/>
    <xf numFmtId="0" fontId="3" fillId="109" borderId="18" xfId="0" applyFont="1" applyFill="1" applyBorder="1"/>
    <xf numFmtId="0" fontId="3" fillId="111" borderId="31" xfId="0" applyFont="1" applyFill="1" applyBorder="1"/>
    <xf numFmtId="0" fontId="3" fillId="111" borderId="53" xfId="0" applyFont="1" applyFill="1" applyBorder="1"/>
    <xf numFmtId="0" fontId="3" fillId="111" borderId="17" xfId="0" applyFont="1" applyFill="1" applyBorder="1"/>
    <xf numFmtId="0" fontId="3" fillId="111" borderId="18" xfId="0" applyFont="1" applyFill="1" applyBorder="1"/>
    <xf numFmtId="0" fontId="3" fillId="110" borderId="53" xfId="0" applyFont="1" applyFill="1" applyBorder="1"/>
    <xf numFmtId="0" fontId="3" fillId="110" borderId="17" xfId="0" applyFont="1" applyFill="1" applyBorder="1"/>
    <xf numFmtId="0" fontId="3" fillId="110" borderId="18" xfId="0" applyFont="1" applyFill="1" applyBorder="1"/>
    <xf numFmtId="0" fontId="3" fillId="0" borderId="149" xfId="0" applyFont="1" applyBorder="1" applyAlignment="1">
      <alignment horizontal="left" vertical="center"/>
    </xf>
    <xf numFmtId="0" fontId="3" fillId="0" borderId="54" xfId="0" applyFont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 wrapText="1"/>
    </xf>
    <xf numFmtId="0" fontId="3" fillId="109" borderId="31" xfId="0" applyFont="1" applyFill="1" applyBorder="1"/>
    <xf numFmtId="0" fontId="3" fillId="109" borderId="176" xfId="0" applyFont="1" applyFill="1" applyBorder="1"/>
    <xf numFmtId="0" fontId="3" fillId="109" borderId="179" xfId="0" applyFont="1" applyFill="1" applyBorder="1"/>
    <xf numFmtId="0" fontId="3" fillId="109" borderId="180" xfId="0" applyFont="1" applyFill="1" applyBorder="1"/>
    <xf numFmtId="0" fontId="3" fillId="111" borderId="176" xfId="0" applyFont="1" applyFill="1" applyBorder="1"/>
    <xf numFmtId="0" fontId="3" fillId="111" borderId="178" xfId="0" applyFont="1" applyFill="1" applyBorder="1"/>
    <xf numFmtId="0" fontId="3" fillId="111" borderId="179" xfId="0" applyFont="1" applyFill="1" applyBorder="1"/>
    <xf numFmtId="0" fontId="3" fillId="111" borderId="180" xfId="0" applyFont="1" applyFill="1" applyBorder="1"/>
    <xf numFmtId="0" fontId="3" fillId="110" borderId="178" xfId="0" applyFont="1" applyFill="1" applyBorder="1"/>
    <xf numFmtId="0" fontId="3" fillId="110" borderId="179" xfId="0" applyFont="1" applyFill="1" applyBorder="1"/>
    <xf numFmtId="0" fontId="3" fillId="110" borderId="180" xfId="0" applyFont="1" applyFill="1" applyBorder="1"/>
    <xf numFmtId="0" fontId="3" fillId="0" borderId="39" xfId="0" applyFont="1" applyBorder="1" applyAlignment="1">
      <alignment horizontal="left" vertical="center" wrapText="1"/>
    </xf>
    <xf numFmtId="0" fontId="3" fillId="109" borderId="178" xfId="0" applyFont="1" applyFill="1" applyBorder="1"/>
    <xf numFmtId="0" fontId="331" fillId="0" borderId="0" xfId="0" applyFont="1"/>
    <xf numFmtId="49" fontId="331" fillId="0" borderId="0" xfId="0" applyNumberFormat="1" applyFont="1" applyAlignment="1">
      <alignment horizontal="center" vertical="center" wrapText="1"/>
    </xf>
    <xf numFmtId="0" fontId="330" fillId="0" borderId="23" xfId="0" applyFont="1" applyBorder="1" applyAlignment="1">
      <alignment horizontal="center" vertical="center" wrapText="1"/>
    </xf>
    <xf numFmtId="49" fontId="330" fillId="0" borderId="167" xfId="0" applyNumberFormat="1" applyFont="1" applyBorder="1" applyAlignment="1">
      <alignment horizontal="center" vertical="center" wrapText="1"/>
    </xf>
    <xf numFmtId="0" fontId="330" fillId="0" borderId="167" xfId="0" applyFont="1" applyBorder="1" applyAlignment="1">
      <alignment horizontal="center" vertical="center" wrapText="1"/>
    </xf>
    <xf numFmtId="0" fontId="330" fillId="0" borderId="24" xfId="0" applyFont="1" applyBorder="1" applyAlignment="1">
      <alignment horizontal="center" vertical="center" wrapText="1"/>
    </xf>
    <xf numFmtId="0" fontId="331" fillId="0" borderId="0" xfId="0" applyFont="1" applyAlignment="1">
      <alignment wrapText="1"/>
    </xf>
    <xf numFmtId="0" fontId="331" fillId="0" borderId="51" xfId="0" applyFont="1" applyBorder="1" applyAlignment="1">
      <alignment horizontal="center" vertical="center" wrapText="1"/>
    </xf>
    <xf numFmtId="49" fontId="331" fillId="0" borderId="63" xfId="0" applyNumberFormat="1" applyFont="1" applyBorder="1" applyAlignment="1">
      <alignment horizontal="left" vertical="center" wrapText="1"/>
    </xf>
    <xf numFmtId="4" fontId="331" fillId="0" borderId="63" xfId="0" applyNumberFormat="1" applyFont="1" applyBorder="1" applyAlignment="1">
      <alignment horizontal="center" vertical="center" wrapText="1"/>
    </xf>
    <xf numFmtId="0" fontId="331" fillId="0" borderId="168" xfId="0" applyFont="1" applyBorder="1" applyAlignment="1">
      <alignment horizontal="center" vertical="center" wrapText="1"/>
    </xf>
    <xf numFmtId="49" fontId="331" fillId="0" borderId="154" xfId="0" applyNumberFormat="1" applyFont="1" applyBorder="1" applyAlignment="1">
      <alignment horizontal="left" vertical="center" wrapText="1"/>
    </xf>
    <xf numFmtId="4" fontId="331" fillId="0" borderId="154" xfId="0" applyNumberFormat="1" applyFont="1" applyBorder="1" applyAlignment="1">
      <alignment horizontal="center" vertical="center" wrapText="1"/>
    </xf>
    <xf numFmtId="0" fontId="331" fillId="0" borderId="169" xfId="0" applyFont="1" applyBorder="1" applyAlignment="1">
      <alignment horizontal="center" vertical="center" wrapText="1"/>
    </xf>
    <xf numFmtId="0" fontId="331" fillId="0" borderId="162" xfId="0" applyFont="1" applyBorder="1" applyAlignment="1">
      <alignment horizontal="center" vertical="center" wrapText="1"/>
    </xf>
    <xf numFmtId="49" fontId="331" fillId="0" borderId="164" xfId="0" applyNumberFormat="1" applyFont="1" applyBorder="1" applyAlignment="1">
      <alignment horizontal="left" vertical="center" wrapText="1"/>
    </xf>
    <xf numFmtId="4" fontId="331" fillId="0" borderId="164" xfId="0" applyNumberFormat="1" applyFont="1" applyBorder="1" applyAlignment="1">
      <alignment horizontal="center" vertical="center" wrapText="1"/>
    </xf>
    <xf numFmtId="0" fontId="331" fillId="0" borderId="166" xfId="0" applyFont="1" applyBorder="1" applyAlignment="1">
      <alignment horizontal="center" vertical="center" wrapText="1"/>
    </xf>
    <xf numFmtId="0" fontId="331" fillId="0" borderId="67" xfId="0" applyFont="1" applyBorder="1" applyAlignment="1">
      <alignment horizontal="left" vertical="top" wrapText="1"/>
    </xf>
    <xf numFmtId="0" fontId="331" fillId="0" borderId="169" xfId="0" applyFont="1" applyBorder="1" applyAlignment="1">
      <alignment horizontal="left" vertical="top" wrapText="1"/>
    </xf>
    <xf numFmtId="0" fontId="330" fillId="0" borderId="154" xfId="0" applyFont="1" applyBorder="1" applyAlignment="1">
      <alignment horizontal="center" vertical="center" wrapText="1"/>
    </xf>
    <xf numFmtId="49" fontId="330" fillId="0" borderId="154" xfId="0" applyNumberFormat="1" applyFont="1" applyBorder="1" applyAlignment="1">
      <alignment horizontal="center" vertical="center" wrapText="1"/>
    </xf>
    <xf numFmtId="0" fontId="330" fillId="0" borderId="154" xfId="0" applyFont="1" applyBorder="1" applyAlignment="1">
      <alignment horizontal="center" vertical="center"/>
    </xf>
    <xf numFmtId="49" fontId="331" fillId="0" borderId="63" xfId="0" applyNumberFormat="1" applyFont="1" applyBorder="1" applyAlignment="1">
      <alignment horizontal="center" vertical="center" wrapText="1"/>
    </xf>
    <xf numFmtId="4" fontId="331" fillId="0" borderId="63" xfId="0" applyNumberFormat="1" applyFont="1" applyBorder="1" applyAlignment="1">
      <alignment horizontal="center" vertical="center"/>
    </xf>
    <xf numFmtId="49" fontId="331" fillId="0" borderId="154" xfId="0" applyNumberFormat="1" applyFont="1" applyBorder="1" applyAlignment="1">
      <alignment horizontal="center" vertical="center" wrapText="1"/>
    </xf>
    <xf numFmtId="4" fontId="331" fillId="0" borderId="154" xfId="0" applyNumberFormat="1" applyFont="1" applyBorder="1" applyAlignment="1">
      <alignment horizontal="center" vertical="center"/>
    </xf>
    <xf numFmtId="0" fontId="331" fillId="0" borderId="169" xfId="0" applyFont="1" applyBorder="1"/>
    <xf numFmtId="4" fontId="331" fillId="0" borderId="164" xfId="0" applyNumberFormat="1" applyFont="1" applyBorder="1" applyAlignment="1">
      <alignment horizontal="center" vertical="center"/>
    </xf>
    <xf numFmtId="0" fontId="331" fillId="0" borderId="166" xfId="0" applyFont="1" applyBorder="1"/>
    <xf numFmtId="0" fontId="331" fillId="0" borderId="67" xfId="0" applyFont="1" applyBorder="1" applyAlignment="1">
      <alignment vertical="top" wrapText="1"/>
    </xf>
    <xf numFmtId="0" fontId="331" fillId="0" borderId="169" xfId="0" applyFont="1" applyBorder="1" applyAlignment="1">
      <alignment vertical="top" wrapText="1"/>
    </xf>
    <xf numFmtId="0" fontId="331" fillId="0" borderId="51" xfId="0" applyFont="1" applyBorder="1" applyAlignment="1">
      <alignment horizontal="center" vertical="center"/>
    </xf>
    <xf numFmtId="0" fontId="331" fillId="0" borderId="168" xfId="0" applyFont="1" applyBorder="1" applyAlignment="1">
      <alignment horizontal="center" vertical="center"/>
    </xf>
    <xf numFmtId="0" fontId="350" fillId="0" borderId="0" xfId="0" applyFont="1"/>
    <xf numFmtId="0" fontId="352" fillId="6" borderId="32" xfId="0" applyFont="1" applyFill="1" applyBorder="1" applyAlignment="1">
      <alignment horizontal="center"/>
    </xf>
    <xf numFmtId="0" fontId="334" fillId="0" borderId="0" xfId="0" applyFont="1"/>
    <xf numFmtId="0" fontId="351" fillId="0" borderId="0" xfId="0" applyFont="1"/>
    <xf numFmtId="0" fontId="335" fillId="6" borderId="171" xfId="1" applyFont="1" applyFill="1" applyBorder="1" applyAlignment="1">
      <alignment wrapText="1"/>
    </xf>
    <xf numFmtId="170" fontId="335" fillId="6" borderId="149" xfId="8" applyNumberFormat="1" applyFont="1" applyFill="1" applyBorder="1" applyAlignment="1">
      <alignment horizontal="right" wrapText="1"/>
    </xf>
    <xf numFmtId="0" fontId="3" fillId="0" borderId="39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50" xfId="0" applyFont="1" applyBorder="1" applyAlignment="1">
      <alignment horizontal="left" vertical="center" wrapText="1"/>
    </xf>
    <xf numFmtId="0" fontId="3" fillId="0" borderId="172" xfId="0" applyFont="1" applyBorder="1" applyAlignment="1">
      <alignment horizontal="left" vertical="center" wrapText="1"/>
    </xf>
    <xf numFmtId="0" fontId="3" fillId="0" borderId="172" xfId="0" applyFont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49" fontId="350" fillId="14" borderId="182" xfId="0" applyNumberFormat="1" applyFont="1" applyFill="1" applyBorder="1" applyAlignment="1">
      <alignment horizontal="center"/>
    </xf>
    <xf numFmtId="0" fontId="351" fillId="0" borderId="182" xfId="0" applyFont="1" applyFill="1" applyBorder="1" applyAlignment="1">
      <alignment horizontal="center"/>
    </xf>
    <xf numFmtId="49" fontId="350" fillId="0" borderId="182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0" fontId="3" fillId="109" borderId="0" xfId="0" applyFont="1" applyFill="1" applyBorder="1"/>
    <xf numFmtId="0" fontId="3" fillId="111" borderId="0" xfId="0" applyFont="1" applyFill="1" applyBorder="1"/>
    <xf numFmtId="0" fontId="3" fillId="110" borderId="0" xfId="0" applyFont="1" applyFill="1" applyBorder="1"/>
    <xf numFmtId="0" fontId="3" fillId="0" borderId="30" xfId="0" applyFont="1" applyBorder="1" applyAlignment="1">
      <alignment horizontal="left" vertical="center"/>
    </xf>
    <xf numFmtId="0" fontId="3" fillId="0" borderId="186" xfId="0" applyFont="1" applyBorder="1" applyAlignment="1">
      <alignment horizontal="left" vertical="center"/>
    </xf>
    <xf numFmtId="0" fontId="3" fillId="0" borderId="156" xfId="0" applyFont="1" applyBorder="1" applyAlignment="1">
      <alignment horizontal="left" vertical="center"/>
    </xf>
    <xf numFmtId="0" fontId="3" fillId="0" borderId="30" xfId="0" applyFont="1" applyBorder="1" applyAlignment="1">
      <alignment horizontal="left" vertical="center" wrapText="1"/>
    </xf>
    <xf numFmtId="0" fontId="3" fillId="0" borderId="186" xfId="0" applyFont="1" applyBorder="1" applyAlignment="1">
      <alignment horizontal="left" vertical="center" wrapText="1"/>
    </xf>
    <xf numFmtId="0" fontId="3" fillId="0" borderId="156" xfId="0" applyFont="1" applyBorder="1" applyAlignment="1">
      <alignment horizontal="left" vertical="center" wrapText="1"/>
    </xf>
    <xf numFmtId="0" fontId="35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52" fillId="6" borderId="189" xfId="0" applyFont="1" applyFill="1" applyBorder="1" applyAlignment="1"/>
    <xf numFmtId="0" fontId="352" fillId="6" borderId="190" xfId="0" applyFont="1" applyFill="1" applyBorder="1" applyAlignment="1"/>
    <xf numFmtId="0" fontId="350" fillId="5" borderId="187" xfId="0" applyFont="1" applyFill="1" applyBorder="1" applyAlignment="1">
      <alignment horizontal="center"/>
    </xf>
    <xf numFmtId="0" fontId="352" fillId="6" borderId="193" xfId="0" applyFont="1" applyFill="1" applyBorder="1" applyAlignment="1">
      <alignment horizontal="center"/>
    </xf>
    <xf numFmtId="0" fontId="351" fillId="0" borderId="182" xfId="0" applyFont="1" applyBorder="1" applyAlignment="1">
      <alignment horizontal="center"/>
    </xf>
    <xf numFmtId="0" fontId="351" fillId="6" borderId="182" xfId="0" applyFont="1" applyFill="1" applyBorder="1" applyAlignment="1">
      <alignment horizontal="center"/>
    </xf>
    <xf numFmtId="0" fontId="352" fillId="6" borderId="29" xfId="0" applyFont="1" applyFill="1" applyBorder="1" applyAlignment="1">
      <alignment horizontal="left"/>
    </xf>
    <xf numFmtId="0" fontId="354" fillId="0" borderId="190" xfId="1" applyFont="1" applyFill="1" applyBorder="1" applyAlignment="1">
      <alignment wrapText="1"/>
    </xf>
    <xf numFmtId="0" fontId="355" fillId="14" borderId="190" xfId="1" applyFont="1" applyFill="1" applyBorder="1" applyAlignment="1">
      <alignment horizontal="right" wrapText="1"/>
    </xf>
    <xf numFmtId="0" fontId="356" fillId="6" borderId="190" xfId="0" applyFont="1" applyFill="1" applyBorder="1" applyAlignment="1"/>
    <xf numFmtId="0" fontId="354" fillId="6" borderId="181" xfId="1" applyFont="1" applyFill="1" applyBorder="1" applyAlignment="1">
      <alignment wrapText="1"/>
    </xf>
    <xf numFmtId="0" fontId="351" fillId="3" borderId="182" xfId="0" applyFont="1" applyFill="1" applyBorder="1" applyAlignment="1">
      <alignment horizontal="center" vertical="center"/>
    </xf>
    <xf numFmtId="0" fontId="352" fillId="6" borderId="182" xfId="0" applyFont="1" applyFill="1" applyBorder="1" applyAlignment="1">
      <alignment horizontal="center"/>
    </xf>
    <xf numFmtId="0" fontId="352" fillId="6" borderId="189" xfId="0" applyFont="1" applyFill="1" applyBorder="1" applyAlignment="1">
      <alignment horizontal="center"/>
    </xf>
    <xf numFmtId="0" fontId="335" fillId="0" borderId="189" xfId="1" applyFont="1" applyFill="1" applyBorder="1" applyAlignment="1">
      <alignment wrapText="1"/>
    </xf>
    <xf numFmtId="0" fontId="333" fillId="14" borderId="189" xfId="1" applyFont="1" applyFill="1" applyBorder="1" applyAlignment="1">
      <alignment horizontal="right" wrapText="1"/>
    </xf>
    <xf numFmtId="0" fontId="333" fillId="0" borderId="189" xfId="1" applyFont="1" applyFill="1" applyBorder="1" applyAlignment="1">
      <alignment horizontal="right" wrapText="1"/>
    </xf>
    <xf numFmtId="0" fontId="335" fillId="14" borderId="189" xfId="1" applyFont="1" applyFill="1" applyBorder="1" applyAlignment="1">
      <alignment wrapText="1"/>
    </xf>
    <xf numFmtId="0" fontId="335" fillId="6" borderId="189" xfId="1" applyFont="1" applyFill="1" applyBorder="1" applyAlignment="1">
      <alignment wrapText="1"/>
    </xf>
    <xf numFmtId="0" fontId="345" fillId="5" borderId="182" xfId="0" applyFont="1" applyFill="1" applyBorder="1" applyAlignment="1">
      <alignment vertical="center" wrapText="1"/>
    </xf>
    <xf numFmtId="0" fontId="345" fillId="5" borderId="182" xfId="0" applyFont="1" applyFill="1" applyBorder="1" applyAlignment="1">
      <alignment horizontal="left" wrapText="1"/>
    </xf>
    <xf numFmtId="0" fontId="345" fillId="5" borderId="182" xfId="0" applyFont="1" applyFill="1" applyBorder="1" applyAlignment="1">
      <alignment horizontal="left" vertical="top" wrapText="1"/>
    </xf>
    <xf numFmtId="170" fontId="333" fillId="5" borderId="182" xfId="8" applyNumberFormat="1" applyFont="1" applyFill="1" applyBorder="1" applyAlignment="1">
      <alignment horizontal="right" wrapText="1"/>
    </xf>
    <xf numFmtId="170" fontId="335" fillId="6" borderId="182" xfId="8" applyNumberFormat="1" applyFont="1" applyFill="1" applyBorder="1" applyAlignment="1">
      <alignment horizontal="right" wrapText="1"/>
    </xf>
    <xf numFmtId="0" fontId="333" fillId="5" borderId="190" xfId="1" applyFont="1" applyFill="1" applyBorder="1" applyAlignment="1">
      <alignment wrapText="1"/>
    </xf>
    <xf numFmtId="0" fontId="352" fillId="6" borderId="194" xfId="0" applyFont="1" applyFill="1" applyBorder="1" applyAlignment="1">
      <alignment wrapText="1"/>
    </xf>
    <xf numFmtId="0" fontId="355" fillId="5" borderId="195" xfId="1" applyFont="1" applyFill="1" applyBorder="1" applyAlignment="1">
      <alignment wrapText="1"/>
    </xf>
    <xf numFmtId="0" fontId="3" fillId="109" borderId="196" xfId="0" applyFont="1" applyFill="1" applyBorder="1"/>
    <xf numFmtId="0" fontId="3" fillId="109" borderId="197" xfId="0" applyFont="1" applyFill="1" applyBorder="1"/>
    <xf numFmtId="0" fontId="3" fillId="109" borderId="198" xfId="0" applyFont="1" applyFill="1" applyBorder="1"/>
    <xf numFmtId="0" fontId="3" fillId="111" borderId="199" xfId="0" applyFont="1" applyFill="1" applyBorder="1"/>
    <xf numFmtId="0" fontId="3" fillId="111" borderId="196" xfId="0" applyFont="1" applyFill="1" applyBorder="1"/>
    <xf numFmtId="0" fontId="3" fillId="111" borderId="197" xfId="0" applyFont="1" applyFill="1" applyBorder="1"/>
    <xf numFmtId="0" fontId="3" fillId="111" borderId="198" xfId="0" applyFont="1" applyFill="1" applyBorder="1"/>
    <xf numFmtId="0" fontId="3" fillId="110" borderId="196" xfId="0" applyFont="1" applyFill="1" applyBorder="1"/>
    <xf numFmtId="0" fontId="3" fillId="110" borderId="197" xfId="0" applyFont="1" applyFill="1" applyBorder="1"/>
    <xf numFmtId="0" fontId="3" fillId="110" borderId="198" xfId="0" applyFont="1" applyFill="1" applyBorder="1"/>
    <xf numFmtId="0" fontId="3" fillId="109" borderId="196" xfId="0" applyFont="1" applyFill="1" applyBorder="1" applyAlignment="1">
      <alignment horizontal="center" vertical="center" wrapText="1"/>
    </xf>
    <xf numFmtId="0" fontId="3" fillId="109" borderId="195" xfId="0" applyFont="1" applyFill="1" applyBorder="1"/>
    <xf numFmtId="0" fontId="3" fillId="0" borderId="182" xfId="0" applyFont="1" applyBorder="1" applyAlignment="1">
      <alignment horizontal="left" vertical="center"/>
    </xf>
    <xf numFmtId="0" fontId="3" fillId="0" borderId="182" xfId="0" applyFont="1" applyBorder="1" applyAlignment="1">
      <alignment horizontal="left" vertical="center" wrapText="1"/>
    </xf>
    <xf numFmtId="0" fontId="3" fillId="0" borderId="187" xfId="0" applyFont="1" applyBorder="1" applyAlignment="1">
      <alignment horizontal="left" vertical="center" wrapText="1"/>
    </xf>
    <xf numFmtId="0" fontId="3" fillId="0" borderId="115" xfId="0" applyFont="1" applyBorder="1" applyAlignment="1">
      <alignment horizontal="center" vertical="center"/>
    </xf>
    <xf numFmtId="0" fontId="3" fillId="0" borderId="115" xfId="0" applyFont="1" applyBorder="1" applyAlignment="1">
      <alignment horizontal="left" vertical="center" wrapText="1"/>
    </xf>
    <xf numFmtId="0" fontId="73" fillId="0" borderId="168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 wrapText="1"/>
    </xf>
    <xf numFmtId="0" fontId="73" fillId="0" borderId="169" xfId="0" applyFont="1" applyBorder="1" applyAlignment="1">
      <alignment horizontal="center" vertical="center" wrapText="1"/>
    </xf>
    <xf numFmtId="0" fontId="73" fillId="0" borderId="134" xfId="0" applyFont="1" applyBorder="1" applyAlignment="1">
      <alignment horizontal="left" vertical="center"/>
    </xf>
    <xf numFmtId="0" fontId="73" fillId="0" borderId="169" xfId="0" applyFont="1" applyBorder="1" applyAlignment="1">
      <alignment horizontal="center" vertical="center"/>
    </xf>
    <xf numFmtId="0" fontId="73" fillId="0" borderId="134" xfId="0" applyFont="1" applyBorder="1" applyAlignment="1">
      <alignment vertical="center"/>
    </xf>
    <xf numFmtId="0" fontId="73" fillId="0" borderId="169" xfId="0" applyFont="1" applyBorder="1" applyAlignment="1">
      <alignment horizontal="left" vertical="center"/>
    </xf>
    <xf numFmtId="0" fontId="73" fillId="0" borderId="162" xfId="0" applyFont="1" applyBorder="1" applyAlignment="1">
      <alignment horizontal="center" vertical="center"/>
    </xf>
    <xf numFmtId="0" fontId="73" fillId="0" borderId="166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/>
    </xf>
    <xf numFmtId="0" fontId="73" fillId="0" borderId="158" xfId="0" applyFont="1" applyBorder="1" applyAlignment="1">
      <alignment horizontal="center" vertical="center" wrapText="1"/>
    </xf>
    <xf numFmtId="0" fontId="73" fillId="0" borderId="158" xfId="0" applyFont="1" applyBorder="1" applyAlignment="1">
      <alignment horizontal="center" vertical="center"/>
    </xf>
    <xf numFmtId="0" fontId="73" fillId="0" borderId="158" xfId="0" applyFont="1" applyBorder="1" applyAlignment="1">
      <alignment horizontal="left" vertical="center"/>
    </xf>
    <xf numFmtId="0" fontId="73" fillId="0" borderId="165" xfId="0" applyFont="1" applyBorder="1" applyAlignment="1">
      <alignment horizontal="center" vertical="center"/>
    </xf>
    <xf numFmtId="0" fontId="73" fillId="0" borderId="164" xfId="0" applyFont="1" applyBorder="1" applyAlignment="1">
      <alignment horizontal="center" vertical="center"/>
    </xf>
    <xf numFmtId="0" fontId="345" fillId="5" borderId="182" xfId="0" applyFont="1" applyFill="1" applyBorder="1" applyAlignment="1">
      <alignment horizontal="left" vertical="top" wrapText="1"/>
    </xf>
    <xf numFmtId="0" fontId="73" fillId="0" borderId="134" xfId="0" applyFont="1" applyBorder="1" applyAlignment="1">
      <alignment horizontal="center" vertical="center"/>
    </xf>
    <xf numFmtId="0" fontId="73" fillId="0" borderId="169" xfId="0" applyFont="1" applyBorder="1" applyAlignment="1">
      <alignment horizontal="center" vertical="center"/>
    </xf>
    <xf numFmtId="0" fontId="22" fillId="0" borderId="0" xfId="44" applyFont="1" applyAlignment="1" applyProtection="1">
      <alignment horizontal="center" vertical="center" wrapText="1"/>
    </xf>
    <xf numFmtId="0" fontId="7" fillId="110" borderId="154" xfId="26964" applyFont="1" applyFill="1" applyBorder="1" applyAlignment="1" applyProtection="1">
      <alignment horizontal="center" vertical="center"/>
    </xf>
    <xf numFmtId="49" fontId="7" fillId="110" borderId="154" xfId="26965" applyNumberFormat="1" applyFont="1" applyFill="1" applyBorder="1" applyAlignment="1" applyProtection="1">
      <alignment horizontal="center" vertical="center" wrapText="1"/>
    </xf>
    <xf numFmtId="0" fontId="337" fillId="5" borderId="158" xfId="0" applyFont="1" applyFill="1" applyBorder="1" applyAlignment="1" applyProtection="1">
      <alignment horizontal="center" vertical="center"/>
      <protection locked="0"/>
    </xf>
    <xf numFmtId="0" fontId="337" fillId="5" borderId="135" xfId="0" applyFont="1" applyFill="1" applyBorder="1" applyAlignment="1" applyProtection="1">
      <alignment horizontal="center" vertical="center"/>
      <protection locked="0"/>
    </xf>
    <xf numFmtId="0" fontId="344" fillId="5" borderId="28" xfId="0" applyFont="1" applyFill="1" applyBorder="1" applyAlignment="1" applyProtection="1">
      <alignment horizontal="center" vertical="center"/>
      <protection locked="0"/>
    </xf>
    <xf numFmtId="0" fontId="344" fillId="5" borderId="29" xfId="0" applyFont="1" applyFill="1" applyBorder="1" applyAlignment="1" applyProtection="1">
      <alignment horizontal="center" vertical="center"/>
      <protection locked="0"/>
    </xf>
    <xf numFmtId="0" fontId="344" fillId="5" borderId="30" xfId="0" applyFont="1" applyFill="1" applyBorder="1" applyAlignment="1" applyProtection="1">
      <alignment horizontal="center" vertical="center"/>
      <protection locked="0"/>
    </xf>
    <xf numFmtId="0" fontId="346" fillId="5" borderId="28" xfId="0" applyFont="1" applyFill="1" applyBorder="1" applyAlignment="1" applyProtection="1">
      <alignment horizontal="center" vertical="center"/>
      <protection locked="0"/>
    </xf>
    <xf numFmtId="0" fontId="346" fillId="5" borderId="29" xfId="0" applyFont="1" applyFill="1" applyBorder="1" applyAlignment="1" applyProtection="1">
      <alignment horizontal="center" vertical="center"/>
      <protection locked="0"/>
    </xf>
    <xf numFmtId="0" fontId="346" fillId="5" borderId="30" xfId="0" applyFont="1" applyFill="1" applyBorder="1" applyAlignment="1" applyProtection="1">
      <alignment horizontal="center" vertical="center"/>
      <protection locked="0"/>
    </xf>
    <xf numFmtId="0" fontId="336" fillId="5" borderId="77" xfId="0" applyFont="1" applyFill="1" applyBorder="1" applyAlignment="1" applyProtection="1">
      <alignment horizontal="center" vertical="center" wrapText="1"/>
      <protection locked="0"/>
    </xf>
    <xf numFmtId="0" fontId="3" fillId="0" borderId="157" xfId="0" applyFont="1" applyBorder="1" applyAlignment="1">
      <alignment horizontal="center" vertical="center"/>
    </xf>
    <xf numFmtId="0" fontId="3" fillId="0" borderId="172" xfId="0" applyFont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3" fillId="0" borderId="46" xfId="0" applyFont="1" applyBorder="1" applyAlignment="1">
      <alignment horizontal="left" vertical="center"/>
    </xf>
    <xf numFmtId="0" fontId="3" fillId="0" borderId="175" xfId="0" applyFont="1" applyBorder="1" applyAlignment="1">
      <alignment horizontal="center" vertical="center"/>
    </xf>
    <xf numFmtId="0" fontId="3" fillId="0" borderId="172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32" xfId="0" applyFont="1" applyBorder="1" applyAlignment="1">
      <alignment horizontal="center" vertical="center"/>
    </xf>
    <xf numFmtId="0" fontId="3" fillId="0" borderId="149" xfId="0" applyFont="1" applyBorder="1" applyAlignment="1">
      <alignment horizontal="center" vertical="center"/>
    </xf>
    <xf numFmtId="0" fontId="3" fillId="0" borderId="39" xfId="0" applyFont="1" applyBorder="1" applyAlignment="1">
      <alignment horizontal="left" vertical="center" wrapText="1"/>
    </xf>
    <xf numFmtId="0" fontId="3" fillId="0" borderId="150" xfId="0" applyFont="1" applyBorder="1" applyAlignment="1">
      <alignment horizontal="left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149" xfId="0" applyFont="1" applyBorder="1" applyAlignment="1">
      <alignment horizontal="center" vertical="center" wrapText="1"/>
    </xf>
    <xf numFmtId="0" fontId="353" fillId="0" borderId="36" xfId="0" applyFont="1" applyBorder="1" applyAlignment="1">
      <alignment horizontal="center" vertical="center"/>
    </xf>
    <xf numFmtId="0" fontId="353" fillId="0" borderId="37" xfId="0" applyFont="1" applyBorder="1" applyAlignment="1">
      <alignment horizontal="center" vertical="center"/>
    </xf>
    <xf numFmtId="0" fontId="347" fillId="113" borderId="136" xfId="0" applyFont="1" applyFill="1" applyBorder="1" applyAlignment="1">
      <alignment horizontal="center" vertical="center" wrapText="1"/>
    </xf>
    <xf numFmtId="0" fontId="347" fillId="113" borderId="173" xfId="0" applyFont="1" applyFill="1" applyBorder="1" applyAlignment="1">
      <alignment horizontal="center" vertical="center" wrapText="1"/>
    </xf>
    <xf numFmtId="0" fontId="347" fillId="113" borderId="185" xfId="0" applyFont="1" applyFill="1" applyBorder="1" applyAlignment="1">
      <alignment horizontal="center" vertical="center" wrapText="1"/>
    </xf>
    <xf numFmtId="0" fontId="347" fillId="113" borderId="160" xfId="0" applyFont="1" applyFill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/>
    </xf>
    <xf numFmtId="0" fontId="3" fillId="0" borderId="16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 wrapText="1"/>
    </xf>
    <xf numFmtId="0" fontId="3" fillId="0" borderId="165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47" fillId="0" borderId="31" xfId="0" applyFont="1" applyBorder="1" applyAlignment="1">
      <alignment horizontal="center" vertical="center" wrapText="1"/>
    </xf>
    <xf numFmtId="0" fontId="347" fillId="0" borderId="17" xfId="0" applyFont="1" applyBorder="1" applyAlignment="1">
      <alignment horizontal="center" vertical="center" wrapText="1"/>
    </xf>
    <xf numFmtId="0" fontId="347" fillId="0" borderId="18" xfId="0" applyFont="1" applyBorder="1" applyAlignment="1">
      <alignment horizontal="center" vertical="center" wrapText="1"/>
    </xf>
    <xf numFmtId="0" fontId="347" fillId="0" borderId="53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/>
    </xf>
    <xf numFmtId="0" fontId="353" fillId="0" borderId="33" xfId="0" applyFont="1" applyBorder="1" applyAlignment="1">
      <alignment horizontal="center" vertical="center" wrapText="1"/>
    </xf>
    <xf numFmtId="0" fontId="353" fillId="0" borderId="36" xfId="0" applyFont="1" applyBorder="1" applyAlignment="1">
      <alignment horizontal="center" vertical="center" wrapText="1"/>
    </xf>
    <xf numFmtId="0" fontId="353" fillId="0" borderId="37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/>
    </xf>
    <xf numFmtId="0" fontId="3" fillId="0" borderId="182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81" xfId="0" applyFont="1" applyBorder="1" applyAlignment="1">
      <alignment horizontal="center" vertical="center" wrapText="1"/>
    </xf>
    <xf numFmtId="0" fontId="353" fillId="0" borderId="184" xfId="0" applyFont="1" applyBorder="1" applyAlignment="1">
      <alignment horizontal="center" vertical="center"/>
    </xf>
    <xf numFmtId="0" fontId="13" fillId="0" borderId="75" xfId="0" applyFont="1" applyBorder="1" applyAlignment="1">
      <alignment horizontal="left" vertical="center" wrapText="1"/>
    </xf>
    <xf numFmtId="0" fontId="13" fillId="0" borderId="151" xfId="0" applyFont="1" applyBorder="1" applyAlignment="1">
      <alignment horizontal="left" vertical="center" wrapText="1"/>
    </xf>
    <xf numFmtId="0" fontId="3" fillId="0" borderId="74" xfId="0" applyFont="1" applyBorder="1" applyAlignment="1">
      <alignment horizontal="center" vertical="center" wrapText="1"/>
    </xf>
    <xf numFmtId="0" fontId="3" fillId="0" borderId="75" xfId="0" applyFont="1" applyBorder="1" applyAlignment="1">
      <alignment horizontal="center" vertical="center" wrapText="1"/>
    </xf>
    <xf numFmtId="0" fontId="3" fillId="0" borderId="151" xfId="0" applyFont="1" applyBorder="1" applyAlignment="1">
      <alignment horizontal="center" vertical="center" wrapText="1"/>
    </xf>
    <xf numFmtId="0" fontId="3" fillId="0" borderId="176" xfId="0" applyFont="1" applyBorder="1" applyAlignment="1">
      <alignment horizontal="center" vertical="center"/>
    </xf>
    <xf numFmtId="0" fontId="3" fillId="0" borderId="177" xfId="0" applyFont="1" applyBorder="1" applyAlignment="1">
      <alignment horizontal="center" vertical="center" wrapText="1"/>
    </xf>
    <xf numFmtId="0" fontId="3" fillId="0" borderId="175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left" vertical="center"/>
    </xf>
    <xf numFmtId="0" fontId="3" fillId="0" borderId="150" xfId="0" applyFont="1" applyBorder="1" applyAlignment="1">
      <alignment horizontal="left" vertical="center"/>
    </xf>
    <xf numFmtId="0" fontId="353" fillId="0" borderId="33" xfId="0" applyFont="1" applyBorder="1" applyAlignment="1">
      <alignment horizontal="center" vertical="center"/>
    </xf>
    <xf numFmtId="0" fontId="347" fillId="113" borderId="165" xfId="0" applyFont="1" applyFill="1" applyBorder="1" applyAlignment="1">
      <alignment horizontal="center" vertical="top" wrapText="1"/>
    </xf>
    <xf numFmtId="0" fontId="347" fillId="113" borderId="181" xfId="0" applyFont="1" applyFill="1" applyBorder="1" applyAlignment="1">
      <alignment horizontal="center" vertical="top" wrapText="1"/>
    </xf>
    <xf numFmtId="0" fontId="347" fillId="113" borderId="163" xfId="0" applyFont="1" applyFill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183" xfId="0" applyFont="1" applyBorder="1" applyAlignment="1">
      <alignment horizontal="center" vertical="center" wrapText="1"/>
    </xf>
    <xf numFmtId="0" fontId="3" fillId="0" borderId="187" xfId="0" applyFont="1" applyBorder="1" applyAlignment="1">
      <alignment horizontal="center" vertical="center"/>
    </xf>
    <xf numFmtId="0" fontId="325" fillId="0" borderId="136" xfId="0" applyFont="1" applyBorder="1" applyAlignment="1">
      <alignment horizontal="center" vertical="center" wrapText="1"/>
    </xf>
    <xf numFmtId="0" fontId="325" fillId="0" borderId="173" xfId="0" applyFont="1" applyBorder="1" applyAlignment="1">
      <alignment horizontal="center" vertical="center" wrapText="1"/>
    </xf>
    <xf numFmtId="0" fontId="325" fillId="0" borderId="185" xfId="0" applyFont="1" applyBorder="1" applyAlignment="1">
      <alignment horizontal="center" vertical="center" wrapText="1"/>
    </xf>
    <xf numFmtId="0" fontId="325" fillId="0" borderId="160" xfId="0" applyFont="1" applyBorder="1" applyAlignment="1">
      <alignment horizontal="center" vertical="center" wrapText="1"/>
    </xf>
    <xf numFmtId="0" fontId="3" fillId="0" borderId="18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89" xfId="0" applyFont="1" applyBorder="1" applyAlignment="1">
      <alignment horizontal="center" vertical="center" wrapText="1"/>
    </xf>
    <xf numFmtId="0" fontId="353" fillId="0" borderId="188" xfId="0" applyFont="1" applyBorder="1" applyAlignment="1">
      <alignment horizontal="center" vertical="center"/>
    </xf>
    <xf numFmtId="0" fontId="353" fillId="0" borderId="41" xfId="0" applyFont="1" applyBorder="1" applyAlignment="1">
      <alignment horizontal="center" vertical="center"/>
    </xf>
    <xf numFmtId="0" fontId="331" fillId="0" borderId="0" xfId="0" applyFont="1" applyAlignment="1">
      <alignment horizontal="left"/>
    </xf>
    <xf numFmtId="0" fontId="348" fillId="114" borderId="0" xfId="0" applyFont="1" applyFill="1" applyAlignment="1">
      <alignment horizontal="center"/>
    </xf>
    <xf numFmtId="0" fontId="348" fillId="114" borderId="0" xfId="0" applyFont="1" applyFill="1" applyAlignment="1">
      <alignment horizontal="center" vertical="center"/>
    </xf>
    <xf numFmtId="0" fontId="351" fillId="3" borderId="32" xfId="0" applyFont="1" applyFill="1" applyBorder="1" applyAlignment="1">
      <alignment horizontal="center" vertical="center" wrapText="1"/>
    </xf>
    <xf numFmtId="0" fontId="351" fillId="3" borderId="182" xfId="0" applyFont="1" applyFill="1" applyBorder="1" applyAlignment="1">
      <alignment horizontal="center" vertical="center" wrapText="1"/>
    </xf>
    <xf numFmtId="0" fontId="349" fillId="0" borderId="77" xfId="0" applyFont="1" applyBorder="1" applyAlignment="1">
      <alignment horizontal="center" vertical="center" wrapText="1"/>
    </xf>
    <xf numFmtId="0" fontId="349" fillId="0" borderId="0" xfId="0" applyFont="1" applyBorder="1" applyAlignment="1">
      <alignment horizontal="center" vertical="center" wrapText="1"/>
    </xf>
    <xf numFmtId="0" fontId="351" fillId="3" borderId="34" xfId="0" applyFont="1" applyFill="1" applyBorder="1" applyAlignment="1">
      <alignment horizontal="center" vertical="center"/>
    </xf>
    <xf numFmtId="0" fontId="351" fillId="3" borderId="0" xfId="0" applyFont="1" applyFill="1" applyBorder="1" applyAlignment="1">
      <alignment horizontal="center" vertical="center"/>
    </xf>
    <xf numFmtId="0" fontId="351" fillId="3" borderId="77" xfId="0" applyFont="1" applyFill="1" applyBorder="1" applyAlignment="1">
      <alignment horizontal="center" vertical="center"/>
    </xf>
    <xf numFmtId="0" fontId="345" fillId="5" borderId="182" xfId="0" applyFont="1" applyFill="1" applyBorder="1" applyAlignment="1">
      <alignment horizontal="left" vertical="top" wrapText="1"/>
    </xf>
    <xf numFmtId="0" fontId="345" fillId="5" borderId="182" xfId="0" applyFont="1" applyFill="1" applyBorder="1" applyAlignment="1">
      <alignment horizontal="left" vertical="top"/>
    </xf>
    <xf numFmtId="0" fontId="351" fillId="3" borderId="33" xfId="0" applyFont="1" applyFill="1" applyBorder="1" applyAlignment="1">
      <alignment horizontal="center"/>
    </xf>
    <xf numFmtId="0" fontId="351" fillId="3" borderId="36" xfId="0" applyFont="1" applyFill="1" applyBorder="1" applyAlignment="1">
      <alignment horizontal="center"/>
    </xf>
    <xf numFmtId="0" fontId="351" fillId="3" borderId="37" xfId="0" applyFont="1" applyFill="1" applyBorder="1" applyAlignment="1">
      <alignment horizontal="center"/>
    </xf>
    <xf numFmtId="0" fontId="351" fillId="3" borderId="30" xfId="0" applyFont="1" applyFill="1" applyBorder="1" applyAlignment="1">
      <alignment horizontal="center" vertical="center" wrapText="1"/>
    </xf>
    <xf numFmtId="0" fontId="351" fillId="3" borderId="191" xfId="0" applyFont="1" applyFill="1" applyBorder="1" applyAlignment="1">
      <alignment horizontal="center" vertical="center" wrapText="1"/>
    </xf>
    <xf numFmtId="0" fontId="351" fillId="3" borderId="192" xfId="0" applyFont="1" applyFill="1" applyBorder="1" applyAlignment="1">
      <alignment horizontal="center" vertical="center" wrapText="1"/>
    </xf>
    <xf numFmtId="0" fontId="15" fillId="3" borderId="60" xfId="0" applyFont="1" applyFill="1" applyBorder="1" applyAlignment="1">
      <alignment horizontal="center"/>
    </xf>
    <xf numFmtId="0" fontId="15" fillId="3" borderId="60" xfId="0" applyFont="1" applyFill="1" applyBorder="1" applyAlignment="1">
      <alignment horizontal="center" wrapText="1"/>
    </xf>
    <xf numFmtId="0" fontId="15" fillId="3" borderId="68" xfId="0" applyFont="1" applyFill="1" applyBorder="1" applyAlignment="1">
      <alignment horizontal="center" wrapText="1"/>
    </xf>
    <xf numFmtId="0" fontId="15" fillId="3" borderId="32" xfId="0" applyFont="1" applyFill="1" applyBorder="1" applyAlignment="1">
      <alignment horizontal="center"/>
    </xf>
    <xf numFmtId="0" fontId="15" fillId="3" borderId="35" xfId="0" applyFont="1" applyFill="1" applyBorder="1" applyAlignment="1">
      <alignment horizontal="center"/>
    </xf>
    <xf numFmtId="0" fontId="15" fillId="6" borderId="31" xfId="0" applyFont="1" applyFill="1" applyBorder="1" applyAlignment="1">
      <alignment horizontal="center"/>
    </xf>
    <xf numFmtId="0" fontId="15" fillId="6" borderId="17" xfId="0" applyFont="1" applyFill="1" applyBorder="1" applyAlignment="1">
      <alignment horizontal="center"/>
    </xf>
    <xf numFmtId="0" fontId="15" fillId="6" borderId="18" xfId="0" applyFont="1" applyFill="1" applyBorder="1" applyAlignment="1">
      <alignment horizontal="center"/>
    </xf>
    <xf numFmtId="0" fontId="15" fillId="6" borderId="69" xfId="0" applyFont="1" applyFill="1" applyBorder="1" applyAlignment="1">
      <alignment horizontal="center"/>
    </xf>
    <xf numFmtId="0" fontId="15" fillId="6" borderId="60" xfId="0" applyFont="1" applyFill="1" applyBorder="1" applyAlignment="1">
      <alignment horizontal="center"/>
    </xf>
    <xf numFmtId="0" fontId="15" fillId="3" borderId="28" xfId="0" applyFont="1" applyFill="1" applyBorder="1" applyAlignment="1">
      <alignment horizontal="center"/>
    </xf>
    <xf numFmtId="0" fontId="15" fillId="3" borderId="29" xfId="0" applyFont="1" applyFill="1" applyBorder="1" applyAlignment="1">
      <alignment horizontal="center"/>
    </xf>
    <xf numFmtId="0" fontId="15" fillId="3" borderId="30" xfId="0" applyFont="1" applyFill="1" applyBorder="1" applyAlignment="1">
      <alignment horizontal="center"/>
    </xf>
    <xf numFmtId="0" fontId="15" fillId="3" borderId="69" xfId="0" applyFont="1" applyFill="1" applyBorder="1" applyAlignment="1">
      <alignment horizontal="center"/>
    </xf>
    <xf numFmtId="0" fontId="15" fillId="6" borderId="60" xfId="0" applyFont="1" applyFill="1" applyBorder="1" applyAlignment="1">
      <alignment horizontal="center" wrapText="1"/>
    </xf>
    <xf numFmtId="0" fontId="15" fillId="6" borderId="68" xfId="0" applyFont="1" applyFill="1" applyBorder="1" applyAlignment="1">
      <alignment horizontal="center" wrapText="1"/>
    </xf>
    <xf numFmtId="0" fontId="14" fillId="3" borderId="32" xfId="0" applyFont="1" applyFill="1" applyBorder="1" applyAlignment="1">
      <alignment horizontal="center"/>
    </xf>
    <xf numFmtId="0" fontId="14" fillId="3" borderId="55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15" fillId="3" borderId="28" xfId="0" applyFont="1" applyFill="1" applyBorder="1" applyAlignment="1">
      <alignment horizontal="center" wrapText="1"/>
    </xf>
    <xf numFmtId="0" fontId="15" fillId="3" borderId="29" xfId="0" applyFont="1" applyFill="1" applyBorder="1" applyAlignment="1">
      <alignment horizontal="center" wrapText="1"/>
    </xf>
    <xf numFmtId="0" fontId="15" fillId="3" borderId="30" xfId="0" applyFont="1" applyFill="1" applyBorder="1" applyAlignment="1">
      <alignment horizontal="center" wrapText="1"/>
    </xf>
    <xf numFmtId="0" fontId="13" fillId="3" borderId="28" xfId="0" applyFont="1" applyFill="1" applyBorder="1" applyAlignment="1">
      <alignment horizontal="center"/>
    </xf>
    <xf numFmtId="0" fontId="13" fillId="3" borderId="29" xfId="0" applyFont="1" applyFill="1" applyBorder="1" applyAlignment="1">
      <alignment horizontal="center"/>
    </xf>
    <xf numFmtId="0" fontId="13" fillId="3" borderId="30" xfId="0" applyFont="1" applyFill="1" applyBorder="1" applyAlignment="1">
      <alignment horizontal="center"/>
    </xf>
    <xf numFmtId="0" fontId="15" fillId="3" borderId="49" xfId="0" applyFont="1" applyFill="1" applyBorder="1" applyAlignment="1">
      <alignment horizontal="center" wrapText="1"/>
    </xf>
    <xf numFmtId="0" fontId="15" fillId="3" borderId="16" xfId="0" applyFont="1" applyFill="1" applyBorder="1" applyAlignment="1">
      <alignment horizontal="center" wrapText="1"/>
    </xf>
    <xf numFmtId="0" fontId="15" fillId="3" borderId="47" xfId="0" applyFont="1" applyFill="1" applyBorder="1" applyAlignment="1">
      <alignment horizontal="center" wrapText="1"/>
    </xf>
    <xf numFmtId="0" fontId="15" fillId="3" borderId="25" xfId="0" applyFont="1" applyFill="1" applyBorder="1" applyAlignment="1">
      <alignment horizontal="center" wrapText="1"/>
    </xf>
    <xf numFmtId="0" fontId="25" fillId="0" borderId="47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49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15" fillId="3" borderId="10" xfId="0" applyFont="1" applyFill="1" applyBorder="1" applyAlignment="1">
      <alignment horizontal="center" wrapText="1"/>
    </xf>
    <xf numFmtId="0" fontId="15" fillId="3" borderId="12" xfId="0" applyFont="1" applyFill="1" applyBorder="1" applyAlignment="1">
      <alignment horizontal="center" wrapText="1"/>
    </xf>
    <xf numFmtId="0" fontId="15" fillId="7" borderId="61" xfId="0" applyFont="1" applyFill="1" applyBorder="1" applyAlignment="1">
      <alignment horizontal="center" wrapText="1"/>
    </xf>
    <xf numFmtId="0" fontId="15" fillId="7" borderId="63" xfId="0" applyFont="1" applyFill="1" applyBorder="1" applyAlignment="1">
      <alignment horizontal="center" wrapText="1"/>
    </xf>
    <xf numFmtId="0" fontId="15" fillId="0" borderId="62" xfId="0" applyFont="1" applyFill="1" applyBorder="1" applyAlignment="1">
      <alignment horizontal="center" wrapText="1"/>
    </xf>
    <xf numFmtId="0" fontId="15" fillId="0" borderId="65" xfId="0" applyFont="1" applyFill="1" applyBorder="1" applyAlignment="1">
      <alignment horizontal="center" wrapText="1"/>
    </xf>
    <xf numFmtId="0" fontId="15" fillId="0" borderId="61" xfId="0" applyFont="1" applyFill="1" applyBorder="1" applyAlignment="1">
      <alignment horizontal="center" wrapText="1"/>
    </xf>
    <xf numFmtId="0" fontId="15" fillId="0" borderId="63" xfId="0" applyFont="1" applyFill="1" applyBorder="1" applyAlignment="1">
      <alignment horizontal="center" wrapText="1"/>
    </xf>
    <xf numFmtId="0" fontId="41" fillId="0" borderId="61" xfId="0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41" fillId="0" borderId="63" xfId="0" applyFont="1" applyBorder="1" applyAlignment="1">
      <alignment horizontal="center"/>
    </xf>
    <xf numFmtId="1" fontId="14" fillId="0" borderId="61" xfId="0" applyNumberFormat="1" applyFont="1" applyBorder="1" applyAlignment="1">
      <alignment horizontal="center"/>
    </xf>
    <xf numFmtId="1" fontId="14" fillId="0" borderId="4" xfId="0" applyNumberFormat="1" applyFont="1" applyBorder="1" applyAlignment="1">
      <alignment horizontal="center"/>
    </xf>
    <xf numFmtId="1" fontId="14" fillId="0" borderId="25" xfId="0" applyNumberFormat="1" applyFont="1" applyBorder="1" applyAlignment="1">
      <alignment horizontal="center"/>
    </xf>
    <xf numFmtId="0" fontId="25" fillId="0" borderId="70" xfId="0" applyFont="1" applyBorder="1" applyAlignment="1">
      <alignment horizontal="center"/>
    </xf>
    <xf numFmtId="1" fontId="14" fillId="0" borderId="70" xfId="0" applyNumberFormat="1" applyFont="1" applyBorder="1" applyAlignment="1">
      <alignment horizontal="center"/>
    </xf>
    <xf numFmtId="1" fontId="14" fillId="0" borderId="27" xfId="0" applyNumberFormat="1" applyFont="1" applyBorder="1" applyAlignment="1">
      <alignment horizontal="center"/>
    </xf>
    <xf numFmtId="1" fontId="14" fillId="0" borderId="16" xfId="0" applyNumberFormat="1" applyFont="1" applyBorder="1" applyAlignment="1">
      <alignment horizontal="center"/>
    </xf>
    <xf numFmtId="0" fontId="25" fillId="0" borderId="61" xfId="0" applyFont="1" applyBorder="1" applyAlignment="1">
      <alignment horizontal="center"/>
    </xf>
    <xf numFmtId="166" fontId="25" fillId="0" borderId="4" xfId="4" applyNumberFormat="1" applyFont="1" applyBorder="1" applyAlignment="1">
      <alignment horizontal="center"/>
    </xf>
    <xf numFmtId="166" fontId="25" fillId="0" borderId="25" xfId="4" applyNumberFormat="1" applyFont="1" applyBorder="1" applyAlignment="1">
      <alignment horizontal="center"/>
    </xf>
    <xf numFmtId="166" fontId="26" fillId="0" borderId="1" xfId="4" applyNumberFormat="1" applyFont="1" applyBorder="1" applyAlignment="1">
      <alignment horizontal="center" vertical="center"/>
    </xf>
    <xf numFmtId="166" fontId="26" fillId="0" borderId="14" xfId="4" applyNumberFormat="1" applyFont="1" applyBorder="1" applyAlignment="1">
      <alignment horizontal="center" vertical="center"/>
    </xf>
    <xf numFmtId="0" fontId="37" fillId="0" borderId="74" xfId="0" applyFont="1" applyBorder="1" applyAlignment="1">
      <alignment horizontal="center"/>
    </xf>
    <xf numFmtId="0" fontId="37" fillId="0" borderId="75" xfId="0" applyFont="1" applyBorder="1" applyAlignment="1">
      <alignment horizontal="center"/>
    </xf>
    <xf numFmtId="0" fontId="37" fillId="0" borderId="28" xfId="0" applyFont="1" applyBorder="1" applyAlignment="1">
      <alignment horizontal="center"/>
    </xf>
    <xf numFmtId="0" fontId="37" fillId="0" borderId="29" xfId="0" applyFont="1" applyBorder="1" applyAlignment="1">
      <alignment horizontal="center"/>
    </xf>
    <xf numFmtId="0" fontId="37" fillId="0" borderId="53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25" fillId="7" borderId="61" xfId="0" applyFont="1" applyFill="1" applyBorder="1" applyAlignment="1">
      <alignment horizontal="center"/>
    </xf>
    <xf numFmtId="0" fontId="25" fillId="7" borderId="4" xfId="0" applyFont="1" applyFill="1" applyBorder="1" applyAlignment="1">
      <alignment horizontal="center"/>
    </xf>
    <xf numFmtId="0" fontId="25" fillId="7" borderId="25" xfId="0" applyFont="1" applyFill="1" applyBorder="1" applyAlignment="1">
      <alignment horizontal="center"/>
    </xf>
    <xf numFmtId="166" fontId="25" fillId="0" borderId="61" xfId="4" applyNumberFormat="1" applyFont="1" applyBorder="1" applyAlignment="1">
      <alignment horizontal="center"/>
    </xf>
    <xf numFmtId="166" fontId="25" fillId="0" borderId="72" xfId="4" applyNumberFormat="1" applyFont="1" applyBorder="1" applyAlignment="1">
      <alignment horizontal="center"/>
    </xf>
    <xf numFmtId="166" fontId="25" fillId="0" borderId="57" xfId="4" applyNumberFormat="1" applyFont="1" applyBorder="1" applyAlignment="1">
      <alignment horizontal="center"/>
    </xf>
    <xf numFmtId="166" fontId="25" fillId="0" borderId="76" xfId="4" applyNumberFormat="1" applyFont="1" applyBorder="1" applyAlignment="1">
      <alignment horizontal="center"/>
    </xf>
    <xf numFmtId="166" fontId="26" fillId="0" borderId="62" xfId="0" applyNumberFormat="1" applyFont="1" applyFill="1" applyBorder="1" applyAlignment="1">
      <alignment horizontal="center" vertical="center"/>
    </xf>
    <xf numFmtId="166" fontId="26" fillId="0" borderId="64" xfId="0" applyNumberFormat="1" applyFont="1" applyFill="1" applyBorder="1" applyAlignment="1">
      <alignment horizontal="center" vertical="center"/>
    </xf>
    <xf numFmtId="166" fontId="26" fillId="0" borderId="65" xfId="0" applyNumberFormat="1" applyFont="1" applyFill="1" applyBorder="1" applyAlignment="1">
      <alignment horizontal="center" vertical="center"/>
    </xf>
    <xf numFmtId="166" fontId="26" fillId="0" borderId="15" xfId="0" applyNumberFormat="1" applyFont="1" applyFill="1" applyBorder="1" applyAlignment="1">
      <alignment horizontal="center" vertical="center"/>
    </xf>
    <xf numFmtId="166" fontId="26" fillId="0" borderId="22" xfId="0" applyNumberFormat="1" applyFont="1" applyFill="1" applyBorder="1" applyAlignment="1">
      <alignment horizontal="center" vertical="center"/>
    </xf>
    <xf numFmtId="166" fontId="26" fillId="0" borderId="13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wrapText="1"/>
    </xf>
    <xf numFmtId="0" fontId="15" fillId="3" borderId="17" xfId="0" applyFont="1" applyFill="1" applyBorder="1" applyAlignment="1">
      <alignment horizontal="center" wrapText="1"/>
    </xf>
    <xf numFmtId="0" fontId="15" fillId="3" borderId="43" xfId="0" applyFont="1" applyFill="1" applyBorder="1" applyAlignment="1">
      <alignment horizontal="center" wrapText="1"/>
    </xf>
    <xf numFmtId="0" fontId="15" fillId="3" borderId="53" xfId="0" applyFont="1" applyFill="1" applyBorder="1" applyAlignment="1">
      <alignment horizontal="center" wrapText="1"/>
    </xf>
    <xf numFmtId="0" fontId="16" fillId="0" borderId="0" xfId="0" applyFont="1" applyAlignment="1">
      <alignment horizontal="center"/>
    </xf>
    <xf numFmtId="0" fontId="62" fillId="0" borderId="0" xfId="0" applyFont="1" applyBorder="1" applyAlignment="1">
      <alignment horizontal="center"/>
    </xf>
    <xf numFmtId="0" fontId="15" fillId="3" borderId="31" xfId="0" applyFont="1" applyFill="1" applyBorder="1" applyAlignment="1">
      <alignment horizontal="center"/>
    </xf>
    <xf numFmtId="0" fontId="15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" wrapText="1"/>
    </xf>
    <xf numFmtId="0" fontId="9" fillId="3" borderId="49" xfId="1" applyFont="1" applyFill="1" applyBorder="1" applyAlignment="1">
      <alignment horizontal="center" wrapText="1"/>
    </xf>
    <xf numFmtId="0" fontId="9" fillId="3" borderId="67" xfId="1" applyFont="1" applyFill="1" applyBorder="1" applyAlignment="1">
      <alignment horizontal="center" wrapText="1"/>
    </xf>
    <xf numFmtId="0" fontId="15" fillId="3" borderId="10" xfId="0" applyFont="1" applyFill="1" applyBorder="1" applyAlignment="1">
      <alignment horizontal="center"/>
    </xf>
    <xf numFmtId="0" fontId="15" fillId="3" borderId="51" xfId="0" applyFont="1" applyFill="1" applyBorder="1" applyAlignment="1">
      <alignment horizontal="center"/>
    </xf>
    <xf numFmtId="0" fontId="15" fillId="3" borderId="62" xfId="0" applyFont="1" applyFill="1" applyBorder="1" applyAlignment="1">
      <alignment horizontal="center" wrapText="1"/>
    </xf>
    <xf numFmtId="0" fontId="15" fillId="3" borderId="73" xfId="0" applyFont="1" applyFill="1" applyBorder="1" applyAlignment="1">
      <alignment horizontal="center" wrapText="1"/>
    </xf>
    <xf numFmtId="0" fontId="15" fillId="3" borderId="44" xfId="0" applyFont="1" applyFill="1" applyBorder="1" applyAlignment="1">
      <alignment horizontal="center" wrapText="1"/>
    </xf>
    <xf numFmtId="0" fontId="15" fillId="3" borderId="65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5" fillId="3" borderId="11" xfId="0" applyFont="1" applyFill="1" applyBorder="1" applyAlignment="1">
      <alignment horizontal="center"/>
    </xf>
    <xf numFmtId="0" fontId="9" fillId="3" borderId="27" xfId="1" applyFont="1" applyFill="1" applyBorder="1" applyAlignment="1">
      <alignment horizontal="center" wrapText="1"/>
    </xf>
    <xf numFmtId="0" fontId="9" fillId="3" borderId="52" xfId="1" applyFont="1" applyFill="1" applyBorder="1" applyAlignment="1">
      <alignment horizontal="center" wrapText="1"/>
    </xf>
    <xf numFmtId="0" fontId="15" fillId="3" borderId="39" xfId="0" applyFont="1" applyFill="1" applyBorder="1" applyAlignment="1">
      <alignment horizontal="center"/>
    </xf>
    <xf numFmtId="0" fontId="15" fillId="3" borderId="41" xfId="0" applyFont="1" applyFill="1" applyBorder="1" applyAlignment="1">
      <alignment horizontal="center"/>
    </xf>
    <xf numFmtId="0" fontId="15" fillId="3" borderId="46" xfId="0" applyFont="1" applyFill="1" applyBorder="1" applyAlignment="1">
      <alignment horizontal="center"/>
    </xf>
    <xf numFmtId="0" fontId="15" fillId="3" borderId="64" xfId="0" applyFont="1" applyFill="1" applyBorder="1" applyAlignment="1">
      <alignment horizontal="center" wrapText="1"/>
    </xf>
    <xf numFmtId="0" fontId="13" fillId="3" borderId="62" xfId="0" applyFont="1" applyFill="1" applyBorder="1" applyAlignment="1">
      <alignment horizontal="center"/>
    </xf>
    <xf numFmtId="0" fontId="13" fillId="3" borderId="64" xfId="0" applyFont="1" applyFill="1" applyBorder="1" applyAlignment="1">
      <alignment horizontal="center"/>
    </xf>
    <xf numFmtId="0" fontId="13" fillId="3" borderId="73" xfId="0" applyFont="1" applyFill="1" applyBorder="1" applyAlignment="1">
      <alignment horizontal="center"/>
    </xf>
    <xf numFmtId="0" fontId="71" fillId="3" borderId="62" xfId="0" applyFont="1" applyFill="1" applyBorder="1" applyAlignment="1">
      <alignment horizontal="center"/>
    </xf>
    <xf numFmtId="0" fontId="71" fillId="3" borderId="64" xfId="0" applyFont="1" applyFill="1" applyBorder="1" applyAlignment="1">
      <alignment horizontal="center"/>
    </xf>
    <xf numFmtId="0" fontId="71" fillId="3" borderId="73" xfId="0" applyFont="1" applyFill="1" applyBorder="1" applyAlignment="1">
      <alignment horizontal="center"/>
    </xf>
    <xf numFmtId="0" fontId="15" fillId="3" borderId="69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15" fillId="3" borderId="61" xfId="0" applyFont="1" applyFill="1" applyBorder="1" applyAlignment="1">
      <alignment horizontal="center"/>
    </xf>
    <xf numFmtId="0" fontId="15" fillId="3" borderId="63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 wrapText="1"/>
    </xf>
    <xf numFmtId="0" fontId="15" fillId="3" borderId="3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/>
    </xf>
    <xf numFmtId="179" fontId="14" fillId="0" borderId="1" xfId="0" applyNumberFormat="1" applyFont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15" fillId="3" borderId="4" xfId="0" applyFont="1" applyFill="1" applyBorder="1" applyAlignment="1">
      <alignment horizontal="center" wrapText="1"/>
    </xf>
    <xf numFmtId="0" fontId="15" fillId="3" borderId="5" xfId="0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/>
    </xf>
    <xf numFmtId="0" fontId="15" fillId="3" borderId="7" xfId="0" applyFont="1" applyFill="1" applyBorder="1" applyAlignment="1">
      <alignment horizontal="center"/>
    </xf>
    <xf numFmtId="0" fontId="9" fillId="3" borderId="61" xfId="0" applyFont="1" applyFill="1" applyBorder="1" applyAlignment="1">
      <alignment horizontal="center" vertical="center" wrapText="1"/>
    </xf>
    <xf numFmtId="0" fontId="9" fillId="3" borderId="63" xfId="0" applyFont="1" applyFill="1" applyBorder="1" applyAlignment="1">
      <alignment horizontal="center" vertical="center" wrapText="1"/>
    </xf>
    <xf numFmtId="0" fontId="9" fillId="3" borderId="60" xfId="0" applyFont="1" applyFill="1" applyBorder="1" applyAlignment="1">
      <alignment horizontal="center" vertical="center" wrapText="1"/>
    </xf>
    <xf numFmtId="0" fontId="14" fillId="3" borderId="60" xfId="0" applyFont="1" applyFill="1" applyBorder="1" applyAlignment="1">
      <alignment horizontal="center"/>
    </xf>
    <xf numFmtId="0" fontId="9" fillId="3" borderId="60" xfId="0" applyFont="1" applyFill="1" applyBorder="1" applyAlignment="1">
      <alignment horizontal="center" vertical="center"/>
    </xf>
    <xf numFmtId="174" fontId="5" fillId="0" borderId="91" xfId="8" applyNumberFormat="1" applyFont="1" applyBorder="1" applyAlignment="1">
      <alignment horizontal="center" vertical="center"/>
    </xf>
    <xf numFmtId="0" fontId="4" fillId="6" borderId="56" xfId="0" applyFont="1" applyFill="1" applyBorder="1" applyAlignment="1">
      <alignment horizontal="center"/>
    </xf>
    <xf numFmtId="0" fontId="4" fillId="6" borderId="45" xfId="0" applyFont="1" applyFill="1" applyBorder="1" applyAlignment="1">
      <alignment horizontal="center"/>
    </xf>
    <xf numFmtId="166" fontId="4" fillId="105" borderId="0" xfId="0" applyNumberFormat="1" applyFont="1" applyFill="1" applyAlignment="1">
      <alignment horizontal="left" wrapText="1"/>
    </xf>
    <xf numFmtId="0" fontId="9" fillId="0" borderId="33" xfId="5" applyFont="1" applyFill="1" applyBorder="1" applyAlignment="1">
      <alignment horizontal="center" vertical="center"/>
    </xf>
    <xf numFmtId="0" fontId="42" fillId="0" borderId="36" xfId="0" applyFont="1" applyFill="1" applyBorder="1" applyAlignment="1">
      <alignment horizontal="center" vertical="center"/>
    </xf>
    <xf numFmtId="0" fontId="9" fillId="0" borderId="39" xfId="5" applyFont="1" applyFill="1" applyBorder="1" applyAlignment="1">
      <alignment horizontal="center" vertical="center" wrapText="1"/>
    </xf>
    <xf numFmtId="0" fontId="9" fillId="0" borderId="40" xfId="5" applyFont="1" applyFill="1" applyBorder="1" applyAlignment="1">
      <alignment horizontal="center" vertical="center" wrapText="1"/>
    </xf>
    <xf numFmtId="0" fontId="9" fillId="0" borderId="41" xfId="5" applyFont="1" applyFill="1" applyBorder="1" applyAlignment="1">
      <alignment horizontal="center" vertical="center"/>
    </xf>
    <xf numFmtId="0" fontId="9" fillId="0" borderId="0" xfId="5" applyFont="1" applyFill="1" applyBorder="1" applyAlignment="1">
      <alignment horizontal="center" vertical="center"/>
    </xf>
    <xf numFmtId="0" fontId="9" fillId="0" borderId="42" xfId="5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167" fontId="9" fillId="0" borderId="32" xfId="5" applyNumberFormat="1" applyFont="1" applyFill="1" applyBorder="1" applyAlignment="1">
      <alignment horizontal="left" vertical="center" wrapText="1" indent="1"/>
    </xf>
    <xf numFmtId="167" fontId="9" fillId="0" borderId="35" xfId="5" applyNumberFormat="1" applyFont="1" applyFill="1" applyBorder="1" applyAlignment="1">
      <alignment horizontal="left" vertical="center" wrapText="1" indent="1"/>
    </xf>
    <xf numFmtId="167" fontId="9" fillId="0" borderId="38" xfId="5" applyNumberFormat="1" applyFont="1" applyFill="1" applyBorder="1" applyAlignment="1">
      <alignment horizontal="left" vertical="center" wrapText="1" indent="1"/>
    </xf>
    <xf numFmtId="0" fontId="9" fillId="0" borderId="37" xfId="5" applyFont="1" applyFill="1" applyBorder="1" applyAlignment="1">
      <alignment horizontal="center" vertical="center"/>
    </xf>
    <xf numFmtId="0" fontId="9" fillId="0" borderId="34" xfId="5" applyFont="1" applyFill="1" applyBorder="1" applyAlignment="1">
      <alignment horizontal="center" vertical="center"/>
    </xf>
    <xf numFmtId="0" fontId="9" fillId="5" borderId="91" xfId="6" applyFont="1" applyFill="1" applyBorder="1" applyAlignment="1">
      <alignment vertical="center" wrapText="1"/>
    </xf>
    <xf numFmtId="168" fontId="6" fillId="5" borderId="91" xfId="0" applyNumberFormat="1" applyFont="1" applyFill="1" applyBorder="1" applyAlignment="1">
      <alignment horizontal="center" vertical="center" wrapText="1"/>
    </xf>
    <xf numFmtId="1" fontId="72" fillId="5" borderId="91" xfId="6" applyNumberFormat="1" applyFont="1" applyFill="1" applyBorder="1" applyAlignment="1">
      <alignment horizontal="center" vertical="center" wrapText="1"/>
    </xf>
    <xf numFmtId="1" fontId="9" fillId="5" borderId="91" xfId="6" applyNumberFormat="1" applyFont="1" applyFill="1" applyBorder="1" applyAlignment="1">
      <alignment horizontal="center" vertical="center" wrapText="1"/>
    </xf>
    <xf numFmtId="10" fontId="14" fillId="0" borderId="5" xfId="4" applyNumberFormat="1" applyFont="1" applyBorder="1" applyAlignment="1">
      <alignment horizontal="center"/>
    </xf>
    <xf numFmtId="10" fontId="14" fillId="0" borderId="7" xfId="4" applyNumberFormat="1" applyFont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73" fillId="0" borderId="169" xfId="0" applyFont="1" applyBorder="1" applyAlignment="1">
      <alignment horizontal="center" vertical="center"/>
    </xf>
    <xf numFmtId="0" fontId="73" fillId="0" borderId="166" xfId="0" applyFont="1" applyBorder="1" applyAlignment="1">
      <alignment horizontal="center" vertical="center"/>
    </xf>
    <xf numFmtId="0" fontId="16" fillId="113" borderId="31" xfId="0" applyFont="1" applyFill="1" applyBorder="1" applyAlignment="1">
      <alignment horizontal="center" vertical="center" wrapText="1"/>
    </xf>
    <xf numFmtId="0" fontId="16" fillId="113" borderId="17" xfId="0" applyFont="1" applyFill="1" applyBorder="1" applyAlignment="1">
      <alignment horizontal="center" vertical="center" wrapText="1"/>
    </xf>
    <xf numFmtId="0" fontId="16" fillId="113" borderId="18" xfId="0" applyFont="1" applyFill="1" applyBorder="1" applyAlignment="1">
      <alignment horizontal="center" vertical="center" wrapText="1"/>
    </xf>
    <xf numFmtId="0" fontId="16" fillId="113" borderId="28" xfId="0" applyFont="1" applyFill="1" applyBorder="1" applyAlignment="1">
      <alignment horizontal="center" vertical="center" wrapText="1"/>
    </xf>
    <xf numFmtId="0" fontId="16" fillId="113" borderId="29" xfId="0" applyFont="1" applyFill="1" applyBorder="1" applyAlignment="1">
      <alignment horizontal="center" vertical="center" wrapText="1"/>
    </xf>
    <xf numFmtId="0" fontId="16" fillId="113" borderId="30" xfId="0" applyFont="1" applyFill="1" applyBorder="1" applyAlignment="1">
      <alignment horizontal="center" vertical="center" wrapText="1"/>
    </xf>
    <xf numFmtId="0" fontId="73" fillId="0" borderId="187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37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/>
    </xf>
    <xf numFmtId="0" fontId="73" fillId="0" borderId="164" xfId="0" applyFont="1" applyBorder="1" applyAlignment="1">
      <alignment horizontal="left" vertical="center"/>
    </xf>
    <xf numFmtId="0" fontId="16" fillId="113" borderId="39" xfId="0" applyFont="1" applyFill="1" applyBorder="1" applyAlignment="1">
      <alignment horizontal="center" vertical="center" wrapText="1"/>
    </xf>
    <xf numFmtId="0" fontId="16" fillId="113" borderId="34" xfId="0" applyFont="1" applyFill="1" applyBorder="1" applyAlignment="1">
      <alignment horizontal="center" vertical="center" wrapText="1"/>
    </xf>
    <xf numFmtId="0" fontId="16" fillId="113" borderId="40" xfId="0" applyFont="1" applyFill="1" applyBorder="1" applyAlignment="1">
      <alignment horizontal="center" vertical="center" wrapText="1"/>
    </xf>
    <xf numFmtId="0" fontId="351" fillId="6" borderId="149" xfId="0" applyFont="1" applyFill="1" applyBorder="1" applyAlignment="1">
      <alignment horizontal="center"/>
    </xf>
    <xf numFmtId="0" fontId="335" fillId="0" borderId="200" xfId="1" applyFont="1" applyFill="1" applyBorder="1" applyAlignment="1">
      <alignment wrapText="1"/>
    </xf>
    <xf numFmtId="170" fontId="335" fillId="0" borderId="187" xfId="8" applyNumberFormat="1" applyFont="1" applyFill="1" applyBorder="1" applyAlignment="1">
      <alignment horizontal="right" wrapText="1"/>
    </xf>
    <xf numFmtId="0" fontId="351" fillId="0" borderId="187" xfId="0" applyFont="1" applyFill="1" applyBorder="1" applyAlignment="1">
      <alignment horizontal="center"/>
    </xf>
    <xf numFmtId="49" fontId="331" fillId="0" borderId="134" xfId="0" applyNumberFormat="1" applyFont="1" applyBorder="1" applyAlignment="1">
      <alignment horizontal="center" vertical="center" wrapText="1"/>
    </xf>
    <xf numFmtId="4" fontId="331" fillId="0" borderId="134" xfId="0" applyNumberFormat="1" applyFont="1" applyBorder="1" applyAlignment="1">
      <alignment horizontal="center" vertical="center"/>
    </xf>
    <xf numFmtId="0" fontId="345" fillId="5" borderId="158" xfId="0" applyFont="1" applyFill="1" applyBorder="1" applyAlignment="1" applyProtection="1">
      <alignment horizontal="center" vertical="center" wrapText="1"/>
      <protection locked="0"/>
    </xf>
    <xf numFmtId="0" fontId="332" fillId="5" borderId="158" xfId="0" applyFont="1" applyFill="1" applyBorder="1" applyAlignment="1" applyProtection="1">
      <alignment vertical="center" wrapText="1"/>
      <protection locked="0"/>
    </xf>
    <xf numFmtId="0" fontId="332" fillId="5" borderId="165" xfId="0" applyFont="1" applyFill="1" applyBorder="1" applyAlignment="1" applyProtection="1">
      <alignment vertical="center" wrapText="1"/>
      <protection locked="0"/>
    </xf>
    <xf numFmtId="0" fontId="336" fillId="5" borderId="134" xfId="0" applyFont="1" applyFill="1" applyBorder="1" applyAlignment="1" applyProtection="1">
      <alignment vertical="center" wrapText="1"/>
      <protection locked="0"/>
    </xf>
    <xf numFmtId="0" fontId="336" fillId="5" borderId="134" xfId="0" applyFont="1" applyFill="1" applyBorder="1" applyAlignment="1" applyProtection="1">
      <alignment vertical="center"/>
      <protection locked="0"/>
    </xf>
    <xf numFmtId="0" fontId="345" fillId="5" borderId="134" xfId="0" applyFont="1" applyFill="1" applyBorder="1" applyAlignment="1" applyProtection="1">
      <alignment horizontal="center" vertical="center" wrapText="1"/>
      <protection locked="0"/>
    </xf>
    <xf numFmtId="0" fontId="345" fillId="5" borderId="134" xfId="0" applyFont="1" applyFill="1" applyBorder="1" applyAlignment="1" applyProtection="1">
      <alignment horizontal="center" vertical="center"/>
      <protection locked="0"/>
    </xf>
    <xf numFmtId="0" fontId="332" fillId="5" borderId="134" xfId="0" applyFont="1" applyFill="1" applyBorder="1" applyAlignment="1" applyProtection="1">
      <alignment horizontal="center" vertical="center" wrapText="1"/>
    </xf>
    <xf numFmtId="0" fontId="332" fillId="5" borderId="134" xfId="0" applyFont="1" applyFill="1" applyBorder="1" applyAlignment="1" applyProtection="1">
      <alignment vertical="center" wrapText="1"/>
      <protection locked="0"/>
    </xf>
    <xf numFmtId="0" fontId="336" fillId="5" borderId="169" xfId="0" applyFont="1" applyFill="1" applyBorder="1" applyAlignment="1" applyProtection="1">
      <alignment vertical="center"/>
      <protection locked="0"/>
    </xf>
    <xf numFmtId="0" fontId="336" fillId="5" borderId="164" xfId="0" applyFont="1" applyFill="1" applyBorder="1" applyAlignment="1" applyProtection="1">
      <alignment vertical="center" wrapText="1"/>
      <protection locked="0"/>
    </xf>
    <xf numFmtId="0" fontId="336" fillId="5" borderId="164" xfId="0" applyFont="1" applyFill="1" applyBorder="1" applyAlignment="1" applyProtection="1">
      <alignment vertical="center"/>
      <protection locked="0"/>
    </xf>
    <xf numFmtId="0" fontId="336" fillId="5" borderId="166" xfId="0" applyFont="1" applyFill="1" applyBorder="1" applyAlignment="1" applyProtection="1">
      <alignment vertical="center"/>
      <protection locked="0"/>
    </xf>
    <xf numFmtId="0" fontId="331" fillId="5" borderId="169" xfId="0" applyFont="1" applyFill="1" applyBorder="1" applyAlignment="1">
      <alignment vertical="top" wrapText="1"/>
    </xf>
  </cellXfs>
  <cellStyles count="26966">
    <cellStyle name=" 1" xfId="46"/>
    <cellStyle name=" 1 2" xfId="47"/>
    <cellStyle name=" 1_Stage1" xfId="48"/>
    <cellStyle name="_x000a_bidires=100_x000d_" xfId="49"/>
    <cellStyle name="_x000a_bidires=100_x000d_ 2" xfId="15199"/>
    <cellStyle name="_x000a_bidires=100_x000d_ 2 2" xfId="15200"/>
    <cellStyle name="_x000a_bidires=100_x000d_ 2_Формат БП (формы сбытовых компаний)_1" xfId="15201"/>
    <cellStyle name="_x000a_bidires=100_x000d__СТАНЦИИ_2011_БП" xfId="15202"/>
    <cellStyle name="%" xfId="50"/>
    <cellStyle name="%_Inputs" xfId="51"/>
    <cellStyle name="%_Inputs (const)" xfId="52"/>
    <cellStyle name="%_Inputs Co" xfId="53"/>
    <cellStyle name=";;;" xfId="15203"/>
    <cellStyle name="?_x0001_" xfId="15204"/>
    <cellStyle name="?_x0001_ 2" xfId="15205"/>
    <cellStyle name="?_x0001_ 2 2" xfId="15206"/>
    <cellStyle name="?_x0001_ 2_Формат БП (формы сбытовых компаний)_1" xfId="15207"/>
    <cellStyle name="?_x0001__06_Ожидаемые по СЗТЭЦ на 29-06-2011" xfId="15208"/>
    <cellStyle name="?’ћѓћ‚›‰" xfId="54"/>
    <cellStyle name="?’ћѓћ‚›‰ 2" xfId="55"/>
    <cellStyle name="?’ћѓћ‚›‰ 2 2" xfId="56"/>
    <cellStyle name="?’ћѓћ‚›‰ 2 2 2" xfId="16288"/>
    <cellStyle name="?’ћѓћ‚›‰ 2 3" xfId="16287"/>
    <cellStyle name="?’ћѓћ‚›‰ 3" xfId="16286"/>
    <cellStyle name="?…?ж?Ш?и [0.00]" xfId="57"/>
    <cellStyle name="?W??_‘O’с?р??" xfId="15209"/>
    <cellStyle name="]_x000d__x000a_Zoomed=1_x000d__x000a_Row=0_x000d__x000a_Column=0_x000d__x000a_Height=0_x000d__x000a_Width=0_x000d__x000a_FontName=FoxFont_x000d__x000a_FontStyle=0_x000d__x000a_FontSize=9_x000d__x000a_PrtFontName=FoxPrin" xfId="15210"/>
    <cellStyle name="]_x000d__x000a_Zoomed=1_x000d__x000a_Row=0_x000d__x000a_Column=0_x000d__x000a_Height=0_x000d__x000a_Width=0_x000d__x000a_FontName=FoxFont_x000d__x000a_FontStyle=0_x000d__x000a_FontSize=9_x000d__x000a_PrtFontName=FoxPrin 2" xfId="15211"/>
    <cellStyle name="]_x000d__x000a_Zoomed=1_x000d__x000a_Row=0_x000d__x000a_Column=0_x000d__x000a_Height=0_x000d__x000a_Width=0_x000d__x000a_FontName=FoxFont_x000d__x000a_FontStyle=0_x000d__x000a_FontSize=9_x000d__x000a_PrtFontName=FoxPrin 2 2" xfId="15212"/>
    <cellStyle name="]_x000d__x000a_Zoomed=1_x000d__x000a_Row=0_x000d__x000a_Column=0_x000d__x000a_Height=0_x000d__x000a_Width=0_x000d__x000a_FontName=FoxFont_x000d__x000a_FontStyle=0_x000d__x000a_FontSize=9_x000d__x000a_PrtFontName=FoxPrin 2_Формат БП (формы сбытовых компаний)_1" xfId="15213"/>
    <cellStyle name="]_x000d__x000a_Zoomed=1_x000d__x000a_Row=0_x000d__x000a_Column=0_x000d__x000a_Height=0_x000d__x000a_Width=0_x000d__x000a_FontName=FoxFont_x000d__x000a_FontStyle=0_x000d__x000a_FontSize=9_x000d__x000a_PrtFontName=FoxPrin 3" xfId="15214"/>
    <cellStyle name="]_x000d__x000a_Zoomed=1_x000d__x000a_Row=0_x000d__x000a_Column=0_x000d__x000a_Height=0_x000d__x000a_Width=0_x000d__x000a_FontName=FoxFont_x000d__x000a_FontStyle=0_x000d__x000a_FontSize=9_x000d__x000a_PrtFontName=FoxPrin_БП_СЗТЭЦ_2011" xfId="15215"/>
    <cellStyle name="_! С корректировкой под Энергокомфорт с мощностью 14.11.07 (1)" xfId="15216"/>
    <cellStyle name="_~6099726" xfId="58"/>
    <cellStyle name="_2._Смета_2009г._Прочие_Чистая_" xfId="15217"/>
    <cellStyle name="_2._Смета_2010г._ООО_Горсети_" xfId="15218"/>
    <cellStyle name="_2._Смета_2011г._ООО_Горсети_ (ип 132 млн.)_по видам _с бесхозом" xfId="15219"/>
    <cellStyle name="_2._Смета_2011г._ООО_Горсети_РЭК" xfId="15220"/>
    <cellStyle name="_2005_БЮДЖЕТ В4 ==11.11.==  КР Дороги, Мосты" xfId="59"/>
    <cellStyle name="_2006_06_28_MGRES_inventories_request" xfId="60"/>
    <cellStyle name="_2008 (4)" xfId="15221"/>
    <cellStyle name="_2008 ИА" xfId="15222"/>
    <cellStyle name="_3 кв 2006 Свод_140706" xfId="15223"/>
    <cellStyle name="_4. Бюджетные формы ОАО ГПРГ" xfId="15224"/>
    <cellStyle name="_4. Бюджетные формы ОАО ГПРГ_Бюджетные формы 2008 план 30.08.07" xfId="15225"/>
    <cellStyle name="_analiz" xfId="15226"/>
    <cellStyle name="_analiz6м v2" xfId="15227"/>
    <cellStyle name="_CashFlow_2007_проект_02_02_final" xfId="61"/>
    <cellStyle name="_CPI foodimp" xfId="26949"/>
    <cellStyle name="_CurrencySpace_04 Medfenix Company Model1" xfId="15228"/>
    <cellStyle name="_CurrencySpace_04 Medfenix Company Model1 2" xfId="15229"/>
    <cellStyle name="_CurrencySpace_04 Medfenix Company Model1 2 2" xfId="15230"/>
    <cellStyle name="_DCF_GMZ" xfId="62"/>
    <cellStyle name="_DCF_KDP" xfId="63"/>
    <cellStyle name="_FFF" xfId="64"/>
    <cellStyle name="_FFF_New Form10_2" xfId="65"/>
    <cellStyle name="_FFF_Nsi" xfId="66"/>
    <cellStyle name="_FFF_Nsi_1" xfId="67"/>
    <cellStyle name="_FFF_Nsi_139" xfId="68"/>
    <cellStyle name="_FFF_Nsi_140" xfId="69"/>
    <cellStyle name="_FFF_Nsi_140(Зах)" xfId="70"/>
    <cellStyle name="_FFF_Nsi_140_mod" xfId="71"/>
    <cellStyle name="_FFF_Summary" xfId="72"/>
    <cellStyle name="_FFF_Tax_form_1кв_3" xfId="73"/>
    <cellStyle name="_FFF_БКЭ" xfId="74"/>
    <cellStyle name="_Final_Book_010301" xfId="75"/>
    <cellStyle name="_Final_Book_010301_New Form10_2" xfId="76"/>
    <cellStyle name="_Final_Book_010301_Nsi" xfId="77"/>
    <cellStyle name="_Final_Book_010301_Nsi_1" xfId="78"/>
    <cellStyle name="_Final_Book_010301_Nsi_139" xfId="79"/>
    <cellStyle name="_Final_Book_010301_Nsi_140" xfId="80"/>
    <cellStyle name="_Final_Book_010301_Nsi_140(Зах)" xfId="81"/>
    <cellStyle name="_Final_Book_010301_Nsi_140_mod" xfId="82"/>
    <cellStyle name="_Final_Book_010301_Summary" xfId="83"/>
    <cellStyle name="_Final_Book_010301_Tax_form_1кв_3" xfId="84"/>
    <cellStyle name="_Final_Book_010301_БКЭ" xfId="85"/>
    <cellStyle name="_fr" xfId="15231"/>
    <cellStyle name="_Heading" xfId="15232"/>
    <cellStyle name="_I_pc" xfId="86"/>
    <cellStyle name="_macro 2012 var 1" xfId="26950"/>
    <cellStyle name="_model" xfId="87"/>
    <cellStyle name="_Model_RAB Мой" xfId="88"/>
    <cellStyle name="_Model_RAB Мой 2" xfId="89"/>
    <cellStyle name="_Model_RAB Мой 2_OREP.KU.2011.MONTHLY.02(v0.4)" xfId="90"/>
    <cellStyle name="_Model_RAB Мой 2_UPDATE.OREP.KU.2011.MONTHLY.02.TO.1.2" xfId="91"/>
    <cellStyle name="_Model_RAB Мой_46EE.2011(v1.0)" xfId="92"/>
    <cellStyle name="_Model_RAB Мой_46EE.2011(v1.0)_46TE.2011(v1.0)" xfId="93"/>
    <cellStyle name="_Model_RAB Мой_46EE.2011(v1.0)_INDEX.STATION.2012(v2.0)" xfId="94"/>
    <cellStyle name="_Model_RAB Мой_46EE.2011(v1.0)_TEPLO.PREDEL.2012.M(v1.1)_test" xfId="95"/>
    <cellStyle name="_Model_RAB Мой_46EE.2011(v1.2)" xfId="96"/>
    <cellStyle name="_Model_RAB Мой_46EE.2011(v1.2) 2" xfId="97"/>
    <cellStyle name="_Model_RAB Мой_46EE.2011(v1.2)_FORM5.2012(v1.0)" xfId="98"/>
    <cellStyle name="_Model_RAB Мой_46EP.2011(v2.0)" xfId="99"/>
    <cellStyle name="_Model_RAB Мой_46TE.2011(v1.0)" xfId="100"/>
    <cellStyle name="_Model_RAB Мой_ARMRAZR" xfId="101"/>
    <cellStyle name="_Model_RAB Мой_BALANCE.VODOOTV.2010.FACT(v1.0)" xfId="102"/>
    <cellStyle name="_Model_RAB Мой_BALANCE.WARM.2010.FACT(v1.0)" xfId="103"/>
    <cellStyle name="_Model_RAB Мой_BALANCE.WARM.2010.PLAN" xfId="104"/>
    <cellStyle name="_Model_RAB Мой_BALANCE.WARM.2010.PLAN 2" xfId="105"/>
    <cellStyle name="_Model_RAB Мой_BALANCE.WARM.2010.PLAN_OREP.INV.GEN.G(v1.0)" xfId="106"/>
    <cellStyle name="_Model_RAB Мой_BALANCE.WARM.2011YEAR(v0.7)" xfId="107"/>
    <cellStyle name="_Model_RAB Мой_BALANCE.WARM.2011YEAR(v0.7) 2" xfId="108"/>
    <cellStyle name="_Model_RAB Мой_BALANCE.WARM.2011YEAR(v0.7)_FORM5.2012(v1.0)" xfId="109"/>
    <cellStyle name="_Model_RAB Мой_BALANCE.WARM.2011YEAR.NEW.UPDATE.SCHEME" xfId="110"/>
    <cellStyle name="_Model_RAB Мой_EE.2REK.P2011.4.78(v0.3)" xfId="111"/>
    <cellStyle name="_Model_RAB Мой_FORM3.2013(v1.0)" xfId="112"/>
    <cellStyle name="_Model_RAB Мой_FORM910.2012(v0.5)" xfId="113"/>
    <cellStyle name="_Model_RAB Мой_FORM910.2012(v1.1)" xfId="114"/>
    <cellStyle name="_Model_RAB Мой_INVEST.EE.PLAN.4.78(v0.3)" xfId="115"/>
    <cellStyle name="_Model_RAB Мой_INVEST.EE.PLAN.4.78(v1.0)_FORM11.2013" xfId="116"/>
    <cellStyle name="_Model_RAB Мой_INVEST.EE.PLAN.4.78(v1.0)_PASSPORT.TEPLO.PROIZV(v2.0) 2" xfId="117"/>
    <cellStyle name="_Model_RAB Мой_INVEST.EE.PLAN.4.78(v1.0)_PASSPORT.TEPLO.PROIZV(v2.0)_PASSPORT.TEPLO.SETI(v2.0f)" xfId="118"/>
    <cellStyle name="_Model_RAB Мой_INVEST.EE.PLAN.4.78(v1.0)_PASSPORT.TEPLO.PROIZV(v2.0)_UPDATE.PASSPORT.TEPLO.SETI.TO.2.1" xfId="119"/>
    <cellStyle name="_Model_RAB Мой_INVEST.EE.PLAN.4.78(v1.0)_PASSPORT.TEPLO.SETI_глюк" xfId="120"/>
    <cellStyle name="_Model_RAB Мой_INVEST.WARM.PLAN.4.78(v0.1)" xfId="121"/>
    <cellStyle name="_Model_RAB Мой_NADB.JNVLP.APTEKA.2012(v1.0)_21_02_12" xfId="122"/>
    <cellStyle name="_Model_RAB Мой_NADB.JNVLS.APTEKA.2011(v1.3.3)" xfId="123"/>
    <cellStyle name="_Model_RAB Мой_NADB.JNVLS.APTEKA.2011(v1.3.3)_46TE.2011(v1.0)" xfId="124"/>
    <cellStyle name="_Model_RAB Мой_NADB.JNVLS.APTEKA.2011(v1.3.3)_INDEX.STATION.2012(v2.0)" xfId="125"/>
    <cellStyle name="_Model_RAB Мой_NADB.JNVLS.APTEKA.2011(v1.3.3)_TEPLO.PREDEL.2012.M(v1.1)_test" xfId="126"/>
    <cellStyle name="_Model_RAB Мой_NADB.JNVLS.APTEKA.2011(v1.3.4)" xfId="127"/>
    <cellStyle name="_Model_RAB Мой_NADB.JNVLS.APTEKA.2011(v1.3.4)_46TE.2011(v1.0)" xfId="128"/>
    <cellStyle name="_Model_RAB Мой_NADB.JNVLS.APTEKA.2011(v1.3.4)_INDEX.STATION.2012(v2.0)" xfId="129"/>
    <cellStyle name="_Model_RAB Мой_NADB.JNVLS.APTEKA.2011(v1.3.4)_TEPLO.PREDEL.2012.M(v1.1)_test" xfId="130"/>
    <cellStyle name="_Model_RAB Мой_PASSPORT.TEPLO.SETI(v1.0)" xfId="131"/>
    <cellStyle name="_Model_RAB Мой_PR.PROG.WARM.NOTCOMBI.2012.2.16_v1.4(04.04.11) " xfId="132"/>
    <cellStyle name="_Model_RAB Мой_PREDEL.JKH.UTV.2011(v1.0.1)" xfId="133"/>
    <cellStyle name="_Model_RAB Мой_PREDEL.JKH.UTV.2011(v1.0.1)_46TE.2011(v1.0)" xfId="134"/>
    <cellStyle name="_Model_RAB Мой_PREDEL.JKH.UTV.2011(v1.0.1)_INDEX.STATION.2012(v2.0)" xfId="135"/>
    <cellStyle name="_Model_RAB Мой_PREDEL.JKH.UTV.2011(v1.0.1)_TEPLO.PREDEL.2012.M(v1.1)_test" xfId="136"/>
    <cellStyle name="_Model_RAB Мой_PREDEL.JKH.UTV.2011(v1.1)" xfId="137"/>
    <cellStyle name="_Model_RAB Мой_PREDEL.JKH.UTV.2011(v1.1) 2" xfId="138"/>
    <cellStyle name="_Model_RAB Мой_PREDEL.JKH.UTV.2011(v1.1)_FORM5.2012(v1.0)" xfId="139"/>
    <cellStyle name="_Model_RAB Мой_REP.BLR.2012(v1.0)" xfId="140"/>
    <cellStyle name="_Model_RAB Мой_TEST.TEMPLATE" xfId="141"/>
    <cellStyle name="_Model_RAB Мой_UPDATE.46EE.2011.TO.1.1" xfId="142"/>
    <cellStyle name="_Model_RAB Мой_UPDATE.46TE.2011.TO.1.1" xfId="143"/>
    <cellStyle name="_Model_RAB Мой_UPDATE.BALANCE.WARM.2011YEAR.TO.1.1" xfId="144"/>
    <cellStyle name="_Model_RAB Мой_UPDATE.BALANCE.WARM.2011YEAR.TO.1.1_INDEX.STATION.2012(v1.0)_" xfId="145"/>
    <cellStyle name="_Model_RAB Мой_UPDATE.BALANCE.WARM.2011YEAR.TO.1.1_INDEX.STATION.2012(v2.1)" xfId="146"/>
    <cellStyle name="_Model_RAB Мой_UPDATE.BALANCE.WARM.2011YEAR.TO.1.1_TEPLO.PREDEL.2012.M(v1.1)_test" xfId="147"/>
    <cellStyle name="_Model_RAB Мой_UPDATE.NADB.JNVLS.APTEKA.2011.TO.1.3.4" xfId="15233"/>
    <cellStyle name="_Model_RAB Мой_Книга2_PR.PROG.WARM.NOTCOMBI.2012.2.16_v1.4(04.04.11) " xfId="148"/>
    <cellStyle name="_Model_RAB_MRSK_svod" xfId="149"/>
    <cellStyle name="_Model_RAB_MRSK_svod 2" xfId="150"/>
    <cellStyle name="_Model_RAB_MRSK_svod 2_OREP.KU.2011.MONTHLY.02(v0.4)" xfId="151"/>
    <cellStyle name="_Model_RAB_MRSK_svod 2_UPDATE.OREP.KU.2011.MONTHLY.02.TO.1.2" xfId="152"/>
    <cellStyle name="_Model_RAB_MRSK_svod_46EE.2011(v1.0)" xfId="153"/>
    <cellStyle name="_Model_RAB_MRSK_svod_46EE.2011(v1.0)_46TE.2011(v1.0)" xfId="154"/>
    <cellStyle name="_Model_RAB_MRSK_svod_46EE.2011(v1.0)_INDEX.STATION.2012(v2.0)" xfId="155"/>
    <cellStyle name="_Model_RAB_MRSK_svod_46EE.2011(v1.0)_TEPLO.PREDEL.2012.M(v1.1)_test" xfId="156"/>
    <cellStyle name="_Model_RAB_MRSK_svod_46EE.2011(v1.2)" xfId="157"/>
    <cellStyle name="_Model_RAB_MRSK_svod_46EE.2011(v1.2) 2" xfId="158"/>
    <cellStyle name="_Model_RAB_MRSK_svod_46EE.2011(v1.2)_FORM5.2012(v1.0)" xfId="159"/>
    <cellStyle name="_Model_RAB_MRSK_svod_46EP.2011(v2.0)" xfId="160"/>
    <cellStyle name="_Model_RAB_MRSK_svod_46TE.2011(v1.0)" xfId="161"/>
    <cellStyle name="_Model_RAB_MRSK_svod_ARMRAZR" xfId="162"/>
    <cellStyle name="_Model_RAB_MRSK_svod_BALANCE.VODOOTV.2010.FACT(v1.0)" xfId="163"/>
    <cellStyle name="_Model_RAB_MRSK_svod_BALANCE.WARM.2010.FACT(v1.0)" xfId="164"/>
    <cellStyle name="_Model_RAB_MRSK_svod_BALANCE.WARM.2010.PLAN" xfId="165"/>
    <cellStyle name="_Model_RAB_MRSK_svod_BALANCE.WARM.2010.PLAN 2" xfId="166"/>
    <cellStyle name="_Model_RAB_MRSK_svod_BALANCE.WARM.2010.PLAN_OREP.INV.GEN.G(v1.0)" xfId="167"/>
    <cellStyle name="_Model_RAB_MRSK_svod_BALANCE.WARM.2011YEAR(v0.7)" xfId="168"/>
    <cellStyle name="_Model_RAB_MRSK_svod_BALANCE.WARM.2011YEAR(v0.7) 2" xfId="169"/>
    <cellStyle name="_Model_RAB_MRSK_svod_BALANCE.WARM.2011YEAR(v0.7)_FORM5.2012(v1.0)" xfId="170"/>
    <cellStyle name="_Model_RAB_MRSK_svod_BALANCE.WARM.2011YEAR.NEW.UPDATE.SCHEME" xfId="171"/>
    <cellStyle name="_Model_RAB_MRSK_svod_EE.2REK.P2011.4.78(v0.3)" xfId="172"/>
    <cellStyle name="_Model_RAB_MRSK_svod_FORM3.2013(v1.0)" xfId="173"/>
    <cellStyle name="_Model_RAB_MRSK_svod_FORM910.2012(v0.5)" xfId="174"/>
    <cellStyle name="_Model_RAB_MRSK_svod_FORM910.2012(v1.1)" xfId="175"/>
    <cellStyle name="_Model_RAB_MRSK_svod_INVEST.EE.PLAN.4.78(v0.3)" xfId="176"/>
    <cellStyle name="_Model_RAB_MRSK_svod_INVEST.EE.PLAN.4.78(v1.0)_FORM11.2013" xfId="177"/>
    <cellStyle name="_Model_RAB_MRSK_svod_INVEST.EE.PLAN.4.78(v1.0)_PASSPORT.TEPLO.PROIZV(v2.0) 2" xfId="178"/>
    <cellStyle name="_Model_RAB_MRSK_svod_INVEST.EE.PLAN.4.78(v1.0)_PASSPORT.TEPLO.PROIZV(v2.0)_PASSPORT.TEPLO.SETI(v2.0f)" xfId="179"/>
    <cellStyle name="_Model_RAB_MRSK_svod_INVEST.EE.PLAN.4.78(v1.0)_PASSPORT.TEPLO.PROIZV(v2.0)_UPDATE.PASSPORT.TEPLO.SETI.TO.2.1" xfId="180"/>
    <cellStyle name="_Model_RAB_MRSK_svod_INVEST.EE.PLAN.4.78(v1.0)_PASSPORT.TEPLO.SETI_глюк" xfId="181"/>
    <cellStyle name="_Model_RAB_MRSK_svod_INVEST.WARM.PLAN.4.78(v0.1)" xfId="182"/>
    <cellStyle name="_Model_RAB_MRSK_svod_NADB.JNVLP.APTEKA.2012(v1.0)_21_02_12" xfId="183"/>
    <cellStyle name="_Model_RAB_MRSK_svod_NADB.JNVLS.APTEKA.2011(v1.3.3)" xfId="184"/>
    <cellStyle name="_Model_RAB_MRSK_svod_NADB.JNVLS.APTEKA.2011(v1.3.3)_46TE.2011(v1.0)" xfId="185"/>
    <cellStyle name="_Model_RAB_MRSK_svod_NADB.JNVLS.APTEKA.2011(v1.3.3)_INDEX.STATION.2012(v2.0)" xfId="186"/>
    <cellStyle name="_Model_RAB_MRSK_svod_NADB.JNVLS.APTEKA.2011(v1.3.3)_TEPLO.PREDEL.2012.M(v1.1)_test" xfId="187"/>
    <cellStyle name="_Model_RAB_MRSK_svod_NADB.JNVLS.APTEKA.2011(v1.3.4)" xfId="188"/>
    <cellStyle name="_Model_RAB_MRSK_svod_NADB.JNVLS.APTEKA.2011(v1.3.4)_46TE.2011(v1.0)" xfId="189"/>
    <cellStyle name="_Model_RAB_MRSK_svod_NADB.JNVLS.APTEKA.2011(v1.3.4)_INDEX.STATION.2012(v2.0)" xfId="190"/>
    <cellStyle name="_Model_RAB_MRSK_svod_NADB.JNVLS.APTEKA.2011(v1.3.4)_TEPLO.PREDEL.2012.M(v1.1)_test" xfId="191"/>
    <cellStyle name="_Model_RAB_MRSK_svod_PASSPORT.TEPLO.SETI(v1.0)" xfId="192"/>
    <cellStyle name="_Model_RAB_MRSK_svod_PR.PROG.WARM.NOTCOMBI.2012.2.16_v1.4(04.04.11) " xfId="193"/>
    <cellStyle name="_Model_RAB_MRSK_svod_PREDEL.JKH.UTV.2011(v1.0.1)" xfId="194"/>
    <cellStyle name="_Model_RAB_MRSK_svod_PREDEL.JKH.UTV.2011(v1.0.1)_46TE.2011(v1.0)" xfId="195"/>
    <cellStyle name="_Model_RAB_MRSK_svod_PREDEL.JKH.UTV.2011(v1.0.1)_INDEX.STATION.2012(v2.0)" xfId="196"/>
    <cellStyle name="_Model_RAB_MRSK_svod_PREDEL.JKH.UTV.2011(v1.0.1)_TEPLO.PREDEL.2012.M(v1.1)_test" xfId="197"/>
    <cellStyle name="_Model_RAB_MRSK_svod_PREDEL.JKH.UTV.2011(v1.1)" xfId="198"/>
    <cellStyle name="_Model_RAB_MRSK_svod_PREDEL.JKH.UTV.2011(v1.1) 2" xfId="199"/>
    <cellStyle name="_Model_RAB_MRSK_svod_PREDEL.JKH.UTV.2011(v1.1)_FORM5.2012(v1.0)" xfId="200"/>
    <cellStyle name="_Model_RAB_MRSK_svod_REP.BLR.2012(v1.0)" xfId="201"/>
    <cellStyle name="_Model_RAB_MRSK_svod_TEST.TEMPLATE" xfId="202"/>
    <cellStyle name="_Model_RAB_MRSK_svod_UPDATE.46EE.2011.TO.1.1" xfId="203"/>
    <cellStyle name="_Model_RAB_MRSK_svod_UPDATE.46TE.2011.TO.1.1" xfId="204"/>
    <cellStyle name="_Model_RAB_MRSK_svod_UPDATE.BALANCE.WARM.2011YEAR.TO.1.1" xfId="205"/>
    <cellStyle name="_Model_RAB_MRSK_svod_UPDATE.BALANCE.WARM.2011YEAR.TO.1.1_INDEX.STATION.2012(v1.0)_" xfId="206"/>
    <cellStyle name="_Model_RAB_MRSK_svod_UPDATE.BALANCE.WARM.2011YEAR.TO.1.1_INDEX.STATION.2012(v2.1)" xfId="207"/>
    <cellStyle name="_Model_RAB_MRSK_svod_UPDATE.BALANCE.WARM.2011YEAR.TO.1.1_TEPLO.PREDEL.2012.M(v1.1)_test" xfId="208"/>
    <cellStyle name="_Model_RAB_MRSK_svod_UPDATE.NADB.JNVLS.APTEKA.2011.TO.1.3.4" xfId="15234"/>
    <cellStyle name="_Model_RAB_MRSK_svod_Книга2_PR.PROG.WARM.NOTCOMBI.2012.2.16_v1.4(04.04.11) " xfId="209"/>
    <cellStyle name="_New_Sofi" xfId="210"/>
    <cellStyle name="_New_Sofi_FFF" xfId="211"/>
    <cellStyle name="_New_Sofi_New Form10_2" xfId="212"/>
    <cellStyle name="_New_Sofi_Nsi" xfId="213"/>
    <cellStyle name="_New_Sofi_Nsi_1" xfId="214"/>
    <cellStyle name="_New_Sofi_Nsi_139" xfId="215"/>
    <cellStyle name="_New_Sofi_Nsi_140" xfId="216"/>
    <cellStyle name="_New_Sofi_Nsi_140(Зах)" xfId="217"/>
    <cellStyle name="_New_Sofi_Nsi_140_mod" xfId="218"/>
    <cellStyle name="_New_Sofi_Summary" xfId="219"/>
    <cellStyle name="_New_Sofi_Tax_form_1кв_3" xfId="220"/>
    <cellStyle name="_New_Sofi_БКЭ" xfId="221"/>
    <cellStyle name="_Nsi" xfId="222"/>
    <cellStyle name="_P&amp;L &amp; Value" xfId="15235"/>
    <cellStyle name="_pack_6mes_2006_Интер РАО" xfId="15236"/>
    <cellStyle name="_PBC schedule" xfId="15237"/>
    <cellStyle name="_Plug" xfId="15238"/>
    <cellStyle name="_Plug 2" xfId="15239"/>
    <cellStyle name="_Plug_06_CЗТЭЦ_ожид на 15.12" xfId="15240"/>
    <cellStyle name="_Plug_06_СЗТЭЦ_2011 на 24.02.2011-доработка" xfId="15241"/>
    <cellStyle name="_Plug_07_Ожидаемые КТЭЦ-2 на 151210г для Акулова" xfId="15242"/>
    <cellStyle name="_Plug_4DNS.UPDATE.EXAMPLE" xfId="223"/>
    <cellStyle name="_Plug_4DNS.UPDATE.EXAMPLE 2" xfId="224"/>
    <cellStyle name="_Plug_6.1-топл_расход" xfId="15243"/>
    <cellStyle name="_Plug_6.2-топливо_приобр" xfId="15244"/>
    <cellStyle name="_Plug_6.3-топливо_зап" xfId="15245"/>
    <cellStyle name="_Plug_Бизнес-план ИНТЕР РАО ЕЭС" xfId="15246"/>
    <cellStyle name="_Plug_Бизнес-план ИНТЕР РАО ЕЭС_Формат БП (формы сбытовых компаний)_1" xfId="15247"/>
    <cellStyle name="_Plug_Бизнес-план ИНТЕР РАО ЕЭС_Формат БП 2012_ПФ" xfId="15248"/>
    <cellStyle name="_Plug_БП_СЗТЭЦ_2011" xfId="15249"/>
    <cellStyle name="_Plug_БП_СТЭС_2011" xfId="15250"/>
    <cellStyle name="_Plug_генерация_форматы_ССП_2010-2014_конс" xfId="15251"/>
    <cellStyle name="_Plug_генерация_форматы_ССП_2010-2014_конс_Формат БП (формы сбытовых компаний)_1" xfId="15252"/>
    <cellStyle name="_Plug_генерация_форматы_ССП_2010-2014_конс_Формат БП 2012_ПФ" xfId="15253"/>
    <cellStyle name="_Plug_Инвестиции 20.02.10" xfId="15254"/>
    <cellStyle name="_Plug_Копия Бизнес - план на 2009 СЗ на 11 01 09" xfId="15255"/>
    <cellStyle name="_Plug_Копия Бизнес - план на 2009 СЗ на 11 01 09_06_CЗТЭЦ_ожид на 15.12" xfId="15256"/>
    <cellStyle name="_Plug_Копия Бизнес - план на 2009 СЗ на 11 01 09_06_СЗТЭЦ_2011 на 24.02.2011-доработка" xfId="15257"/>
    <cellStyle name="_Plug_Копия Бизнес - план на 2009 СЗ на 11 01 09_07_Ожидаемые КТЭЦ-2 на 151210г для Акулова" xfId="15258"/>
    <cellStyle name="_Plug_Копия Бизнес - план на 2009 СЗ на 11 01 09_6.1-топл_расход" xfId="15259"/>
    <cellStyle name="_Plug_Копия Бизнес - план на 2009 СЗ на 11 01 09_6.2-топливо_приобр" xfId="15260"/>
    <cellStyle name="_Plug_Копия Бизнес - план на 2009 СЗ на 11 01 09_6.3-топливо_зап" xfId="15261"/>
    <cellStyle name="_Plug_Копия Бизнес - план на 2009 СЗ на 11 01 09_аналитические таблички" xfId="15262"/>
    <cellStyle name="_Plug_Копия Бизнес - план на 2009 СЗ на 11 01 09_ожидаемое CЗ-ТЭЦ 09-06-2010" xfId="15263"/>
    <cellStyle name="_Plug_Копия Бизнес - план на 2009 СЗ на 11 01 09_СТЭС_2011-исходник" xfId="15264"/>
    <cellStyle name="_Plug_Котлы ТЭС" xfId="225"/>
    <cellStyle name="_Plug_Котлы ТЭС 2" xfId="226"/>
    <cellStyle name="_Plug_Макет форм_Mtkvari_КПЭ" xfId="15265"/>
    <cellStyle name="_Plug_ожидаемое CЗ-ТЭЦ 09-06-2010" xfId="15266"/>
    <cellStyle name="_Plug_Ожидаемые ИПГУ" xfId="15267"/>
    <cellStyle name="_Plug_Ожидаемые ИПГУ_06_CЗТЭЦ_ожид на 15.12" xfId="15268"/>
    <cellStyle name="_Plug_Ожидаемые ИПГУ_06_СЗТЭЦ_2011 на 24.02.2011-доработка" xfId="15269"/>
    <cellStyle name="_Plug_Ожидаемые ИПГУ_07_Ожидаемые КТЭЦ-2 на 151210г для Акулова" xfId="15270"/>
    <cellStyle name="_Plug_Ожидаемые ИПГУ_6.1-топл_расход" xfId="15271"/>
    <cellStyle name="_Plug_Ожидаемые ИПГУ_6.2-топливо_приобр" xfId="15272"/>
    <cellStyle name="_Plug_Ожидаемые ИПГУ_6.3-топливо_зап" xfId="15273"/>
    <cellStyle name="_Plug_Ожидаемые ИПГУ_аналитические таблички" xfId="15274"/>
    <cellStyle name="_Plug_Ожидаемые ИПГУ_ожидаемое CЗ-ТЭЦ 09-06-2010" xfId="15275"/>
    <cellStyle name="_Plug_Ожидаемые ИПГУ_СТЭС_2011-исходник" xfId="15276"/>
    <cellStyle name="_Plug_ОС справочник" xfId="15277"/>
    <cellStyle name="_Plug_отчет БП 1кв.09 ИвПГУ" xfId="15278"/>
    <cellStyle name="_Plug_отчет БП 1кв.09 ИвПГУ_06_CЗТЭЦ_ожид на 15.12" xfId="15279"/>
    <cellStyle name="_Plug_отчет БП 1кв.09 ИвПГУ_06_СЗТЭЦ_2011 на 24.02.2011-доработка" xfId="15280"/>
    <cellStyle name="_Plug_отчет БП 1кв.09 ИвПГУ_07_Ожидаемые КТЭЦ-2 на 151210г для Акулова" xfId="15281"/>
    <cellStyle name="_Plug_отчет БП 1кв.09 ИвПГУ_6.1-топл_расход" xfId="15282"/>
    <cellStyle name="_Plug_отчет БП 1кв.09 ИвПГУ_6.2-топливо_приобр" xfId="15283"/>
    <cellStyle name="_Plug_отчет БП 1кв.09 ИвПГУ_6.3-топливо_зап" xfId="15284"/>
    <cellStyle name="_Plug_отчет БП 1кв.09 ИвПГУ_аналитические таблички" xfId="15285"/>
    <cellStyle name="_Plug_отчет БП 1кв.09 ИвПГУ_ожидаемое CЗ-ТЭЦ 09-06-2010" xfId="15286"/>
    <cellStyle name="_Plug_отчет БП 1кв.09 ИвПГУ_СТЭС_2011-исходник" xfId="15287"/>
    <cellStyle name="_Plug_РБП" xfId="15288"/>
    <cellStyle name="_Plug_рынок" xfId="15289"/>
    <cellStyle name="_Plug_рынок_6.1-топл_расход" xfId="15290"/>
    <cellStyle name="_Plug_рынок_6.2-топливо_приобр" xfId="15291"/>
    <cellStyle name="_Plug_рынок_6.3-топливо_зап" xfId="15292"/>
    <cellStyle name="_Plug_рынок_аналитические таблички" xfId="15293"/>
    <cellStyle name="_Plug_СЗТЭЦ_БП_2009_финал" xfId="15294"/>
    <cellStyle name="_Plug_СЗТЭЦ_БП_2009_финал_Формат БП (формы сбытовых компаний)_1" xfId="15295"/>
    <cellStyle name="_Plug_СЗТЭЦ_БП_2009_финал_Формат БП 2012_ПФ" xfId="15296"/>
    <cellStyle name="_Plug_СТАНЦИИ_2011_БП" xfId="15297"/>
    <cellStyle name="_Plug_СТЭС_2011-исходник" xfId="15298"/>
    <cellStyle name="_Plug_Формат БП  ИНТЕР РАО ЕЭС+ССЭП+отчет БП_2 вар" xfId="15299"/>
    <cellStyle name="_Plug_Формат БП  ИНТЕР РАО ЕЭС+ССЭП+отчет БП_2 вар_Формат БП (формы сбытовых компаний)_1" xfId="15300"/>
    <cellStyle name="_Plug_Формат БП  ИНТЕР РАО ЕЭС+ССЭП+отчет БП_2 вар_Формат БП 2012_ПФ" xfId="15301"/>
    <cellStyle name="_Plug_Формат БП (формы сбытовых компаний)" xfId="15302"/>
    <cellStyle name="_Plug_Формат БП (формы сбытовых компаний)_1" xfId="15303"/>
    <cellStyle name="_Plug_Формат БП 2012" xfId="15304"/>
    <cellStyle name="_Plug_Формат БП 2012(виденение генерации)" xfId="15305"/>
    <cellStyle name="_Plug_Формат БП 2012_ПФ" xfId="15306"/>
    <cellStyle name="_Plug_ЦК Орел" xfId="15307"/>
    <cellStyle name="_Plug_ЦК Орел_Формат БП (формы сбытовых компаний)_1" xfId="15308"/>
    <cellStyle name="_Plug_ЦК Орел_Формат БП 2012_ПФ" xfId="15309"/>
    <cellStyle name="_RP-2000" xfId="15310"/>
    <cellStyle name="_SeriesAttributes" xfId="26951"/>
    <cellStyle name="_SUEK PBC (15)" xfId="15311"/>
    <cellStyle name="_SZNP - Eqiuty Roll" xfId="15312"/>
    <cellStyle name="_SZNP - rasshifrovki-002000-333" xfId="15313"/>
    <cellStyle name="_SZNP - TRS-092000" xfId="15314"/>
    <cellStyle name="_TableHead" xfId="15315"/>
    <cellStyle name="_TableHead_6.1-топл_расход" xfId="15316"/>
    <cellStyle name="_TableHead_6.2-топливо_приобр" xfId="15317"/>
    <cellStyle name="_TableHead_6.3-топливо_зап" xfId="15318"/>
    <cellStyle name="_TableHead_Инвестиции 20.02.10" xfId="15319"/>
    <cellStyle name="_TableHead_Макет форм_Mtkvari_КПЭ" xfId="15320"/>
    <cellStyle name="_TableHead_ОС справочник" xfId="15321"/>
    <cellStyle name="_TableHead_РБП" xfId="15322"/>
    <cellStyle name="_TableHead_Формат БП (формы сбытовых компаний)_1" xfId="15323"/>
    <cellStyle name="_TableHead_Формат БП 2012" xfId="15324"/>
    <cellStyle name="_TableHead_Формат БП 2012(виденение генерации)" xfId="15325"/>
    <cellStyle name="_TableHead_Формат БП 2012_ПФ" xfId="15326"/>
    <cellStyle name="_TableRowHead" xfId="15327"/>
    <cellStyle name="_TableSuperHead" xfId="15328"/>
    <cellStyle name="_v-2013-2030- 2b17.01.11Нах-cpiнов. курс inn 1-2-Е1xls" xfId="26952"/>
    <cellStyle name="_Аварийный запас 2010 г." xfId="15329"/>
    <cellStyle name="_Аварийный запас 2011 г." xfId="15330"/>
    <cellStyle name="_Аварийный запас 2012 г." xfId="15331"/>
    <cellStyle name="_АГ" xfId="227"/>
    <cellStyle name="_АГ 2" xfId="228"/>
    <cellStyle name="_АГ_(В)Анкета и Приложения2007_Водоснабжение" xfId="15332"/>
    <cellStyle name="_АГ_6.1 (2013)" xfId="229"/>
    <cellStyle name="_АГ_6.1 План 2009" xfId="230"/>
    <cellStyle name="_АГ_6.1 Факт" xfId="231"/>
    <cellStyle name="_АГ_Аварийный запас 2013 г." xfId="15333"/>
    <cellStyle name="_АГ_Анкета и Приложения 2010 вода" xfId="15334"/>
    <cellStyle name="_АГ_Анкета и Приложения 2010 КО" xfId="15335"/>
    <cellStyle name="_АГ_Анкета и Приложения 2010 КУ" xfId="15336"/>
    <cellStyle name="_АГ_Анкета и Приложения 2010 Куяновское" xfId="15337"/>
    <cellStyle name="_АГ_Анкета и Приложения 2010 НО" xfId="15338"/>
    <cellStyle name="_АГ_Анкета и Приложения 2010 У-Ю" xfId="15339"/>
    <cellStyle name="_АГ_Анкета и Приложения 2010_ВиВ" xfId="232"/>
    <cellStyle name="_АГ_Анкета и Приложения 2011" xfId="15340"/>
    <cellStyle name="_АГ_Анкета и Приложения 2011 В.снаб.и В.отвед." xfId="233"/>
    <cellStyle name="_АГ_Анкета и Приложения 2011_ВиВ" xfId="234"/>
    <cellStyle name="_АГ_Анкета и Приложения 2012 В.снаб.и В.отвед." xfId="235"/>
    <cellStyle name="_АГ_Бюджет КС Межениновка_июль 2007-2008_01.10.07" xfId="15341"/>
    <cellStyle name="_АГ_Бюджет КС Межениновка_СБЫТ" xfId="15342"/>
    <cellStyle name="_АГ_Бюджет КС Межениновка2008_08(1).01.08" xfId="15343"/>
    <cellStyle name="_АГ_Бюджет КС Межениновка2008_08(1).01.08_Бюджет КС Межениновка_июль 2007-2008_01.10.07" xfId="15344"/>
    <cellStyle name="_АГ_бюджет РКО (Настя)" xfId="15345"/>
    <cellStyle name="_АГ_ГазТехСервис    6,1. 6,2 6.3" xfId="15346"/>
    <cellStyle name="_АГ_График кредиторки по углю - 2008" xfId="15347"/>
    <cellStyle name="_АГ_Доставка август 2009" xfId="15348"/>
    <cellStyle name="_АГ_Доставка топлива" xfId="15349"/>
    <cellStyle name="_АГ_Доставка топлива_Анкета и Приложения 2011" xfId="15350"/>
    <cellStyle name="_АГ_Доставка топлива_Новомариинка Анкета Т2,Т4, Т 6,1" xfId="15351"/>
    <cellStyle name="_АГ_Доставка топлива_первомайка Анкеты,Т 2,  Т4 Т6,1" xfId="15352"/>
    <cellStyle name="_АГ_Комсомольское 6,1 6,2 6.3" xfId="15353"/>
    <cellStyle name="_АГ_Котельная №1" xfId="15354"/>
    <cellStyle name="_АГ_Котельная №12" xfId="15355"/>
    <cellStyle name="_АГ_Котельная №18" xfId="15356"/>
    <cellStyle name="_АГ_Котельная №2" xfId="15357"/>
    <cellStyle name="_АГ_Куяновское" xfId="15358"/>
    <cellStyle name="_АГ_Куяноское  6,1 6,2 6.3" xfId="15359"/>
    <cellStyle name="_АГ_Новомариинка 6,1 6,2 6.3" xfId="15360"/>
    <cellStyle name="_АГ_Освещение для ДЭРУМС" xfId="15361"/>
    <cellStyle name="_АГ_последний от Айнагуловой Анкета и Приложения 2011 В.снаб.и В.отвед." xfId="236"/>
    <cellStyle name="_АГ_Прил 6.1 Хоз.способ" xfId="237"/>
    <cellStyle name="_АГ_Расчет тепловых нагрузок и топлива Первомайское" xfId="15362"/>
    <cellStyle name="_АГ_расчет_соор" xfId="238"/>
    <cellStyle name="_АГ_расчет_эн" xfId="239"/>
    <cellStyle name="_АГ_РЭК 2010 (тепловая энергия).xls 2" xfId="15363"/>
    <cellStyle name="_АГ_Т1 Водяная" xfId="15364"/>
    <cellStyle name="_АГ_Тарифы на 2008 год" xfId="15365"/>
    <cellStyle name="_АГ_Тарифы на 2008 год (Марина)" xfId="15366"/>
    <cellStyle name="_АГ_уголь_Межениновка_Томское" xfId="15367"/>
    <cellStyle name="_Альбом отчетов Reports" xfId="15368"/>
    <cellStyle name="_аморт 2009 ожидаемая (30.07.09)" xfId="240"/>
    <cellStyle name="_аморт 2009 ожидаемая (НЕВЕРНО 30.07.09)" xfId="241"/>
    <cellStyle name="_аморт к тарифу 2010 ГРЭС-2 (для Марины-РЭК)" xfId="242"/>
    <cellStyle name="_аморт.АТХ (план 2010) 12.02.10" xfId="243"/>
    <cellStyle name="_аморт.АТХ (план 2011) 31.03.10" xfId="244"/>
    <cellStyle name="_аморт.ГРЭС-2 (план 2010) 09.11.09" xfId="245"/>
    <cellStyle name="_Амортизация" xfId="15369"/>
    <cellStyle name="_Амортизация 31.08_1" xfId="15370"/>
    <cellStyle name="_Амортизация для РЭК" xfId="246"/>
    <cellStyle name="_Амортизация для тарифов" xfId="247"/>
    <cellStyle name="_Амортизация по новой ИП" xfId="15371"/>
    <cellStyle name="_Анализ КТП_регионы" xfId="248"/>
    <cellStyle name="_Анализ рентабельности по СП" xfId="249"/>
    <cellStyle name="_Анализатор_регламент_vr3" xfId="15372"/>
    <cellStyle name="_Анализатор_регламент_vr3_Бюджетные формы 2008 план 30.08.07" xfId="15373"/>
    <cellStyle name="_ахр_2006_проверка20060904" xfId="15374"/>
    <cellStyle name="_БДР _ 2006_28 ноя" xfId="15375"/>
    <cellStyle name="_бдр_бюджетный пакет_r_2" xfId="15376"/>
    <cellStyle name="_БДР04м05" xfId="250"/>
    <cellStyle name="_БП ЗАО НСЭ 2008 год12 рем.фонд маленький 15.11.07" xfId="15377"/>
    <cellStyle name="_БП ОАО НЭ 2007 г!!" xfId="15378"/>
    <cellStyle name="_Бюджет 2006_группа_защита_3" xfId="15379"/>
    <cellStyle name="_Бюджет 2006_утвержденный" xfId="15380"/>
    <cellStyle name="_Бюджет 2008 СЭ" xfId="15381"/>
    <cellStyle name="_Бюджет КВ_2006_13 03 2006" xfId="15382"/>
    <cellStyle name="_Бюджет КВ_2006_17 03 2006_2 (2)" xfId="15383"/>
    <cellStyle name="_Бюджет КВ_2006_II кв" xfId="15384"/>
    <cellStyle name="_Бюджет КВ_пл 3 кв_13 07 06" xfId="15385"/>
    <cellStyle name="_Бюджет на 2006 г 21 11 05 (2)" xfId="15386"/>
    <cellStyle name="_Бюджет на 2006 г.14.11.05" xfId="15387"/>
    <cellStyle name="_Бюджет на 3 квартал 2007 года" xfId="15388"/>
    <cellStyle name="_Бюджет на 3 квартал 2007 года (вар2)" xfId="15389"/>
    <cellStyle name="_Бюджет на 4 квартал 2007 года" xfId="15390"/>
    <cellStyle name="_Бюджет2006_ПОКАЗАТЕЛИ СВОДНЫЕ" xfId="251"/>
    <cellStyle name="_ВО ОП ТЭС-ОТ- 2007" xfId="252"/>
    <cellStyle name="_ВО ОП ТЭС-ОТ- 2007_Новая инструкция1_фст" xfId="253"/>
    <cellStyle name="_вода" xfId="254"/>
    <cellStyle name="_ВФ ОАО ТЭС-ОТ- 2009" xfId="255"/>
    <cellStyle name="_ВФ ОАО ТЭС-ОТ- 2009_Новая инструкция1_фст" xfId="256"/>
    <cellStyle name="_выручка по присоединениям2" xfId="257"/>
    <cellStyle name="_выручка по присоединениям2_Новая инструкция1_фст" xfId="258"/>
    <cellStyle name="_Горсети 09 раскладка" xfId="15391"/>
    <cellStyle name="_График реализации проектовa_3" xfId="259"/>
    <cellStyle name="_Группировка итоговая 1711" xfId="260"/>
    <cellStyle name="_ДЗО_ТКС_2007_технол (15.12.06г)" xfId="261"/>
    <cellStyle name="_Динамика 1-2006 230506" xfId="15392"/>
    <cellStyle name="_Для Совета Директоров 2007" xfId="15393"/>
    <cellStyle name="_Договор аренды ЯЭ с разбивкой" xfId="262"/>
    <cellStyle name="_Договор аренды ЯЭ с разбивкой_Новая инструкция1_фст" xfId="263"/>
    <cellStyle name="_Дозакл 5 мес.2000" xfId="264"/>
    <cellStyle name="_Дополняемый НОМЕНКЛАТУРНЫЙ СПРАВОЧНИК ОАО ТКС" xfId="265"/>
    <cellStyle name="_Ежедекадная справка о векселях в обращении" xfId="266"/>
    <cellStyle name="_Ежедекадная справка о движении заемных средств" xfId="267"/>
    <cellStyle name="_Ежедекадная справка о движении заемных средств (2)" xfId="268"/>
    <cellStyle name="_Затратный СШГЭС  14 11 2004" xfId="269"/>
    <cellStyle name="_Затраты на НОО Общество ветеранов_Торопова" xfId="15394"/>
    <cellStyle name="_ЗЭС" xfId="270"/>
    <cellStyle name="_Инвестиции 20.02.10" xfId="15395"/>
    <cellStyle name="_Индексация исторических затрат" xfId="271"/>
    <cellStyle name="_Исп.аппарат" xfId="15396"/>
    <cellStyle name="_Исходные данные для модели" xfId="272"/>
    <cellStyle name="_Капвложения 2006" xfId="15397"/>
    <cellStyle name="_Книга1" xfId="15398"/>
    <cellStyle name="_Книга1_Копия АРМ_БП_РСК_V10 0_20100213" xfId="15399"/>
    <cellStyle name="_Книга2 (22)" xfId="15400"/>
    <cellStyle name="_Книга3" xfId="273"/>
    <cellStyle name="_Книга3_New Form10_2" xfId="274"/>
    <cellStyle name="_Книга3_Nsi" xfId="275"/>
    <cellStyle name="_Книга3_Nsi_1" xfId="276"/>
    <cellStyle name="_Книга3_Nsi_139" xfId="277"/>
    <cellStyle name="_Книга3_Nsi_140" xfId="278"/>
    <cellStyle name="_Книга3_Nsi_140(Зах)" xfId="279"/>
    <cellStyle name="_Книга3_Nsi_140_mod" xfId="280"/>
    <cellStyle name="_Книга3_Summary" xfId="281"/>
    <cellStyle name="_Книга3_Tax_form_1кв_3" xfId="282"/>
    <cellStyle name="_Книга3_БКЭ" xfId="283"/>
    <cellStyle name="_Книга7" xfId="284"/>
    <cellStyle name="_Книга7_New Form10_2" xfId="285"/>
    <cellStyle name="_Книга7_Nsi" xfId="286"/>
    <cellStyle name="_Книга7_Nsi_1" xfId="287"/>
    <cellStyle name="_Книга7_Nsi_139" xfId="288"/>
    <cellStyle name="_Книга7_Nsi_140" xfId="289"/>
    <cellStyle name="_Книга7_Nsi_140(Зах)" xfId="290"/>
    <cellStyle name="_Книга7_Nsi_140_mod" xfId="291"/>
    <cellStyle name="_Книга7_Summary" xfId="292"/>
    <cellStyle name="_Книга7_Tax_form_1кв_3" xfId="293"/>
    <cellStyle name="_Книга7_БКЭ" xfId="294"/>
    <cellStyle name="_Коммунальные услуги 2011 год" xfId="15401"/>
    <cellStyle name="_Консолидация-2008-проект-new" xfId="295"/>
    <cellStyle name="_Копия elcom_cab" xfId="296"/>
    <cellStyle name="_Копия Амортизация" xfId="15402"/>
    <cellStyle name="_Копия Дополнение к PBC+ (version 1)" xfId="15403"/>
    <cellStyle name="_Копия Копия План 2011 г. по видам" xfId="15404"/>
    <cellStyle name="_Копия Производственная программа ТТУ на 2011г.пл." xfId="15405"/>
    <cellStyle name="_Копия Теласи" xfId="15406"/>
    <cellStyle name="_Копия Теласи 2" xfId="15407"/>
    <cellStyle name="_Копия Теласи 2 2" xfId="15408"/>
    <cellStyle name="_Копия Теласи 2_Формат БП (формы сбытовых компаний)_1" xfId="15409"/>
    <cellStyle name="_Копия Теласи_06_Ожидаемые по СЗТЭЦ на 29-06-2011" xfId="15410"/>
    <cellStyle name="_Копия Теласи_11-Прибыль" xfId="15411"/>
    <cellStyle name="_Копия Теласи_генерация_форматы_ССП_2010-2014_конс" xfId="15412"/>
    <cellStyle name="_Копия Теласи_генерация_форматы_ССП_2010-2014_конс 2" xfId="15413"/>
    <cellStyle name="_Копия Теласи_генерация_форматы_ССП_2010-2014_конс_Формат БП (формы сбытовых компаний)_1" xfId="15414"/>
    <cellStyle name="_Копия Теласи_генерация_форматы_ССП_2010-2014_конс_Формат БП 2012_ПФ" xfId="15415"/>
    <cellStyle name="_Копия Теласи_Для отчета КТЭЦ_2010_БП" xfId="15416"/>
    <cellStyle name="_Копия Теласи_Копия Бизнес - план на 2009 СЗ на 11 01 09" xfId="15417"/>
    <cellStyle name="_Копия Теласи_Копия Бизнес - план на 2009 СЗ на 11 01 09_06_Ожидаемые по СЗТЭЦ на 29-06-2011" xfId="15418"/>
    <cellStyle name="_Копия Теласи_Копия Бизнес - план на 2009 СЗ на 11 01 09_аналитические таблички" xfId="15419"/>
    <cellStyle name="_Копия Теласи_Копия Бизнес - план на 2009 СЗ на 11 01 09_Для отчета КТЭЦ_2010_БП" xfId="15420"/>
    <cellStyle name="_Копия Теласи_Копия Бизнес - план на 2009 СЗ на 11 01 09_КТЭЦ_2010_БП" xfId="15421"/>
    <cellStyle name="_Копия Теласи_Копия Бизнес - план на 2009 СЗ на 11 01 09_КТЭЦ_2010_БП_БП_СЗТЭЦ_2011" xfId="15422"/>
    <cellStyle name="_Копия Теласи_Копия Бизнес - план на 2009 СЗ на 11 01 09_КТЭЦ_2010_БП_Для отправки ИПГУ 2011 год" xfId="15423"/>
    <cellStyle name="_Копия Теласи_Копия Бизнес - план на 2009 СЗ на 11 01 09_КТЭЦ_2010_БП_Для отправки СЗ-ТЭЦ 2011 год" xfId="15424"/>
    <cellStyle name="_Копия Теласи_Копия Бизнес - план на 2009 СЗ на 11 01 09_ожидаемое CЗ-ТЭЦ на 14 04 2010 " xfId="15425"/>
    <cellStyle name="_Копия Теласи_Копия Бизнес - план на 2009 СЗ на 11 01 09_СЗТЭЦ 1полуг09 24.07.09" xfId="15426"/>
    <cellStyle name="_Копия Теласи_Копия Бизнес - план на 2009 СЗ на 11 01 09_СЗТЭЦ 1полуг09 24.07.09_06_CЗТЭЦ_ожид на 15.12" xfId="15427"/>
    <cellStyle name="_Копия Теласи_Копия Бизнес - план на 2009 СЗ на 11 01 09_СЗТЭЦ 1полуг09 24.07.09_06_СЗТЭЦ_2011 на 24.02.2011-доработка" xfId="15428"/>
    <cellStyle name="_Копия Теласи_Копия Бизнес - план на 2009 СЗ на 11 01 09_СЗТЭЦ 1полуг09 24.07.09_07_Ожидаемые КТЭЦ-2 на 151210г для Акулова" xfId="15429"/>
    <cellStyle name="_Копия Теласи_Копия Бизнес - план на 2009 СЗ на 11 01 09_СЗТЭЦ 1полуг09 24.07.09_ожидаемое CЗ-ТЭЦ 09-06-2010" xfId="15430"/>
    <cellStyle name="_Копия Теласи_Копия Бизнес - план на 2009 СЗ на 11 01 09_СЗТЭЦ 1полуг09 24.07.09_СТЭС_2011-исходник" xfId="15431"/>
    <cellStyle name="_Копия Теласи_Копия Бизнес - план на 2009 СЗ на 11 01 09_ФОРМАТ_БП" xfId="15432"/>
    <cellStyle name="_Копия Теласи_Копия Бизнес - план на 2009 СЗ на 11 01 09_ФОРМАТ_БП_6.1-топл_расход" xfId="15433"/>
    <cellStyle name="_Копия Теласи_Копия Бизнес - план на 2009 СЗ на 11 01 09_ФОРМАТ_БП_6.1-топл_расход_Формат БП (формы сбытовых компаний)_1" xfId="15434"/>
    <cellStyle name="_Копия Теласи_Копия Бизнес - план на 2009 СЗ на 11 01 09_ФОРМАТ_БП_6.2-топливо_приобр" xfId="15435"/>
    <cellStyle name="_Копия Теласи_Копия Бизнес - план на 2009 СЗ на 11 01 09_ФОРМАТ_БП_6.2-топливо_приобр_Формат БП (формы сбытовых компаний)_1" xfId="15436"/>
    <cellStyle name="_Копия Теласи_Копия Бизнес - план на 2009 СЗ на 11 01 09_ФОРМАТ_БП_6.3-топливо_зап" xfId="15437"/>
    <cellStyle name="_Копия Теласи_Копия Бизнес - план на 2009 СЗ на 11 01 09_ФОРМАТ_БП_6.3-топливо_зап_Формат БП (формы сбытовых компаний)_1" xfId="15438"/>
    <cellStyle name="_Копия Теласи_Копия Бизнес - план на 2009 СЗ на 11 01 09_ФОРМАТ_БП_БП 2011_Филиал_печать" xfId="15439"/>
    <cellStyle name="_Копия Теласи_Копия Бизнес - план на 2009 СЗ на 11 01 09_ФОРМАТ_БП_БП_СЗТЭЦ_2011" xfId="15440"/>
    <cellStyle name="_Копия Теласи_Копия Бизнес - план на 2009 СЗ на 11 01 09_ФОРМАТ_БП_Для отправки ИПГУ 2011 год" xfId="15441"/>
    <cellStyle name="_Копия Теласи_Копия Бизнес - план на 2009 СЗ на 11 01 09_ФОРМАТ_БП_Для отправки СЗ-ТЭЦ 2011 год" xfId="15442"/>
    <cellStyle name="_Копия Теласи_Копия МЭКС" xfId="15443"/>
    <cellStyle name="_Копия Теласи_Копия МЭКС 2" xfId="15444"/>
    <cellStyle name="_Копия Теласи_Копия МЭКС_Формат БП (формы сбытовых компаний)_1" xfId="15445"/>
    <cellStyle name="_Копия Теласи_Копия СЗТЭЦ_БП_2009_1 квартал (Акулов - добавлен лист ОТС)" xfId="15446"/>
    <cellStyle name="_Копия Теласи_Копия СЗТЭЦ_БП_2009_1 квартал (Акулов - добавлен лист ОТС)_06_CЗТЭЦ_ожид на 15.12" xfId="15447"/>
    <cellStyle name="_Копия Теласи_Копия СЗТЭЦ_БП_2009_1 квартал (Акулов - добавлен лист ОТС)_06_СЗТЭЦ_2011 на 24.02.2011-доработка" xfId="15448"/>
    <cellStyle name="_Копия Теласи_Копия СЗТЭЦ_БП_2009_1 квартал (Акулов - добавлен лист ОТС)_07_Ожидаемые КТЭЦ-2 на 151210г для Акулова" xfId="15449"/>
    <cellStyle name="_Копия Теласи_Копия СЗТЭЦ_БП_2009_1 квартал (Акулов - добавлен лист ОТС)_ожидаемое CЗ-ТЭЦ 09-06-2010" xfId="15450"/>
    <cellStyle name="_Копия Теласи_Копия СЗТЭЦ_БП_2009_1 квартал (Акулов - добавлен лист ОТС)_СТЭС_2011-исходник" xfId="15451"/>
    <cellStyle name="_Копия Теласи_КТЭЦ_2010_БП" xfId="15452"/>
    <cellStyle name="_Копия Теласи_КТЭЦ_2010_БП_БП_СЗТЭЦ_2011" xfId="15453"/>
    <cellStyle name="_Копия Теласи_КТЭЦ_2010_БП_Для отправки ИПГУ 2011 год" xfId="15454"/>
    <cellStyle name="_Копия Теласи_КТЭЦ_2010_БП_Для отправки СЗ-ТЭЦ 2011 год" xfId="15455"/>
    <cellStyle name="_Копия Теласи_ожидаемое CЗ-ТЭЦ на 14 04 2010 " xfId="15456"/>
    <cellStyle name="_Копия Теласи_ОС справочник" xfId="15457"/>
    <cellStyle name="_Копия Теласи_отчет БП 1кв.09 ИвПГУ" xfId="15458"/>
    <cellStyle name="_Копия Теласи_отчет БП 1кв.09 ИвПГУ_06_CЗТЭЦ_ожид на 15.12" xfId="15459"/>
    <cellStyle name="_Копия Теласи_отчет БП 1кв.09 ИвПГУ_06_СЗТЭЦ_2011 на 24.02.2011-доработка" xfId="15460"/>
    <cellStyle name="_Копия Теласи_отчет БП 1кв.09 ИвПГУ_07_Ожидаемые КТЭЦ-2 на 151210г для Акулова" xfId="15461"/>
    <cellStyle name="_Копия Теласи_отчет БП 1кв.09 ИвПГУ_ожидаемое CЗ-ТЭЦ 09-06-2010" xfId="15462"/>
    <cellStyle name="_Копия Теласи_отчет БП 1кв.09 ИвПГУ_СТЭС_2011-исходник" xfId="15463"/>
    <cellStyle name="_Копия Теласи_ОХЗ_скорр_2009" xfId="15464"/>
    <cellStyle name="_Копия Теласи_РБП" xfId="15465"/>
    <cellStyle name="_Копия Теласи_РБП 2" xfId="15466"/>
    <cellStyle name="_Копия Теласи_РБП_Формат БП (формы сбытовых компаний)_1" xfId="15467"/>
    <cellStyle name="_Копия Теласи_рынок" xfId="15468"/>
    <cellStyle name="_Копия Теласи_рынок_06_CЗТЭЦ_ожид на 15.12" xfId="15469"/>
    <cellStyle name="_Копия Теласи_рынок_06_СЗТЭЦ_2011 на 24.02.2011-доработка" xfId="15470"/>
    <cellStyle name="_Копия Теласи_рынок_07_Ожидаемые КТЭЦ-2 на 151210г для Акулова" xfId="15471"/>
    <cellStyle name="_Копия Теласи_рынок_СТЭС_2011-исходник" xfId="15472"/>
    <cellStyle name="_Копия Теласи_Свод по займам ДЗО" xfId="15473"/>
    <cellStyle name="_Копия Теласи_Свод по займам ДЗО_ДДС, Баланс 2009" xfId="15474"/>
    <cellStyle name="_Копия Теласи_СЗТЭЦ 1полуг09 24.07.09" xfId="15475"/>
    <cellStyle name="_Копия Теласи_СЗТЭЦ 1полуг09 24.07.09_06_CЗТЭЦ_ожид на 15.12" xfId="15476"/>
    <cellStyle name="_Копия Теласи_СЗТЭЦ 1полуг09 24.07.09_06_СЗТЭЦ_2011 на 24.02.2011-доработка" xfId="15477"/>
    <cellStyle name="_Копия Теласи_СЗТЭЦ 1полуг09 24.07.09_07_Ожидаемые КТЭЦ-2 на 151210г для Акулова" xfId="15478"/>
    <cellStyle name="_Копия Теласи_СЗТЭЦ 1полуг09 24.07.09_ожидаемое CЗ-ТЭЦ 09-06-2010" xfId="15479"/>
    <cellStyle name="_Копия Теласи_СЗТЭЦ 1полуг09 24.07.09_СТЭС_2011-исходник" xfId="15480"/>
    <cellStyle name="_Копия Теласи_СЗТЭЦ_БП_2009_финал" xfId="15481"/>
    <cellStyle name="_Копия Теласи_СЗТЭЦ_БП_2009_финал 2" xfId="15482"/>
    <cellStyle name="_Копия Теласи_СЗТЭЦ_БП_2009_финал_Формат БП (формы сбытовых компаний)_1" xfId="15483"/>
    <cellStyle name="_Копия Теласи_СЗТЭЦ_БП_2009_финал_Формат БП 2012_ПФ" xfId="15484"/>
    <cellStyle name="_Копия Теласи_СТАНЦИИ_2011_БП" xfId="15485"/>
    <cellStyle name="_Копия Теласи_Формат БП 2012" xfId="15486"/>
    <cellStyle name="_Копия Теласи_Формат БП 2012(виденение генерации)" xfId="15487"/>
    <cellStyle name="_Копия Теласи_Формат ЦК" xfId="15488"/>
    <cellStyle name="_Копия Теласи_Формат ЦК_ДДС, Баланс 2009" xfId="15489"/>
    <cellStyle name="_Копия Теласи_ФОРМАТ_БП" xfId="15490"/>
    <cellStyle name="_Копия Теласи_ФОРМАТ_БП_6.1-топл_расход" xfId="15491"/>
    <cellStyle name="_Копия Теласи_ФОРМАТ_БП_6.1-топл_расход_Формат БП (формы сбытовых компаний)_1" xfId="15492"/>
    <cellStyle name="_Копия Теласи_ФОРМАТ_БП_6.2-топливо_приобр" xfId="15493"/>
    <cellStyle name="_Копия Теласи_ФОРМАТ_БП_6.2-топливо_приобр_Формат БП (формы сбытовых компаний)_1" xfId="15494"/>
    <cellStyle name="_Копия Теласи_ФОРМАТ_БП_6.3-топливо_зап" xfId="15495"/>
    <cellStyle name="_Копия Теласи_ФОРМАТ_БП_6.3-топливо_зап_Формат БП (формы сбытовых компаний)_1" xfId="15496"/>
    <cellStyle name="_Копия Теласи_ФОРМАТ_БП_БП 2011_Филиал_печать" xfId="15497"/>
    <cellStyle name="_Копия Теласи_ФОРМАТ_БП_БП_СЗТЭЦ_2011" xfId="15498"/>
    <cellStyle name="_Копия Теласи_ФОРМАТ_БП_Для отправки ИПГУ 2011 год" xfId="15499"/>
    <cellStyle name="_Копия Теласи_ФОРМАТ_БП_Для отправки СЗ-ТЭЦ 2011 год" xfId="15500"/>
    <cellStyle name="_Кор-ка_1кв_БП_ОАОСЭV2-Правильный прогнозный баланс" xfId="15501"/>
    <cellStyle name="_корплан ТПиР 2009  с приложением апрель" xfId="297"/>
    <cellStyle name="_Корректировка БП_№3 (17.09.07)" xfId="15502"/>
    <cellStyle name="_краткий но емкий анализ (пессимистичный вариант)" xfId="15503"/>
    <cellStyle name="_Куликова ОПП" xfId="298"/>
    <cellStyle name="_Лист2" xfId="299"/>
    <cellStyle name="_Макет форм - Инвестиции" xfId="15504"/>
    <cellStyle name="_Макет форм_25" xfId="15505"/>
    <cellStyle name="_Макро_РТУ_30.09.09" xfId="300"/>
    <cellStyle name="_Мастер-бюджет СЭ 2008" xfId="15506"/>
    <cellStyle name="_Материалы от ТТС (Саша делай сдесь)" xfId="301"/>
    <cellStyle name="_МБ ОАО НЭ 2007" xfId="15507"/>
    <cellStyle name="_Модель - 2(23)" xfId="26953"/>
    <cellStyle name="_МОДЕЛЬ_1 (2)" xfId="302"/>
    <cellStyle name="_МОДЕЛЬ_1 (2) 2" xfId="303"/>
    <cellStyle name="_МОДЕЛЬ_1 (2) 2_OREP.KU.2011.MONTHLY.02(v0.4)" xfId="304"/>
    <cellStyle name="_МОДЕЛЬ_1 (2) 2_UPDATE.OREP.KU.2011.MONTHLY.02.TO.1.2" xfId="305"/>
    <cellStyle name="_МОДЕЛЬ_1 (2)_46EE.2011(v1.0)" xfId="306"/>
    <cellStyle name="_МОДЕЛЬ_1 (2)_46EE.2011(v1.0)_46TE.2011(v1.0)" xfId="307"/>
    <cellStyle name="_МОДЕЛЬ_1 (2)_46EE.2011(v1.0)_INDEX.STATION.2012(v2.0)" xfId="308"/>
    <cellStyle name="_МОДЕЛЬ_1 (2)_46EE.2011(v1.0)_TEPLO.PREDEL.2012.M(v1.1)_test" xfId="309"/>
    <cellStyle name="_МОДЕЛЬ_1 (2)_46EE.2011(v1.2)" xfId="310"/>
    <cellStyle name="_МОДЕЛЬ_1 (2)_46EE.2011(v1.2) 2" xfId="311"/>
    <cellStyle name="_МОДЕЛЬ_1 (2)_46EE.2011(v1.2)_FORM5.2012(v1.0)" xfId="312"/>
    <cellStyle name="_МОДЕЛЬ_1 (2)_46EP.2011(v2.0)" xfId="313"/>
    <cellStyle name="_МОДЕЛЬ_1 (2)_46TE.2011(v1.0)" xfId="314"/>
    <cellStyle name="_МОДЕЛЬ_1 (2)_ARMRAZR" xfId="315"/>
    <cellStyle name="_МОДЕЛЬ_1 (2)_BALANCE.VODOOTV.2010.FACT(v1.0)" xfId="316"/>
    <cellStyle name="_МОДЕЛЬ_1 (2)_BALANCE.WARM.2010.FACT(v1.0)" xfId="317"/>
    <cellStyle name="_МОДЕЛЬ_1 (2)_BALANCE.WARM.2010.PLAN" xfId="318"/>
    <cellStyle name="_МОДЕЛЬ_1 (2)_BALANCE.WARM.2010.PLAN 2" xfId="319"/>
    <cellStyle name="_МОДЕЛЬ_1 (2)_BALANCE.WARM.2010.PLAN_OREP.INV.GEN.G(v1.0)" xfId="320"/>
    <cellStyle name="_МОДЕЛЬ_1 (2)_BALANCE.WARM.2011YEAR(v0.7)" xfId="321"/>
    <cellStyle name="_МОДЕЛЬ_1 (2)_BALANCE.WARM.2011YEAR(v0.7) 2" xfId="322"/>
    <cellStyle name="_МОДЕЛЬ_1 (2)_BALANCE.WARM.2011YEAR(v0.7)_FORM5.2012(v1.0)" xfId="323"/>
    <cellStyle name="_МОДЕЛЬ_1 (2)_BALANCE.WARM.2011YEAR.NEW.UPDATE.SCHEME" xfId="324"/>
    <cellStyle name="_МОДЕЛЬ_1 (2)_EE.2REK.P2011.4.78(v0.3)" xfId="325"/>
    <cellStyle name="_МОДЕЛЬ_1 (2)_FORM3.2013(v1.0)" xfId="326"/>
    <cellStyle name="_МОДЕЛЬ_1 (2)_FORM910.2012(v0.5)" xfId="327"/>
    <cellStyle name="_МОДЕЛЬ_1 (2)_FORM910.2012(v1.1)" xfId="328"/>
    <cellStyle name="_МОДЕЛЬ_1 (2)_INVEST.EE.PLAN.4.78(v0.3)" xfId="329"/>
    <cellStyle name="_МОДЕЛЬ_1 (2)_INVEST.EE.PLAN.4.78(v1.0)_FORM11.2013" xfId="330"/>
    <cellStyle name="_МОДЕЛЬ_1 (2)_INVEST.EE.PLAN.4.78(v1.0)_PASSPORT.TEPLO.PROIZV(v2.0) 2" xfId="331"/>
    <cellStyle name="_МОДЕЛЬ_1 (2)_INVEST.EE.PLAN.4.78(v1.0)_PASSPORT.TEPLO.PROIZV(v2.0)_PASSPORT.TEPLO.SETI(v2.0f)" xfId="332"/>
    <cellStyle name="_МОДЕЛЬ_1 (2)_INVEST.EE.PLAN.4.78(v1.0)_PASSPORT.TEPLO.PROIZV(v2.0)_UPDATE.PASSPORT.TEPLO.SETI.TO.2.1" xfId="333"/>
    <cellStyle name="_МОДЕЛЬ_1 (2)_INVEST.EE.PLAN.4.78(v1.0)_PASSPORT.TEPLO.SETI_глюк" xfId="334"/>
    <cellStyle name="_МОДЕЛЬ_1 (2)_INVEST.WARM.PLAN.4.78(v0.1)" xfId="335"/>
    <cellStyle name="_МОДЕЛЬ_1 (2)_NADB.JNVLP.APTEKA.2012(v1.0)_21_02_12" xfId="336"/>
    <cellStyle name="_МОДЕЛЬ_1 (2)_NADB.JNVLS.APTEKA.2011(v1.3.3)" xfId="337"/>
    <cellStyle name="_МОДЕЛЬ_1 (2)_NADB.JNVLS.APTEKA.2011(v1.3.3)_46TE.2011(v1.0)" xfId="338"/>
    <cellStyle name="_МОДЕЛЬ_1 (2)_NADB.JNVLS.APTEKA.2011(v1.3.3)_INDEX.STATION.2012(v2.0)" xfId="339"/>
    <cellStyle name="_МОДЕЛЬ_1 (2)_NADB.JNVLS.APTEKA.2011(v1.3.3)_TEPLO.PREDEL.2012.M(v1.1)_test" xfId="340"/>
    <cellStyle name="_МОДЕЛЬ_1 (2)_NADB.JNVLS.APTEKA.2011(v1.3.4)" xfId="341"/>
    <cellStyle name="_МОДЕЛЬ_1 (2)_NADB.JNVLS.APTEKA.2011(v1.3.4)_46TE.2011(v1.0)" xfId="342"/>
    <cellStyle name="_МОДЕЛЬ_1 (2)_NADB.JNVLS.APTEKA.2011(v1.3.4)_INDEX.STATION.2012(v2.0)" xfId="343"/>
    <cellStyle name="_МОДЕЛЬ_1 (2)_NADB.JNVLS.APTEKA.2011(v1.3.4)_TEPLO.PREDEL.2012.M(v1.1)_test" xfId="344"/>
    <cellStyle name="_МОДЕЛЬ_1 (2)_PASSPORT.TEPLO.SETI(v1.0)" xfId="345"/>
    <cellStyle name="_МОДЕЛЬ_1 (2)_PR.PROG.WARM.NOTCOMBI.2012.2.16_v1.4(04.04.11) " xfId="346"/>
    <cellStyle name="_МОДЕЛЬ_1 (2)_PREDEL.JKH.UTV.2011(v1.0.1)" xfId="347"/>
    <cellStyle name="_МОДЕЛЬ_1 (2)_PREDEL.JKH.UTV.2011(v1.0.1)_46TE.2011(v1.0)" xfId="348"/>
    <cellStyle name="_МОДЕЛЬ_1 (2)_PREDEL.JKH.UTV.2011(v1.0.1)_INDEX.STATION.2012(v2.0)" xfId="349"/>
    <cellStyle name="_МОДЕЛЬ_1 (2)_PREDEL.JKH.UTV.2011(v1.0.1)_TEPLO.PREDEL.2012.M(v1.1)_test" xfId="350"/>
    <cellStyle name="_МОДЕЛЬ_1 (2)_PREDEL.JKH.UTV.2011(v1.1)" xfId="351"/>
    <cellStyle name="_МОДЕЛЬ_1 (2)_PREDEL.JKH.UTV.2011(v1.1) 2" xfId="352"/>
    <cellStyle name="_МОДЕЛЬ_1 (2)_PREDEL.JKH.UTV.2011(v1.1)_FORM5.2012(v1.0)" xfId="353"/>
    <cellStyle name="_МОДЕЛЬ_1 (2)_REP.BLR.2012(v1.0)" xfId="354"/>
    <cellStyle name="_МОДЕЛЬ_1 (2)_TEST.TEMPLATE" xfId="355"/>
    <cellStyle name="_МОДЕЛЬ_1 (2)_UPDATE.46EE.2011.TO.1.1" xfId="356"/>
    <cellStyle name="_МОДЕЛЬ_1 (2)_UPDATE.46TE.2011.TO.1.1" xfId="357"/>
    <cellStyle name="_МОДЕЛЬ_1 (2)_UPDATE.BALANCE.WARM.2011YEAR.TO.1.1" xfId="358"/>
    <cellStyle name="_МОДЕЛЬ_1 (2)_UPDATE.BALANCE.WARM.2011YEAR.TO.1.1_INDEX.STATION.2012(v1.0)_" xfId="359"/>
    <cellStyle name="_МОДЕЛЬ_1 (2)_UPDATE.BALANCE.WARM.2011YEAR.TO.1.1_INDEX.STATION.2012(v2.1)" xfId="360"/>
    <cellStyle name="_МОДЕЛЬ_1 (2)_UPDATE.BALANCE.WARM.2011YEAR.TO.1.1_TEPLO.PREDEL.2012.M(v1.1)_test" xfId="361"/>
    <cellStyle name="_МОДЕЛЬ_1 (2)_UPDATE.NADB.JNVLS.APTEKA.2011.TO.1.3.4" xfId="15508"/>
    <cellStyle name="_МОДЕЛЬ_1 (2)_Книга2_PR.PROG.WARM.NOTCOMBI.2012.2.16_v1.4(04.04.11) " xfId="362"/>
    <cellStyle name="_МРГК УРГК ИТОГ движ 01.08" xfId="363"/>
    <cellStyle name="_На согласование" xfId="15509"/>
    <cellStyle name="_НВВ 2009 постатейно свод по филиалам_09_02_09" xfId="364"/>
    <cellStyle name="_НВВ 2009 постатейно свод по филиалам_09_02_09_Новая инструкция1_фст" xfId="365"/>
    <cellStyle name="_НВВ 2009 постатейно свод по филиалам_для Валентина" xfId="366"/>
    <cellStyle name="_НВВ 2009 постатейно свод по филиалам_для Валентина_Новая инструкция1_фст" xfId="367"/>
    <cellStyle name="_НГРЭС_в расчет ИНО" xfId="368"/>
    <cellStyle name="_НГРЭС_в расчет_зд" xfId="369"/>
    <cellStyle name="_НГРЭС_расчет_соор" xfId="370"/>
    <cellStyle name="_НОМЕНКЛАТУРНЫЙ СПРАВОЧНИК ОАО ТКС (утвержденный) (2)" xfId="371"/>
    <cellStyle name="_ОКОНЧАТЕЛЬНО БП 2007 ОАО СЭ v1" xfId="15510"/>
    <cellStyle name="_Омск" xfId="372"/>
    <cellStyle name="_Омск_Новая инструкция1_фст" xfId="373"/>
    <cellStyle name="_Операцион внереал_2.5._2007 год" xfId="374"/>
    <cellStyle name="_Операцион внереал_2.5._2007 годxls (2)" xfId="375"/>
    <cellStyle name="_ОС справочник" xfId="15511"/>
    <cellStyle name="_ОТ ИД 2009" xfId="376"/>
    <cellStyle name="_ОТ ИД 2009_Новая инструкция1_фст" xfId="377"/>
    <cellStyle name="_отдано в РЭК сводный план ИП 2007 300606" xfId="15512"/>
    <cellStyle name="_Отчет об исполнении бюджета за 6 мес 2007_печать" xfId="15513"/>
    <cellStyle name="_ОТЧЕТ по текущ. ремонту  2005" xfId="378"/>
    <cellStyle name="_Отчеты БДДС_" xfId="15514"/>
    <cellStyle name="_Отчисления профсоюзу и выплаты освобожд.работ_Торопова" xfId="15515"/>
    <cellStyle name="_ОХР" xfId="15516"/>
    <cellStyle name="_ПГ_в расчет ИНО" xfId="379"/>
    <cellStyle name="_ПГ_в расчет_зд" xfId="380"/>
    <cellStyle name="_ПГ_расчет_соор" xfId="381"/>
    <cellStyle name="_Первоочередное оборудование 2006 утверждено" xfId="15517"/>
    <cellStyle name="_Передача ТЭ от Томскэнерго" xfId="382"/>
    <cellStyle name="_Перечень форм" xfId="15518"/>
    <cellStyle name="_план 2010" xfId="383"/>
    <cellStyle name="_план ПП" xfId="384"/>
    <cellStyle name="_План ТТС на 2007 г." xfId="15519"/>
    <cellStyle name="_Плановая протяженность Января" xfId="385"/>
    <cellStyle name="_ПП план-факт" xfId="386"/>
    <cellStyle name="_ПП-ТТУ(Т.Р.т Т.О.) 2012г.пл." xfId="15520"/>
    <cellStyle name="_пр 5 тариф RAB" xfId="387"/>
    <cellStyle name="_пр 5 тариф RAB 2" xfId="388"/>
    <cellStyle name="_пр 5 тариф RAB 2_OREP.KU.2011.MONTHLY.02(v0.4)" xfId="389"/>
    <cellStyle name="_пр 5 тариф RAB 2_UPDATE.OREP.KU.2011.MONTHLY.02.TO.1.2" xfId="390"/>
    <cellStyle name="_пр 5 тариф RAB_46EE.2011(v1.0)" xfId="391"/>
    <cellStyle name="_пр 5 тариф RAB_46EE.2011(v1.0)_46TE.2011(v1.0)" xfId="392"/>
    <cellStyle name="_пр 5 тариф RAB_46EE.2011(v1.0)_INDEX.STATION.2012(v2.0)" xfId="393"/>
    <cellStyle name="_пр 5 тариф RAB_46EE.2011(v1.0)_TEPLO.PREDEL.2012.M(v1.1)_test" xfId="394"/>
    <cellStyle name="_пр 5 тариф RAB_46EE.2011(v1.2)" xfId="395"/>
    <cellStyle name="_пр 5 тариф RAB_46EE.2011(v1.2) 2" xfId="396"/>
    <cellStyle name="_пр 5 тариф RAB_46EE.2011(v1.2)_FORM5.2012(v1.0)" xfId="397"/>
    <cellStyle name="_пр 5 тариф RAB_46EP.2011(v2.0)" xfId="398"/>
    <cellStyle name="_пр 5 тариф RAB_46TE.2011(v1.0)" xfId="399"/>
    <cellStyle name="_пр 5 тариф RAB_ARMRAZR" xfId="400"/>
    <cellStyle name="_пр 5 тариф RAB_BALANCE.VODOOTV.2010.FACT(v1.0)" xfId="401"/>
    <cellStyle name="_пр 5 тариф RAB_BALANCE.WARM.2010.FACT(v1.0)" xfId="402"/>
    <cellStyle name="_пр 5 тариф RAB_BALANCE.WARM.2010.PLAN" xfId="403"/>
    <cellStyle name="_пр 5 тариф RAB_BALANCE.WARM.2010.PLAN 2" xfId="404"/>
    <cellStyle name="_пр 5 тариф RAB_BALANCE.WARM.2010.PLAN_OREP.INV.GEN.G(v1.0)" xfId="405"/>
    <cellStyle name="_пр 5 тариф RAB_BALANCE.WARM.2011YEAR(v0.7)" xfId="406"/>
    <cellStyle name="_пр 5 тариф RAB_BALANCE.WARM.2011YEAR(v0.7) 2" xfId="407"/>
    <cellStyle name="_пр 5 тариф RAB_BALANCE.WARM.2011YEAR(v0.7)_FORM5.2012(v1.0)" xfId="408"/>
    <cellStyle name="_пр 5 тариф RAB_BALANCE.WARM.2011YEAR.NEW.UPDATE.SCHEME" xfId="409"/>
    <cellStyle name="_пр 5 тариф RAB_EE.2REK.P2011.4.78(v0.3)" xfId="410"/>
    <cellStyle name="_пр 5 тариф RAB_FORM3.2013(v1.0)" xfId="411"/>
    <cellStyle name="_пр 5 тариф RAB_FORM910.2012(v0.5)" xfId="412"/>
    <cellStyle name="_пр 5 тариф RAB_FORM910.2012(v1.1)" xfId="413"/>
    <cellStyle name="_пр 5 тариф RAB_INVEST.EE.PLAN.4.78(v0.3)" xfId="414"/>
    <cellStyle name="_пр 5 тариф RAB_INVEST.EE.PLAN.4.78(v1.0)_FORM11.2013" xfId="415"/>
    <cellStyle name="_пр 5 тариф RAB_INVEST.EE.PLAN.4.78(v1.0)_PASSPORT.TEPLO.PROIZV(v2.0) 2" xfId="416"/>
    <cellStyle name="_пр 5 тариф RAB_INVEST.EE.PLAN.4.78(v1.0)_PASSPORT.TEPLO.PROIZV(v2.0)_PASSPORT.TEPLO.SETI(v2.0f)" xfId="417"/>
    <cellStyle name="_пр 5 тариф RAB_INVEST.EE.PLAN.4.78(v1.0)_PASSPORT.TEPLO.PROIZV(v2.0)_UPDATE.PASSPORT.TEPLO.SETI.TO.2.1" xfId="418"/>
    <cellStyle name="_пр 5 тариф RAB_INVEST.EE.PLAN.4.78(v1.0)_PASSPORT.TEPLO.SETI_глюк" xfId="419"/>
    <cellStyle name="_пр 5 тариф RAB_INVEST.WARM.PLAN.4.78(v0.1)" xfId="420"/>
    <cellStyle name="_пр 5 тариф RAB_NADB.JNVLP.APTEKA.2012(v1.0)_21_02_12" xfId="421"/>
    <cellStyle name="_пр 5 тариф RAB_NADB.JNVLS.APTEKA.2011(v1.3.3)" xfId="422"/>
    <cellStyle name="_пр 5 тариф RAB_NADB.JNVLS.APTEKA.2011(v1.3.3)_46TE.2011(v1.0)" xfId="423"/>
    <cellStyle name="_пр 5 тариф RAB_NADB.JNVLS.APTEKA.2011(v1.3.3)_INDEX.STATION.2012(v2.0)" xfId="424"/>
    <cellStyle name="_пр 5 тариф RAB_NADB.JNVLS.APTEKA.2011(v1.3.3)_TEPLO.PREDEL.2012.M(v1.1)_test" xfId="425"/>
    <cellStyle name="_пр 5 тариф RAB_NADB.JNVLS.APTEKA.2011(v1.3.4)" xfId="426"/>
    <cellStyle name="_пр 5 тариф RAB_NADB.JNVLS.APTEKA.2011(v1.3.4)_46TE.2011(v1.0)" xfId="427"/>
    <cellStyle name="_пр 5 тариф RAB_NADB.JNVLS.APTEKA.2011(v1.3.4)_INDEX.STATION.2012(v2.0)" xfId="428"/>
    <cellStyle name="_пр 5 тариф RAB_NADB.JNVLS.APTEKA.2011(v1.3.4)_TEPLO.PREDEL.2012.M(v1.1)_test" xfId="429"/>
    <cellStyle name="_пр 5 тариф RAB_PASSPORT.TEPLO.SETI(v1.0)" xfId="430"/>
    <cellStyle name="_пр 5 тариф RAB_PR.PROG.WARM.NOTCOMBI.2012.2.16_v1.4(04.04.11) " xfId="431"/>
    <cellStyle name="_пр 5 тариф RAB_PREDEL.JKH.UTV.2011(v1.0.1)" xfId="432"/>
    <cellStyle name="_пр 5 тариф RAB_PREDEL.JKH.UTV.2011(v1.0.1)_46TE.2011(v1.0)" xfId="433"/>
    <cellStyle name="_пр 5 тариф RAB_PREDEL.JKH.UTV.2011(v1.0.1)_INDEX.STATION.2012(v2.0)" xfId="434"/>
    <cellStyle name="_пр 5 тариф RAB_PREDEL.JKH.UTV.2011(v1.0.1)_TEPLO.PREDEL.2012.M(v1.1)_test" xfId="435"/>
    <cellStyle name="_пр 5 тариф RAB_PREDEL.JKH.UTV.2011(v1.1)" xfId="436"/>
    <cellStyle name="_пр 5 тариф RAB_PREDEL.JKH.UTV.2011(v1.1) 2" xfId="437"/>
    <cellStyle name="_пр 5 тариф RAB_PREDEL.JKH.UTV.2011(v1.1)_FORM5.2012(v1.0)" xfId="438"/>
    <cellStyle name="_пр 5 тариф RAB_REP.BLR.2012(v1.0)" xfId="439"/>
    <cellStyle name="_пр 5 тариф RAB_TEST.TEMPLATE" xfId="440"/>
    <cellStyle name="_пр 5 тариф RAB_UPDATE.46EE.2011.TO.1.1" xfId="441"/>
    <cellStyle name="_пр 5 тариф RAB_UPDATE.46TE.2011.TO.1.1" xfId="442"/>
    <cellStyle name="_пр 5 тариф RAB_UPDATE.BALANCE.WARM.2011YEAR.TO.1.1" xfId="443"/>
    <cellStyle name="_пр 5 тариф RAB_UPDATE.BALANCE.WARM.2011YEAR.TO.1.1_INDEX.STATION.2012(v1.0)_" xfId="444"/>
    <cellStyle name="_пр 5 тариф RAB_UPDATE.BALANCE.WARM.2011YEAR.TO.1.1_INDEX.STATION.2012(v2.1)" xfId="445"/>
    <cellStyle name="_пр 5 тариф RAB_UPDATE.BALANCE.WARM.2011YEAR.TO.1.1_TEPLO.PREDEL.2012.M(v1.1)_test" xfId="446"/>
    <cellStyle name="_пр 5 тариф RAB_UPDATE.NADB.JNVLS.APTEKA.2011.TO.1.3.4" xfId="15521"/>
    <cellStyle name="_пр 5 тариф RAB_Книга2_PR.PROG.WARM.NOTCOMBI.2012.2.16_v1.4(04.04.11) " xfId="447"/>
    <cellStyle name="_Пр.ДГК_расчет_соор" xfId="448"/>
    <cellStyle name="_Предожение _ДБП_2009 г ( согласованные БП)  (2)" xfId="449"/>
    <cellStyle name="_Предожение _ДБП_2009 г ( согласованные БП)  (2)_Новая инструкция1_фст" xfId="450"/>
    <cellStyle name="_Прик РКС-265-п от 21.11.2005г. прил 1 к Регламенту" xfId="451"/>
    <cellStyle name="_ПРИЛ. 2003_ЧТЭ" xfId="452"/>
    <cellStyle name="_ПРИЛ. 2003_ЧТЭ_Анкета и Приложения 2010 вода" xfId="15522"/>
    <cellStyle name="_ПРИЛ. 2003_ЧТЭ_Анкета и Приложения 2010 КО" xfId="15523"/>
    <cellStyle name="_ПРИЛ. 2003_ЧТЭ_Анкета и Приложения 2010 КУ" xfId="15524"/>
    <cellStyle name="_ПРИЛ. 2003_ЧТЭ_Анкета и Приложения 2010 НО" xfId="15525"/>
    <cellStyle name="_ПРИЛ. 2003_ЧТЭ_Анкета и Приложения 2010 У-Ю" xfId="15526"/>
    <cellStyle name="_ПРИЛ. 2003_ЧТЭ_Анкета и Приложения 2011" xfId="15527"/>
    <cellStyle name="_ПРИЛ. 2003_ЧТЭ_Бюджет КС Межениновка_июль 2007-2008_01.10.07" xfId="15528"/>
    <cellStyle name="_ПРИЛ. 2003_ЧТЭ_Бюджет КС Межениновка_СБЫТ" xfId="15529"/>
    <cellStyle name="_ПРИЛ. 2003_ЧТЭ_Бюджет КС Межениновка2008_08(1).01.08" xfId="15530"/>
    <cellStyle name="_ПРИЛ. 2003_ЧТЭ_ГазТехСервис    6,1. 6,2 6.3" xfId="15531"/>
    <cellStyle name="_ПРИЛ. 2003_ЧТЭ_График кредиторки по углю - 2008" xfId="15532"/>
    <cellStyle name="_ПРИЛ. 2003_ЧТЭ_Доставка топлива" xfId="15533"/>
    <cellStyle name="_ПРИЛ. 2003_ЧТЭ_Комсомольское 6,1 6,2 6.3" xfId="15534"/>
    <cellStyle name="_ПРИЛ. 2003_ЧТЭ_Котельная №1" xfId="15535"/>
    <cellStyle name="_ПРИЛ. 2003_ЧТЭ_Котельная №12" xfId="15536"/>
    <cellStyle name="_ПРИЛ. 2003_ЧТЭ_Котельная №18" xfId="15537"/>
    <cellStyle name="_ПРИЛ. 2003_ЧТЭ_Котельная №2" xfId="15538"/>
    <cellStyle name="_ПРИЛ. 2003_ЧТЭ_Куяноское  6,1 6,2 6.3" xfId="15539"/>
    <cellStyle name="_ПРИЛ. 2003_ЧТЭ_Новомариинка 6,1 6,2 6.3" xfId="15540"/>
    <cellStyle name="_ПРИЛ. 2003_ЧТЭ_Расчет тепловых нагрузок и топлива Первомайское" xfId="15541"/>
    <cellStyle name="_ПРИЛ. 2003_ЧТЭ_РЭК 2010 (тепловая энергия).xls 2" xfId="15542"/>
    <cellStyle name="_ПРИЛ. 2003_ЧТЭ_Тарифы на 2008 год" xfId="15543"/>
    <cellStyle name="_ПРИЛ. 2003_ЧТЭ_Тарифы на 2008 год (Марина)" xfId="15544"/>
    <cellStyle name="_ПРИЛ. 2003_ЧТЭ_уголь_Межениновка_Томское" xfId="15545"/>
    <cellStyle name="_Приложение 1 Формат БП ДЗО" xfId="15546"/>
    <cellStyle name="_Приложение 22 Альбом форм Томские коммунальные системы" xfId="453"/>
    <cellStyle name="_Приложение № 1 к регламенту по формированию Инвестиционной программы" xfId="454"/>
    <cellStyle name="_Приложение МТС-3-КС" xfId="455"/>
    <cellStyle name="_Приложение откр." xfId="456"/>
    <cellStyle name="_Приложение откр._Анкета и Приложения 2010 вода" xfId="15547"/>
    <cellStyle name="_Приложение откр._Анкета и Приложения 2010 КО" xfId="15548"/>
    <cellStyle name="_Приложение откр._Анкета и Приложения 2010 КУ" xfId="15549"/>
    <cellStyle name="_Приложение откр._Анкета и Приложения 2010 НО" xfId="15550"/>
    <cellStyle name="_Приложение откр._Анкета и Приложения 2010 У-Ю" xfId="15551"/>
    <cellStyle name="_Приложение откр._Анкета и Приложения 2011" xfId="15552"/>
    <cellStyle name="_Приложение откр._Бюджет КС Межениновка_июль 2007-2008_01.10.07" xfId="15553"/>
    <cellStyle name="_Приложение откр._Бюджет КС Межениновка_СБЫТ" xfId="15554"/>
    <cellStyle name="_Приложение откр._Бюджет КС Межениновка2008_08(1).01.08" xfId="15555"/>
    <cellStyle name="_Приложение откр._ГазТехСервис    6,1. 6,2 6.3" xfId="15556"/>
    <cellStyle name="_Приложение откр._График кредиторки по углю - 2008" xfId="15557"/>
    <cellStyle name="_Приложение откр._Доставка топлива" xfId="15558"/>
    <cellStyle name="_Приложение откр._Комсомольское 6,1 6,2 6.3" xfId="15559"/>
    <cellStyle name="_Приложение откр._Котельная №1" xfId="15560"/>
    <cellStyle name="_Приложение откр._Котельная №12" xfId="15561"/>
    <cellStyle name="_Приложение откр._Котельная №18" xfId="15562"/>
    <cellStyle name="_Приложение откр._Котельная №2" xfId="15563"/>
    <cellStyle name="_Приложение откр._Куяноское  6,1 6,2 6.3" xfId="15564"/>
    <cellStyle name="_Приложение откр._Новомариинка 6,1 6,2 6.3" xfId="15565"/>
    <cellStyle name="_Приложение откр._Расчет тепловых нагрузок и топлива Первомайское" xfId="15566"/>
    <cellStyle name="_Приложение откр._РЭК 2010 (тепловая энергия).xls 2" xfId="15567"/>
    <cellStyle name="_Приложение откр._Тарифы на 2008 год" xfId="15568"/>
    <cellStyle name="_Приложение откр._Тарифы на 2008 год (Марина)" xfId="15569"/>
    <cellStyle name="_Приложение откр._уголь_Межениновка_Томское" xfId="15570"/>
    <cellStyle name="_Приложение_бизнес-план 2008_корпоратив(Винникова)" xfId="15571"/>
    <cellStyle name="_Приложение-МТС--2-1" xfId="457"/>
    <cellStyle name="_Приложения и анкета_2007 (котельная Н_Луговая)" xfId="458"/>
    <cellStyle name="_Приложения к БК" xfId="15572"/>
    <cellStyle name="_Приложения к регламенту v 6" xfId="15573"/>
    <cellStyle name="_Пример_расчета" xfId="459"/>
    <cellStyle name="_проект_инвест_программы_2" xfId="460"/>
    <cellStyle name="_Производств-е показатели ЮНГ на 2005 на 49700 для согласования" xfId="461"/>
    <cellStyle name="_Производственная программа ТТУ на 2012" xfId="15574"/>
    <cellStyle name="_ПФ14" xfId="462"/>
    <cellStyle name="_ПФ14_Анкета и Приложения 2010 вода" xfId="15575"/>
    <cellStyle name="_ПФ14_Анкета и Приложения 2010 КО" xfId="15576"/>
    <cellStyle name="_ПФ14_Анкета и Приложения 2010 КУ" xfId="15577"/>
    <cellStyle name="_ПФ14_Анкета и Приложения 2010 НО" xfId="15578"/>
    <cellStyle name="_ПФ14_Анкета и Приложения 2010 У-Ю" xfId="15579"/>
    <cellStyle name="_ПФ14_Анкета и Приложения 2011" xfId="15580"/>
    <cellStyle name="_ПФ14_Бюджет КС Межениновка_июль 2007-2008_01.10.07" xfId="15581"/>
    <cellStyle name="_ПФ14_Бюджет КС Межениновка_СБЫТ" xfId="15582"/>
    <cellStyle name="_ПФ14_Бюджет КС Межениновка2008_08(1).01.08" xfId="15583"/>
    <cellStyle name="_ПФ14_ГазТехСервис    6,1. 6,2 6.3" xfId="15584"/>
    <cellStyle name="_ПФ14_График кредиторки по углю - 2008" xfId="15585"/>
    <cellStyle name="_ПФ14_Доставка топлива" xfId="15586"/>
    <cellStyle name="_ПФ14_Комсомольское 6,1 6,2 6.3" xfId="15587"/>
    <cellStyle name="_ПФ14_Котельная №1" xfId="15588"/>
    <cellStyle name="_ПФ14_Котельная №12" xfId="15589"/>
    <cellStyle name="_ПФ14_Котельная №18" xfId="15590"/>
    <cellStyle name="_ПФ14_Котельная №2" xfId="15591"/>
    <cellStyle name="_ПФ14_Куяноское  6,1 6,2 6.3" xfId="15592"/>
    <cellStyle name="_ПФ14_Новомариинка 6,1 6,2 6.3" xfId="15593"/>
    <cellStyle name="_ПФ14_Расчет тепловых нагрузок и топлива Первомайское" xfId="15594"/>
    <cellStyle name="_ПФ14_РЭК 2010 (тепловая энергия).xls 2" xfId="15595"/>
    <cellStyle name="_ПФ14_Тарифы на 2008 год" xfId="15596"/>
    <cellStyle name="_ПФ14_Тарифы на 2008 год (Марина)" xfId="15597"/>
    <cellStyle name="_ПФ14_уголь_Межениновка_Томское" xfId="15598"/>
    <cellStyle name="_Рабочие таблицы для отчетности по МСФО" xfId="15599"/>
    <cellStyle name="_разбивка АТС" xfId="15600"/>
    <cellStyle name="_разное 2009" xfId="463"/>
    <cellStyle name="_Распределение затрат 23,25,26 сч. для РЭК" xfId="15601"/>
    <cellStyle name="_Расчет RAB_22072008" xfId="464"/>
    <cellStyle name="_Расчет RAB_22072008 2" xfId="465"/>
    <cellStyle name="_Расчет RAB_22072008 2_OREP.KU.2011.MONTHLY.02(v0.1)" xfId="466"/>
    <cellStyle name="_Расчет RAB_22072008 2_OREP.KU.2011.MONTHLY.11(v1.4)" xfId="467"/>
    <cellStyle name="_Расчет RAB_22072008 3" xfId="468"/>
    <cellStyle name="_Расчет RAB_22072008_46EE.2011(v1.0)" xfId="469"/>
    <cellStyle name="_Расчет RAB_22072008_46EE.2011(v1.0)_INDEX.STATION.2012(v1.0)_" xfId="470"/>
    <cellStyle name="_Расчет RAB_22072008_46EE.2011(v1.0)_INDEX.STATION.2012(v2.1)" xfId="471"/>
    <cellStyle name="_Расчет RAB_22072008_46EE.2011(v1.2)" xfId="472"/>
    <cellStyle name="_Расчет RAB_22072008_46EE.2011(v1.2) 2" xfId="473"/>
    <cellStyle name="_Расчет RAB_22072008_46EE.2011(v1.2)_OREP.INV.GEN.G(v1.0)" xfId="474"/>
    <cellStyle name="_Расчет RAB_22072008_46EP.2012(v0.1)" xfId="475"/>
    <cellStyle name="_Расчет RAB_22072008_4DNS.UPDATE.EXAMPLE" xfId="476"/>
    <cellStyle name="_Расчет RAB_22072008_ARMRAZR" xfId="477"/>
    <cellStyle name="_Расчет RAB_22072008_BALANCE.VODOOTV.2010.FACT(v1.0)" xfId="478"/>
    <cellStyle name="_Расчет RAB_22072008_BALANCE.WARM.2010.FACT(v1.0)" xfId="479"/>
    <cellStyle name="_Расчет RAB_22072008_BALANCE.WARM.2010.PLAN" xfId="480"/>
    <cellStyle name="_Расчет RAB_22072008_BALANCE.WARM.2010.PLAN 2" xfId="481"/>
    <cellStyle name="_Расчет RAB_22072008_BALANCE.WARM.2010.PLAN_FORM5.2012(v1.0)" xfId="482"/>
    <cellStyle name="_Расчет RAB_22072008_BALANCE.WARM.2011YEAR(v0.7)" xfId="483"/>
    <cellStyle name="_Расчет RAB_22072008_BALANCE.WARM.2011YEAR(v0.7) 2" xfId="484"/>
    <cellStyle name="_Расчет RAB_22072008_BALANCE.WARM.2011YEAR(v0.7)_OREP.INV.GEN.G(v1.0)" xfId="485"/>
    <cellStyle name="_Расчет RAB_22072008_BALANCE.WARM.2011YEAR.NEW.UPDATE.SCHEME" xfId="486"/>
    <cellStyle name="_Расчет RAB_22072008_CALC.NORMATIV.KU(v0.2)" xfId="487"/>
    <cellStyle name="_Расчет RAB_22072008_FORM3.1.2013(v0.2)" xfId="488"/>
    <cellStyle name="_Расчет RAB_22072008_FORM3.REG(v1.0)" xfId="489"/>
    <cellStyle name="_Расчет RAB_22072008_FORM910.2012(v0.5)_FORM5.2012(v1.0)" xfId="490"/>
    <cellStyle name="_Расчет RAB_22072008_FORM910.2012(v1.1)" xfId="15602"/>
    <cellStyle name="_Расчет RAB_22072008_INVEST.EE.PLAN.4.78(v0.1)" xfId="491"/>
    <cellStyle name="_Расчет RAB_22072008_INVEST.EE.PLAN.4.78(v1.0)" xfId="492"/>
    <cellStyle name="_Расчет RAB_22072008_INVEST.EE.PLAN.4.78(v1.0)_PASSPORT.TEPLO.PROIZV(v2.0)" xfId="493"/>
    <cellStyle name="_Расчет RAB_22072008_INVEST.EE.PLAN.4.78(v1.0)_PASSPORT.TEPLO.PROIZV(v2.0)_MWT.POTERI.SETI.2012(v0.1)" xfId="494"/>
    <cellStyle name="_Расчет RAB_22072008_INVEST.EE.PLAN.4.78(v1.0)_PASSPORT.TEPLO.PROIZV(v2.0)_PASSPORT.TEPLO.SETI_глюк" xfId="495"/>
    <cellStyle name="_Расчет RAB_22072008_INVEST.EE.PLAN.4.78(v1.0)_PASSPORT.TEPLO.SETI(v2.0f)" xfId="496"/>
    <cellStyle name="_Расчет RAB_22072008_INVEST.PLAN.4.78(v0.1)" xfId="497"/>
    <cellStyle name="_Расчет RAB_22072008_INVEST_WARM_PLAN" xfId="498"/>
    <cellStyle name="_Расчет RAB_22072008_NADB.JNVLS.APTEKA.2011(v1.3.3)" xfId="499"/>
    <cellStyle name="_Расчет RAB_22072008_NADB.JNVLS.APTEKA.2011(v1.3.3)_INDEX.STATION.2012(v1.0)_" xfId="500"/>
    <cellStyle name="_Расчет RAB_22072008_NADB.JNVLS.APTEKA.2011(v1.3.3)_INDEX.STATION.2012(v2.1)" xfId="501"/>
    <cellStyle name="_Расчет RAB_22072008_NADB.JNVLS.APTEKA.2011(v1.3.4)" xfId="502"/>
    <cellStyle name="_Расчет RAB_22072008_NADB.JNVLS.APTEKA.2011(v1.3.4)_INDEX.STATION.2012(v1.0)_" xfId="503"/>
    <cellStyle name="_Расчет RAB_22072008_NADB.JNVLS.APTEKA.2011(v1.3.4)_INDEX.STATION.2012(v2.1)" xfId="504"/>
    <cellStyle name="_Расчет RAB_22072008_PASSPORT.TEPLO.PROIZV(v2.1)" xfId="505"/>
    <cellStyle name="_Расчет RAB_22072008_PR.PROG.WARM.NOTCOMBI.2012.2.16_v1.4(04.04.11) " xfId="506"/>
    <cellStyle name="_Расчет RAB_22072008_PREDEL.JKH.UTV.2011(v1.0.1)" xfId="507"/>
    <cellStyle name="_Расчет RAB_22072008_PREDEL.JKH.UTV.2011(v1.0.1)_46TE.2011(v1.0)" xfId="508"/>
    <cellStyle name="_Расчет RAB_22072008_PREDEL.JKH.UTV.2011(v1.0.1)_INDEX.STATION.2012(v2.0)" xfId="509"/>
    <cellStyle name="_Расчет RAB_22072008_PREDEL.JKH.UTV.2011(v1.0.1)_TEPLO.PREDEL.2012.M(v1.1)_test" xfId="510"/>
    <cellStyle name="_Расчет RAB_22072008_PREDEL.JKH.UTV.2011(v1.1)" xfId="511"/>
    <cellStyle name="_Расчет RAB_22072008_PREDEL.JKH.UTV.2011(v1.1) 2" xfId="512"/>
    <cellStyle name="_Расчет RAB_22072008_PREDEL.JKH.UTV.2011(v1.1)_FORM5.2012(v1.0)" xfId="513"/>
    <cellStyle name="_Расчет RAB_22072008_REP.BLR.2012(v1.0)" xfId="514"/>
    <cellStyle name="_Расчет RAB_22072008_TEST.TEMPLATE" xfId="515"/>
    <cellStyle name="_Расчет RAB_22072008_UPDATE.46EE.2011.TO.1.1" xfId="516"/>
    <cellStyle name="_Расчет RAB_22072008_UPDATE.46TE.2011.TO.1.1" xfId="517"/>
    <cellStyle name="_Расчет RAB_22072008_UPDATE.BALANCE.WARM.2011YEAR.TO.1.1" xfId="518"/>
    <cellStyle name="_Расчет RAB_22072008_UPDATE.BALANCE.WARM.2011YEAR.TO.1.1_INDEX.STATION.2012(v1.0)_" xfId="519"/>
    <cellStyle name="_Расчет RAB_22072008_UPDATE.BALANCE.WARM.2011YEAR.TO.1.1_INDEX.STATION.2012(v2.1)" xfId="520"/>
    <cellStyle name="_Расчет RAB_22072008_UPDATE.BALANCE.WARM.2011YEAR.TO.1.1_TEPLO.PREDEL.2012.M(v1.1)_test" xfId="521"/>
    <cellStyle name="_Расчет RAB_22072008_UPDATE.NADB.JNVLS.APTEKA.2011.TO.1.3.4" xfId="15603"/>
    <cellStyle name="_Расчет RAB_22072008_Книга2_PR.PROG.WARM.NOTCOMBI.2012.2.16_v1.4(04.04.11) " xfId="522"/>
    <cellStyle name="_Расчет RAB_Лен и МОЭСК_с 2010 года_14.04.2009_со сглаж_version 3.0_без ФСК" xfId="523"/>
    <cellStyle name="_Расчет RAB_Лен и МОЭСК_с 2010 года_14.04.2009_со сглаж_version 3.0_без ФСК 2" xfId="524"/>
    <cellStyle name="_Расчет RAB_Лен и МОЭСК_с 2010 года_14.04.2009_со сглаж_version 3.0_без ФСК 2_OREP.KU.2011.MONTHLY.02(v0.4)" xfId="525"/>
    <cellStyle name="_Расчет RAB_Лен и МОЭСК_с 2010 года_14.04.2009_со сглаж_version 3.0_без ФСК 2_UPDATE.OREP.KU.2011.MONTHLY.02.TO.1.2" xfId="526"/>
    <cellStyle name="_Расчет RAB_Лен и МОЭСК_с 2010 года_14.04.2009_со сглаж_version 3.0_без ФСК_46EE.2011(v1.0)" xfId="527"/>
    <cellStyle name="_Расчет RAB_Лен и МОЭСК_с 2010 года_14.04.2009_со сглаж_version 3.0_без ФСК_46EE.2011(v1.0)_46TE.2011(v1.0)" xfId="528"/>
    <cellStyle name="_Расчет RAB_Лен и МОЭСК_с 2010 года_14.04.2009_со сглаж_version 3.0_без ФСК_46EE.2011(v1.0)_INDEX.STATION.2012(v2.0)" xfId="529"/>
    <cellStyle name="_Расчет RAB_Лен и МОЭСК_с 2010 года_14.04.2009_со сглаж_version 3.0_без ФСК_46EE.2011(v1.0)_TEPLO.PREDEL.2012.M(v1.1)_test" xfId="530"/>
    <cellStyle name="_Расчет RAB_Лен и МОЭСК_с 2010 года_14.04.2009_со сглаж_version 3.0_без ФСК_46EE.2011(v1.2)" xfId="531"/>
    <cellStyle name="_Расчет RAB_Лен и МОЭСК_с 2010 года_14.04.2009_со сглаж_version 3.0_без ФСК_46EE.2011(v1.2) 2" xfId="532"/>
    <cellStyle name="_Расчет RAB_Лен и МОЭСК_с 2010 года_14.04.2009_со сглаж_version 3.0_без ФСК_46EE.2011(v1.2)_FORM5.2012(v1.0)" xfId="533"/>
    <cellStyle name="_Расчет RAB_Лен и МОЭСК_с 2010 года_14.04.2009_со сглаж_version 3.0_без ФСК_46EP.2011(v2.0)" xfId="534"/>
    <cellStyle name="_Расчет RAB_Лен и МОЭСК_с 2010 года_14.04.2009_со сглаж_version 3.0_без ФСК_46TE.2011(v1.0)" xfId="535"/>
    <cellStyle name="_Расчет RAB_Лен и МОЭСК_с 2010 года_14.04.2009_со сглаж_version 3.0_без ФСК_ARMRAZR" xfId="536"/>
    <cellStyle name="_Расчет RAB_Лен и МОЭСК_с 2010 года_14.04.2009_со сглаж_version 3.0_без ФСК_BALANCE.VODOOTV.2010.FACT(v1.0)" xfId="537"/>
    <cellStyle name="_Расчет RAB_Лен и МОЭСК_с 2010 года_14.04.2009_со сглаж_version 3.0_без ФСК_BALANCE.WARM.2010.FACT(v1.0)" xfId="538"/>
    <cellStyle name="_Расчет RAB_Лен и МОЭСК_с 2010 года_14.04.2009_со сглаж_version 3.0_без ФСК_BALANCE.WARM.2010.PLAN" xfId="539"/>
    <cellStyle name="_Расчет RAB_Лен и МОЭСК_с 2010 года_14.04.2009_со сглаж_version 3.0_без ФСК_BALANCE.WARM.2010.PLAN 2" xfId="540"/>
    <cellStyle name="_Расчет RAB_Лен и МОЭСК_с 2010 года_14.04.2009_со сглаж_version 3.0_без ФСК_BALANCE.WARM.2010.PLAN_OREP.INV.GEN.G(v1.0)" xfId="541"/>
    <cellStyle name="_Расчет RAB_Лен и МОЭСК_с 2010 года_14.04.2009_со сглаж_version 3.0_без ФСК_BALANCE.WARM.2011YEAR(v0.7)" xfId="542"/>
    <cellStyle name="_Расчет RAB_Лен и МОЭСК_с 2010 года_14.04.2009_со сглаж_version 3.0_без ФСК_BALANCE.WARM.2011YEAR(v0.7) 2" xfId="543"/>
    <cellStyle name="_Расчет RAB_Лен и МОЭСК_с 2010 года_14.04.2009_со сглаж_version 3.0_без ФСК_BALANCE.WARM.2011YEAR(v0.7)_FORM5.2012(v1.0)" xfId="544"/>
    <cellStyle name="_Расчет RAB_Лен и МОЭСК_с 2010 года_14.04.2009_со сглаж_version 3.0_без ФСК_BALANCE.WARM.2011YEAR.NEW.UPDATE.SCHEME" xfId="545"/>
    <cellStyle name="_Расчет RAB_Лен и МОЭСК_с 2010 года_14.04.2009_со сглаж_version 3.0_без ФСК_EE.2REK.P2011.4.78(v0.3)" xfId="546"/>
    <cellStyle name="_Расчет RAB_Лен и МОЭСК_с 2010 года_14.04.2009_со сглаж_version 3.0_без ФСК_FORM3.2013(v1.0)" xfId="547"/>
    <cellStyle name="_Расчет RAB_Лен и МОЭСК_с 2010 года_14.04.2009_со сглаж_version 3.0_без ФСК_FORM910.2012(v0.5)" xfId="548"/>
    <cellStyle name="_Расчет RAB_Лен и МОЭСК_с 2010 года_14.04.2009_со сглаж_version 3.0_без ФСК_FORM910.2012(v1.1)" xfId="549"/>
    <cellStyle name="_Расчет RAB_Лен и МОЭСК_с 2010 года_14.04.2009_со сглаж_version 3.0_без ФСК_INVEST.EE.PLAN.4.78(v0.3)" xfId="550"/>
    <cellStyle name="_Расчет RAB_Лен и МОЭСК_с 2010 года_14.04.2009_со сглаж_version 3.0_без ФСК_INVEST.EE.PLAN.4.78(v1.0)_FORM11.2013" xfId="551"/>
    <cellStyle name="_Расчет RAB_Лен и МОЭСК_с 2010 года_14.04.2009_со сглаж_version 3.0_без ФСК_INVEST.EE.PLAN.4.78(v1.0)_PASSPORT.TEPLO.PROIZV(v2.0) 2" xfId="552"/>
    <cellStyle name="_Расчет RAB_Лен и МОЭСК_с 2010 года_14.04.2009_со сглаж_version 3.0_без ФСК_INVEST.EE.PLAN.4.78(v1.0)_PASSPORT.TEPLO.PROIZV(v2.0)_PASSPORT.TEPLO.SETI(v2.0f)" xfId="553"/>
    <cellStyle name="_Расчет RAB_Лен и МОЭСК_с 2010 года_14.04.2009_со сглаж_version 3.0_без ФСК_INVEST.EE.PLAN.4.78(v1.0)_PASSPORT.TEPLO.PROIZV(v2.0)_UPDATE.PASSPORT.TEPLO.SETI.TO.2.1" xfId="554"/>
    <cellStyle name="_Расчет RAB_Лен и МОЭСК_с 2010 года_14.04.2009_со сглаж_version 3.0_без ФСК_INVEST.EE.PLAN.4.78(v1.0)_PASSPORT.TEPLO.SETI_глюк" xfId="555"/>
    <cellStyle name="_Расчет RAB_Лен и МОЭСК_с 2010 года_14.04.2009_со сглаж_version 3.0_без ФСК_INVEST.WARM.PLAN.4.78(v0.1)" xfId="556"/>
    <cellStyle name="_Расчет RAB_Лен и МОЭСК_с 2010 года_14.04.2009_со сглаж_version 3.0_без ФСК_NADB.JNVLP.APTEKA.2012(v1.0)_21_02_12" xfId="557"/>
    <cellStyle name="_Расчет RAB_Лен и МОЭСК_с 2010 года_14.04.2009_со сглаж_version 3.0_без ФСК_NADB.JNVLS.APTEKA.2011(v1.3.3)" xfId="558"/>
    <cellStyle name="_Расчет RAB_Лен и МОЭСК_с 2010 года_14.04.2009_со сглаж_version 3.0_без ФСК_NADB.JNVLS.APTEKA.2011(v1.3.3)_46TE.2011(v1.0)" xfId="559"/>
    <cellStyle name="_Расчет RAB_Лен и МОЭСК_с 2010 года_14.04.2009_со сглаж_version 3.0_без ФСК_NADB.JNVLS.APTEKA.2011(v1.3.3)_INDEX.STATION.2012(v2.0)" xfId="560"/>
    <cellStyle name="_Расчет RAB_Лен и МОЭСК_с 2010 года_14.04.2009_со сглаж_version 3.0_без ФСК_NADB.JNVLS.APTEKA.2011(v1.3.3)_TEPLO.PREDEL.2012.M(v1.1)_test" xfId="561"/>
    <cellStyle name="_Расчет RAB_Лен и МОЭСК_с 2010 года_14.04.2009_со сглаж_version 3.0_без ФСК_NADB.JNVLS.APTEKA.2011(v1.3.4)" xfId="562"/>
    <cellStyle name="_Расчет RAB_Лен и МОЭСК_с 2010 года_14.04.2009_со сглаж_version 3.0_без ФСК_NADB.JNVLS.APTEKA.2011(v1.3.4)_46TE.2011(v1.0)" xfId="563"/>
    <cellStyle name="_Расчет RAB_Лен и МОЭСК_с 2010 года_14.04.2009_со сглаж_version 3.0_без ФСК_NADB.JNVLS.APTEKA.2011(v1.3.4)_INDEX.STATION.2012(v2.0)" xfId="564"/>
    <cellStyle name="_Расчет RAB_Лен и МОЭСК_с 2010 года_14.04.2009_со сглаж_version 3.0_без ФСК_NADB.JNVLS.APTEKA.2011(v1.3.4)_TEPLO.PREDEL.2012.M(v1.1)_test" xfId="565"/>
    <cellStyle name="_Расчет RAB_Лен и МОЭСК_с 2010 года_14.04.2009_со сглаж_version 3.0_без ФСК_PASSPORT.TEPLO.SETI(v1.0)" xfId="566"/>
    <cellStyle name="_Расчет RAB_Лен и МОЭСК_с 2010 года_14.04.2009_со сглаж_version 3.0_без ФСК_PR.PROG.WARM.NOTCOMBI.2012.2.16_v1.4(04.04.11) " xfId="567"/>
    <cellStyle name="_Расчет RAB_Лен и МОЭСК_с 2010 года_14.04.2009_со сглаж_version 3.0_без ФСК_PREDEL.JKH.UTV.2011(v1.0.1)" xfId="568"/>
    <cellStyle name="_Расчет RAB_Лен и МОЭСК_с 2010 года_14.04.2009_со сглаж_version 3.0_без ФСК_PREDEL.JKH.UTV.2011(v1.0.1)_46TE.2011(v1.0)" xfId="569"/>
    <cellStyle name="_Расчет RAB_Лен и МОЭСК_с 2010 года_14.04.2009_со сглаж_version 3.0_без ФСК_PREDEL.JKH.UTV.2011(v1.0.1)_INDEX.STATION.2012(v2.0)" xfId="570"/>
    <cellStyle name="_Расчет RAB_Лен и МОЭСК_с 2010 года_14.04.2009_со сглаж_version 3.0_без ФСК_PREDEL.JKH.UTV.2011(v1.0.1)_TEPLO.PREDEL.2012.M(v1.1)_test" xfId="571"/>
    <cellStyle name="_Расчет RAB_Лен и МОЭСК_с 2010 года_14.04.2009_со сглаж_version 3.0_без ФСК_PREDEL.JKH.UTV.2011(v1.1)" xfId="572"/>
    <cellStyle name="_Расчет RAB_Лен и МОЭСК_с 2010 года_14.04.2009_со сглаж_version 3.0_без ФСК_PREDEL.JKH.UTV.2011(v1.1) 2" xfId="573"/>
    <cellStyle name="_Расчет RAB_Лен и МОЭСК_с 2010 года_14.04.2009_со сглаж_version 3.0_без ФСК_PREDEL.JKH.UTV.2011(v1.1)_FORM5.2012(v1.0)" xfId="574"/>
    <cellStyle name="_Расчет RAB_Лен и МОЭСК_с 2010 года_14.04.2009_со сглаж_version 3.0_без ФСК_REP.BLR.2012(v1.0)" xfId="575"/>
    <cellStyle name="_Расчет RAB_Лен и МОЭСК_с 2010 года_14.04.2009_со сглаж_version 3.0_без ФСК_TEST.TEMPLATE" xfId="576"/>
    <cellStyle name="_Расчет RAB_Лен и МОЭСК_с 2010 года_14.04.2009_со сглаж_version 3.0_без ФСК_UPDATE.46EE.2011.TO.1.1" xfId="577"/>
    <cellStyle name="_Расчет RAB_Лен и МОЭСК_с 2010 года_14.04.2009_со сглаж_version 3.0_без ФСК_UPDATE.46TE.2011.TO.1.1" xfId="578"/>
    <cellStyle name="_Расчет RAB_Лен и МОЭСК_с 2010 года_14.04.2009_со сглаж_version 3.0_без ФСК_UPDATE.BALANCE.WARM.2011YEAR.TO.1.1" xfId="579"/>
    <cellStyle name="_Расчет RAB_Лен и МОЭСК_с 2010 года_14.04.2009_со сглаж_version 3.0_без ФСК_UPDATE.BALANCE.WARM.2011YEAR.TO.1.1_INDEX.STATION.2012(v1.0)_" xfId="580"/>
    <cellStyle name="_Расчет RAB_Лен и МОЭСК_с 2010 года_14.04.2009_со сглаж_version 3.0_без ФСК_UPDATE.BALANCE.WARM.2011YEAR.TO.1.1_INDEX.STATION.2012(v2.1)" xfId="581"/>
    <cellStyle name="_Расчет RAB_Лен и МОЭСК_с 2010 года_14.04.2009_со сглаж_version 3.0_без ФСК_UPDATE.BALANCE.WARM.2011YEAR.TO.1.1_TEPLO.PREDEL.2012.M(v1.1)_test" xfId="582"/>
    <cellStyle name="_Расчет RAB_Лен и МОЭСК_с 2010 года_14.04.2009_со сглаж_version 3.0_без ФСК_UPDATE.NADB.JNVLS.APTEKA.2011.TO.1.3.4" xfId="15604"/>
    <cellStyle name="_Расчет RAB_Лен и МОЭСК_с 2010 года_14.04.2009_со сглаж_version 3.0_без ФСК_Книга2_PR.PROG.WARM.NOTCOMBI.2012.2.16_v1.4(04.04.11) " xfId="583"/>
    <cellStyle name="_Расчет ВВ подстанций" xfId="584"/>
    <cellStyle name="_Расчет ВЛ таб.формата 12 рыба" xfId="585"/>
    <cellStyle name="_Расш. доп. инф. (на 31.12.2005г.)" xfId="15605"/>
    <cellStyle name="_Расшифровка забаланс статей (на 30.06.2005г.)" xfId="15606"/>
    <cellStyle name="_Расшифровка забаланса (на 31.12.2005г.)" xfId="15607"/>
    <cellStyle name="_Расшифровка затрат по подрядному ремонту за 1 полугодие_23_07_07" xfId="15608"/>
    <cellStyle name="_Расшифровка ОПУ-форма 2 (за год 2005г.)" xfId="15609"/>
    <cellStyle name="_Расшифровка статей баланса (на 30.06.2005г.)" xfId="15610"/>
    <cellStyle name="_расшифровка ф. 2" xfId="15611"/>
    <cellStyle name="_расшифровки" xfId="15612"/>
    <cellStyle name="_расшифровки (2)" xfId="15613"/>
    <cellStyle name="_Расшифровки_1кв_2002" xfId="586"/>
    <cellStyle name="_Ремонты 2008 ОПР" xfId="15614"/>
    <cellStyle name="_РИТ КЭС " xfId="587"/>
    <cellStyle name="_РЭК  (тепловая энергия) 2010 Н Луговая" xfId="15615"/>
    <cellStyle name="_РЭК 2008 (тепловая энергия) (Н.Луговая)" xfId="588"/>
    <cellStyle name="_РЭК 2009 (тепловая энергия)_Н.Луговая" xfId="589"/>
    <cellStyle name="_РЭК факт 2008 тепло" xfId="590"/>
    <cellStyle name="_Сб-macro 2020" xfId="26954"/>
    <cellStyle name="_Сбор Б-пл. 2008г" xfId="15616"/>
    <cellStyle name="_Свод бюджетов за 5 м-цев" xfId="15617"/>
    <cellStyle name="_Свод вариант с расц ДМТС_07 03" xfId="15618"/>
    <cellStyle name="_Свод инвестиций_13.01" xfId="15619"/>
    <cellStyle name="_Свод по ИПР (2)" xfId="591"/>
    <cellStyle name="_Свод по ИПР (2)_Новая инструкция1_фст" xfId="592"/>
    <cellStyle name="_Свод форматов_БДДС" xfId="15620"/>
    <cellStyle name="_СВОД_инвентариз опись_ВГТ" xfId="593"/>
    <cellStyle name="_Сводный отчет о ДДС" xfId="15621"/>
    <cellStyle name="_Сводный отчет о ДДС_Бюджетные формы 2008 план 30.08.07" xfId="15622"/>
    <cellStyle name="_СводРазбивка_ИА-2007 г" xfId="15623"/>
    <cellStyle name="_СводРазбивка_ИА-2007 г (УТВ.25.05.07)" xfId="15624"/>
    <cellStyle name="_Сдача имущества в аренду" xfId="15625"/>
    <cellStyle name="_Сергееву_тех х-ки_18.11" xfId="594"/>
    <cellStyle name="_Смета 2009 2010" xfId="15626"/>
    <cellStyle name="_Соц.выплаты на 2007год(исправл)" xfId="595"/>
    <cellStyle name="_Справка-распределение ОХР,25,23 за 1 полугодие 2009" xfId="15627"/>
    <cellStyle name="_справочник и форма ДДС 24.08.09" xfId="15628"/>
    <cellStyle name="_Сравнение с Ирой!!!_передвижки_аккуратно_2" xfId="15629"/>
    <cellStyle name="_статьи к БП 2008" xfId="15630"/>
    <cellStyle name="_страхование 2011" xfId="596"/>
    <cellStyle name="_Страховая защита" xfId="597"/>
    <cellStyle name="_Таблица для налога АТХ (31.07.09)" xfId="598"/>
    <cellStyle name="_Таблица соответствия ЕПС и ТВ 060610" xfId="15631"/>
    <cellStyle name="_Таблица соответствия ЕПС и ТВ МСФО PL" xfId="15632"/>
    <cellStyle name="_таблицы для расчетов28-04-08_2006-2009_прибыль корр_по ИА" xfId="599"/>
    <cellStyle name="_таблицы для расчетов28-04-08_2006-2009с ИА" xfId="600"/>
    <cellStyle name="_таблицы к балансовой (2)" xfId="601"/>
    <cellStyle name="_Таблицы ремонты 6,1_6,2_6,3_Тимирязево" xfId="15633"/>
    <cellStyle name="_ТАБЛИЦЫ_РАССЫЛКА_4" xfId="15634"/>
    <cellStyle name="_Тарифы по воде на 2011 (2)" xfId="15635"/>
    <cellStyle name="_Текущий ремонт  2007 год (исправ.)" xfId="602"/>
    <cellStyle name="_Томские КС ПЭ-9 1_20061225" xfId="15636"/>
    <cellStyle name="_Троицкая(затраты пресс-центра)" xfId="15637"/>
    <cellStyle name="_Узлы учета_10.08" xfId="603"/>
    <cellStyle name="_Управление капиталом_Торопова" xfId="15638"/>
    <cellStyle name="_УПСЗ зданий" xfId="604"/>
    <cellStyle name="_Уровень снижения затрат_форма (3)" xfId="15639"/>
    <cellStyle name="_Факт  годовая 2007 " xfId="605"/>
    <cellStyle name="_Факт 2009 год" xfId="15640"/>
    <cellStyle name="_Факт 2011 год_" xfId="15641"/>
    <cellStyle name="_Факт ТКС за 2005 г" xfId="606"/>
    <cellStyle name="_Форма" xfId="15642"/>
    <cellStyle name="_Форма 10 ГРО" xfId="15643"/>
    <cellStyle name="_Форма 2 - предложенная аудиторами" xfId="15644"/>
    <cellStyle name="_Форма 6  РТК.xls(отчет по Адр пр. ЛО)" xfId="607"/>
    <cellStyle name="_Форма аморт.тарифов 2010" xfId="608"/>
    <cellStyle name="_Форма исх." xfId="609"/>
    <cellStyle name="_Формат БДДС_061020_sent" xfId="15645"/>
    <cellStyle name="_Формат разбивки по МРСК_РСК" xfId="610"/>
    <cellStyle name="_Формат_для Согласования" xfId="611"/>
    <cellStyle name="_форматы БП-НЭСБ var2" xfId="15646"/>
    <cellStyle name="_Форматы для отчета по МБ" xfId="15647"/>
    <cellStyle name="_Формы" xfId="612"/>
    <cellStyle name="_Формы к БК ОАО НСЭ от Лавровой" xfId="15648"/>
    <cellStyle name="_ХХХ Прил 2 Формы бюджетных документов 2007" xfId="613"/>
    <cellStyle name="_экон.форм-т ВО 1 с разбивкой" xfId="614"/>
    <cellStyle name="_экон.форм-т ВО 1 с разбивкой_Новая инструкция1_фст" xfId="615"/>
    <cellStyle name="_Энергия со стороны (расшифровка)" xfId="15649"/>
    <cellStyle name="_ЭП_10 общехозяйственные" xfId="616"/>
    <cellStyle name="’К‰Э [0.00]" xfId="15650"/>
    <cellStyle name="’К‰Э [0.00] 2" xfId="15651"/>
    <cellStyle name="’К‰Э [0.00] 2 2" xfId="15652"/>
    <cellStyle name="’К‰Э [0.00] 3" xfId="15653"/>
    <cellStyle name="”?ќђќ‘ћ‚›‰" xfId="617"/>
    <cellStyle name="”?љ‘?ђћ‚ђќќ›‰" xfId="618"/>
    <cellStyle name="”€ќђќ‘ћ‚›‰" xfId="619"/>
    <cellStyle name="”€ќђќ‘ћ‚›‰ 2" xfId="620"/>
    <cellStyle name="”€љ‘€ђћ‚ђќќ›‰" xfId="621"/>
    <cellStyle name="”€љ‘€ђћ‚ђќќ›‰ 2" xfId="622"/>
    <cellStyle name="”ќђќ‘ћ‚›‰" xfId="623"/>
    <cellStyle name="”ќђќ‘ћ‚›‰ 2" xfId="624"/>
    <cellStyle name="”ќђќ‘ћ‚›‰ 2 2" xfId="15654"/>
    <cellStyle name="”ќђќ‘ћ‚›‰ 3" xfId="15655"/>
    <cellStyle name="”ќђќ‘ћ‚›‰_Лист1" xfId="15656"/>
    <cellStyle name="”љ‘ђћ‚ђќќ›‰" xfId="625"/>
    <cellStyle name="”љ‘ђћ‚ђќќ›‰ 2" xfId="626"/>
    <cellStyle name="”љ‘ђћ‚ђќќ›‰ 2 2" xfId="15657"/>
    <cellStyle name="”љ‘ђћ‚ђќќ›‰ 3" xfId="15658"/>
    <cellStyle name="”љ‘ђћ‚ђќќ›‰_Лист1" xfId="15659"/>
    <cellStyle name="„…ќ…†ќ›‰" xfId="627"/>
    <cellStyle name="„…ќ…†ќ›‰ 2" xfId="628"/>
    <cellStyle name="„…ќ…†ќ›‰ 2 2" xfId="15660"/>
    <cellStyle name="„…ќ…†ќ›‰ 3" xfId="15661"/>
    <cellStyle name="„…ќ…†ќ›‰_Лист1" xfId="15662"/>
    <cellStyle name="„ђ’ђ" xfId="629"/>
    <cellStyle name="„ђ’ђ 2" xfId="630"/>
    <cellStyle name="€’ћѓћ‚›‰" xfId="631"/>
    <cellStyle name="€’ћѓћ‚›‰ 2" xfId="632"/>
    <cellStyle name="€’ћѓћ‚›‰ 2 2" xfId="633"/>
    <cellStyle name="€’ћѓћ‚›‰ 2 2 2" xfId="16291"/>
    <cellStyle name="€’ћѓћ‚›‰ 2 3" xfId="16290"/>
    <cellStyle name="€’ћѓћ‚›‰ 3" xfId="634"/>
    <cellStyle name="€’ћѓћ‚›‰ 3 2" xfId="635"/>
    <cellStyle name="€’ћѓћ‚›‰ 3 2 2" xfId="16293"/>
    <cellStyle name="€’ћѓћ‚›‰ 3 3" xfId="16292"/>
    <cellStyle name="€’ћѓћ‚›‰ 4" xfId="16289"/>
    <cellStyle name="=C:\WINNT35\SYSTEM32\COMMAND.COM" xfId="15663"/>
    <cellStyle name="=C:\WINNT35\SYSTEM32\COMMAND.COM 2" xfId="15664"/>
    <cellStyle name="=C:\WINNT35\SYSTEM32\COMMAND.COM 2 2" xfId="15665"/>
    <cellStyle name="=C:\WINNT35\SYSTEM32\COMMAND.COM 2_Формат БП (формы сбытовых компаний)_1" xfId="15666"/>
    <cellStyle name="=C:\WINNT35\SYSTEM32\COMMAND.COM_6.1-топл_расход" xfId="15667"/>
    <cellStyle name="‡ђѓћ‹ћ‚ћљ1" xfId="636"/>
    <cellStyle name="‡ђѓћ‹ћ‚ћљ1 2" xfId="637"/>
    <cellStyle name="‡ђѓћ‹ћ‚ћљ1 2 2" xfId="15668"/>
    <cellStyle name="‡ђѓћ‹ћ‚ћљ1 3" xfId="15669"/>
    <cellStyle name="‡ђѓћ‹ћ‚ћљ1_Лист1" xfId="15670"/>
    <cellStyle name="‡ђѓћ‹ћ‚ћљ2" xfId="638"/>
    <cellStyle name="‡ђѓћ‹ћ‚ћљ2 2" xfId="639"/>
    <cellStyle name="‡ђѓћ‹ћ‚ћљ2 2 2" xfId="15671"/>
    <cellStyle name="‡ђѓћ‹ћ‚ћљ2 3" xfId="15672"/>
    <cellStyle name="‡ђѓћ‹ћ‚ћљ2_Лист1" xfId="15673"/>
    <cellStyle name="’ћѓћ‚›‰" xfId="640"/>
    <cellStyle name="’ћѓћ‚›‰ 2" xfId="641"/>
    <cellStyle name="’ћѓћ‚›‰ 2 2" xfId="642"/>
    <cellStyle name="’ћѓћ‚›‰ 2 2 2" xfId="16296"/>
    <cellStyle name="’ћѓћ‚›‰ 2 3" xfId="16295"/>
    <cellStyle name="’ћѓћ‚›‰ 3" xfId="643"/>
    <cellStyle name="’ћѓћ‚›‰ 3 2" xfId="644"/>
    <cellStyle name="’ћѓћ‚›‰ 3 2 2" xfId="16298"/>
    <cellStyle name="’ћѓћ‚›‰ 3 3" xfId="16297"/>
    <cellStyle name="’ћѓћ‚›‰ 4" xfId="16294"/>
    <cellStyle name="’ћѓћ‚›‰_6.1-топл_расход" xfId="15674"/>
    <cellStyle name="0,0_x000d__x000a_NA_x000d__x000a_" xfId="645"/>
    <cellStyle name="0,0_x000d__x000a_NA_x000d__x000a_ 2" xfId="646"/>
    <cellStyle name="0,0_x000d__x000a_NA_x000d__x000a_ 2 2" xfId="15197"/>
    <cellStyle name="0,0_x000d__x000a_NA_x000d__x000a__Анкета и Приложения 2012,сосновка" xfId="647"/>
    <cellStyle name="0,00;0;" xfId="648"/>
    <cellStyle name="0,00;0; 2" xfId="15675"/>
    <cellStyle name="0,00;0; 2 2" xfId="15676"/>
    <cellStyle name="0,00;0; 2 2 2" xfId="15677"/>
    <cellStyle name="0,00;0; 2 3" xfId="15678"/>
    <cellStyle name="0,00;0; 2_Формат БП (формы сбытовых компаний)_1" xfId="15679"/>
    <cellStyle name="0,00;0; 3" xfId="15680"/>
    <cellStyle name="0,00;0;_Лист1" xfId="15681"/>
    <cellStyle name="1Normal" xfId="649"/>
    <cellStyle name="1Outputbox1" xfId="15682"/>
    <cellStyle name="1Outputbox1 2" xfId="26938"/>
    <cellStyle name="1Outputbox2" xfId="15683"/>
    <cellStyle name="1Outputheader" xfId="15684"/>
    <cellStyle name="1Outputheader 2" xfId="26939"/>
    <cellStyle name="1Outputheader2" xfId="15685"/>
    <cellStyle name="1Outputsubtitle" xfId="15686"/>
    <cellStyle name="1Outputtitle" xfId="15687"/>
    <cellStyle name="1Profileheader" xfId="15688"/>
    <cellStyle name="1Profilelowerbox" xfId="15689"/>
    <cellStyle name="1Profilesubheader" xfId="15690"/>
    <cellStyle name="1Profiletitle" xfId="15691"/>
    <cellStyle name="1Profiletopbox" xfId="15692"/>
    <cellStyle name="20% - Accent1" xfId="650"/>
    <cellStyle name="20% - Accent1 2" xfId="651"/>
    <cellStyle name="20% - Accent1 2 2" xfId="652"/>
    <cellStyle name="20% - Accent1 3" xfId="653"/>
    <cellStyle name="20% - Accent1 3 2" xfId="654"/>
    <cellStyle name="20% - Accent1 4" xfId="655"/>
    <cellStyle name="20% - Accent1 4 2" xfId="656"/>
    <cellStyle name="20% - Accent1 5" xfId="657"/>
    <cellStyle name="20% - Accent1 5 2" xfId="658"/>
    <cellStyle name="20% - Accent1 6" xfId="659"/>
    <cellStyle name="20% - Accent1 6 2" xfId="660"/>
    <cellStyle name="20% - Accent1 7" xfId="661"/>
    <cellStyle name="20% - Accent1 7 2" xfId="662"/>
    <cellStyle name="20% - Accent1 8" xfId="663"/>
    <cellStyle name="20% - Accent1 8 2" xfId="664"/>
    <cellStyle name="20% - Accent1 9" xfId="665"/>
    <cellStyle name="20% - Accent1_46EE.2011(v1.0)" xfId="666"/>
    <cellStyle name="20% - Accent2" xfId="667"/>
    <cellStyle name="20% - Accent2 2" xfId="668"/>
    <cellStyle name="20% - Accent2 2 2" xfId="669"/>
    <cellStyle name="20% - Accent2 3" xfId="670"/>
    <cellStyle name="20% - Accent2 3 2" xfId="671"/>
    <cellStyle name="20% - Accent2 4" xfId="672"/>
    <cellStyle name="20% - Accent2 4 2" xfId="673"/>
    <cellStyle name="20% - Accent2 5" xfId="674"/>
    <cellStyle name="20% - Accent2 5 2" xfId="675"/>
    <cellStyle name="20% - Accent2 6" xfId="676"/>
    <cellStyle name="20% - Accent2 6 2" xfId="677"/>
    <cellStyle name="20% - Accent2 7" xfId="678"/>
    <cellStyle name="20% - Accent2 7 2" xfId="679"/>
    <cellStyle name="20% - Accent2 8" xfId="680"/>
    <cellStyle name="20% - Accent2 8 2" xfId="681"/>
    <cellStyle name="20% - Accent2 9" xfId="682"/>
    <cellStyle name="20% - Accent2_46EE.2011(v1.0)" xfId="683"/>
    <cellStyle name="20% - Accent3" xfId="684"/>
    <cellStyle name="20% - Accent3 2" xfId="685"/>
    <cellStyle name="20% - Accent3 2 2" xfId="686"/>
    <cellStyle name="20% - Accent3 3" xfId="687"/>
    <cellStyle name="20% - Accent3 3 2" xfId="688"/>
    <cellStyle name="20% - Accent3 4" xfId="689"/>
    <cellStyle name="20% - Accent3 4 2" xfId="690"/>
    <cellStyle name="20% - Accent3 5" xfId="691"/>
    <cellStyle name="20% - Accent3 5 2" xfId="692"/>
    <cellStyle name="20% - Accent3 6" xfId="693"/>
    <cellStyle name="20% - Accent3 6 2" xfId="694"/>
    <cellStyle name="20% - Accent3 7" xfId="695"/>
    <cellStyle name="20% - Accent3 7 2" xfId="696"/>
    <cellStyle name="20% - Accent3 8" xfId="697"/>
    <cellStyle name="20% - Accent3 8 2" xfId="698"/>
    <cellStyle name="20% - Accent3 9" xfId="699"/>
    <cellStyle name="20% - Accent3_46EE.2011(v1.0)" xfId="700"/>
    <cellStyle name="20% - Accent4" xfId="701"/>
    <cellStyle name="20% - Accent4 2" xfId="702"/>
    <cellStyle name="20% - Accent4 2 2" xfId="703"/>
    <cellStyle name="20% - Accent4 3" xfId="704"/>
    <cellStyle name="20% - Accent4 3 2" xfId="705"/>
    <cellStyle name="20% - Accent4 4" xfId="706"/>
    <cellStyle name="20% - Accent4 4 2" xfId="707"/>
    <cellStyle name="20% - Accent4 5" xfId="708"/>
    <cellStyle name="20% - Accent4 5 2" xfId="709"/>
    <cellStyle name="20% - Accent4 6" xfId="710"/>
    <cellStyle name="20% - Accent4 6 2" xfId="711"/>
    <cellStyle name="20% - Accent4 7" xfId="712"/>
    <cellStyle name="20% - Accent4 7 2" xfId="713"/>
    <cellStyle name="20% - Accent4 8" xfId="714"/>
    <cellStyle name="20% - Accent4 8 2" xfId="715"/>
    <cellStyle name="20% - Accent4 9" xfId="716"/>
    <cellStyle name="20% - Accent4_46EE.2011(v1.0)" xfId="717"/>
    <cellStyle name="20% - Accent5" xfId="718"/>
    <cellStyle name="20% - Accent5 2" xfId="719"/>
    <cellStyle name="20% - Accent5 2 2" xfId="720"/>
    <cellStyle name="20% - Accent5 3" xfId="721"/>
    <cellStyle name="20% - Accent5 3 2" xfId="722"/>
    <cellStyle name="20% - Accent5 4" xfId="723"/>
    <cellStyle name="20% - Accent5 4 2" xfId="724"/>
    <cellStyle name="20% - Accent5 5" xfId="725"/>
    <cellStyle name="20% - Accent5 5 2" xfId="726"/>
    <cellStyle name="20% - Accent5 6" xfId="727"/>
    <cellStyle name="20% - Accent5 6 2" xfId="728"/>
    <cellStyle name="20% - Accent5 7" xfId="729"/>
    <cellStyle name="20% - Accent5 7 2" xfId="730"/>
    <cellStyle name="20% - Accent5 8" xfId="731"/>
    <cellStyle name="20% - Accent5 8 2" xfId="732"/>
    <cellStyle name="20% - Accent5 9" xfId="733"/>
    <cellStyle name="20% - Accent5_46EE.2011(v1.0)" xfId="734"/>
    <cellStyle name="20% - Accent6" xfId="735"/>
    <cellStyle name="20% - Accent6 2" xfId="736"/>
    <cellStyle name="20% - Accent6 2 2" xfId="737"/>
    <cellStyle name="20% - Accent6 3" xfId="738"/>
    <cellStyle name="20% - Accent6 3 2" xfId="739"/>
    <cellStyle name="20% - Accent6 4" xfId="740"/>
    <cellStyle name="20% - Accent6 4 2" xfId="741"/>
    <cellStyle name="20% - Accent6 5" xfId="742"/>
    <cellStyle name="20% - Accent6 5 2" xfId="743"/>
    <cellStyle name="20% - Accent6 6" xfId="744"/>
    <cellStyle name="20% - Accent6 6 2" xfId="745"/>
    <cellStyle name="20% - Accent6 7" xfId="746"/>
    <cellStyle name="20% - Accent6 7 2" xfId="747"/>
    <cellStyle name="20% - Accent6 8" xfId="748"/>
    <cellStyle name="20% - Accent6 8 2" xfId="749"/>
    <cellStyle name="20% - Accent6 9" xfId="750"/>
    <cellStyle name="20% - Accent6_46EE.2011(v1.0)" xfId="751"/>
    <cellStyle name="20% - Акцент1 10" xfId="752"/>
    <cellStyle name="20% - Акцент1 10 2" xfId="753"/>
    <cellStyle name="20% - Акцент1 10 2 2" xfId="754"/>
    <cellStyle name="20% - Акцент1 10 3" xfId="755"/>
    <cellStyle name="20% - Акцент1 10 3 2" xfId="756"/>
    <cellStyle name="20% - Акцент1 10 4" xfId="757"/>
    <cellStyle name="20% - Акцент1 10 4 2" xfId="758"/>
    <cellStyle name="20% - Акцент1 10 5" xfId="759"/>
    <cellStyle name="20% - Акцент1 10 5 2" xfId="760"/>
    <cellStyle name="20% - Акцент1 10 6" xfId="761"/>
    <cellStyle name="20% - Акцент1 10 6 2" xfId="762"/>
    <cellStyle name="20% - Акцент1 10 7" xfId="763"/>
    <cellStyle name="20% - Акцент1 10 7 2" xfId="764"/>
    <cellStyle name="20% - Акцент1 10 8" xfId="765"/>
    <cellStyle name="20% - Акцент1 10 8 2" xfId="766"/>
    <cellStyle name="20% - Акцент1 10 9" xfId="767"/>
    <cellStyle name="20% - Акцент1 10_формы 2015 котельные 25.02" xfId="768"/>
    <cellStyle name="20% - Акцент1 11" xfId="769"/>
    <cellStyle name="20% - Акцент1 12" xfId="770"/>
    <cellStyle name="20% - Акцент1 13" xfId="771"/>
    <cellStyle name="20% - Акцент1 2" xfId="772"/>
    <cellStyle name="20% - Акцент1 2 2" xfId="773"/>
    <cellStyle name="20% - Акцент1 2 2 2" xfId="774"/>
    <cellStyle name="20% - Акцент1 2 3" xfId="775"/>
    <cellStyle name="20% - Акцент1 2 3 2" xfId="776"/>
    <cellStyle name="20% - Акцент1 2 4" xfId="777"/>
    <cellStyle name="20% - Акцент1 2 4 2" xfId="778"/>
    <cellStyle name="20% - Акцент1 2 5" xfId="779"/>
    <cellStyle name="20% - Акцент1 2 5 2" xfId="780"/>
    <cellStyle name="20% - Акцент1 2 6" xfId="781"/>
    <cellStyle name="20% - Акцент1 2 6 2" xfId="782"/>
    <cellStyle name="20% - Акцент1 2 7" xfId="783"/>
    <cellStyle name="20% - Акцент1 2 7 2" xfId="784"/>
    <cellStyle name="20% - Акцент1 2 8" xfId="785"/>
    <cellStyle name="20% - Акцент1 2 8 2" xfId="786"/>
    <cellStyle name="20% - Акцент1 2 9" xfId="787"/>
    <cellStyle name="20% - Акцент1 2_46EE.2011(v1.0)" xfId="788"/>
    <cellStyle name="20% - Акцент1 3" xfId="789"/>
    <cellStyle name="20% - Акцент1 3 2" xfId="790"/>
    <cellStyle name="20% - Акцент1 3 2 2" xfId="791"/>
    <cellStyle name="20% - Акцент1 3 3" xfId="792"/>
    <cellStyle name="20% - Акцент1 3 3 2" xfId="793"/>
    <cellStyle name="20% - Акцент1 3 4" xfId="794"/>
    <cellStyle name="20% - Акцент1 3 4 2" xfId="795"/>
    <cellStyle name="20% - Акцент1 3 5" xfId="796"/>
    <cellStyle name="20% - Акцент1 3 5 2" xfId="797"/>
    <cellStyle name="20% - Акцент1 3 6" xfId="798"/>
    <cellStyle name="20% - Акцент1 3 6 2" xfId="799"/>
    <cellStyle name="20% - Акцент1 3 7" xfId="800"/>
    <cellStyle name="20% - Акцент1 3 7 2" xfId="801"/>
    <cellStyle name="20% - Акцент1 3 8" xfId="802"/>
    <cellStyle name="20% - Акцент1 3 8 2" xfId="803"/>
    <cellStyle name="20% - Акцент1 3 9" xfId="804"/>
    <cellStyle name="20% - Акцент1 3_46EE.2011(v1.0)" xfId="805"/>
    <cellStyle name="20% - Акцент1 4" xfId="806"/>
    <cellStyle name="20% - Акцент1 4 2" xfId="807"/>
    <cellStyle name="20% - Акцент1 4 2 2" xfId="808"/>
    <cellStyle name="20% - Акцент1 4 3" xfId="809"/>
    <cellStyle name="20% - Акцент1 4 3 2" xfId="810"/>
    <cellStyle name="20% - Акцент1 4 4" xfId="811"/>
    <cellStyle name="20% - Акцент1 4 4 2" xfId="812"/>
    <cellStyle name="20% - Акцент1 4 5" xfId="813"/>
    <cellStyle name="20% - Акцент1 4 5 2" xfId="814"/>
    <cellStyle name="20% - Акцент1 4 6" xfId="815"/>
    <cellStyle name="20% - Акцент1 4 6 2" xfId="816"/>
    <cellStyle name="20% - Акцент1 4 7" xfId="817"/>
    <cellStyle name="20% - Акцент1 4 7 2" xfId="818"/>
    <cellStyle name="20% - Акцент1 4 8" xfId="819"/>
    <cellStyle name="20% - Акцент1 4 8 2" xfId="820"/>
    <cellStyle name="20% - Акцент1 4 9" xfId="821"/>
    <cellStyle name="20% - Акцент1 4_46EE.2011(v1.0)" xfId="822"/>
    <cellStyle name="20% - Акцент1 5" xfId="823"/>
    <cellStyle name="20% - Акцент1 5 2" xfId="824"/>
    <cellStyle name="20% - Акцент1 5 2 2" xfId="825"/>
    <cellStyle name="20% - Акцент1 5 3" xfId="826"/>
    <cellStyle name="20% - Акцент1 5 3 2" xfId="827"/>
    <cellStyle name="20% - Акцент1 5 4" xfId="828"/>
    <cellStyle name="20% - Акцент1 5 4 2" xfId="829"/>
    <cellStyle name="20% - Акцент1 5 5" xfId="830"/>
    <cellStyle name="20% - Акцент1 5 5 2" xfId="831"/>
    <cellStyle name="20% - Акцент1 5 6" xfId="832"/>
    <cellStyle name="20% - Акцент1 5 6 2" xfId="833"/>
    <cellStyle name="20% - Акцент1 5 7" xfId="834"/>
    <cellStyle name="20% - Акцент1 5 7 2" xfId="835"/>
    <cellStyle name="20% - Акцент1 5 8" xfId="836"/>
    <cellStyle name="20% - Акцент1 5 8 2" xfId="837"/>
    <cellStyle name="20% - Акцент1 5 9" xfId="838"/>
    <cellStyle name="20% - Акцент1 5_46EE.2011(v1.0)" xfId="839"/>
    <cellStyle name="20% - Акцент1 6" xfId="840"/>
    <cellStyle name="20% - Акцент1 6 2" xfId="841"/>
    <cellStyle name="20% - Акцент1 6 2 2" xfId="842"/>
    <cellStyle name="20% - Акцент1 6 3" xfId="843"/>
    <cellStyle name="20% - Акцент1 6 3 2" xfId="844"/>
    <cellStyle name="20% - Акцент1 6 4" xfId="845"/>
    <cellStyle name="20% - Акцент1 6 4 2" xfId="846"/>
    <cellStyle name="20% - Акцент1 6 5" xfId="847"/>
    <cellStyle name="20% - Акцент1 6 5 2" xfId="848"/>
    <cellStyle name="20% - Акцент1 6 6" xfId="849"/>
    <cellStyle name="20% - Акцент1 6 6 2" xfId="850"/>
    <cellStyle name="20% - Акцент1 6 7" xfId="851"/>
    <cellStyle name="20% - Акцент1 6 7 2" xfId="852"/>
    <cellStyle name="20% - Акцент1 6 8" xfId="853"/>
    <cellStyle name="20% - Акцент1 6 8 2" xfId="854"/>
    <cellStyle name="20% - Акцент1 6 9" xfId="855"/>
    <cellStyle name="20% - Акцент1 6_46EE.2011(v1.0)" xfId="856"/>
    <cellStyle name="20% - Акцент1 7" xfId="857"/>
    <cellStyle name="20% - Акцент1 7 2" xfId="858"/>
    <cellStyle name="20% - Акцент1 7 2 2" xfId="859"/>
    <cellStyle name="20% - Акцент1 7 3" xfId="860"/>
    <cellStyle name="20% - Акцент1 7 3 2" xfId="861"/>
    <cellStyle name="20% - Акцент1 7 4" xfId="862"/>
    <cellStyle name="20% - Акцент1 7 4 2" xfId="863"/>
    <cellStyle name="20% - Акцент1 7 5" xfId="864"/>
    <cellStyle name="20% - Акцент1 7 5 2" xfId="865"/>
    <cellStyle name="20% - Акцент1 7 6" xfId="866"/>
    <cellStyle name="20% - Акцент1 7 6 2" xfId="867"/>
    <cellStyle name="20% - Акцент1 7 7" xfId="868"/>
    <cellStyle name="20% - Акцент1 7 7 2" xfId="869"/>
    <cellStyle name="20% - Акцент1 7 8" xfId="870"/>
    <cellStyle name="20% - Акцент1 7 8 2" xfId="871"/>
    <cellStyle name="20% - Акцент1 7 9" xfId="872"/>
    <cellStyle name="20% - Акцент1 7_46EE.2011(v1.0)" xfId="873"/>
    <cellStyle name="20% - Акцент1 8" xfId="874"/>
    <cellStyle name="20% - Акцент1 8 2" xfId="875"/>
    <cellStyle name="20% - Акцент1 8 2 2" xfId="876"/>
    <cellStyle name="20% - Акцент1 8 3" xfId="877"/>
    <cellStyle name="20% - Акцент1 8 3 2" xfId="878"/>
    <cellStyle name="20% - Акцент1 8 4" xfId="879"/>
    <cellStyle name="20% - Акцент1 8 4 2" xfId="880"/>
    <cellStyle name="20% - Акцент1 8 5" xfId="881"/>
    <cellStyle name="20% - Акцент1 8 5 2" xfId="882"/>
    <cellStyle name="20% - Акцент1 8 6" xfId="883"/>
    <cellStyle name="20% - Акцент1 8 6 2" xfId="884"/>
    <cellStyle name="20% - Акцент1 8 7" xfId="885"/>
    <cellStyle name="20% - Акцент1 8 7 2" xfId="886"/>
    <cellStyle name="20% - Акцент1 8 8" xfId="887"/>
    <cellStyle name="20% - Акцент1 8 8 2" xfId="888"/>
    <cellStyle name="20% - Акцент1 8 9" xfId="889"/>
    <cellStyle name="20% - Акцент1 8_46EE.2011(v1.0)" xfId="890"/>
    <cellStyle name="20% - Акцент1 9" xfId="891"/>
    <cellStyle name="20% - Акцент1 9 2" xfId="892"/>
    <cellStyle name="20% - Акцент1 9 2 2" xfId="893"/>
    <cellStyle name="20% - Акцент1 9 3" xfId="894"/>
    <cellStyle name="20% - Акцент1 9 3 2" xfId="895"/>
    <cellStyle name="20% - Акцент1 9 4" xfId="896"/>
    <cellStyle name="20% - Акцент1 9 4 2" xfId="897"/>
    <cellStyle name="20% - Акцент1 9 5" xfId="898"/>
    <cellStyle name="20% - Акцент1 9 5 2" xfId="899"/>
    <cellStyle name="20% - Акцент1 9 6" xfId="900"/>
    <cellStyle name="20% - Акцент1 9 6 2" xfId="901"/>
    <cellStyle name="20% - Акцент1 9 7" xfId="902"/>
    <cellStyle name="20% - Акцент1 9 7 2" xfId="903"/>
    <cellStyle name="20% - Акцент1 9 8" xfId="904"/>
    <cellStyle name="20% - Акцент1 9 8 2" xfId="905"/>
    <cellStyle name="20% - Акцент1 9 9" xfId="906"/>
    <cellStyle name="20% - Акцент1 9_46EE.2011(v1.0)" xfId="907"/>
    <cellStyle name="20% - Акцент2 10" xfId="908"/>
    <cellStyle name="20% - Акцент2 10 2" xfId="909"/>
    <cellStyle name="20% - Акцент2 10 2 2" xfId="910"/>
    <cellStyle name="20% - Акцент2 10 3" xfId="911"/>
    <cellStyle name="20% - Акцент2 10 3 2" xfId="912"/>
    <cellStyle name="20% - Акцент2 10 4" xfId="913"/>
    <cellStyle name="20% - Акцент2 10 4 2" xfId="914"/>
    <cellStyle name="20% - Акцент2 10 5" xfId="915"/>
    <cellStyle name="20% - Акцент2 10 5 2" xfId="916"/>
    <cellStyle name="20% - Акцент2 10 6" xfId="917"/>
    <cellStyle name="20% - Акцент2 10 6 2" xfId="918"/>
    <cellStyle name="20% - Акцент2 10 7" xfId="919"/>
    <cellStyle name="20% - Акцент2 10 7 2" xfId="920"/>
    <cellStyle name="20% - Акцент2 10 8" xfId="921"/>
    <cellStyle name="20% - Акцент2 10 8 2" xfId="922"/>
    <cellStyle name="20% - Акцент2 10 9" xfId="923"/>
    <cellStyle name="20% - Акцент2 10_формы 2015 котельные 25.02" xfId="924"/>
    <cellStyle name="20% - Акцент2 11" xfId="925"/>
    <cellStyle name="20% - Акцент2 12" xfId="926"/>
    <cellStyle name="20% - Акцент2 13" xfId="927"/>
    <cellStyle name="20% - Акцент2 2" xfId="928"/>
    <cellStyle name="20% - Акцент2 2 2" xfId="929"/>
    <cellStyle name="20% - Акцент2 2 2 2" xfId="930"/>
    <cellStyle name="20% - Акцент2 2 3" xfId="931"/>
    <cellStyle name="20% - Акцент2 2 3 2" xfId="932"/>
    <cellStyle name="20% - Акцент2 2 4" xfId="933"/>
    <cellStyle name="20% - Акцент2 2 4 2" xfId="934"/>
    <cellStyle name="20% - Акцент2 2 5" xfId="935"/>
    <cellStyle name="20% - Акцент2 2 5 2" xfId="936"/>
    <cellStyle name="20% - Акцент2 2 6" xfId="937"/>
    <cellStyle name="20% - Акцент2 2 6 2" xfId="938"/>
    <cellStyle name="20% - Акцент2 2 7" xfId="939"/>
    <cellStyle name="20% - Акцент2 2 7 2" xfId="940"/>
    <cellStyle name="20% - Акцент2 2 8" xfId="941"/>
    <cellStyle name="20% - Акцент2 2 8 2" xfId="942"/>
    <cellStyle name="20% - Акцент2 2 9" xfId="943"/>
    <cellStyle name="20% - Акцент2 2_46EE.2011(v1.0)" xfId="944"/>
    <cellStyle name="20% - Акцент2 3" xfId="945"/>
    <cellStyle name="20% - Акцент2 3 2" xfId="946"/>
    <cellStyle name="20% - Акцент2 3 2 2" xfId="947"/>
    <cellStyle name="20% - Акцент2 3 3" xfId="948"/>
    <cellStyle name="20% - Акцент2 3 3 2" xfId="949"/>
    <cellStyle name="20% - Акцент2 3 4" xfId="950"/>
    <cellStyle name="20% - Акцент2 3 4 2" xfId="951"/>
    <cellStyle name="20% - Акцент2 3 5" xfId="952"/>
    <cellStyle name="20% - Акцент2 3 5 2" xfId="953"/>
    <cellStyle name="20% - Акцент2 3 6" xfId="954"/>
    <cellStyle name="20% - Акцент2 3 6 2" xfId="955"/>
    <cellStyle name="20% - Акцент2 3 7" xfId="956"/>
    <cellStyle name="20% - Акцент2 3 7 2" xfId="957"/>
    <cellStyle name="20% - Акцент2 3 8" xfId="958"/>
    <cellStyle name="20% - Акцент2 3 8 2" xfId="959"/>
    <cellStyle name="20% - Акцент2 3 9" xfId="960"/>
    <cellStyle name="20% - Акцент2 3_46EE.2011(v1.0)" xfId="961"/>
    <cellStyle name="20% - Акцент2 4" xfId="962"/>
    <cellStyle name="20% - Акцент2 4 2" xfId="963"/>
    <cellStyle name="20% - Акцент2 4 2 2" xfId="964"/>
    <cellStyle name="20% - Акцент2 4 3" xfId="965"/>
    <cellStyle name="20% - Акцент2 4 3 2" xfId="966"/>
    <cellStyle name="20% - Акцент2 4 4" xfId="967"/>
    <cellStyle name="20% - Акцент2 4 4 2" xfId="968"/>
    <cellStyle name="20% - Акцент2 4 5" xfId="969"/>
    <cellStyle name="20% - Акцент2 4 5 2" xfId="970"/>
    <cellStyle name="20% - Акцент2 4 6" xfId="971"/>
    <cellStyle name="20% - Акцент2 4 6 2" xfId="972"/>
    <cellStyle name="20% - Акцент2 4 7" xfId="973"/>
    <cellStyle name="20% - Акцент2 4 7 2" xfId="974"/>
    <cellStyle name="20% - Акцент2 4 8" xfId="975"/>
    <cellStyle name="20% - Акцент2 4 8 2" xfId="976"/>
    <cellStyle name="20% - Акцент2 4 9" xfId="977"/>
    <cellStyle name="20% - Акцент2 4_46EE.2011(v1.0)" xfId="978"/>
    <cellStyle name="20% - Акцент2 5" xfId="979"/>
    <cellStyle name="20% - Акцент2 5 2" xfId="980"/>
    <cellStyle name="20% - Акцент2 5 2 2" xfId="981"/>
    <cellStyle name="20% - Акцент2 5 3" xfId="982"/>
    <cellStyle name="20% - Акцент2 5 3 2" xfId="983"/>
    <cellStyle name="20% - Акцент2 5 4" xfId="984"/>
    <cellStyle name="20% - Акцент2 5 4 2" xfId="985"/>
    <cellStyle name="20% - Акцент2 5 5" xfId="986"/>
    <cellStyle name="20% - Акцент2 5 5 2" xfId="987"/>
    <cellStyle name="20% - Акцент2 5 6" xfId="988"/>
    <cellStyle name="20% - Акцент2 5 6 2" xfId="989"/>
    <cellStyle name="20% - Акцент2 5 7" xfId="990"/>
    <cellStyle name="20% - Акцент2 5 7 2" xfId="991"/>
    <cellStyle name="20% - Акцент2 5 8" xfId="992"/>
    <cellStyle name="20% - Акцент2 5 8 2" xfId="993"/>
    <cellStyle name="20% - Акцент2 5 9" xfId="994"/>
    <cellStyle name="20% - Акцент2 5_46EE.2011(v1.0)" xfId="995"/>
    <cellStyle name="20% - Акцент2 6" xfId="996"/>
    <cellStyle name="20% - Акцент2 6 2" xfId="997"/>
    <cellStyle name="20% - Акцент2 6 2 2" xfId="998"/>
    <cellStyle name="20% - Акцент2 6 3" xfId="999"/>
    <cellStyle name="20% - Акцент2 6 3 2" xfId="1000"/>
    <cellStyle name="20% - Акцент2 6 4" xfId="1001"/>
    <cellStyle name="20% - Акцент2 6 4 2" xfId="1002"/>
    <cellStyle name="20% - Акцент2 6 5" xfId="1003"/>
    <cellStyle name="20% - Акцент2 6 5 2" xfId="1004"/>
    <cellStyle name="20% - Акцент2 6 6" xfId="1005"/>
    <cellStyle name="20% - Акцент2 6 6 2" xfId="1006"/>
    <cellStyle name="20% - Акцент2 6 7" xfId="1007"/>
    <cellStyle name="20% - Акцент2 6 7 2" xfId="1008"/>
    <cellStyle name="20% - Акцент2 6 8" xfId="1009"/>
    <cellStyle name="20% - Акцент2 6 8 2" xfId="1010"/>
    <cellStyle name="20% - Акцент2 6 9" xfId="1011"/>
    <cellStyle name="20% - Акцент2 6_46EE.2011(v1.0)" xfId="1012"/>
    <cellStyle name="20% - Акцент2 7" xfId="1013"/>
    <cellStyle name="20% - Акцент2 7 2" xfId="1014"/>
    <cellStyle name="20% - Акцент2 7 2 2" xfId="1015"/>
    <cellStyle name="20% - Акцент2 7 3" xfId="1016"/>
    <cellStyle name="20% - Акцент2 7 3 2" xfId="1017"/>
    <cellStyle name="20% - Акцент2 7 4" xfId="1018"/>
    <cellStyle name="20% - Акцент2 7 4 2" xfId="1019"/>
    <cellStyle name="20% - Акцент2 7 5" xfId="1020"/>
    <cellStyle name="20% - Акцент2 7 5 2" xfId="1021"/>
    <cellStyle name="20% - Акцент2 7 6" xfId="1022"/>
    <cellStyle name="20% - Акцент2 7 6 2" xfId="1023"/>
    <cellStyle name="20% - Акцент2 7 7" xfId="1024"/>
    <cellStyle name="20% - Акцент2 7 7 2" xfId="1025"/>
    <cellStyle name="20% - Акцент2 7 8" xfId="1026"/>
    <cellStyle name="20% - Акцент2 7 8 2" xfId="1027"/>
    <cellStyle name="20% - Акцент2 7 9" xfId="1028"/>
    <cellStyle name="20% - Акцент2 7_46EE.2011(v1.0)" xfId="1029"/>
    <cellStyle name="20% - Акцент2 8" xfId="1030"/>
    <cellStyle name="20% - Акцент2 8 2" xfId="1031"/>
    <cellStyle name="20% - Акцент2 8 2 2" xfId="1032"/>
    <cellStyle name="20% - Акцент2 8 3" xfId="1033"/>
    <cellStyle name="20% - Акцент2 8 3 2" xfId="1034"/>
    <cellStyle name="20% - Акцент2 8 4" xfId="1035"/>
    <cellStyle name="20% - Акцент2 8 4 2" xfId="1036"/>
    <cellStyle name="20% - Акцент2 8 5" xfId="1037"/>
    <cellStyle name="20% - Акцент2 8 5 2" xfId="1038"/>
    <cellStyle name="20% - Акцент2 8 6" xfId="1039"/>
    <cellStyle name="20% - Акцент2 8 6 2" xfId="1040"/>
    <cellStyle name="20% - Акцент2 8 7" xfId="1041"/>
    <cellStyle name="20% - Акцент2 8 7 2" xfId="1042"/>
    <cellStyle name="20% - Акцент2 8 8" xfId="1043"/>
    <cellStyle name="20% - Акцент2 8 8 2" xfId="1044"/>
    <cellStyle name="20% - Акцент2 8 9" xfId="1045"/>
    <cellStyle name="20% - Акцент2 8_46EE.2011(v1.0)" xfId="1046"/>
    <cellStyle name="20% - Акцент2 9" xfId="1047"/>
    <cellStyle name="20% - Акцент2 9 2" xfId="1048"/>
    <cellStyle name="20% - Акцент2 9 2 2" xfId="1049"/>
    <cellStyle name="20% - Акцент2 9 3" xfId="1050"/>
    <cellStyle name="20% - Акцент2 9 3 2" xfId="1051"/>
    <cellStyle name="20% - Акцент2 9 4" xfId="1052"/>
    <cellStyle name="20% - Акцент2 9 4 2" xfId="1053"/>
    <cellStyle name="20% - Акцент2 9 5" xfId="1054"/>
    <cellStyle name="20% - Акцент2 9 5 2" xfId="1055"/>
    <cellStyle name="20% - Акцент2 9 6" xfId="1056"/>
    <cellStyle name="20% - Акцент2 9 6 2" xfId="1057"/>
    <cellStyle name="20% - Акцент2 9 7" xfId="1058"/>
    <cellStyle name="20% - Акцент2 9 7 2" xfId="1059"/>
    <cellStyle name="20% - Акцент2 9 8" xfId="1060"/>
    <cellStyle name="20% - Акцент2 9 8 2" xfId="1061"/>
    <cellStyle name="20% - Акцент2 9 9" xfId="1062"/>
    <cellStyle name="20% - Акцент2 9_46EE.2011(v1.0)" xfId="1063"/>
    <cellStyle name="20% - Акцент3 10" xfId="1064"/>
    <cellStyle name="20% - Акцент3 10 2" xfId="1065"/>
    <cellStyle name="20% - Акцент3 10 2 2" xfId="1066"/>
    <cellStyle name="20% - Акцент3 10 3" xfId="1067"/>
    <cellStyle name="20% - Акцент3 10 3 2" xfId="1068"/>
    <cellStyle name="20% - Акцент3 10 4" xfId="1069"/>
    <cellStyle name="20% - Акцент3 10 4 2" xfId="1070"/>
    <cellStyle name="20% - Акцент3 10 5" xfId="1071"/>
    <cellStyle name="20% - Акцент3 10 5 2" xfId="1072"/>
    <cellStyle name="20% - Акцент3 10 6" xfId="1073"/>
    <cellStyle name="20% - Акцент3 10 6 2" xfId="1074"/>
    <cellStyle name="20% - Акцент3 10 7" xfId="1075"/>
    <cellStyle name="20% - Акцент3 10 7 2" xfId="1076"/>
    <cellStyle name="20% - Акцент3 10 8" xfId="1077"/>
    <cellStyle name="20% - Акцент3 10 8 2" xfId="1078"/>
    <cellStyle name="20% - Акцент3 10 9" xfId="1079"/>
    <cellStyle name="20% - Акцент3 10_формы 2015 котельные 25.02" xfId="1080"/>
    <cellStyle name="20% - Акцент3 11" xfId="1081"/>
    <cellStyle name="20% - Акцент3 12" xfId="1082"/>
    <cellStyle name="20% - Акцент3 13" xfId="1083"/>
    <cellStyle name="20% - Акцент3 2" xfId="1084"/>
    <cellStyle name="20% - Акцент3 2 2" xfId="1085"/>
    <cellStyle name="20% - Акцент3 2 2 2" xfId="1086"/>
    <cellStyle name="20% - Акцент3 2 3" xfId="1087"/>
    <cellStyle name="20% - Акцент3 2 3 2" xfId="1088"/>
    <cellStyle name="20% - Акцент3 2 4" xfId="1089"/>
    <cellStyle name="20% - Акцент3 2 4 2" xfId="1090"/>
    <cellStyle name="20% - Акцент3 2 5" xfId="1091"/>
    <cellStyle name="20% - Акцент3 2 5 2" xfId="1092"/>
    <cellStyle name="20% - Акцент3 2 6" xfId="1093"/>
    <cellStyle name="20% - Акцент3 2 6 2" xfId="1094"/>
    <cellStyle name="20% - Акцент3 2 7" xfId="1095"/>
    <cellStyle name="20% - Акцент3 2 7 2" xfId="1096"/>
    <cellStyle name="20% - Акцент3 2 8" xfId="1097"/>
    <cellStyle name="20% - Акцент3 2 8 2" xfId="1098"/>
    <cellStyle name="20% - Акцент3 2 9" xfId="1099"/>
    <cellStyle name="20% - Акцент3 2_46EE.2011(v1.0)" xfId="1100"/>
    <cellStyle name="20% - Акцент3 3" xfId="1101"/>
    <cellStyle name="20% - Акцент3 3 2" xfId="1102"/>
    <cellStyle name="20% - Акцент3 3 2 2" xfId="1103"/>
    <cellStyle name="20% - Акцент3 3 2 2 2" xfId="1104"/>
    <cellStyle name="20% - Акцент3 3 2 3" xfId="1105"/>
    <cellStyle name="20% - Акцент3 3 3" xfId="1106"/>
    <cellStyle name="20% - Акцент3 3 3 2" xfId="1107"/>
    <cellStyle name="20% - Акцент3 3 4" xfId="1108"/>
    <cellStyle name="20% - Акцент3 3 4 2" xfId="1109"/>
    <cellStyle name="20% - Акцент3 3 5" xfId="1110"/>
    <cellStyle name="20% - Акцент3 3 5 2" xfId="1111"/>
    <cellStyle name="20% - Акцент3 3 6" xfId="1112"/>
    <cellStyle name="20% - Акцент3 3 6 2" xfId="1113"/>
    <cellStyle name="20% - Акцент3 3 7" xfId="1114"/>
    <cellStyle name="20% - Акцент3 3 7 2" xfId="1115"/>
    <cellStyle name="20% - Акцент3 3 8" xfId="1116"/>
    <cellStyle name="20% - Акцент3 3 8 2" xfId="1117"/>
    <cellStyle name="20% - Акцент3 3 9" xfId="1118"/>
    <cellStyle name="20% - Акцент3 3_46EE.2011(v1.0)" xfId="1119"/>
    <cellStyle name="20% - Акцент3 4" xfId="1120"/>
    <cellStyle name="20% - Акцент3 4 2" xfId="1121"/>
    <cellStyle name="20% - Акцент3 4 2 2" xfId="1122"/>
    <cellStyle name="20% - Акцент3 4 3" xfId="1123"/>
    <cellStyle name="20% - Акцент3 4 3 2" xfId="1124"/>
    <cellStyle name="20% - Акцент3 4 4" xfId="1125"/>
    <cellStyle name="20% - Акцент3 4 4 2" xfId="1126"/>
    <cellStyle name="20% - Акцент3 4 5" xfId="1127"/>
    <cellStyle name="20% - Акцент3 4 5 2" xfId="1128"/>
    <cellStyle name="20% - Акцент3 4 6" xfId="1129"/>
    <cellStyle name="20% - Акцент3 4 6 2" xfId="1130"/>
    <cellStyle name="20% - Акцент3 4 7" xfId="1131"/>
    <cellStyle name="20% - Акцент3 4 7 2" xfId="1132"/>
    <cellStyle name="20% - Акцент3 4 8" xfId="1133"/>
    <cellStyle name="20% - Акцент3 4 8 2" xfId="1134"/>
    <cellStyle name="20% - Акцент3 4 9" xfId="1135"/>
    <cellStyle name="20% - Акцент3 4_46EE.2011(v1.0)" xfId="1136"/>
    <cellStyle name="20% - Акцент3 5" xfId="1137"/>
    <cellStyle name="20% - Акцент3 5 2" xfId="1138"/>
    <cellStyle name="20% - Акцент3 5 2 2" xfId="1139"/>
    <cellStyle name="20% - Акцент3 5 3" xfId="1140"/>
    <cellStyle name="20% - Акцент3 5 3 2" xfId="1141"/>
    <cellStyle name="20% - Акцент3 5 4" xfId="1142"/>
    <cellStyle name="20% - Акцент3 5 4 2" xfId="1143"/>
    <cellStyle name="20% - Акцент3 5 5" xfId="1144"/>
    <cellStyle name="20% - Акцент3 5 5 2" xfId="1145"/>
    <cellStyle name="20% - Акцент3 5 6" xfId="1146"/>
    <cellStyle name="20% - Акцент3 5 6 2" xfId="1147"/>
    <cellStyle name="20% - Акцент3 5 7" xfId="1148"/>
    <cellStyle name="20% - Акцент3 5 7 2" xfId="1149"/>
    <cellStyle name="20% - Акцент3 5 8" xfId="1150"/>
    <cellStyle name="20% - Акцент3 5 8 2" xfId="1151"/>
    <cellStyle name="20% - Акцент3 5 9" xfId="1152"/>
    <cellStyle name="20% - Акцент3 5_46EE.2011(v1.0)" xfId="1153"/>
    <cellStyle name="20% - Акцент3 6" xfId="1154"/>
    <cellStyle name="20% - Акцент3 6 2" xfId="1155"/>
    <cellStyle name="20% - Акцент3 6 2 2" xfId="1156"/>
    <cellStyle name="20% - Акцент3 6 3" xfId="1157"/>
    <cellStyle name="20% - Акцент3 6 3 2" xfId="1158"/>
    <cellStyle name="20% - Акцент3 6 4" xfId="1159"/>
    <cellStyle name="20% - Акцент3 6 4 2" xfId="1160"/>
    <cellStyle name="20% - Акцент3 6 5" xfId="1161"/>
    <cellStyle name="20% - Акцент3 6 5 2" xfId="1162"/>
    <cellStyle name="20% - Акцент3 6 6" xfId="1163"/>
    <cellStyle name="20% - Акцент3 6 6 2" xfId="1164"/>
    <cellStyle name="20% - Акцент3 6 7" xfId="1165"/>
    <cellStyle name="20% - Акцент3 6 7 2" xfId="1166"/>
    <cellStyle name="20% - Акцент3 6 8" xfId="1167"/>
    <cellStyle name="20% - Акцент3 6 8 2" xfId="1168"/>
    <cellStyle name="20% - Акцент3 6 9" xfId="1169"/>
    <cellStyle name="20% - Акцент3 6_46EE.2011(v1.0)" xfId="1170"/>
    <cellStyle name="20% - Акцент3 7" xfId="1171"/>
    <cellStyle name="20% - Акцент3 7 2" xfId="1172"/>
    <cellStyle name="20% - Акцент3 7 2 2" xfId="1173"/>
    <cellStyle name="20% - Акцент3 7 3" xfId="1174"/>
    <cellStyle name="20% - Акцент3 7 3 2" xfId="1175"/>
    <cellStyle name="20% - Акцент3 7 4" xfId="1176"/>
    <cellStyle name="20% - Акцент3 7 4 2" xfId="1177"/>
    <cellStyle name="20% - Акцент3 7 5" xfId="1178"/>
    <cellStyle name="20% - Акцент3 7 5 2" xfId="1179"/>
    <cellStyle name="20% - Акцент3 7 6" xfId="1180"/>
    <cellStyle name="20% - Акцент3 7 6 2" xfId="1181"/>
    <cellStyle name="20% - Акцент3 7 7" xfId="1182"/>
    <cellStyle name="20% - Акцент3 7 7 2" xfId="1183"/>
    <cellStyle name="20% - Акцент3 7 8" xfId="1184"/>
    <cellStyle name="20% - Акцент3 7 8 2" xfId="1185"/>
    <cellStyle name="20% - Акцент3 7 9" xfId="1186"/>
    <cellStyle name="20% - Акцент3 7_46EE.2011(v1.0)" xfId="1187"/>
    <cellStyle name="20% - Акцент3 8" xfId="1188"/>
    <cellStyle name="20% - Акцент3 8 2" xfId="1189"/>
    <cellStyle name="20% - Акцент3 8 2 2" xfId="1190"/>
    <cellStyle name="20% - Акцент3 8 3" xfId="1191"/>
    <cellStyle name="20% - Акцент3 8 3 2" xfId="1192"/>
    <cellStyle name="20% - Акцент3 8 4" xfId="1193"/>
    <cellStyle name="20% - Акцент3 8 4 2" xfId="1194"/>
    <cellStyle name="20% - Акцент3 8 5" xfId="1195"/>
    <cellStyle name="20% - Акцент3 8 5 2" xfId="1196"/>
    <cellStyle name="20% - Акцент3 8 6" xfId="1197"/>
    <cellStyle name="20% - Акцент3 8 6 2" xfId="1198"/>
    <cellStyle name="20% - Акцент3 8 7" xfId="1199"/>
    <cellStyle name="20% - Акцент3 8 7 2" xfId="1200"/>
    <cellStyle name="20% - Акцент3 8 8" xfId="1201"/>
    <cellStyle name="20% - Акцент3 8 8 2" xfId="1202"/>
    <cellStyle name="20% - Акцент3 8 9" xfId="1203"/>
    <cellStyle name="20% - Акцент3 8_46EE.2011(v1.0)" xfId="1204"/>
    <cellStyle name="20% - Акцент3 9" xfId="1205"/>
    <cellStyle name="20% - Акцент3 9 2" xfId="1206"/>
    <cellStyle name="20% - Акцент3 9 2 2" xfId="1207"/>
    <cellStyle name="20% - Акцент3 9 3" xfId="1208"/>
    <cellStyle name="20% - Акцент3 9 3 2" xfId="1209"/>
    <cellStyle name="20% - Акцент3 9 4" xfId="1210"/>
    <cellStyle name="20% - Акцент3 9 4 2" xfId="1211"/>
    <cellStyle name="20% - Акцент3 9 5" xfId="1212"/>
    <cellStyle name="20% - Акцент3 9 5 2" xfId="1213"/>
    <cellStyle name="20% - Акцент3 9 6" xfId="1214"/>
    <cellStyle name="20% - Акцент3 9 6 2" xfId="1215"/>
    <cellStyle name="20% - Акцент3 9 7" xfId="1216"/>
    <cellStyle name="20% - Акцент3 9 7 2" xfId="1217"/>
    <cellStyle name="20% - Акцент3 9 8" xfId="1218"/>
    <cellStyle name="20% - Акцент3 9 8 2" xfId="1219"/>
    <cellStyle name="20% - Акцент3 9 9" xfId="1220"/>
    <cellStyle name="20% - Акцент3 9_46EE.2011(v1.0)" xfId="1221"/>
    <cellStyle name="20% - Акцент4 10" xfId="1222"/>
    <cellStyle name="20% - Акцент4 10 2" xfId="1223"/>
    <cellStyle name="20% - Акцент4 10 2 2" xfId="1224"/>
    <cellStyle name="20% - Акцент4 10 3" xfId="1225"/>
    <cellStyle name="20% - Акцент4 10 3 2" xfId="1226"/>
    <cellStyle name="20% - Акцент4 10 4" xfId="1227"/>
    <cellStyle name="20% - Акцент4 10 4 2" xfId="1228"/>
    <cellStyle name="20% - Акцент4 10 5" xfId="1229"/>
    <cellStyle name="20% - Акцент4 10 5 2" xfId="1230"/>
    <cellStyle name="20% - Акцент4 10 6" xfId="1231"/>
    <cellStyle name="20% - Акцент4 10 6 2" xfId="1232"/>
    <cellStyle name="20% - Акцент4 10 7" xfId="1233"/>
    <cellStyle name="20% - Акцент4 10 7 2" xfId="1234"/>
    <cellStyle name="20% - Акцент4 10 8" xfId="1235"/>
    <cellStyle name="20% - Акцент4 10 8 2" xfId="1236"/>
    <cellStyle name="20% - Акцент4 10 9" xfId="1237"/>
    <cellStyle name="20% - Акцент4 10_формы 2015 котельные 25.02" xfId="1238"/>
    <cellStyle name="20% - Акцент4 11" xfId="1239"/>
    <cellStyle name="20% - Акцент4 12" xfId="1240"/>
    <cellStyle name="20% - Акцент4 13" xfId="1241"/>
    <cellStyle name="20% - Акцент4 2" xfId="1242"/>
    <cellStyle name="20% - Акцент4 2 2" xfId="1243"/>
    <cellStyle name="20% - Акцент4 2 2 2" xfId="1244"/>
    <cellStyle name="20% - Акцент4 2 3" xfId="1245"/>
    <cellStyle name="20% - Акцент4 2 3 2" xfId="1246"/>
    <cellStyle name="20% - Акцент4 2 3 2 2" xfId="1247"/>
    <cellStyle name="20% - Акцент4 2 3 3" xfId="1248"/>
    <cellStyle name="20% - Акцент4 2 4" xfId="1249"/>
    <cellStyle name="20% - Акцент4 2 4 2" xfId="1250"/>
    <cellStyle name="20% - Акцент4 2 5" xfId="1251"/>
    <cellStyle name="20% - Акцент4 2 5 2" xfId="1252"/>
    <cellStyle name="20% - Акцент4 2 6" xfId="1253"/>
    <cellStyle name="20% - Акцент4 2 6 2" xfId="1254"/>
    <cellStyle name="20% - Акцент4 2 7" xfId="1255"/>
    <cellStyle name="20% - Акцент4 2 7 2" xfId="1256"/>
    <cellStyle name="20% - Акцент4 2 8" xfId="1257"/>
    <cellStyle name="20% - Акцент4 2 8 2" xfId="1258"/>
    <cellStyle name="20% - Акцент4 2 9" xfId="1259"/>
    <cellStyle name="20% - Акцент4 2_46EE.2011(v1.0)" xfId="1260"/>
    <cellStyle name="20% - Акцент4 3" xfId="1261"/>
    <cellStyle name="20% - Акцент4 3 2" xfId="1262"/>
    <cellStyle name="20% - Акцент4 3 2 2" xfId="1263"/>
    <cellStyle name="20% - Акцент4 3 3" xfId="1264"/>
    <cellStyle name="20% - Акцент4 3 3 2" xfId="1265"/>
    <cellStyle name="20% - Акцент4 3 4" xfId="1266"/>
    <cellStyle name="20% - Акцент4 3 4 2" xfId="1267"/>
    <cellStyle name="20% - Акцент4 3 5" xfId="1268"/>
    <cellStyle name="20% - Акцент4 3 5 2" xfId="1269"/>
    <cellStyle name="20% - Акцент4 3 6" xfId="1270"/>
    <cellStyle name="20% - Акцент4 3 6 2" xfId="1271"/>
    <cellStyle name="20% - Акцент4 3 7" xfId="1272"/>
    <cellStyle name="20% - Акцент4 3 7 2" xfId="1273"/>
    <cellStyle name="20% - Акцент4 3 8" xfId="1274"/>
    <cellStyle name="20% - Акцент4 3 8 2" xfId="1275"/>
    <cellStyle name="20% - Акцент4 3 9" xfId="1276"/>
    <cellStyle name="20% - Акцент4 3_46EE.2011(v1.0)" xfId="1277"/>
    <cellStyle name="20% - Акцент4 4" xfId="1278"/>
    <cellStyle name="20% - Акцент4 4 2" xfId="1279"/>
    <cellStyle name="20% - Акцент4 4 2 2" xfId="1280"/>
    <cellStyle name="20% - Акцент4 4 3" xfId="1281"/>
    <cellStyle name="20% - Акцент4 4 3 2" xfId="1282"/>
    <cellStyle name="20% - Акцент4 4 4" xfId="1283"/>
    <cellStyle name="20% - Акцент4 4 4 2" xfId="1284"/>
    <cellStyle name="20% - Акцент4 4 5" xfId="1285"/>
    <cellStyle name="20% - Акцент4 4 5 2" xfId="1286"/>
    <cellStyle name="20% - Акцент4 4 6" xfId="1287"/>
    <cellStyle name="20% - Акцент4 4 6 2" xfId="1288"/>
    <cellStyle name="20% - Акцент4 4 7" xfId="1289"/>
    <cellStyle name="20% - Акцент4 4 7 2" xfId="1290"/>
    <cellStyle name="20% - Акцент4 4 8" xfId="1291"/>
    <cellStyle name="20% - Акцент4 4 8 2" xfId="1292"/>
    <cellStyle name="20% - Акцент4 4 9" xfId="1293"/>
    <cellStyle name="20% - Акцент4 4_46EE.2011(v1.0)" xfId="1294"/>
    <cellStyle name="20% - Акцент4 5" xfId="1295"/>
    <cellStyle name="20% - Акцент4 5 2" xfId="1296"/>
    <cellStyle name="20% - Акцент4 5 2 2" xfId="1297"/>
    <cellStyle name="20% - Акцент4 5 3" xfId="1298"/>
    <cellStyle name="20% - Акцент4 5 3 2" xfId="1299"/>
    <cellStyle name="20% - Акцент4 5 4" xfId="1300"/>
    <cellStyle name="20% - Акцент4 5 4 2" xfId="1301"/>
    <cellStyle name="20% - Акцент4 5 5" xfId="1302"/>
    <cellStyle name="20% - Акцент4 5 5 2" xfId="1303"/>
    <cellStyle name="20% - Акцент4 5 6" xfId="1304"/>
    <cellStyle name="20% - Акцент4 5 6 2" xfId="1305"/>
    <cellStyle name="20% - Акцент4 5 7" xfId="1306"/>
    <cellStyle name="20% - Акцент4 5 7 2" xfId="1307"/>
    <cellStyle name="20% - Акцент4 5 8" xfId="1308"/>
    <cellStyle name="20% - Акцент4 5 8 2" xfId="1309"/>
    <cellStyle name="20% - Акцент4 5 9" xfId="1310"/>
    <cellStyle name="20% - Акцент4 5_46EE.2011(v1.0)" xfId="1311"/>
    <cellStyle name="20% - Акцент4 6" xfId="1312"/>
    <cellStyle name="20% - Акцент4 6 2" xfId="1313"/>
    <cellStyle name="20% - Акцент4 6 2 2" xfId="1314"/>
    <cellStyle name="20% - Акцент4 6 3" xfId="1315"/>
    <cellStyle name="20% - Акцент4 6 3 2" xfId="1316"/>
    <cellStyle name="20% - Акцент4 6 4" xfId="1317"/>
    <cellStyle name="20% - Акцент4 6 4 2" xfId="1318"/>
    <cellStyle name="20% - Акцент4 6 5" xfId="1319"/>
    <cellStyle name="20% - Акцент4 6 5 2" xfId="1320"/>
    <cellStyle name="20% - Акцент4 6 6" xfId="1321"/>
    <cellStyle name="20% - Акцент4 6 6 2" xfId="1322"/>
    <cellStyle name="20% - Акцент4 6 7" xfId="1323"/>
    <cellStyle name="20% - Акцент4 6 7 2" xfId="1324"/>
    <cellStyle name="20% - Акцент4 6 8" xfId="1325"/>
    <cellStyle name="20% - Акцент4 6 8 2" xfId="1326"/>
    <cellStyle name="20% - Акцент4 6 9" xfId="1327"/>
    <cellStyle name="20% - Акцент4 6_46EE.2011(v1.0)" xfId="1328"/>
    <cellStyle name="20% - Акцент4 7" xfId="1329"/>
    <cellStyle name="20% - Акцент4 7 2" xfId="1330"/>
    <cellStyle name="20% - Акцент4 7 2 2" xfId="1331"/>
    <cellStyle name="20% - Акцент4 7 3" xfId="1332"/>
    <cellStyle name="20% - Акцент4 7 3 2" xfId="1333"/>
    <cellStyle name="20% - Акцент4 7 4" xfId="1334"/>
    <cellStyle name="20% - Акцент4 7 4 2" xfId="1335"/>
    <cellStyle name="20% - Акцент4 7 5" xfId="1336"/>
    <cellStyle name="20% - Акцент4 7 5 2" xfId="1337"/>
    <cellStyle name="20% - Акцент4 7 6" xfId="1338"/>
    <cellStyle name="20% - Акцент4 7 6 2" xfId="1339"/>
    <cellStyle name="20% - Акцент4 7 7" xfId="1340"/>
    <cellStyle name="20% - Акцент4 7 7 2" xfId="1341"/>
    <cellStyle name="20% - Акцент4 7 8" xfId="1342"/>
    <cellStyle name="20% - Акцент4 7 8 2" xfId="1343"/>
    <cellStyle name="20% - Акцент4 7 9" xfId="1344"/>
    <cellStyle name="20% - Акцент4 7_46EE.2011(v1.0)" xfId="1345"/>
    <cellStyle name="20% - Акцент4 8" xfId="1346"/>
    <cellStyle name="20% - Акцент4 8 2" xfId="1347"/>
    <cellStyle name="20% - Акцент4 8 2 2" xfId="1348"/>
    <cellStyle name="20% - Акцент4 8 3" xfId="1349"/>
    <cellStyle name="20% - Акцент4 8 3 2" xfId="1350"/>
    <cellStyle name="20% - Акцент4 8 4" xfId="1351"/>
    <cellStyle name="20% - Акцент4 8 4 2" xfId="1352"/>
    <cellStyle name="20% - Акцент4 8 5" xfId="1353"/>
    <cellStyle name="20% - Акцент4 8 5 2" xfId="1354"/>
    <cellStyle name="20% - Акцент4 8 6" xfId="1355"/>
    <cellStyle name="20% - Акцент4 8 6 2" xfId="1356"/>
    <cellStyle name="20% - Акцент4 8 7" xfId="1357"/>
    <cellStyle name="20% - Акцент4 8 7 2" xfId="1358"/>
    <cellStyle name="20% - Акцент4 8 8" xfId="1359"/>
    <cellStyle name="20% - Акцент4 8 8 2" xfId="1360"/>
    <cellStyle name="20% - Акцент4 8 9" xfId="1361"/>
    <cellStyle name="20% - Акцент4 8_46EE.2011(v1.0)" xfId="1362"/>
    <cellStyle name="20% - Акцент4 9" xfId="1363"/>
    <cellStyle name="20% - Акцент4 9 2" xfId="1364"/>
    <cellStyle name="20% - Акцент4 9 2 2" xfId="1365"/>
    <cellStyle name="20% - Акцент4 9 3" xfId="1366"/>
    <cellStyle name="20% - Акцент4 9 3 2" xfId="1367"/>
    <cellStyle name="20% - Акцент4 9 4" xfId="1368"/>
    <cellStyle name="20% - Акцент4 9 4 2" xfId="1369"/>
    <cellStyle name="20% - Акцент4 9 5" xfId="1370"/>
    <cellStyle name="20% - Акцент4 9 5 2" xfId="1371"/>
    <cellStyle name="20% - Акцент4 9 6" xfId="1372"/>
    <cellStyle name="20% - Акцент4 9 6 2" xfId="1373"/>
    <cellStyle name="20% - Акцент4 9 7" xfId="1374"/>
    <cellStyle name="20% - Акцент4 9 7 2" xfId="1375"/>
    <cellStyle name="20% - Акцент4 9 8" xfId="1376"/>
    <cellStyle name="20% - Акцент4 9 8 2" xfId="1377"/>
    <cellStyle name="20% - Акцент4 9 9" xfId="1378"/>
    <cellStyle name="20% - Акцент4 9_46EE.2011(v1.0)" xfId="1379"/>
    <cellStyle name="20% - Акцент5 10" xfId="1380"/>
    <cellStyle name="20% - Акцент5 10 2" xfId="1381"/>
    <cellStyle name="20% - Акцент5 10 2 2" xfId="1382"/>
    <cellStyle name="20% - Акцент5 10 3" xfId="1383"/>
    <cellStyle name="20% - Акцент5 10 3 2" xfId="1384"/>
    <cellStyle name="20% - Акцент5 10 4" xfId="1385"/>
    <cellStyle name="20% - Акцент5 10 4 2" xfId="1386"/>
    <cellStyle name="20% - Акцент5 10 5" xfId="1387"/>
    <cellStyle name="20% - Акцент5 10 5 2" xfId="1388"/>
    <cellStyle name="20% - Акцент5 10 6" xfId="1389"/>
    <cellStyle name="20% - Акцент5 10 6 2" xfId="1390"/>
    <cellStyle name="20% - Акцент5 10 7" xfId="1391"/>
    <cellStyle name="20% - Акцент5 10 7 2" xfId="1392"/>
    <cellStyle name="20% - Акцент5 10 8" xfId="1393"/>
    <cellStyle name="20% - Акцент5 10 8 2" xfId="1394"/>
    <cellStyle name="20% - Акцент5 10 9" xfId="1395"/>
    <cellStyle name="20% - Акцент5 10_формы 2015 котельные 25.02" xfId="1396"/>
    <cellStyle name="20% - Акцент5 11" xfId="1397"/>
    <cellStyle name="20% - Акцент5 11 2" xfId="1398"/>
    <cellStyle name="20% - Акцент5 12" xfId="1399"/>
    <cellStyle name="20% - Акцент5 13" xfId="1400"/>
    <cellStyle name="20% - Акцент5 14" xfId="1401"/>
    <cellStyle name="20% - Акцент5 2" xfId="1402"/>
    <cellStyle name="20% - Акцент5 2 2" xfId="1403"/>
    <cellStyle name="20% - Акцент5 2 2 2" xfId="1404"/>
    <cellStyle name="20% - Акцент5 2 3" xfId="1405"/>
    <cellStyle name="20% - Акцент5 2 3 2" xfId="1406"/>
    <cellStyle name="20% - Акцент5 2 4" xfId="1407"/>
    <cellStyle name="20% - Акцент5 2 4 2" xfId="1408"/>
    <cellStyle name="20% - Акцент5 2 5" xfId="1409"/>
    <cellStyle name="20% - Акцент5 2 5 2" xfId="1410"/>
    <cellStyle name="20% - Акцент5 2 6" xfId="1411"/>
    <cellStyle name="20% - Акцент5 2 6 2" xfId="1412"/>
    <cellStyle name="20% - Акцент5 2 7" xfId="1413"/>
    <cellStyle name="20% - Акцент5 2 7 2" xfId="1414"/>
    <cellStyle name="20% - Акцент5 2 8" xfId="1415"/>
    <cellStyle name="20% - Акцент5 2 8 2" xfId="1416"/>
    <cellStyle name="20% - Акцент5 2 9" xfId="1417"/>
    <cellStyle name="20% - Акцент5 2_46EE.2011(v1.0)" xfId="1418"/>
    <cellStyle name="20% - Акцент5 3" xfId="1419"/>
    <cellStyle name="20% - Акцент5 3 2" xfId="1420"/>
    <cellStyle name="20% - Акцент5 3 2 2" xfId="1421"/>
    <cellStyle name="20% - Акцент5 3 3" xfId="1422"/>
    <cellStyle name="20% - Акцент5 3 3 2" xfId="1423"/>
    <cellStyle name="20% - Акцент5 3 4" xfId="1424"/>
    <cellStyle name="20% - Акцент5 3 4 2" xfId="1425"/>
    <cellStyle name="20% - Акцент5 3 5" xfId="1426"/>
    <cellStyle name="20% - Акцент5 3 5 2" xfId="1427"/>
    <cellStyle name="20% - Акцент5 3 6" xfId="1428"/>
    <cellStyle name="20% - Акцент5 3 6 2" xfId="1429"/>
    <cellStyle name="20% - Акцент5 3 7" xfId="1430"/>
    <cellStyle name="20% - Акцент5 3 7 2" xfId="1431"/>
    <cellStyle name="20% - Акцент5 3 8" xfId="1432"/>
    <cellStyle name="20% - Акцент5 3 8 2" xfId="1433"/>
    <cellStyle name="20% - Акцент5 3 9" xfId="1434"/>
    <cellStyle name="20% - Акцент5 3_46EE.2011(v1.0)" xfId="1435"/>
    <cellStyle name="20% - Акцент5 4" xfId="1436"/>
    <cellStyle name="20% - Акцент5 4 2" xfId="1437"/>
    <cellStyle name="20% - Акцент5 4 2 2" xfId="1438"/>
    <cellStyle name="20% - Акцент5 4 3" xfId="1439"/>
    <cellStyle name="20% - Акцент5 4 3 2" xfId="1440"/>
    <cellStyle name="20% - Акцент5 4 4" xfId="1441"/>
    <cellStyle name="20% - Акцент5 4 4 2" xfId="1442"/>
    <cellStyle name="20% - Акцент5 4 5" xfId="1443"/>
    <cellStyle name="20% - Акцент5 4 5 2" xfId="1444"/>
    <cellStyle name="20% - Акцент5 4 6" xfId="1445"/>
    <cellStyle name="20% - Акцент5 4 6 2" xfId="1446"/>
    <cellStyle name="20% - Акцент5 4 7" xfId="1447"/>
    <cellStyle name="20% - Акцент5 4 7 2" xfId="1448"/>
    <cellStyle name="20% - Акцент5 4 8" xfId="1449"/>
    <cellStyle name="20% - Акцент5 4 8 2" xfId="1450"/>
    <cellStyle name="20% - Акцент5 4 9" xfId="1451"/>
    <cellStyle name="20% - Акцент5 4_46EE.2011(v1.0)" xfId="1452"/>
    <cellStyle name="20% - Акцент5 5" xfId="1453"/>
    <cellStyle name="20% - Акцент5 5 2" xfId="1454"/>
    <cellStyle name="20% - Акцент5 5 2 2" xfId="1455"/>
    <cellStyle name="20% - Акцент5 5 3" xfId="1456"/>
    <cellStyle name="20% - Акцент5 5 3 2" xfId="1457"/>
    <cellStyle name="20% - Акцент5 5 4" xfId="1458"/>
    <cellStyle name="20% - Акцент5 5 4 2" xfId="1459"/>
    <cellStyle name="20% - Акцент5 5 5" xfId="1460"/>
    <cellStyle name="20% - Акцент5 5 5 2" xfId="1461"/>
    <cellStyle name="20% - Акцент5 5 6" xfId="1462"/>
    <cellStyle name="20% - Акцент5 5 6 2" xfId="1463"/>
    <cellStyle name="20% - Акцент5 5 7" xfId="1464"/>
    <cellStyle name="20% - Акцент5 5 7 2" xfId="1465"/>
    <cellStyle name="20% - Акцент5 5 8" xfId="1466"/>
    <cellStyle name="20% - Акцент5 5 8 2" xfId="1467"/>
    <cellStyle name="20% - Акцент5 5 9" xfId="1468"/>
    <cellStyle name="20% - Акцент5 5_46EE.2011(v1.0)" xfId="1469"/>
    <cellStyle name="20% - Акцент5 6" xfId="1470"/>
    <cellStyle name="20% - Акцент5 6 2" xfId="1471"/>
    <cellStyle name="20% - Акцент5 6 2 2" xfId="1472"/>
    <cellStyle name="20% - Акцент5 6 3" xfId="1473"/>
    <cellStyle name="20% - Акцент5 6 3 2" xfId="1474"/>
    <cellStyle name="20% - Акцент5 6 4" xfId="1475"/>
    <cellStyle name="20% - Акцент5 6 4 2" xfId="1476"/>
    <cellStyle name="20% - Акцент5 6 5" xfId="1477"/>
    <cellStyle name="20% - Акцент5 6 5 2" xfId="1478"/>
    <cellStyle name="20% - Акцент5 6 6" xfId="1479"/>
    <cellStyle name="20% - Акцент5 6 6 2" xfId="1480"/>
    <cellStyle name="20% - Акцент5 6 7" xfId="1481"/>
    <cellStyle name="20% - Акцент5 6 7 2" xfId="1482"/>
    <cellStyle name="20% - Акцент5 6 8" xfId="1483"/>
    <cellStyle name="20% - Акцент5 6 8 2" xfId="1484"/>
    <cellStyle name="20% - Акцент5 6 9" xfId="1485"/>
    <cellStyle name="20% - Акцент5 6_46EE.2011(v1.0)" xfId="1486"/>
    <cellStyle name="20% - Акцент5 7" xfId="1487"/>
    <cellStyle name="20% - Акцент5 7 2" xfId="1488"/>
    <cellStyle name="20% - Акцент5 7 2 2" xfId="1489"/>
    <cellStyle name="20% - Акцент5 7 3" xfId="1490"/>
    <cellStyle name="20% - Акцент5 7 3 2" xfId="1491"/>
    <cellStyle name="20% - Акцент5 7 4" xfId="1492"/>
    <cellStyle name="20% - Акцент5 7 4 2" xfId="1493"/>
    <cellStyle name="20% - Акцент5 7 5" xfId="1494"/>
    <cellStyle name="20% - Акцент5 7 5 2" xfId="1495"/>
    <cellStyle name="20% - Акцент5 7 6" xfId="1496"/>
    <cellStyle name="20% - Акцент5 7 6 2" xfId="1497"/>
    <cellStyle name="20% - Акцент5 7 7" xfId="1498"/>
    <cellStyle name="20% - Акцент5 7 7 2" xfId="1499"/>
    <cellStyle name="20% - Акцент5 7 8" xfId="1500"/>
    <cellStyle name="20% - Акцент5 7 8 2" xfId="1501"/>
    <cellStyle name="20% - Акцент5 7 9" xfId="1502"/>
    <cellStyle name="20% - Акцент5 7_46EE.2011(v1.0)" xfId="1503"/>
    <cellStyle name="20% - Акцент5 8" xfId="1504"/>
    <cellStyle name="20% - Акцент5 8 2" xfId="1505"/>
    <cellStyle name="20% - Акцент5 8 2 2" xfId="1506"/>
    <cellStyle name="20% - Акцент5 8 3" xfId="1507"/>
    <cellStyle name="20% - Акцент5 8 3 2" xfId="1508"/>
    <cellStyle name="20% - Акцент5 8 4" xfId="1509"/>
    <cellStyle name="20% - Акцент5 8 4 2" xfId="1510"/>
    <cellStyle name="20% - Акцент5 8 5" xfId="1511"/>
    <cellStyle name="20% - Акцент5 8 5 2" xfId="1512"/>
    <cellStyle name="20% - Акцент5 8 6" xfId="1513"/>
    <cellStyle name="20% - Акцент5 8 6 2" xfId="1514"/>
    <cellStyle name="20% - Акцент5 8 7" xfId="1515"/>
    <cellStyle name="20% - Акцент5 8 7 2" xfId="1516"/>
    <cellStyle name="20% - Акцент5 8 8" xfId="1517"/>
    <cellStyle name="20% - Акцент5 8 8 2" xfId="1518"/>
    <cellStyle name="20% - Акцент5 8 9" xfId="1519"/>
    <cellStyle name="20% - Акцент5 8_46EE.2011(v1.0)" xfId="1520"/>
    <cellStyle name="20% - Акцент5 9" xfId="1521"/>
    <cellStyle name="20% - Акцент5 9 2" xfId="1522"/>
    <cellStyle name="20% - Акцент5 9 2 2" xfId="1523"/>
    <cellStyle name="20% - Акцент5 9 3" xfId="1524"/>
    <cellStyle name="20% - Акцент5 9 3 2" xfId="1525"/>
    <cellStyle name="20% - Акцент5 9 4" xfId="1526"/>
    <cellStyle name="20% - Акцент5 9 4 2" xfId="1527"/>
    <cellStyle name="20% - Акцент5 9 5" xfId="1528"/>
    <cellStyle name="20% - Акцент5 9 5 2" xfId="1529"/>
    <cellStyle name="20% - Акцент5 9 6" xfId="1530"/>
    <cellStyle name="20% - Акцент5 9 6 2" xfId="1531"/>
    <cellStyle name="20% - Акцент5 9 7" xfId="1532"/>
    <cellStyle name="20% - Акцент5 9 7 2" xfId="1533"/>
    <cellStyle name="20% - Акцент5 9 8" xfId="1534"/>
    <cellStyle name="20% - Акцент5 9 8 2" xfId="1535"/>
    <cellStyle name="20% - Акцент5 9 9" xfId="1536"/>
    <cellStyle name="20% - Акцент5 9_46EE.2011(v1.0)" xfId="1537"/>
    <cellStyle name="20% - Акцент6 10" xfId="1538"/>
    <cellStyle name="20% - Акцент6 10 2" xfId="1539"/>
    <cellStyle name="20% - Акцент6 10 2 2" xfId="1540"/>
    <cellStyle name="20% - Акцент6 10 3" xfId="1541"/>
    <cellStyle name="20% - Акцент6 10 3 2" xfId="1542"/>
    <cellStyle name="20% - Акцент6 10 4" xfId="1543"/>
    <cellStyle name="20% - Акцент6 10 4 2" xfId="1544"/>
    <cellStyle name="20% - Акцент6 10 5" xfId="1545"/>
    <cellStyle name="20% - Акцент6 10 5 2" xfId="1546"/>
    <cellStyle name="20% - Акцент6 10 6" xfId="1547"/>
    <cellStyle name="20% - Акцент6 10 6 2" xfId="1548"/>
    <cellStyle name="20% - Акцент6 10 7" xfId="1549"/>
    <cellStyle name="20% - Акцент6 10 7 2" xfId="1550"/>
    <cellStyle name="20% - Акцент6 10 8" xfId="1551"/>
    <cellStyle name="20% - Акцент6 10 8 2" xfId="1552"/>
    <cellStyle name="20% - Акцент6 10 9" xfId="1553"/>
    <cellStyle name="20% - Акцент6 10_формы 2015 котельные 25.02" xfId="1554"/>
    <cellStyle name="20% - Акцент6 11" xfId="1555"/>
    <cellStyle name="20% - Акцент6 12" xfId="1556"/>
    <cellStyle name="20% - Акцент6 13" xfId="1557"/>
    <cellStyle name="20% - Акцент6 2" xfId="1558"/>
    <cellStyle name="20% - Акцент6 2 2" xfId="1559"/>
    <cellStyle name="20% - Акцент6 2 2 2" xfId="1560"/>
    <cellStyle name="20% - Акцент6 2 3" xfId="1561"/>
    <cellStyle name="20% - Акцент6 2 3 2" xfId="1562"/>
    <cellStyle name="20% - Акцент6 2 4" xfId="1563"/>
    <cellStyle name="20% - Акцент6 2 4 2" xfId="1564"/>
    <cellStyle name="20% - Акцент6 2 5" xfId="1565"/>
    <cellStyle name="20% - Акцент6 2 5 2" xfId="1566"/>
    <cellStyle name="20% - Акцент6 2 6" xfId="1567"/>
    <cellStyle name="20% - Акцент6 2 6 2" xfId="1568"/>
    <cellStyle name="20% - Акцент6 2 7" xfId="1569"/>
    <cellStyle name="20% - Акцент6 2 7 2" xfId="1570"/>
    <cellStyle name="20% - Акцент6 2 8" xfId="1571"/>
    <cellStyle name="20% - Акцент6 2 8 2" xfId="1572"/>
    <cellStyle name="20% - Акцент6 2 9" xfId="1573"/>
    <cellStyle name="20% - Акцент6 2_46EE.2011(v1.0)" xfId="1574"/>
    <cellStyle name="20% - Акцент6 3" xfId="1575"/>
    <cellStyle name="20% - Акцент6 3 2" xfId="1576"/>
    <cellStyle name="20% - Акцент6 3 2 2" xfId="1577"/>
    <cellStyle name="20% - Акцент6 3 3" xfId="1578"/>
    <cellStyle name="20% - Акцент6 3 3 2" xfId="1579"/>
    <cellStyle name="20% - Акцент6 3 4" xfId="1580"/>
    <cellStyle name="20% - Акцент6 3 4 2" xfId="1581"/>
    <cellStyle name="20% - Акцент6 3 5" xfId="1582"/>
    <cellStyle name="20% - Акцент6 3 5 2" xfId="1583"/>
    <cellStyle name="20% - Акцент6 3 6" xfId="1584"/>
    <cellStyle name="20% - Акцент6 3 6 2" xfId="1585"/>
    <cellStyle name="20% - Акцент6 3 7" xfId="1586"/>
    <cellStyle name="20% - Акцент6 3 7 2" xfId="1587"/>
    <cellStyle name="20% - Акцент6 3 8" xfId="1588"/>
    <cellStyle name="20% - Акцент6 3 8 2" xfId="1589"/>
    <cellStyle name="20% - Акцент6 3 9" xfId="1590"/>
    <cellStyle name="20% - Акцент6 3_46EE.2011(v1.0)" xfId="1591"/>
    <cellStyle name="20% - Акцент6 4" xfId="1592"/>
    <cellStyle name="20% - Акцент6 4 2" xfId="1593"/>
    <cellStyle name="20% - Акцент6 4 2 2" xfId="1594"/>
    <cellStyle name="20% - Акцент6 4 3" xfId="1595"/>
    <cellStyle name="20% - Акцент6 4 3 2" xfId="1596"/>
    <cellStyle name="20% - Акцент6 4 4" xfId="1597"/>
    <cellStyle name="20% - Акцент6 4 4 2" xfId="1598"/>
    <cellStyle name="20% - Акцент6 4 5" xfId="1599"/>
    <cellStyle name="20% - Акцент6 4 5 2" xfId="1600"/>
    <cellStyle name="20% - Акцент6 4 6" xfId="1601"/>
    <cellStyle name="20% - Акцент6 4 6 2" xfId="1602"/>
    <cellStyle name="20% - Акцент6 4 7" xfId="1603"/>
    <cellStyle name="20% - Акцент6 4 7 2" xfId="1604"/>
    <cellStyle name="20% - Акцент6 4 8" xfId="1605"/>
    <cellStyle name="20% - Акцент6 4 8 2" xfId="1606"/>
    <cellStyle name="20% - Акцент6 4 9" xfId="1607"/>
    <cellStyle name="20% - Акцент6 4_46EE.2011(v1.0)" xfId="1608"/>
    <cellStyle name="20% - Акцент6 5" xfId="1609"/>
    <cellStyle name="20% - Акцент6 5 2" xfId="1610"/>
    <cellStyle name="20% - Акцент6 5 2 2" xfId="1611"/>
    <cellStyle name="20% - Акцент6 5 3" xfId="1612"/>
    <cellStyle name="20% - Акцент6 5 3 2" xfId="1613"/>
    <cellStyle name="20% - Акцент6 5 4" xfId="1614"/>
    <cellStyle name="20% - Акцент6 5 4 2" xfId="1615"/>
    <cellStyle name="20% - Акцент6 5 5" xfId="1616"/>
    <cellStyle name="20% - Акцент6 5 5 2" xfId="1617"/>
    <cellStyle name="20% - Акцент6 5 6" xfId="1618"/>
    <cellStyle name="20% - Акцент6 5 6 2" xfId="1619"/>
    <cellStyle name="20% - Акцент6 5 7" xfId="1620"/>
    <cellStyle name="20% - Акцент6 5 7 2" xfId="1621"/>
    <cellStyle name="20% - Акцент6 5 8" xfId="1622"/>
    <cellStyle name="20% - Акцент6 5 8 2" xfId="1623"/>
    <cellStyle name="20% - Акцент6 5 9" xfId="1624"/>
    <cellStyle name="20% - Акцент6 5_46EE.2011(v1.0)" xfId="1625"/>
    <cellStyle name="20% - Акцент6 6" xfId="1626"/>
    <cellStyle name="20% - Акцент6 6 2" xfId="1627"/>
    <cellStyle name="20% - Акцент6 6 2 2" xfId="1628"/>
    <cellStyle name="20% - Акцент6 6 3" xfId="1629"/>
    <cellStyle name="20% - Акцент6 6 3 2" xfId="1630"/>
    <cellStyle name="20% - Акцент6 6 4" xfId="1631"/>
    <cellStyle name="20% - Акцент6 6 4 2" xfId="1632"/>
    <cellStyle name="20% - Акцент6 6 5" xfId="1633"/>
    <cellStyle name="20% - Акцент6 6 5 2" xfId="1634"/>
    <cellStyle name="20% - Акцент6 6 6" xfId="1635"/>
    <cellStyle name="20% - Акцент6 6 6 2" xfId="1636"/>
    <cellStyle name="20% - Акцент6 6 7" xfId="1637"/>
    <cellStyle name="20% - Акцент6 6 7 2" xfId="1638"/>
    <cellStyle name="20% - Акцент6 6 8" xfId="1639"/>
    <cellStyle name="20% - Акцент6 6 8 2" xfId="1640"/>
    <cellStyle name="20% - Акцент6 6 9" xfId="1641"/>
    <cellStyle name="20% - Акцент6 6_46EE.2011(v1.0)" xfId="1642"/>
    <cellStyle name="20% - Акцент6 7" xfId="1643"/>
    <cellStyle name="20% - Акцент6 7 2" xfId="1644"/>
    <cellStyle name="20% - Акцент6 7 2 2" xfId="1645"/>
    <cellStyle name="20% - Акцент6 7 3" xfId="1646"/>
    <cellStyle name="20% - Акцент6 7 3 2" xfId="1647"/>
    <cellStyle name="20% - Акцент6 7 4" xfId="1648"/>
    <cellStyle name="20% - Акцент6 7 4 2" xfId="1649"/>
    <cellStyle name="20% - Акцент6 7 5" xfId="1650"/>
    <cellStyle name="20% - Акцент6 7 5 2" xfId="1651"/>
    <cellStyle name="20% - Акцент6 7 6" xfId="1652"/>
    <cellStyle name="20% - Акцент6 7 6 2" xfId="1653"/>
    <cellStyle name="20% - Акцент6 7 7" xfId="1654"/>
    <cellStyle name="20% - Акцент6 7 7 2" xfId="1655"/>
    <cellStyle name="20% - Акцент6 7 8" xfId="1656"/>
    <cellStyle name="20% - Акцент6 7 8 2" xfId="1657"/>
    <cellStyle name="20% - Акцент6 7 9" xfId="1658"/>
    <cellStyle name="20% - Акцент6 7_46EE.2011(v1.0)" xfId="1659"/>
    <cellStyle name="20% - Акцент6 8" xfId="1660"/>
    <cellStyle name="20% - Акцент6 8 2" xfId="1661"/>
    <cellStyle name="20% - Акцент6 8 2 2" xfId="1662"/>
    <cellStyle name="20% - Акцент6 8 3" xfId="1663"/>
    <cellStyle name="20% - Акцент6 8 3 2" xfId="1664"/>
    <cellStyle name="20% - Акцент6 8 4" xfId="1665"/>
    <cellStyle name="20% - Акцент6 8 4 2" xfId="1666"/>
    <cellStyle name="20% - Акцент6 8 5" xfId="1667"/>
    <cellStyle name="20% - Акцент6 8 5 2" xfId="1668"/>
    <cellStyle name="20% - Акцент6 8 6" xfId="1669"/>
    <cellStyle name="20% - Акцент6 8 6 2" xfId="1670"/>
    <cellStyle name="20% - Акцент6 8 7" xfId="1671"/>
    <cellStyle name="20% - Акцент6 8 7 2" xfId="1672"/>
    <cellStyle name="20% - Акцент6 8 8" xfId="1673"/>
    <cellStyle name="20% - Акцент6 8 8 2" xfId="1674"/>
    <cellStyle name="20% - Акцент6 8 9" xfId="1675"/>
    <cellStyle name="20% - Акцент6 8_46EE.2011(v1.0)" xfId="1676"/>
    <cellStyle name="20% - Акцент6 9" xfId="1677"/>
    <cellStyle name="20% - Акцент6 9 2" xfId="1678"/>
    <cellStyle name="20% - Акцент6 9 2 2" xfId="1679"/>
    <cellStyle name="20% - Акцент6 9 3" xfId="1680"/>
    <cellStyle name="20% - Акцент6 9 3 2" xfId="1681"/>
    <cellStyle name="20% - Акцент6 9 4" xfId="1682"/>
    <cellStyle name="20% - Акцент6 9 4 2" xfId="1683"/>
    <cellStyle name="20% - Акцент6 9 5" xfId="1684"/>
    <cellStyle name="20% - Акцент6 9 5 2" xfId="1685"/>
    <cellStyle name="20% - Акцент6 9 6" xfId="1686"/>
    <cellStyle name="20% - Акцент6 9 6 2" xfId="1687"/>
    <cellStyle name="20% - Акцент6 9 7" xfId="1688"/>
    <cellStyle name="20% - Акцент6 9 7 2" xfId="1689"/>
    <cellStyle name="20% - Акцент6 9 8" xfId="1690"/>
    <cellStyle name="20% - Акцент6 9 8 2" xfId="1691"/>
    <cellStyle name="20% - Акцент6 9 9" xfId="1692"/>
    <cellStyle name="20% - Акцент6 9_46EE.2011(v1.0)" xfId="1693"/>
    <cellStyle name="3d" xfId="1694"/>
    <cellStyle name="40% - Accent1" xfId="1695"/>
    <cellStyle name="40% - Accent1 2" xfId="1696"/>
    <cellStyle name="40% - Accent1 2 2" xfId="1697"/>
    <cellStyle name="40% - Accent1 3" xfId="1698"/>
    <cellStyle name="40% - Accent1 3 2" xfId="1699"/>
    <cellStyle name="40% - Accent1 4" xfId="1700"/>
    <cellStyle name="40% - Accent1 4 2" xfId="1701"/>
    <cellStyle name="40% - Accent1 5" xfId="1702"/>
    <cellStyle name="40% - Accent1 5 2" xfId="1703"/>
    <cellStyle name="40% - Accent1 6" xfId="1704"/>
    <cellStyle name="40% - Accent1 6 2" xfId="1705"/>
    <cellStyle name="40% - Accent1 7" xfId="1706"/>
    <cellStyle name="40% - Accent1 7 2" xfId="1707"/>
    <cellStyle name="40% - Accent1 8" xfId="1708"/>
    <cellStyle name="40% - Accent1 8 2" xfId="1709"/>
    <cellStyle name="40% - Accent1 9" xfId="1710"/>
    <cellStyle name="40% - Accent1_46EE.2011(v1.0)" xfId="1711"/>
    <cellStyle name="40% - Accent2" xfId="1712"/>
    <cellStyle name="40% - Accent2 2" xfId="1713"/>
    <cellStyle name="40% - Accent2 2 2" xfId="1714"/>
    <cellStyle name="40% - Accent2 3" xfId="1715"/>
    <cellStyle name="40% - Accent2 3 2" xfId="1716"/>
    <cellStyle name="40% - Accent2 4" xfId="1717"/>
    <cellStyle name="40% - Accent2 4 2" xfId="1718"/>
    <cellStyle name="40% - Accent2 5" xfId="1719"/>
    <cellStyle name="40% - Accent2 5 2" xfId="1720"/>
    <cellStyle name="40% - Accent2 6" xfId="1721"/>
    <cellStyle name="40% - Accent2 6 2" xfId="1722"/>
    <cellStyle name="40% - Accent2 7" xfId="1723"/>
    <cellStyle name="40% - Accent2 7 2" xfId="1724"/>
    <cellStyle name="40% - Accent2 8" xfId="1725"/>
    <cellStyle name="40% - Accent2 8 2" xfId="1726"/>
    <cellStyle name="40% - Accent2 9" xfId="1727"/>
    <cellStyle name="40% - Accent2_46EE.2011(v1.0)" xfId="1728"/>
    <cellStyle name="40% - Accent3" xfId="1729"/>
    <cellStyle name="40% - Accent3 2" xfId="1730"/>
    <cellStyle name="40% - Accent3 2 2" xfId="1731"/>
    <cellStyle name="40% - Accent3 3" xfId="1732"/>
    <cellStyle name="40% - Accent3 3 2" xfId="1733"/>
    <cellStyle name="40% - Accent3 4" xfId="1734"/>
    <cellStyle name="40% - Accent3 4 2" xfId="1735"/>
    <cellStyle name="40% - Accent3 5" xfId="1736"/>
    <cellStyle name="40% - Accent3 5 2" xfId="1737"/>
    <cellStyle name="40% - Accent3 6" xfId="1738"/>
    <cellStyle name="40% - Accent3 6 2" xfId="1739"/>
    <cellStyle name="40% - Accent3 7" xfId="1740"/>
    <cellStyle name="40% - Accent3 7 2" xfId="1741"/>
    <cellStyle name="40% - Accent3 8" xfId="1742"/>
    <cellStyle name="40% - Accent3 8 2" xfId="1743"/>
    <cellStyle name="40% - Accent3 9" xfId="1744"/>
    <cellStyle name="40% - Accent3_46EE.2011(v1.0)" xfId="1745"/>
    <cellStyle name="40% - Accent4" xfId="1746"/>
    <cellStyle name="40% - Accent4 2" xfId="1747"/>
    <cellStyle name="40% - Accent4 2 2" xfId="1748"/>
    <cellStyle name="40% - Accent4 3" xfId="1749"/>
    <cellStyle name="40% - Accent4 3 2" xfId="1750"/>
    <cellStyle name="40% - Accent4 4" xfId="1751"/>
    <cellStyle name="40% - Accent4 4 2" xfId="1752"/>
    <cellStyle name="40% - Accent4 5" xfId="1753"/>
    <cellStyle name="40% - Accent4 5 2" xfId="1754"/>
    <cellStyle name="40% - Accent4 6" xfId="1755"/>
    <cellStyle name="40% - Accent4 6 2" xfId="1756"/>
    <cellStyle name="40% - Accent4 7" xfId="1757"/>
    <cellStyle name="40% - Accent4 7 2" xfId="1758"/>
    <cellStyle name="40% - Accent4 8" xfId="1759"/>
    <cellStyle name="40% - Accent4 8 2" xfId="1760"/>
    <cellStyle name="40% - Accent4 9" xfId="1761"/>
    <cellStyle name="40% - Accent4_46EE.2011(v1.0)" xfId="1762"/>
    <cellStyle name="40% - Accent5" xfId="1763"/>
    <cellStyle name="40% - Accent5 2" xfId="1764"/>
    <cellStyle name="40% - Accent5 2 2" xfId="1765"/>
    <cellStyle name="40% - Accent5 3" xfId="1766"/>
    <cellStyle name="40% - Accent5 3 2" xfId="1767"/>
    <cellStyle name="40% - Accent5 4" xfId="1768"/>
    <cellStyle name="40% - Accent5 4 2" xfId="1769"/>
    <cellStyle name="40% - Accent5 5" xfId="1770"/>
    <cellStyle name="40% - Accent5 5 2" xfId="1771"/>
    <cellStyle name="40% - Accent5 6" xfId="1772"/>
    <cellStyle name="40% - Accent5 6 2" xfId="1773"/>
    <cellStyle name="40% - Accent5 7" xfId="1774"/>
    <cellStyle name="40% - Accent5 7 2" xfId="1775"/>
    <cellStyle name="40% - Accent5 8" xfId="1776"/>
    <cellStyle name="40% - Accent5 8 2" xfId="1777"/>
    <cellStyle name="40% - Accent5 9" xfId="1778"/>
    <cellStyle name="40% - Accent5_46EE.2011(v1.0)" xfId="1779"/>
    <cellStyle name="40% - Accent6" xfId="1780"/>
    <cellStyle name="40% - Accent6 2" xfId="1781"/>
    <cellStyle name="40% - Accent6 2 2" xfId="1782"/>
    <cellStyle name="40% - Accent6 3" xfId="1783"/>
    <cellStyle name="40% - Accent6 3 2" xfId="1784"/>
    <cellStyle name="40% - Accent6 4" xfId="1785"/>
    <cellStyle name="40% - Accent6 4 2" xfId="1786"/>
    <cellStyle name="40% - Accent6 5" xfId="1787"/>
    <cellStyle name="40% - Accent6 5 2" xfId="1788"/>
    <cellStyle name="40% - Accent6 6" xfId="1789"/>
    <cellStyle name="40% - Accent6 6 2" xfId="1790"/>
    <cellStyle name="40% - Accent6 7" xfId="1791"/>
    <cellStyle name="40% - Accent6 7 2" xfId="1792"/>
    <cellStyle name="40% - Accent6 8" xfId="1793"/>
    <cellStyle name="40% - Accent6 8 2" xfId="1794"/>
    <cellStyle name="40% - Accent6 9" xfId="1795"/>
    <cellStyle name="40% - Accent6_46EE.2011(v1.0)" xfId="1796"/>
    <cellStyle name="40% - Акцент1 10" xfId="1797"/>
    <cellStyle name="40% - Акцент1 10 2" xfId="1798"/>
    <cellStyle name="40% - Акцент1 10 2 2" xfId="1799"/>
    <cellStyle name="40% - Акцент1 10 3" xfId="1800"/>
    <cellStyle name="40% - Акцент1 10 3 2" xfId="1801"/>
    <cellStyle name="40% - Акцент1 10 4" xfId="1802"/>
    <cellStyle name="40% - Акцент1 10 4 2" xfId="1803"/>
    <cellStyle name="40% - Акцент1 10 5" xfId="1804"/>
    <cellStyle name="40% - Акцент1 10 5 2" xfId="1805"/>
    <cellStyle name="40% - Акцент1 10 6" xfId="1806"/>
    <cellStyle name="40% - Акцент1 10 6 2" xfId="1807"/>
    <cellStyle name="40% - Акцент1 10 7" xfId="1808"/>
    <cellStyle name="40% - Акцент1 10 7 2" xfId="1809"/>
    <cellStyle name="40% - Акцент1 10 8" xfId="1810"/>
    <cellStyle name="40% - Акцент1 10 8 2" xfId="1811"/>
    <cellStyle name="40% - Акцент1 10 9" xfId="1812"/>
    <cellStyle name="40% - Акцент1 10_формы 2015 котельные 25.02" xfId="1813"/>
    <cellStyle name="40% - Акцент1 11" xfId="1814"/>
    <cellStyle name="40% - Акцент1 12" xfId="1815"/>
    <cellStyle name="40% - Акцент1 13" xfId="1816"/>
    <cellStyle name="40% - Акцент1 2" xfId="1817"/>
    <cellStyle name="40% - Акцент1 2 2" xfId="1818"/>
    <cellStyle name="40% - Акцент1 2 2 2" xfId="1819"/>
    <cellStyle name="40% - Акцент1 2 2 2 2" xfId="1820"/>
    <cellStyle name="40% - Акцент1 2 2 3" xfId="1821"/>
    <cellStyle name="40% - Акцент1 2 3" xfId="1822"/>
    <cellStyle name="40% - Акцент1 2 3 2" xfId="1823"/>
    <cellStyle name="40% - Акцент1 2 4" xfId="1824"/>
    <cellStyle name="40% - Акцент1 2 4 2" xfId="1825"/>
    <cellStyle name="40% - Акцент1 2 5" xfId="1826"/>
    <cellStyle name="40% - Акцент1 2 5 2" xfId="1827"/>
    <cellStyle name="40% - Акцент1 2 6" xfId="1828"/>
    <cellStyle name="40% - Акцент1 2 6 2" xfId="1829"/>
    <cellStyle name="40% - Акцент1 2 7" xfId="1830"/>
    <cellStyle name="40% - Акцент1 2 7 2" xfId="1831"/>
    <cellStyle name="40% - Акцент1 2 8" xfId="1832"/>
    <cellStyle name="40% - Акцент1 2 8 2" xfId="1833"/>
    <cellStyle name="40% - Акцент1 2 9" xfId="1834"/>
    <cellStyle name="40% - Акцент1 2_46EE.2011(v1.0)" xfId="1835"/>
    <cellStyle name="40% - Акцент1 3" xfId="1836"/>
    <cellStyle name="40% - Акцент1 3 2" xfId="1837"/>
    <cellStyle name="40% - Акцент1 3 2 2" xfId="1838"/>
    <cellStyle name="40% - Акцент1 3 3" xfId="1839"/>
    <cellStyle name="40% - Акцент1 3 3 2" xfId="1840"/>
    <cellStyle name="40% - Акцент1 3 4" xfId="1841"/>
    <cellStyle name="40% - Акцент1 3 4 2" xfId="1842"/>
    <cellStyle name="40% - Акцент1 3 5" xfId="1843"/>
    <cellStyle name="40% - Акцент1 3 5 2" xfId="1844"/>
    <cellStyle name="40% - Акцент1 3 6" xfId="1845"/>
    <cellStyle name="40% - Акцент1 3 6 2" xfId="1846"/>
    <cellStyle name="40% - Акцент1 3 7" xfId="1847"/>
    <cellStyle name="40% - Акцент1 3 7 2" xfId="1848"/>
    <cellStyle name="40% - Акцент1 3 8" xfId="1849"/>
    <cellStyle name="40% - Акцент1 3 8 2" xfId="1850"/>
    <cellStyle name="40% - Акцент1 3 9" xfId="1851"/>
    <cellStyle name="40% - Акцент1 3_46EE.2011(v1.0)" xfId="1852"/>
    <cellStyle name="40% - Акцент1 4" xfId="1853"/>
    <cellStyle name="40% - Акцент1 4 2" xfId="1854"/>
    <cellStyle name="40% - Акцент1 4 2 2" xfId="1855"/>
    <cellStyle name="40% - Акцент1 4 3" xfId="1856"/>
    <cellStyle name="40% - Акцент1 4 3 2" xfId="1857"/>
    <cellStyle name="40% - Акцент1 4 4" xfId="1858"/>
    <cellStyle name="40% - Акцент1 4 4 2" xfId="1859"/>
    <cellStyle name="40% - Акцент1 4 5" xfId="1860"/>
    <cellStyle name="40% - Акцент1 4 5 2" xfId="1861"/>
    <cellStyle name="40% - Акцент1 4 6" xfId="1862"/>
    <cellStyle name="40% - Акцент1 4 6 2" xfId="1863"/>
    <cellStyle name="40% - Акцент1 4 7" xfId="1864"/>
    <cellStyle name="40% - Акцент1 4 7 2" xfId="1865"/>
    <cellStyle name="40% - Акцент1 4 8" xfId="1866"/>
    <cellStyle name="40% - Акцент1 4 8 2" xfId="1867"/>
    <cellStyle name="40% - Акцент1 4 9" xfId="1868"/>
    <cellStyle name="40% - Акцент1 4_46EE.2011(v1.0)" xfId="1869"/>
    <cellStyle name="40% - Акцент1 5" xfId="1870"/>
    <cellStyle name="40% - Акцент1 5 2" xfId="1871"/>
    <cellStyle name="40% - Акцент1 5 2 2" xfId="1872"/>
    <cellStyle name="40% - Акцент1 5 3" xfId="1873"/>
    <cellStyle name="40% - Акцент1 5 3 2" xfId="1874"/>
    <cellStyle name="40% - Акцент1 5 4" xfId="1875"/>
    <cellStyle name="40% - Акцент1 5 4 2" xfId="1876"/>
    <cellStyle name="40% - Акцент1 5 5" xfId="1877"/>
    <cellStyle name="40% - Акцент1 5 5 2" xfId="1878"/>
    <cellStyle name="40% - Акцент1 5 6" xfId="1879"/>
    <cellStyle name="40% - Акцент1 5 6 2" xfId="1880"/>
    <cellStyle name="40% - Акцент1 5 7" xfId="1881"/>
    <cellStyle name="40% - Акцент1 5 7 2" xfId="1882"/>
    <cellStyle name="40% - Акцент1 5 8" xfId="1883"/>
    <cellStyle name="40% - Акцент1 5 8 2" xfId="1884"/>
    <cellStyle name="40% - Акцент1 5 9" xfId="1885"/>
    <cellStyle name="40% - Акцент1 5_46EE.2011(v1.0)" xfId="1886"/>
    <cellStyle name="40% - Акцент1 6" xfId="1887"/>
    <cellStyle name="40% - Акцент1 6 2" xfId="1888"/>
    <cellStyle name="40% - Акцент1 6 2 2" xfId="1889"/>
    <cellStyle name="40% - Акцент1 6 3" xfId="1890"/>
    <cellStyle name="40% - Акцент1 6 3 2" xfId="1891"/>
    <cellStyle name="40% - Акцент1 6 4" xfId="1892"/>
    <cellStyle name="40% - Акцент1 6 4 2" xfId="1893"/>
    <cellStyle name="40% - Акцент1 6 5" xfId="1894"/>
    <cellStyle name="40% - Акцент1 6 5 2" xfId="1895"/>
    <cellStyle name="40% - Акцент1 6 6" xfId="1896"/>
    <cellStyle name="40% - Акцент1 6 6 2" xfId="1897"/>
    <cellStyle name="40% - Акцент1 6 7" xfId="1898"/>
    <cellStyle name="40% - Акцент1 6 7 2" xfId="1899"/>
    <cellStyle name="40% - Акцент1 6 8" xfId="1900"/>
    <cellStyle name="40% - Акцент1 6 8 2" xfId="1901"/>
    <cellStyle name="40% - Акцент1 6 9" xfId="1902"/>
    <cellStyle name="40% - Акцент1 6_46EE.2011(v1.0)" xfId="1903"/>
    <cellStyle name="40% - Акцент1 7" xfId="1904"/>
    <cellStyle name="40% - Акцент1 7 2" xfId="1905"/>
    <cellStyle name="40% - Акцент1 7 2 2" xfId="1906"/>
    <cellStyle name="40% - Акцент1 7 3" xfId="1907"/>
    <cellStyle name="40% - Акцент1 7 3 2" xfId="1908"/>
    <cellStyle name="40% - Акцент1 7 4" xfId="1909"/>
    <cellStyle name="40% - Акцент1 7 4 2" xfId="1910"/>
    <cellStyle name="40% - Акцент1 7 5" xfId="1911"/>
    <cellStyle name="40% - Акцент1 7 5 2" xfId="1912"/>
    <cellStyle name="40% - Акцент1 7 6" xfId="1913"/>
    <cellStyle name="40% - Акцент1 7 6 2" xfId="1914"/>
    <cellStyle name="40% - Акцент1 7 7" xfId="1915"/>
    <cellStyle name="40% - Акцент1 7 7 2" xfId="1916"/>
    <cellStyle name="40% - Акцент1 7 8" xfId="1917"/>
    <cellStyle name="40% - Акцент1 7 8 2" xfId="1918"/>
    <cellStyle name="40% - Акцент1 7 9" xfId="1919"/>
    <cellStyle name="40% - Акцент1 7_46EE.2011(v1.0)" xfId="1920"/>
    <cellStyle name="40% - Акцент1 8" xfId="1921"/>
    <cellStyle name="40% - Акцент1 8 2" xfId="1922"/>
    <cellStyle name="40% - Акцент1 8 2 2" xfId="1923"/>
    <cellStyle name="40% - Акцент1 8 3" xfId="1924"/>
    <cellStyle name="40% - Акцент1 8 3 2" xfId="1925"/>
    <cellStyle name="40% - Акцент1 8 4" xfId="1926"/>
    <cellStyle name="40% - Акцент1 8 4 2" xfId="1927"/>
    <cellStyle name="40% - Акцент1 8 5" xfId="1928"/>
    <cellStyle name="40% - Акцент1 8 5 2" xfId="1929"/>
    <cellStyle name="40% - Акцент1 8 6" xfId="1930"/>
    <cellStyle name="40% - Акцент1 8 6 2" xfId="1931"/>
    <cellStyle name="40% - Акцент1 8 7" xfId="1932"/>
    <cellStyle name="40% - Акцент1 8 7 2" xfId="1933"/>
    <cellStyle name="40% - Акцент1 8 8" xfId="1934"/>
    <cellStyle name="40% - Акцент1 8 8 2" xfId="1935"/>
    <cellStyle name="40% - Акцент1 8 9" xfId="1936"/>
    <cellStyle name="40% - Акцент1 8_46EE.2011(v1.0)" xfId="1937"/>
    <cellStyle name="40% - Акцент1 9" xfId="1938"/>
    <cellStyle name="40% - Акцент1 9 2" xfId="1939"/>
    <cellStyle name="40% - Акцент1 9 2 2" xfId="1940"/>
    <cellStyle name="40% - Акцент1 9 3" xfId="1941"/>
    <cellStyle name="40% - Акцент1 9 3 2" xfId="1942"/>
    <cellStyle name="40% - Акцент1 9 4" xfId="1943"/>
    <cellStyle name="40% - Акцент1 9 4 2" xfId="1944"/>
    <cellStyle name="40% - Акцент1 9 5" xfId="1945"/>
    <cellStyle name="40% - Акцент1 9 5 2" xfId="1946"/>
    <cellStyle name="40% - Акцент1 9 6" xfId="1947"/>
    <cellStyle name="40% - Акцент1 9 6 2" xfId="1948"/>
    <cellStyle name="40% - Акцент1 9 7" xfId="1949"/>
    <cellStyle name="40% - Акцент1 9 7 2" xfId="1950"/>
    <cellStyle name="40% - Акцент1 9 8" xfId="1951"/>
    <cellStyle name="40% - Акцент1 9 8 2" xfId="1952"/>
    <cellStyle name="40% - Акцент1 9 9" xfId="1953"/>
    <cellStyle name="40% - Акцент1 9_46EE.2011(v1.0)" xfId="1954"/>
    <cellStyle name="40% - Акцент2 10" xfId="1955"/>
    <cellStyle name="40% - Акцент2 10 2" xfId="1956"/>
    <cellStyle name="40% - Акцент2 10 2 2" xfId="1957"/>
    <cellStyle name="40% - Акцент2 10 3" xfId="1958"/>
    <cellStyle name="40% - Акцент2 10 3 2" xfId="1959"/>
    <cellStyle name="40% - Акцент2 10 4" xfId="1960"/>
    <cellStyle name="40% - Акцент2 10 4 2" xfId="1961"/>
    <cellStyle name="40% - Акцент2 10 5" xfId="1962"/>
    <cellStyle name="40% - Акцент2 10 5 2" xfId="1963"/>
    <cellStyle name="40% - Акцент2 10 6" xfId="1964"/>
    <cellStyle name="40% - Акцент2 10 6 2" xfId="1965"/>
    <cellStyle name="40% - Акцент2 10 7" xfId="1966"/>
    <cellStyle name="40% - Акцент2 10 7 2" xfId="1967"/>
    <cellStyle name="40% - Акцент2 10 8" xfId="1968"/>
    <cellStyle name="40% - Акцент2 10 8 2" xfId="1969"/>
    <cellStyle name="40% - Акцент2 10 9" xfId="1970"/>
    <cellStyle name="40% - Акцент2 11" xfId="1971"/>
    <cellStyle name="40% - Акцент2 12" xfId="1972"/>
    <cellStyle name="40% - Акцент2 13" xfId="1973"/>
    <cellStyle name="40% - Акцент2 14" xfId="1974"/>
    <cellStyle name="40% - Акцент2 2" xfId="1975"/>
    <cellStyle name="40% - Акцент2 2 2" xfId="1976"/>
    <cellStyle name="40% - Акцент2 2 2 2" xfId="1977"/>
    <cellStyle name="40% - Акцент2 2 3" xfId="1978"/>
    <cellStyle name="40% - Акцент2 2 3 2" xfId="1979"/>
    <cellStyle name="40% - Акцент2 2 4" xfId="1980"/>
    <cellStyle name="40% - Акцент2 2 4 2" xfId="1981"/>
    <cellStyle name="40% - Акцент2 2 5" xfId="1982"/>
    <cellStyle name="40% - Акцент2 2 5 2" xfId="1983"/>
    <cellStyle name="40% - Акцент2 2 6" xfId="1984"/>
    <cellStyle name="40% - Акцент2 2 6 2" xfId="1985"/>
    <cellStyle name="40% - Акцент2 2 7" xfId="1986"/>
    <cellStyle name="40% - Акцент2 2 7 2" xfId="1987"/>
    <cellStyle name="40% - Акцент2 2 8" xfId="1988"/>
    <cellStyle name="40% - Акцент2 2 8 2" xfId="1989"/>
    <cellStyle name="40% - Акцент2 2 9" xfId="1990"/>
    <cellStyle name="40% - Акцент2 2_46EE.2011(v1.0)" xfId="1991"/>
    <cellStyle name="40% - Акцент2 3" xfId="1992"/>
    <cellStyle name="40% - Акцент2 3 2" xfId="1993"/>
    <cellStyle name="40% - Акцент2 3 2 2" xfId="1994"/>
    <cellStyle name="40% - Акцент2 3 3" xfId="1995"/>
    <cellStyle name="40% - Акцент2 3 3 2" xfId="1996"/>
    <cellStyle name="40% - Акцент2 3 4" xfId="1997"/>
    <cellStyle name="40% - Акцент2 3 4 2" xfId="1998"/>
    <cellStyle name="40% - Акцент2 3 5" xfId="1999"/>
    <cellStyle name="40% - Акцент2 3 5 2" xfId="2000"/>
    <cellStyle name="40% - Акцент2 3 6" xfId="2001"/>
    <cellStyle name="40% - Акцент2 3 6 2" xfId="2002"/>
    <cellStyle name="40% - Акцент2 3 7" xfId="2003"/>
    <cellStyle name="40% - Акцент2 3 7 2" xfId="2004"/>
    <cellStyle name="40% - Акцент2 3 8" xfId="2005"/>
    <cellStyle name="40% - Акцент2 3 8 2" xfId="2006"/>
    <cellStyle name="40% - Акцент2 3 9" xfId="2007"/>
    <cellStyle name="40% - Акцент2 3_46EE.2011(v1.0)" xfId="2008"/>
    <cellStyle name="40% - Акцент2 4" xfId="2009"/>
    <cellStyle name="40% - Акцент2 4 2" xfId="2010"/>
    <cellStyle name="40% - Акцент2 4 2 2" xfId="2011"/>
    <cellStyle name="40% - Акцент2 4 3" xfId="2012"/>
    <cellStyle name="40% - Акцент2 4 3 2" xfId="2013"/>
    <cellStyle name="40% - Акцент2 4 4" xfId="2014"/>
    <cellStyle name="40% - Акцент2 4 4 2" xfId="2015"/>
    <cellStyle name="40% - Акцент2 4 5" xfId="2016"/>
    <cellStyle name="40% - Акцент2 4 5 2" xfId="2017"/>
    <cellStyle name="40% - Акцент2 4 6" xfId="2018"/>
    <cellStyle name="40% - Акцент2 4 6 2" xfId="2019"/>
    <cellStyle name="40% - Акцент2 4 7" xfId="2020"/>
    <cellStyle name="40% - Акцент2 4 7 2" xfId="2021"/>
    <cellStyle name="40% - Акцент2 4 8" xfId="2022"/>
    <cellStyle name="40% - Акцент2 4 8 2" xfId="2023"/>
    <cellStyle name="40% - Акцент2 4 9" xfId="2024"/>
    <cellStyle name="40% - Акцент2 4_46EE.2011(v1.0)" xfId="2025"/>
    <cellStyle name="40% - Акцент2 5" xfId="2026"/>
    <cellStyle name="40% - Акцент2 5 2" xfId="2027"/>
    <cellStyle name="40% - Акцент2 5 2 2" xfId="2028"/>
    <cellStyle name="40% - Акцент2 5 3" xfId="2029"/>
    <cellStyle name="40% - Акцент2 5 3 2" xfId="2030"/>
    <cellStyle name="40% - Акцент2 5 4" xfId="2031"/>
    <cellStyle name="40% - Акцент2 5 4 2" xfId="2032"/>
    <cellStyle name="40% - Акцент2 5 5" xfId="2033"/>
    <cellStyle name="40% - Акцент2 5 5 2" xfId="2034"/>
    <cellStyle name="40% - Акцент2 5 6" xfId="2035"/>
    <cellStyle name="40% - Акцент2 5 6 2" xfId="2036"/>
    <cellStyle name="40% - Акцент2 5 7" xfId="2037"/>
    <cellStyle name="40% - Акцент2 5 7 2" xfId="2038"/>
    <cellStyle name="40% - Акцент2 5 8" xfId="2039"/>
    <cellStyle name="40% - Акцент2 5 8 2" xfId="2040"/>
    <cellStyle name="40% - Акцент2 5 9" xfId="2041"/>
    <cellStyle name="40% - Акцент2 5_46EE.2011(v1.0)" xfId="2042"/>
    <cellStyle name="40% - Акцент2 6" xfId="2043"/>
    <cellStyle name="40% - Акцент2 6 2" xfId="2044"/>
    <cellStyle name="40% - Акцент2 6 2 2" xfId="2045"/>
    <cellStyle name="40% - Акцент2 6 3" xfId="2046"/>
    <cellStyle name="40% - Акцент2 6 3 2" xfId="2047"/>
    <cellStyle name="40% - Акцент2 6 4" xfId="2048"/>
    <cellStyle name="40% - Акцент2 6 4 2" xfId="2049"/>
    <cellStyle name="40% - Акцент2 6 5" xfId="2050"/>
    <cellStyle name="40% - Акцент2 6 5 2" xfId="2051"/>
    <cellStyle name="40% - Акцент2 6 6" xfId="2052"/>
    <cellStyle name="40% - Акцент2 6 6 2" xfId="2053"/>
    <cellStyle name="40% - Акцент2 6 7" xfId="2054"/>
    <cellStyle name="40% - Акцент2 6 7 2" xfId="2055"/>
    <cellStyle name="40% - Акцент2 6 8" xfId="2056"/>
    <cellStyle name="40% - Акцент2 6 8 2" xfId="2057"/>
    <cellStyle name="40% - Акцент2 6 9" xfId="2058"/>
    <cellStyle name="40% - Акцент2 6_46EE.2011(v1.0)" xfId="2059"/>
    <cellStyle name="40% - Акцент2 7" xfId="2060"/>
    <cellStyle name="40% - Акцент2 7 2" xfId="2061"/>
    <cellStyle name="40% - Акцент2 7 2 2" xfId="2062"/>
    <cellStyle name="40% - Акцент2 7 3" xfId="2063"/>
    <cellStyle name="40% - Акцент2 7 3 2" xfId="2064"/>
    <cellStyle name="40% - Акцент2 7 4" xfId="2065"/>
    <cellStyle name="40% - Акцент2 7 4 2" xfId="2066"/>
    <cellStyle name="40% - Акцент2 7 5" xfId="2067"/>
    <cellStyle name="40% - Акцент2 7 5 2" xfId="2068"/>
    <cellStyle name="40% - Акцент2 7 6" xfId="2069"/>
    <cellStyle name="40% - Акцент2 7 6 2" xfId="2070"/>
    <cellStyle name="40% - Акцент2 7 7" xfId="2071"/>
    <cellStyle name="40% - Акцент2 7 7 2" xfId="2072"/>
    <cellStyle name="40% - Акцент2 7 8" xfId="2073"/>
    <cellStyle name="40% - Акцент2 7 8 2" xfId="2074"/>
    <cellStyle name="40% - Акцент2 7 9" xfId="2075"/>
    <cellStyle name="40% - Акцент2 7_46EE.2011(v1.0)" xfId="2076"/>
    <cellStyle name="40% - Акцент2 8" xfId="2077"/>
    <cellStyle name="40% - Акцент2 8 2" xfId="2078"/>
    <cellStyle name="40% - Акцент2 8 2 2" xfId="2079"/>
    <cellStyle name="40% - Акцент2 8 3" xfId="2080"/>
    <cellStyle name="40% - Акцент2 8 3 2" xfId="2081"/>
    <cellStyle name="40% - Акцент2 8 4" xfId="2082"/>
    <cellStyle name="40% - Акцент2 8 4 2" xfId="2083"/>
    <cellStyle name="40% - Акцент2 8 5" xfId="2084"/>
    <cellStyle name="40% - Акцент2 8 5 2" xfId="2085"/>
    <cellStyle name="40% - Акцент2 8 6" xfId="2086"/>
    <cellStyle name="40% - Акцент2 8 6 2" xfId="2087"/>
    <cellStyle name="40% - Акцент2 8 7" xfId="2088"/>
    <cellStyle name="40% - Акцент2 8 7 2" xfId="2089"/>
    <cellStyle name="40% - Акцент2 8 8" xfId="2090"/>
    <cellStyle name="40% - Акцент2 8 8 2" xfId="2091"/>
    <cellStyle name="40% - Акцент2 8 9" xfId="2092"/>
    <cellStyle name="40% - Акцент2 8_46EE.2011(v1.0)" xfId="2093"/>
    <cellStyle name="40% - Акцент2 9" xfId="2094"/>
    <cellStyle name="40% - Акцент2 9 2" xfId="2095"/>
    <cellStyle name="40% - Акцент2 9 2 2" xfId="2096"/>
    <cellStyle name="40% - Акцент2 9 3" xfId="2097"/>
    <cellStyle name="40% - Акцент2 9 3 2" xfId="2098"/>
    <cellStyle name="40% - Акцент2 9 4" xfId="2099"/>
    <cellStyle name="40% - Акцент2 9 4 2" xfId="2100"/>
    <cellStyle name="40% - Акцент2 9 5" xfId="2101"/>
    <cellStyle name="40% - Акцент2 9 5 2" xfId="2102"/>
    <cellStyle name="40% - Акцент2 9 6" xfId="2103"/>
    <cellStyle name="40% - Акцент2 9 6 2" xfId="2104"/>
    <cellStyle name="40% - Акцент2 9 7" xfId="2105"/>
    <cellStyle name="40% - Акцент2 9 7 2" xfId="2106"/>
    <cellStyle name="40% - Акцент2 9 8" xfId="2107"/>
    <cellStyle name="40% - Акцент2 9 8 2" xfId="2108"/>
    <cellStyle name="40% - Акцент2 9 9" xfId="2109"/>
    <cellStyle name="40% - Акцент2 9_46EE.2011(v1.0)" xfId="2110"/>
    <cellStyle name="40% - Акцент3 10" xfId="2111"/>
    <cellStyle name="40% - Акцент3 10 2" xfId="2112"/>
    <cellStyle name="40% - Акцент3 10 2 2" xfId="2113"/>
    <cellStyle name="40% - Акцент3 10 3" xfId="2114"/>
    <cellStyle name="40% - Акцент3 10 3 2" xfId="2115"/>
    <cellStyle name="40% - Акцент3 10 4" xfId="2116"/>
    <cellStyle name="40% - Акцент3 10 4 2" xfId="2117"/>
    <cellStyle name="40% - Акцент3 10 5" xfId="2118"/>
    <cellStyle name="40% - Акцент3 10 5 2" xfId="2119"/>
    <cellStyle name="40% - Акцент3 10 6" xfId="2120"/>
    <cellStyle name="40% - Акцент3 10 6 2" xfId="2121"/>
    <cellStyle name="40% - Акцент3 10 7" xfId="2122"/>
    <cellStyle name="40% - Акцент3 10 7 2" xfId="2123"/>
    <cellStyle name="40% - Акцент3 10 8" xfId="2124"/>
    <cellStyle name="40% - Акцент3 10 8 2" xfId="2125"/>
    <cellStyle name="40% - Акцент3 10 9" xfId="2126"/>
    <cellStyle name="40% - Акцент3 11" xfId="2127"/>
    <cellStyle name="40% - Акцент3 12" xfId="2128"/>
    <cellStyle name="40% - Акцент3 13" xfId="2129"/>
    <cellStyle name="40% - Акцент3 2" xfId="2130"/>
    <cellStyle name="40% - Акцент3 2 2" xfId="2131"/>
    <cellStyle name="40% - Акцент3 2 2 2" xfId="2132"/>
    <cellStyle name="40% - Акцент3 2 3" xfId="2133"/>
    <cellStyle name="40% - Акцент3 2 3 2" xfId="2134"/>
    <cellStyle name="40% - Акцент3 2 4" xfId="2135"/>
    <cellStyle name="40% - Акцент3 2 4 2" xfId="2136"/>
    <cellStyle name="40% - Акцент3 2 5" xfId="2137"/>
    <cellStyle name="40% - Акцент3 2 5 2" xfId="2138"/>
    <cellStyle name="40% - Акцент3 2 6" xfId="2139"/>
    <cellStyle name="40% - Акцент3 2 6 2" xfId="2140"/>
    <cellStyle name="40% - Акцент3 2 7" xfId="2141"/>
    <cellStyle name="40% - Акцент3 2 7 2" xfId="2142"/>
    <cellStyle name="40% - Акцент3 2 8" xfId="2143"/>
    <cellStyle name="40% - Акцент3 2 8 2" xfId="2144"/>
    <cellStyle name="40% - Акцент3 2 9" xfId="2145"/>
    <cellStyle name="40% - Акцент3 2_46EE.2011(v1.0)" xfId="2146"/>
    <cellStyle name="40% - Акцент3 3" xfId="2147"/>
    <cellStyle name="40% - Акцент3 3 2" xfId="2148"/>
    <cellStyle name="40% - Акцент3 3 2 2" xfId="2149"/>
    <cellStyle name="40% - Акцент3 3 3" xfId="2150"/>
    <cellStyle name="40% - Акцент3 3 3 2" xfId="2151"/>
    <cellStyle name="40% - Акцент3 3 4" xfId="2152"/>
    <cellStyle name="40% - Акцент3 3 4 2" xfId="2153"/>
    <cellStyle name="40% - Акцент3 3 5" xfId="2154"/>
    <cellStyle name="40% - Акцент3 3 5 2" xfId="2155"/>
    <cellStyle name="40% - Акцент3 3 6" xfId="2156"/>
    <cellStyle name="40% - Акцент3 3 6 2" xfId="2157"/>
    <cellStyle name="40% - Акцент3 3 7" xfId="2158"/>
    <cellStyle name="40% - Акцент3 3 7 2" xfId="2159"/>
    <cellStyle name="40% - Акцент3 3 8" xfId="2160"/>
    <cellStyle name="40% - Акцент3 3 8 2" xfId="2161"/>
    <cellStyle name="40% - Акцент3 3 9" xfId="2162"/>
    <cellStyle name="40% - Акцент3 3_46EE.2011(v1.0)" xfId="2163"/>
    <cellStyle name="40% - Акцент3 4" xfId="2164"/>
    <cellStyle name="40% - Акцент3 4 2" xfId="2165"/>
    <cellStyle name="40% - Акцент3 4 2 2" xfId="2166"/>
    <cellStyle name="40% - Акцент3 4 3" xfId="2167"/>
    <cellStyle name="40% - Акцент3 4 3 2" xfId="2168"/>
    <cellStyle name="40% - Акцент3 4 4" xfId="2169"/>
    <cellStyle name="40% - Акцент3 4 4 2" xfId="2170"/>
    <cellStyle name="40% - Акцент3 4 5" xfId="2171"/>
    <cellStyle name="40% - Акцент3 4 5 2" xfId="2172"/>
    <cellStyle name="40% - Акцент3 4 6" xfId="2173"/>
    <cellStyle name="40% - Акцент3 4 6 2" xfId="2174"/>
    <cellStyle name="40% - Акцент3 4 7" xfId="2175"/>
    <cellStyle name="40% - Акцент3 4 7 2" xfId="2176"/>
    <cellStyle name="40% - Акцент3 4 8" xfId="2177"/>
    <cellStyle name="40% - Акцент3 4 8 2" xfId="2178"/>
    <cellStyle name="40% - Акцент3 4 9" xfId="2179"/>
    <cellStyle name="40% - Акцент3 4_46EE.2011(v1.0)" xfId="2180"/>
    <cellStyle name="40% - Акцент3 5" xfId="2181"/>
    <cellStyle name="40% - Акцент3 5 2" xfId="2182"/>
    <cellStyle name="40% - Акцент3 5 2 2" xfId="2183"/>
    <cellStyle name="40% - Акцент3 5 3" xfId="2184"/>
    <cellStyle name="40% - Акцент3 5 3 2" xfId="2185"/>
    <cellStyle name="40% - Акцент3 5 4" xfId="2186"/>
    <cellStyle name="40% - Акцент3 5 4 2" xfId="2187"/>
    <cellStyle name="40% - Акцент3 5 5" xfId="2188"/>
    <cellStyle name="40% - Акцент3 5 5 2" xfId="2189"/>
    <cellStyle name="40% - Акцент3 5 6" xfId="2190"/>
    <cellStyle name="40% - Акцент3 5 6 2" xfId="2191"/>
    <cellStyle name="40% - Акцент3 5 7" xfId="2192"/>
    <cellStyle name="40% - Акцент3 5 7 2" xfId="2193"/>
    <cellStyle name="40% - Акцент3 5 8" xfId="2194"/>
    <cellStyle name="40% - Акцент3 5 8 2" xfId="2195"/>
    <cellStyle name="40% - Акцент3 5 9" xfId="2196"/>
    <cellStyle name="40% - Акцент3 5_46EE.2011(v1.0)" xfId="2197"/>
    <cellStyle name="40% - Акцент3 6" xfId="2198"/>
    <cellStyle name="40% - Акцент3 6 2" xfId="2199"/>
    <cellStyle name="40% - Акцент3 6 2 2" xfId="2200"/>
    <cellStyle name="40% - Акцент3 6 3" xfId="2201"/>
    <cellStyle name="40% - Акцент3 6 3 2" xfId="2202"/>
    <cellStyle name="40% - Акцент3 6 4" xfId="2203"/>
    <cellStyle name="40% - Акцент3 6 4 2" xfId="2204"/>
    <cellStyle name="40% - Акцент3 6 5" xfId="2205"/>
    <cellStyle name="40% - Акцент3 6 5 2" xfId="2206"/>
    <cellStyle name="40% - Акцент3 6 6" xfId="2207"/>
    <cellStyle name="40% - Акцент3 6 6 2" xfId="2208"/>
    <cellStyle name="40% - Акцент3 6 7" xfId="2209"/>
    <cellStyle name="40% - Акцент3 6 7 2" xfId="2210"/>
    <cellStyle name="40% - Акцент3 6 8" xfId="2211"/>
    <cellStyle name="40% - Акцент3 6 8 2" xfId="2212"/>
    <cellStyle name="40% - Акцент3 6 9" xfId="2213"/>
    <cellStyle name="40% - Акцент3 6_46EE.2011(v1.0)" xfId="2214"/>
    <cellStyle name="40% - Акцент3 7" xfId="2215"/>
    <cellStyle name="40% - Акцент3 7 2" xfId="2216"/>
    <cellStyle name="40% - Акцент3 7 2 2" xfId="2217"/>
    <cellStyle name="40% - Акцент3 7 3" xfId="2218"/>
    <cellStyle name="40% - Акцент3 7 3 2" xfId="2219"/>
    <cellStyle name="40% - Акцент3 7 4" xfId="2220"/>
    <cellStyle name="40% - Акцент3 7 4 2" xfId="2221"/>
    <cellStyle name="40% - Акцент3 7 5" xfId="2222"/>
    <cellStyle name="40% - Акцент3 7 5 2" xfId="2223"/>
    <cellStyle name="40% - Акцент3 7 6" xfId="2224"/>
    <cellStyle name="40% - Акцент3 7 6 2" xfId="2225"/>
    <cellStyle name="40% - Акцент3 7 7" xfId="2226"/>
    <cellStyle name="40% - Акцент3 7 7 2" xfId="2227"/>
    <cellStyle name="40% - Акцент3 7 8" xfId="2228"/>
    <cellStyle name="40% - Акцент3 7 8 2" xfId="2229"/>
    <cellStyle name="40% - Акцент3 7 9" xfId="2230"/>
    <cellStyle name="40% - Акцент3 7_46EE.2011(v1.0)" xfId="2231"/>
    <cellStyle name="40% - Акцент3 8" xfId="2232"/>
    <cellStyle name="40% - Акцент3 8 2" xfId="2233"/>
    <cellStyle name="40% - Акцент3 8 2 2" xfId="2234"/>
    <cellStyle name="40% - Акцент3 8 3" xfId="2235"/>
    <cellStyle name="40% - Акцент3 8 3 2" xfId="2236"/>
    <cellStyle name="40% - Акцент3 8 4" xfId="2237"/>
    <cellStyle name="40% - Акцент3 8 4 2" xfId="2238"/>
    <cellStyle name="40% - Акцент3 8 5" xfId="2239"/>
    <cellStyle name="40% - Акцент3 8 5 2" xfId="2240"/>
    <cellStyle name="40% - Акцент3 8 6" xfId="2241"/>
    <cellStyle name="40% - Акцент3 8 6 2" xfId="2242"/>
    <cellStyle name="40% - Акцент3 8 7" xfId="2243"/>
    <cellStyle name="40% - Акцент3 8 7 2" xfId="2244"/>
    <cellStyle name="40% - Акцент3 8 8" xfId="2245"/>
    <cellStyle name="40% - Акцент3 8 8 2" xfId="2246"/>
    <cellStyle name="40% - Акцент3 8 9" xfId="2247"/>
    <cellStyle name="40% - Акцент3 8_46EE.2011(v1.0)" xfId="2248"/>
    <cellStyle name="40% - Акцент3 9" xfId="2249"/>
    <cellStyle name="40% - Акцент3 9 2" xfId="2250"/>
    <cellStyle name="40% - Акцент3 9 2 2" xfId="2251"/>
    <cellStyle name="40% - Акцент3 9 3" xfId="2252"/>
    <cellStyle name="40% - Акцент3 9 3 2" xfId="2253"/>
    <cellStyle name="40% - Акцент3 9 4" xfId="2254"/>
    <cellStyle name="40% - Акцент3 9 4 2" xfId="2255"/>
    <cellStyle name="40% - Акцент3 9 5" xfId="2256"/>
    <cellStyle name="40% - Акцент3 9 5 2" xfId="2257"/>
    <cellStyle name="40% - Акцент3 9 6" xfId="2258"/>
    <cellStyle name="40% - Акцент3 9 6 2" xfId="2259"/>
    <cellStyle name="40% - Акцент3 9 7" xfId="2260"/>
    <cellStyle name="40% - Акцент3 9 7 2" xfId="2261"/>
    <cellStyle name="40% - Акцент3 9 8" xfId="2262"/>
    <cellStyle name="40% - Акцент3 9 8 2" xfId="2263"/>
    <cellStyle name="40% - Акцент3 9 9" xfId="2264"/>
    <cellStyle name="40% - Акцент3 9_46EE.2011(v1.0)" xfId="2265"/>
    <cellStyle name="40% - Акцент4 10" xfId="2266"/>
    <cellStyle name="40% - Акцент4 10 2" xfId="2267"/>
    <cellStyle name="40% - Акцент4 10 2 2" xfId="2268"/>
    <cellStyle name="40% - Акцент4 10 3" xfId="2269"/>
    <cellStyle name="40% - Акцент4 10 3 2" xfId="2270"/>
    <cellStyle name="40% - Акцент4 10 4" xfId="2271"/>
    <cellStyle name="40% - Акцент4 10 4 2" xfId="2272"/>
    <cellStyle name="40% - Акцент4 10 5" xfId="2273"/>
    <cellStyle name="40% - Акцент4 10 5 2" xfId="2274"/>
    <cellStyle name="40% - Акцент4 10 6" xfId="2275"/>
    <cellStyle name="40% - Акцент4 10 6 2" xfId="2276"/>
    <cellStyle name="40% - Акцент4 10 7" xfId="2277"/>
    <cellStyle name="40% - Акцент4 10 7 2" xfId="2278"/>
    <cellStyle name="40% - Акцент4 10 8" xfId="2279"/>
    <cellStyle name="40% - Акцент4 10 8 2" xfId="2280"/>
    <cellStyle name="40% - Акцент4 10 9" xfId="2281"/>
    <cellStyle name="40% - Акцент4 11" xfId="2282"/>
    <cellStyle name="40% - Акцент4 12" xfId="2283"/>
    <cellStyle name="40% - Акцент4 13" xfId="2284"/>
    <cellStyle name="40% - Акцент4 2" xfId="2285"/>
    <cellStyle name="40% - Акцент4 2 2" xfId="2286"/>
    <cellStyle name="40% - Акцент4 2 2 2" xfId="2287"/>
    <cellStyle name="40% - Акцент4 2 3" xfId="2288"/>
    <cellStyle name="40% - Акцент4 2 3 2" xfId="2289"/>
    <cellStyle name="40% - Акцент4 2 4" xfId="2290"/>
    <cellStyle name="40% - Акцент4 2 4 2" xfId="2291"/>
    <cellStyle name="40% - Акцент4 2 5" xfId="2292"/>
    <cellStyle name="40% - Акцент4 2 5 2" xfId="2293"/>
    <cellStyle name="40% - Акцент4 2 6" xfId="2294"/>
    <cellStyle name="40% - Акцент4 2 6 2" xfId="2295"/>
    <cellStyle name="40% - Акцент4 2 7" xfId="2296"/>
    <cellStyle name="40% - Акцент4 2 7 2" xfId="2297"/>
    <cellStyle name="40% - Акцент4 2 8" xfId="2298"/>
    <cellStyle name="40% - Акцент4 2 8 2" xfId="2299"/>
    <cellStyle name="40% - Акцент4 2 9" xfId="2300"/>
    <cellStyle name="40% - Акцент4 2_46EE.2011(v1.0)" xfId="2301"/>
    <cellStyle name="40% - Акцент4 3" xfId="2302"/>
    <cellStyle name="40% - Акцент4 3 2" xfId="2303"/>
    <cellStyle name="40% - Акцент4 3 2 2" xfId="2304"/>
    <cellStyle name="40% - Акцент4 3 3" xfId="2305"/>
    <cellStyle name="40% - Акцент4 3 3 2" xfId="2306"/>
    <cellStyle name="40% - Акцент4 3 4" xfId="2307"/>
    <cellStyle name="40% - Акцент4 3 4 2" xfId="2308"/>
    <cellStyle name="40% - Акцент4 3 5" xfId="2309"/>
    <cellStyle name="40% - Акцент4 3 5 2" xfId="2310"/>
    <cellStyle name="40% - Акцент4 3 6" xfId="2311"/>
    <cellStyle name="40% - Акцент4 3 6 2" xfId="2312"/>
    <cellStyle name="40% - Акцент4 3 7" xfId="2313"/>
    <cellStyle name="40% - Акцент4 3 7 2" xfId="2314"/>
    <cellStyle name="40% - Акцент4 3 8" xfId="2315"/>
    <cellStyle name="40% - Акцент4 3 8 2" xfId="2316"/>
    <cellStyle name="40% - Акцент4 3 9" xfId="2317"/>
    <cellStyle name="40% - Акцент4 3_46EE.2011(v1.0)" xfId="2318"/>
    <cellStyle name="40% - Акцент4 4" xfId="2319"/>
    <cellStyle name="40% - Акцент4 4 2" xfId="2320"/>
    <cellStyle name="40% - Акцент4 4 2 2" xfId="2321"/>
    <cellStyle name="40% - Акцент4 4 3" xfId="2322"/>
    <cellStyle name="40% - Акцент4 4 3 2" xfId="2323"/>
    <cellStyle name="40% - Акцент4 4 4" xfId="2324"/>
    <cellStyle name="40% - Акцент4 4 4 2" xfId="2325"/>
    <cellStyle name="40% - Акцент4 4 5" xfId="2326"/>
    <cellStyle name="40% - Акцент4 4 5 2" xfId="2327"/>
    <cellStyle name="40% - Акцент4 4 6" xfId="2328"/>
    <cellStyle name="40% - Акцент4 4 6 2" xfId="2329"/>
    <cellStyle name="40% - Акцент4 4 7" xfId="2330"/>
    <cellStyle name="40% - Акцент4 4 7 2" xfId="2331"/>
    <cellStyle name="40% - Акцент4 4 8" xfId="2332"/>
    <cellStyle name="40% - Акцент4 4 8 2" xfId="2333"/>
    <cellStyle name="40% - Акцент4 4 9" xfId="2334"/>
    <cellStyle name="40% - Акцент4 4_46EE.2011(v1.0)" xfId="2335"/>
    <cellStyle name="40% - Акцент4 5" xfId="2336"/>
    <cellStyle name="40% - Акцент4 5 2" xfId="2337"/>
    <cellStyle name="40% - Акцент4 5 2 2" xfId="2338"/>
    <cellStyle name="40% - Акцент4 5 3" xfId="2339"/>
    <cellStyle name="40% - Акцент4 5 3 2" xfId="2340"/>
    <cellStyle name="40% - Акцент4 5 4" xfId="2341"/>
    <cellStyle name="40% - Акцент4 5 4 2" xfId="2342"/>
    <cellStyle name="40% - Акцент4 5 5" xfId="2343"/>
    <cellStyle name="40% - Акцент4 5 5 2" xfId="2344"/>
    <cellStyle name="40% - Акцент4 5 6" xfId="2345"/>
    <cellStyle name="40% - Акцент4 5 6 2" xfId="2346"/>
    <cellStyle name="40% - Акцент4 5 7" xfId="2347"/>
    <cellStyle name="40% - Акцент4 5 7 2" xfId="2348"/>
    <cellStyle name="40% - Акцент4 5 8" xfId="2349"/>
    <cellStyle name="40% - Акцент4 5 8 2" xfId="2350"/>
    <cellStyle name="40% - Акцент4 5 9" xfId="2351"/>
    <cellStyle name="40% - Акцент4 5_46EE.2011(v1.0)" xfId="2352"/>
    <cellStyle name="40% - Акцент4 6" xfId="2353"/>
    <cellStyle name="40% - Акцент4 6 2" xfId="2354"/>
    <cellStyle name="40% - Акцент4 6 2 2" xfId="2355"/>
    <cellStyle name="40% - Акцент4 6 3" xfId="2356"/>
    <cellStyle name="40% - Акцент4 6 3 2" xfId="2357"/>
    <cellStyle name="40% - Акцент4 6 4" xfId="2358"/>
    <cellStyle name="40% - Акцент4 6 4 2" xfId="2359"/>
    <cellStyle name="40% - Акцент4 6 5" xfId="2360"/>
    <cellStyle name="40% - Акцент4 6 5 2" xfId="2361"/>
    <cellStyle name="40% - Акцент4 6 6" xfId="2362"/>
    <cellStyle name="40% - Акцент4 6 6 2" xfId="2363"/>
    <cellStyle name="40% - Акцент4 6 7" xfId="2364"/>
    <cellStyle name="40% - Акцент4 6 7 2" xfId="2365"/>
    <cellStyle name="40% - Акцент4 6 8" xfId="2366"/>
    <cellStyle name="40% - Акцент4 6 8 2" xfId="2367"/>
    <cellStyle name="40% - Акцент4 6 9" xfId="2368"/>
    <cellStyle name="40% - Акцент4 6_46EE.2011(v1.0)" xfId="2369"/>
    <cellStyle name="40% - Акцент4 7" xfId="2370"/>
    <cellStyle name="40% - Акцент4 7 2" xfId="2371"/>
    <cellStyle name="40% - Акцент4 7 2 2" xfId="2372"/>
    <cellStyle name="40% - Акцент4 7 3" xfId="2373"/>
    <cellStyle name="40% - Акцент4 7 3 2" xfId="2374"/>
    <cellStyle name="40% - Акцент4 7 4" xfId="2375"/>
    <cellStyle name="40% - Акцент4 7 4 2" xfId="2376"/>
    <cellStyle name="40% - Акцент4 7 5" xfId="2377"/>
    <cellStyle name="40% - Акцент4 7 5 2" xfId="2378"/>
    <cellStyle name="40% - Акцент4 7 6" xfId="2379"/>
    <cellStyle name="40% - Акцент4 7 6 2" xfId="2380"/>
    <cellStyle name="40% - Акцент4 7 7" xfId="2381"/>
    <cellStyle name="40% - Акцент4 7 7 2" xfId="2382"/>
    <cellStyle name="40% - Акцент4 7 8" xfId="2383"/>
    <cellStyle name="40% - Акцент4 7 8 2" xfId="2384"/>
    <cellStyle name="40% - Акцент4 7 9" xfId="2385"/>
    <cellStyle name="40% - Акцент4 7_46EE.2011(v1.0)" xfId="2386"/>
    <cellStyle name="40% - Акцент4 8" xfId="2387"/>
    <cellStyle name="40% - Акцент4 8 2" xfId="2388"/>
    <cellStyle name="40% - Акцент4 8 2 2" xfId="2389"/>
    <cellStyle name="40% - Акцент4 8 3" xfId="2390"/>
    <cellStyle name="40% - Акцент4 8 3 2" xfId="2391"/>
    <cellStyle name="40% - Акцент4 8 4" xfId="2392"/>
    <cellStyle name="40% - Акцент4 8 4 2" xfId="2393"/>
    <cellStyle name="40% - Акцент4 8 5" xfId="2394"/>
    <cellStyle name="40% - Акцент4 8 5 2" xfId="2395"/>
    <cellStyle name="40% - Акцент4 8 6" xfId="2396"/>
    <cellStyle name="40% - Акцент4 8 6 2" xfId="2397"/>
    <cellStyle name="40% - Акцент4 8 7" xfId="2398"/>
    <cellStyle name="40% - Акцент4 8 7 2" xfId="2399"/>
    <cellStyle name="40% - Акцент4 8 8" xfId="2400"/>
    <cellStyle name="40% - Акцент4 8 8 2" xfId="2401"/>
    <cellStyle name="40% - Акцент4 8 9" xfId="2402"/>
    <cellStyle name="40% - Акцент4 8_46EE.2011(v1.0)" xfId="2403"/>
    <cellStyle name="40% - Акцент4 9" xfId="2404"/>
    <cellStyle name="40% - Акцент4 9 2" xfId="2405"/>
    <cellStyle name="40% - Акцент4 9 2 2" xfId="2406"/>
    <cellStyle name="40% - Акцент4 9 3" xfId="2407"/>
    <cellStyle name="40% - Акцент4 9 3 2" xfId="2408"/>
    <cellStyle name="40% - Акцент4 9 4" xfId="2409"/>
    <cellStyle name="40% - Акцент4 9 4 2" xfId="2410"/>
    <cellStyle name="40% - Акцент4 9 5" xfId="2411"/>
    <cellStyle name="40% - Акцент4 9 5 2" xfId="2412"/>
    <cellStyle name="40% - Акцент4 9 6" xfId="2413"/>
    <cellStyle name="40% - Акцент4 9 6 2" xfId="2414"/>
    <cellStyle name="40% - Акцент4 9 7" xfId="2415"/>
    <cellStyle name="40% - Акцент4 9 7 2" xfId="2416"/>
    <cellStyle name="40% - Акцент4 9 8" xfId="2417"/>
    <cellStyle name="40% - Акцент4 9 8 2" xfId="2418"/>
    <cellStyle name="40% - Акцент4 9 9" xfId="2419"/>
    <cellStyle name="40% - Акцент4 9_46EE.2011(v1.0)" xfId="2420"/>
    <cellStyle name="40% - Акцент5 10" xfId="2421"/>
    <cellStyle name="40% - Акцент5 10 2" xfId="2422"/>
    <cellStyle name="40% - Акцент5 10 2 2" xfId="2423"/>
    <cellStyle name="40% - Акцент5 10 3" xfId="2424"/>
    <cellStyle name="40% - Акцент5 10 3 2" xfId="2425"/>
    <cellStyle name="40% - Акцент5 10 4" xfId="2426"/>
    <cellStyle name="40% - Акцент5 10 4 2" xfId="2427"/>
    <cellStyle name="40% - Акцент5 10 5" xfId="2428"/>
    <cellStyle name="40% - Акцент5 10 5 2" xfId="2429"/>
    <cellStyle name="40% - Акцент5 10 6" xfId="2430"/>
    <cellStyle name="40% - Акцент5 10 6 2" xfId="2431"/>
    <cellStyle name="40% - Акцент5 10 7" xfId="2432"/>
    <cellStyle name="40% - Акцент5 10 7 2" xfId="2433"/>
    <cellStyle name="40% - Акцент5 10 8" xfId="2434"/>
    <cellStyle name="40% - Акцент5 10 8 2" xfId="2435"/>
    <cellStyle name="40% - Акцент5 10 9" xfId="2436"/>
    <cellStyle name="40% - Акцент5 11" xfId="2437"/>
    <cellStyle name="40% - Акцент5 12" xfId="2438"/>
    <cellStyle name="40% - Акцент5 13" xfId="2439"/>
    <cellStyle name="40% - Акцент5 2" xfId="2440"/>
    <cellStyle name="40% - Акцент5 2 2" xfId="2441"/>
    <cellStyle name="40% - Акцент5 2 2 2" xfId="2442"/>
    <cellStyle name="40% - Акцент5 2 3" xfId="2443"/>
    <cellStyle name="40% - Акцент5 2 3 2" xfId="2444"/>
    <cellStyle name="40% - Акцент5 2 4" xfId="2445"/>
    <cellStyle name="40% - Акцент5 2 4 2" xfId="2446"/>
    <cellStyle name="40% - Акцент5 2 5" xfId="2447"/>
    <cellStyle name="40% - Акцент5 2 5 2" xfId="2448"/>
    <cellStyle name="40% - Акцент5 2 6" xfId="2449"/>
    <cellStyle name="40% - Акцент5 2 6 2" xfId="2450"/>
    <cellStyle name="40% - Акцент5 2 7" xfId="2451"/>
    <cellStyle name="40% - Акцент5 2 7 2" xfId="2452"/>
    <cellStyle name="40% - Акцент5 2 8" xfId="2453"/>
    <cellStyle name="40% - Акцент5 2 8 2" xfId="2454"/>
    <cellStyle name="40% - Акцент5 2 9" xfId="2455"/>
    <cellStyle name="40% - Акцент5 2_46EE.2011(v1.0)" xfId="2456"/>
    <cellStyle name="40% - Акцент5 3" xfId="2457"/>
    <cellStyle name="40% - Акцент5 3 2" xfId="2458"/>
    <cellStyle name="40% - Акцент5 3 2 2" xfId="2459"/>
    <cellStyle name="40% - Акцент5 3 3" xfId="2460"/>
    <cellStyle name="40% - Акцент5 3 3 2" xfId="2461"/>
    <cellStyle name="40% - Акцент5 3 4" xfId="2462"/>
    <cellStyle name="40% - Акцент5 3 4 2" xfId="2463"/>
    <cellStyle name="40% - Акцент5 3 5" xfId="2464"/>
    <cellStyle name="40% - Акцент5 3 5 2" xfId="2465"/>
    <cellStyle name="40% - Акцент5 3 6" xfId="2466"/>
    <cellStyle name="40% - Акцент5 3 6 2" xfId="2467"/>
    <cellStyle name="40% - Акцент5 3 7" xfId="2468"/>
    <cellStyle name="40% - Акцент5 3 7 2" xfId="2469"/>
    <cellStyle name="40% - Акцент5 3 8" xfId="2470"/>
    <cellStyle name="40% - Акцент5 3 8 2" xfId="2471"/>
    <cellStyle name="40% - Акцент5 3 9" xfId="2472"/>
    <cellStyle name="40% - Акцент5 3_46EE.2011(v1.0)" xfId="2473"/>
    <cellStyle name="40% - Акцент5 4" xfId="2474"/>
    <cellStyle name="40% - Акцент5 4 2" xfId="2475"/>
    <cellStyle name="40% - Акцент5 4 2 2" xfId="2476"/>
    <cellStyle name="40% - Акцент5 4 3" xfId="2477"/>
    <cellStyle name="40% - Акцент5 4 3 2" xfId="2478"/>
    <cellStyle name="40% - Акцент5 4 4" xfId="2479"/>
    <cellStyle name="40% - Акцент5 4 4 2" xfId="2480"/>
    <cellStyle name="40% - Акцент5 4 5" xfId="2481"/>
    <cellStyle name="40% - Акцент5 4 5 2" xfId="2482"/>
    <cellStyle name="40% - Акцент5 4 6" xfId="2483"/>
    <cellStyle name="40% - Акцент5 4 6 2" xfId="2484"/>
    <cellStyle name="40% - Акцент5 4 7" xfId="2485"/>
    <cellStyle name="40% - Акцент5 4 7 2" xfId="2486"/>
    <cellStyle name="40% - Акцент5 4 8" xfId="2487"/>
    <cellStyle name="40% - Акцент5 4 8 2" xfId="2488"/>
    <cellStyle name="40% - Акцент5 4 9" xfId="2489"/>
    <cellStyle name="40% - Акцент5 4_46EE.2011(v1.0)" xfId="2490"/>
    <cellStyle name="40% - Акцент5 5" xfId="2491"/>
    <cellStyle name="40% - Акцент5 5 2" xfId="2492"/>
    <cellStyle name="40% - Акцент5 5 2 2" xfId="2493"/>
    <cellStyle name="40% - Акцент5 5 3" xfId="2494"/>
    <cellStyle name="40% - Акцент5 5 3 2" xfId="2495"/>
    <cellStyle name="40% - Акцент5 5 4" xfId="2496"/>
    <cellStyle name="40% - Акцент5 5 4 2" xfId="2497"/>
    <cellStyle name="40% - Акцент5 5 5" xfId="2498"/>
    <cellStyle name="40% - Акцент5 5 5 2" xfId="2499"/>
    <cellStyle name="40% - Акцент5 5 6" xfId="2500"/>
    <cellStyle name="40% - Акцент5 5 6 2" xfId="2501"/>
    <cellStyle name="40% - Акцент5 5 7" xfId="2502"/>
    <cellStyle name="40% - Акцент5 5 7 2" xfId="2503"/>
    <cellStyle name="40% - Акцент5 5 8" xfId="2504"/>
    <cellStyle name="40% - Акцент5 5 8 2" xfId="2505"/>
    <cellStyle name="40% - Акцент5 5 9" xfId="2506"/>
    <cellStyle name="40% - Акцент5 5_46EE.2011(v1.0)" xfId="2507"/>
    <cellStyle name="40% - Акцент5 6" xfId="2508"/>
    <cellStyle name="40% - Акцент5 6 2" xfId="2509"/>
    <cellStyle name="40% - Акцент5 6 2 2" xfId="2510"/>
    <cellStyle name="40% - Акцент5 6 3" xfId="2511"/>
    <cellStyle name="40% - Акцент5 6 3 2" xfId="2512"/>
    <cellStyle name="40% - Акцент5 6 4" xfId="2513"/>
    <cellStyle name="40% - Акцент5 6 4 2" xfId="2514"/>
    <cellStyle name="40% - Акцент5 6 5" xfId="2515"/>
    <cellStyle name="40% - Акцент5 6 5 2" xfId="2516"/>
    <cellStyle name="40% - Акцент5 6 6" xfId="2517"/>
    <cellStyle name="40% - Акцент5 6 6 2" xfId="2518"/>
    <cellStyle name="40% - Акцент5 6 7" xfId="2519"/>
    <cellStyle name="40% - Акцент5 6 7 2" xfId="2520"/>
    <cellStyle name="40% - Акцент5 6 8" xfId="2521"/>
    <cellStyle name="40% - Акцент5 6 8 2" xfId="2522"/>
    <cellStyle name="40% - Акцент5 6 9" xfId="2523"/>
    <cellStyle name="40% - Акцент5 6_46EE.2011(v1.0)" xfId="2524"/>
    <cellStyle name="40% - Акцент5 7" xfId="2525"/>
    <cellStyle name="40% - Акцент5 7 2" xfId="2526"/>
    <cellStyle name="40% - Акцент5 7 2 2" xfId="2527"/>
    <cellStyle name="40% - Акцент5 7 2 2 2" xfId="2528"/>
    <cellStyle name="40% - Акцент5 7 2 3" xfId="2529"/>
    <cellStyle name="40% - Акцент5 7 3" xfId="2530"/>
    <cellStyle name="40% - Акцент5 7 3 2" xfId="2531"/>
    <cellStyle name="40% - Акцент5 7 4" xfId="2532"/>
    <cellStyle name="40% - Акцент5 7 4 2" xfId="2533"/>
    <cellStyle name="40% - Акцент5 7 5" xfId="2534"/>
    <cellStyle name="40% - Акцент5 7 5 2" xfId="2535"/>
    <cellStyle name="40% - Акцент5 7 6" xfId="2536"/>
    <cellStyle name="40% - Акцент5 7 6 2" xfId="2537"/>
    <cellStyle name="40% - Акцент5 7 7" xfId="2538"/>
    <cellStyle name="40% - Акцент5 7 7 2" xfId="2539"/>
    <cellStyle name="40% - Акцент5 7 8" xfId="2540"/>
    <cellStyle name="40% - Акцент5 7 8 2" xfId="2541"/>
    <cellStyle name="40% - Акцент5 7 9" xfId="2542"/>
    <cellStyle name="40% - Акцент5 7_46EE.2011(v1.0)" xfId="2543"/>
    <cellStyle name="40% - Акцент5 8" xfId="2544"/>
    <cellStyle name="40% - Акцент5 8 2" xfId="2545"/>
    <cellStyle name="40% - Акцент5 8 2 2" xfId="2546"/>
    <cellStyle name="40% - Акцент5 8 3" xfId="2547"/>
    <cellStyle name="40% - Акцент5 8 3 2" xfId="2548"/>
    <cellStyle name="40% - Акцент5 8 4" xfId="2549"/>
    <cellStyle name="40% - Акцент5 8 4 2" xfId="2550"/>
    <cellStyle name="40% - Акцент5 8 5" xfId="2551"/>
    <cellStyle name="40% - Акцент5 8 5 2" xfId="2552"/>
    <cellStyle name="40% - Акцент5 8 6" xfId="2553"/>
    <cellStyle name="40% - Акцент5 8 6 2" xfId="2554"/>
    <cellStyle name="40% - Акцент5 8 7" xfId="2555"/>
    <cellStyle name="40% - Акцент5 8 7 2" xfId="2556"/>
    <cellStyle name="40% - Акцент5 8 8" xfId="2557"/>
    <cellStyle name="40% - Акцент5 8 8 2" xfId="2558"/>
    <cellStyle name="40% - Акцент5 8 9" xfId="2559"/>
    <cellStyle name="40% - Акцент5 8_46EE.2011(v1.0)" xfId="2560"/>
    <cellStyle name="40% - Акцент5 9" xfId="2561"/>
    <cellStyle name="40% - Акцент5 9 2" xfId="2562"/>
    <cellStyle name="40% - Акцент5 9 2 2" xfId="2563"/>
    <cellStyle name="40% - Акцент5 9 3" xfId="2564"/>
    <cellStyle name="40% - Акцент5 9 3 2" xfId="2565"/>
    <cellStyle name="40% - Акцент5 9 4" xfId="2566"/>
    <cellStyle name="40% - Акцент5 9 4 2" xfId="2567"/>
    <cellStyle name="40% - Акцент5 9 5" xfId="2568"/>
    <cellStyle name="40% - Акцент5 9 5 2" xfId="2569"/>
    <cellStyle name="40% - Акцент5 9 6" xfId="2570"/>
    <cellStyle name="40% - Акцент5 9 6 2" xfId="2571"/>
    <cellStyle name="40% - Акцент5 9 7" xfId="2572"/>
    <cellStyle name="40% - Акцент5 9 7 2" xfId="2573"/>
    <cellStyle name="40% - Акцент5 9 8" xfId="2574"/>
    <cellStyle name="40% - Акцент5 9 8 2" xfId="2575"/>
    <cellStyle name="40% - Акцент5 9 9" xfId="2576"/>
    <cellStyle name="40% - Акцент5 9_46EE.2011(v1.0)" xfId="2577"/>
    <cellStyle name="40% - Акцент6 10" xfId="2578"/>
    <cellStyle name="40% - Акцент6 10 2" xfId="2579"/>
    <cellStyle name="40% - Акцент6 10 2 2" xfId="2580"/>
    <cellStyle name="40% - Акцент6 10 3" xfId="2581"/>
    <cellStyle name="40% - Акцент6 10 3 2" xfId="2582"/>
    <cellStyle name="40% - Акцент6 10 4" xfId="2583"/>
    <cellStyle name="40% - Акцент6 10 4 2" xfId="2584"/>
    <cellStyle name="40% - Акцент6 10 5" xfId="2585"/>
    <cellStyle name="40% - Акцент6 10 5 2" xfId="2586"/>
    <cellStyle name="40% - Акцент6 10 6" xfId="2587"/>
    <cellStyle name="40% - Акцент6 10 6 2" xfId="2588"/>
    <cellStyle name="40% - Акцент6 10 7" xfId="2589"/>
    <cellStyle name="40% - Акцент6 10 7 2" xfId="2590"/>
    <cellStyle name="40% - Акцент6 10 8" xfId="2591"/>
    <cellStyle name="40% - Акцент6 10 8 2" xfId="2592"/>
    <cellStyle name="40% - Акцент6 10 9" xfId="2593"/>
    <cellStyle name="40% - Акцент6 11" xfId="2594"/>
    <cellStyle name="40% - Акцент6 12" xfId="2595"/>
    <cellStyle name="40% - Акцент6 13" xfId="2596"/>
    <cellStyle name="40% - Акцент6 2" xfId="2597"/>
    <cellStyle name="40% - Акцент6 2 2" xfId="2598"/>
    <cellStyle name="40% - Акцент6 2 2 2" xfId="2599"/>
    <cellStyle name="40% - Акцент6 2 3" xfId="2600"/>
    <cellStyle name="40% - Акцент6 2 3 2" xfId="2601"/>
    <cellStyle name="40% - Акцент6 2 4" xfId="2602"/>
    <cellStyle name="40% - Акцент6 2 4 2" xfId="2603"/>
    <cellStyle name="40% - Акцент6 2 5" xfId="2604"/>
    <cellStyle name="40% - Акцент6 2 5 2" xfId="2605"/>
    <cellStyle name="40% - Акцент6 2 6" xfId="2606"/>
    <cellStyle name="40% - Акцент6 2 6 2" xfId="2607"/>
    <cellStyle name="40% - Акцент6 2 7" xfId="2608"/>
    <cellStyle name="40% - Акцент6 2 7 2" xfId="2609"/>
    <cellStyle name="40% - Акцент6 2 8" xfId="2610"/>
    <cellStyle name="40% - Акцент6 2 8 2" xfId="2611"/>
    <cellStyle name="40% - Акцент6 2 9" xfId="2612"/>
    <cellStyle name="40% - Акцент6 2_46EE.2011(v1.0)" xfId="2613"/>
    <cellStyle name="40% - Акцент6 3" xfId="2614"/>
    <cellStyle name="40% - Акцент6 3 2" xfId="2615"/>
    <cellStyle name="40% - Акцент6 3 2 2" xfId="2616"/>
    <cellStyle name="40% - Акцент6 3 3" xfId="2617"/>
    <cellStyle name="40% - Акцент6 3 3 2" xfId="2618"/>
    <cellStyle name="40% - Акцент6 3 4" xfId="2619"/>
    <cellStyle name="40% - Акцент6 3 4 2" xfId="2620"/>
    <cellStyle name="40% - Акцент6 3 5" xfId="2621"/>
    <cellStyle name="40% - Акцент6 3 5 2" xfId="2622"/>
    <cellStyle name="40% - Акцент6 3 6" xfId="2623"/>
    <cellStyle name="40% - Акцент6 3 6 2" xfId="2624"/>
    <cellStyle name="40% - Акцент6 3 7" xfId="2625"/>
    <cellStyle name="40% - Акцент6 3 7 2" xfId="2626"/>
    <cellStyle name="40% - Акцент6 3 8" xfId="2627"/>
    <cellStyle name="40% - Акцент6 3 8 2" xfId="2628"/>
    <cellStyle name="40% - Акцент6 3 9" xfId="2629"/>
    <cellStyle name="40% - Акцент6 3_46EE.2011(v1.0)" xfId="2630"/>
    <cellStyle name="40% - Акцент6 4" xfId="2631"/>
    <cellStyle name="40% - Акцент6 4 2" xfId="2632"/>
    <cellStyle name="40% - Акцент6 4 2 2" xfId="2633"/>
    <cellStyle name="40% - Акцент6 4 3" xfId="2634"/>
    <cellStyle name="40% - Акцент6 4 3 2" xfId="2635"/>
    <cellStyle name="40% - Акцент6 4 4" xfId="2636"/>
    <cellStyle name="40% - Акцент6 4 4 2" xfId="2637"/>
    <cellStyle name="40% - Акцент6 4 5" xfId="2638"/>
    <cellStyle name="40% - Акцент6 4 5 2" xfId="2639"/>
    <cellStyle name="40% - Акцент6 4 6" xfId="2640"/>
    <cellStyle name="40% - Акцент6 4 6 2" xfId="2641"/>
    <cellStyle name="40% - Акцент6 4 7" xfId="2642"/>
    <cellStyle name="40% - Акцент6 4 7 2" xfId="2643"/>
    <cellStyle name="40% - Акцент6 4 8" xfId="2644"/>
    <cellStyle name="40% - Акцент6 4 8 2" xfId="2645"/>
    <cellStyle name="40% - Акцент6 4 9" xfId="2646"/>
    <cellStyle name="40% - Акцент6 4_46EE.2011(v1.0)" xfId="2647"/>
    <cellStyle name="40% - Акцент6 5" xfId="2648"/>
    <cellStyle name="40% - Акцент6 5 2" xfId="2649"/>
    <cellStyle name="40% - Акцент6 5 2 2" xfId="2650"/>
    <cellStyle name="40% - Акцент6 5 3" xfId="2651"/>
    <cellStyle name="40% - Акцент6 5 3 2" xfId="2652"/>
    <cellStyle name="40% - Акцент6 5 4" xfId="2653"/>
    <cellStyle name="40% - Акцент6 5 4 2" xfId="2654"/>
    <cellStyle name="40% - Акцент6 5 5" xfId="2655"/>
    <cellStyle name="40% - Акцент6 5 5 2" xfId="2656"/>
    <cellStyle name="40% - Акцент6 5 6" xfId="2657"/>
    <cellStyle name="40% - Акцент6 5 6 2" xfId="2658"/>
    <cellStyle name="40% - Акцент6 5 7" xfId="2659"/>
    <cellStyle name="40% - Акцент6 5 7 2" xfId="2660"/>
    <cellStyle name="40% - Акцент6 5 8" xfId="2661"/>
    <cellStyle name="40% - Акцент6 5 8 2" xfId="2662"/>
    <cellStyle name="40% - Акцент6 5 9" xfId="2663"/>
    <cellStyle name="40% - Акцент6 5_46EE.2011(v1.0)" xfId="2664"/>
    <cellStyle name="40% - Акцент6 6" xfId="2665"/>
    <cellStyle name="40% - Акцент6 6 2" xfId="2666"/>
    <cellStyle name="40% - Акцент6 6 2 2" xfId="2667"/>
    <cellStyle name="40% - Акцент6 6 3" xfId="2668"/>
    <cellStyle name="40% - Акцент6 6 3 2" xfId="2669"/>
    <cellStyle name="40% - Акцент6 6 4" xfId="2670"/>
    <cellStyle name="40% - Акцент6 6 4 2" xfId="2671"/>
    <cellStyle name="40% - Акцент6 6 5" xfId="2672"/>
    <cellStyle name="40% - Акцент6 6 5 2" xfId="2673"/>
    <cellStyle name="40% - Акцент6 6 6" xfId="2674"/>
    <cellStyle name="40% - Акцент6 6 6 2" xfId="2675"/>
    <cellStyle name="40% - Акцент6 6 7" xfId="2676"/>
    <cellStyle name="40% - Акцент6 6 7 2" xfId="2677"/>
    <cellStyle name="40% - Акцент6 6 8" xfId="2678"/>
    <cellStyle name="40% - Акцент6 6 8 2" xfId="2679"/>
    <cellStyle name="40% - Акцент6 6 9" xfId="2680"/>
    <cellStyle name="40% - Акцент6 6_46EE.2011(v1.0)" xfId="2681"/>
    <cellStyle name="40% - Акцент6 7" xfId="2682"/>
    <cellStyle name="40% - Акцент6 7 2" xfId="2683"/>
    <cellStyle name="40% - Акцент6 7 2 2" xfId="2684"/>
    <cellStyle name="40% - Акцент6 7 3" xfId="2685"/>
    <cellStyle name="40% - Акцент6 7 3 2" xfId="2686"/>
    <cellStyle name="40% - Акцент6 7 4" xfId="2687"/>
    <cellStyle name="40% - Акцент6 7 4 2" xfId="2688"/>
    <cellStyle name="40% - Акцент6 7 5" xfId="2689"/>
    <cellStyle name="40% - Акцент6 7 5 2" xfId="2690"/>
    <cellStyle name="40% - Акцент6 7 6" xfId="2691"/>
    <cellStyle name="40% - Акцент6 7 6 2" xfId="2692"/>
    <cellStyle name="40% - Акцент6 7 7" xfId="2693"/>
    <cellStyle name="40% - Акцент6 7 7 2" xfId="2694"/>
    <cellStyle name="40% - Акцент6 7 8" xfId="2695"/>
    <cellStyle name="40% - Акцент6 7 8 2" xfId="2696"/>
    <cellStyle name="40% - Акцент6 7 9" xfId="2697"/>
    <cellStyle name="40% - Акцент6 7_46EE.2011(v1.0)" xfId="2698"/>
    <cellStyle name="40% - Акцент6 8" xfId="2699"/>
    <cellStyle name="40% - Акцент6 8 2" xfId="2700"/>
    <cellStyle name="40% - Акцент6 8 2 2" xfId="2701"/>
    <cellStyle name="40% - Акцент6 8 3" xfId="2702"/>
    <cellStyle name="40% - Акцент6 8 3 2" xfId="2703"/>
    <cellStyle name="40% - Акцент6 8 4" xfId="2704"/>
    <cellStyle name="40% - Акцент6 8 4 2" xfId="2705"/>
    <cellStyle name="40% - Акцент6 8 5" xfId="2706"/>
    <cellStyle name="40% - Акцент6 8 5 2" xfId="2707"/>
    <cellStyle name="40% - Акцент6 8 6" xfId="2708"/>
    <cellStyle name="40% - Акцент6 8 6 2" xfId="2709"/>
    <cellStyle name="40% - Акцент6 8 7" xfId="2710"/>
    <cellStyle name="40% - Акцент6 8 7 2" xfId="2711"/>
    <cellStyle name="40% - Акцент6 8 8" xfId="2712"/>
    <cellStyle name="40% - Акцент6 8 8 2" xfId="2713"/>
    <cellStyle name="40% - Акцент6 8 9" xfId="2714"/>
    <cellStyle name="40% - Акцент6 8_46EE.2011(v1.0)" xfId="2715"/>
    <cellStyle name="40% - Акцент6 9" xfId="2716"/>
    <cellStyle name="40% - Акцент6 9 2" xfId="2717"/>
    <cellStyle name="40% - Акцент6 9 2 2" xfId="2718"/>
    <cellStyle name="40% - Акцент6 9 3" xfId="2719"/>
    <cellStyle name="40% - Акцент6 9 3 2" xfId="2720"/>
    <cellStyle name="40% - Акцент6 9 4" xfId="2721"/>
    <cellStyle name="40% - Акцент6 9 4 2" xfId="2722"/>
    <cellStyle name="40% - Акцент6 9 5" xfId="2723"/>
    <cellStyle name="40% - Акцент6 9 5 2" xfId="2724"/>
    <cellStyle name="40% - Акцент6 9 6" xfId="2725"/>
    <cellStyle name="40% - Акцент6 9 6 2" xfId="2726"/>
    <cellStyle name="40% - Акцент6 9 7" xfId="2727"/>
    <cellStyle name="40% - Акцент6 9 7 2" xfId="2728"/>
    <cellStyle name="40% - Акцент6 9 8" xfId="2729"/>
    <cellStyle name="40% - Акцент6 9 8 2" xfId="2730"/>
    <cellStyle name="40% - Акцент6 9 9" xfId="2731"/>
    <cellStyle name="40% - Акцент6 9_46EE.2011(v1.0)" xfId="2732"/>
    <cellStyle name="60% - Accent1" xfId="2733"/>
    <cellStyle name="60% - Accent1 2" xfId="15693"/>
    <cellStyle name="60% - Accent2" xfId="2734"/>
    <cellStyle name="60% - Accent2 2" xfId="15694"/>
    <cellStyle name="60% - Accent3" xfId="2735"/>
    <cellStyle name="60% - Accent3 2" xfId="15695"/>
    <cellStyle name="60% - Accent4" xfId="2736"/>
    <cellStyle name="60% - Accent4 2" xfId="15696"/>
    <cellStyle name="60% - Accent5" xfId="2737"/>
    <cellStyle name="60% - Accent5 2" xfId="15697"/>
    <cellStyle name="60% - Accent6" xfId="2738"/>
    <cellStyle name="60% - Accent6 2" xfId="15698"/>
    <cellStyle name="60% - Акцент1 10" xfId="2739"/>
    <cellStyle name="60% - Акцент1 11" xfId="2740"/>
    <cellStyle name="60% - Акцент1 12" xfId="2741"/>
    <cellStyle name="60% - Акцент1 13" xfId="2742"/>
    <cellStyle name="60% - Акцент1 2" xfId="2743"/>
    <cellStyle name="60% - Акцент1 2 2" xfId="2744"/>
    <cellStyle name="60% - Акцент1 3" xfId="2745"/>
    <cellStyle name="60% - Акцент1 3 2" xfId="2746"/>
    <cellStyle name="60% - Акцент1 4" xfId="2747"/>
    <cellStyle name="60% - Акцент1 4 2" xfId="2748"/>
    <cellStyle name="60% - Акцент1 5" xfId="2749"/>
    <cellStyle name="60% - Акцент1 5 2" xfId="2750"/>
    <cellStyle name="60% - Акцент1 6" xfId="2751"/>
    <cellStyle name="60% - Акцент1 6 2" xfId="2752"/>
    <cellStyle name="60% - Акцент1 7" xfId="2753"/>
    <cellStyle name="60% - Акцент1 7 2" xfId="2754"/>
    <cellStyle name="60% - Акцент1 8" xfId="2755"/>
    <cellStyle name="60% - Акцент1 8 2" xfId="2756"/>
    <cellStyle name="60% - Акцент1 9" xfId="2757"/>
    <cellStyle name="60% - Акцент1 9 2" xfId="2758"/>
    <cellStyle name="60% - Акцент2 10" xfId="2759"/>
    <cellStyle name="60% - Акцент2 11" xfId="2760"/>
    <cellStyle name="60% - Акцент2 12" xfId="2761"/>
    <cellStyle name="60% - Акцент2 13" xfId="2762"/>
    <cellStyle name="60% - Акцент2 2" xfId="2763"/>
    <cellStyle name="60% - Акцент2 2 2" xfId="2764"/>
    <cellStyle name="60% - Акцент2 3" xfId="2765"/>
    <cellStyle name="60% - Акцент2 3 2" xfId="2766"/>
    <cellStyle name="60% - Акцент2 4" xfId="2767"/>
    <cellStyle name="60% - Акцент2 4 2" xfId="2768"/>
    <cellStyle name="60% - Акцент2 5" xfId="2769"/>
    <cellStyle name="60% - Акцент2 5 2" xfId="2770"/>
    <cellStyle name="60% - Акцент2 6" xfId="2771"/>
    <cellStyle name="60% - Акцент2 6 2" xfId="2772"/>
    <cellStyle name="60% - Акцент2 7" xfId="2773"/>
    <cellStyle name="60% - Акцент2 7 2" xfId="2774"/>
    <cellStyle name="60% - Акцент2 8" xfId="2775"/>
    <cellStyle name="60% - Акцент2 8 2" xfId="2776"/>
    <cellStyle name="60% - Акцент2 9" xfId="2777"/>
    <cellStyle name="60% - Акцент2 9 2" xfId="2778"/>
    <cellStyle name="60% - Акцент3 10" xfId="2779"/>
    <cellStyle name="60% - Акцент3 11" xfId="2780"/>
    <cellStyle name="60% - Акцент3 12" xfId="2781"/>
    <cellStyle name="60% - Акцент3 13" xfId="2782"/>
    <cellStyle name="60% - Акцент3 2" xfId="2783"/>
    <cellStyle name="60% - Акцент3 2 2" xfId="2784"/>
    <cellStyle name="60% - Акцент3 3" xfId="2785"/>
    <cellStyle name="60% - Акцент3 3 2" xfId="2786"/>
    <cellStyle name="60% - Акцент3 4" xfId="2787"/>
    <cellStyle name="60% - Акцент3 4 2" xfId="2788"/>
    <cellStyle name="60% - Акцент3 5" xfId="2789"/>
    <cellStyle name="60% - Акцент3 5 2" xfId="2790"/>
    <cellStyle name="60% - Акцент3 6" xfId="2791"/>
    <cellStyle name="60% - Акцент3 6 2" xfId="2792"/>
    <cellStyle name="60% - Акцент3 7" xfId="2793"/>
    <cellStyle name="60% - Акцент3 7 2" xfId="2794"/>
    <cellStyle name="60% - Акцент3 8" xfId="2795"/>
    <cellStyle name="60% - Акцент3 8 2" xfId="2796"/>
    <cellStyle name="60% - Акцент3 9" xfId="2797"/>
    <cellStyle name="60% - Акцент3 9 2" xfId="2798"/>
    <cellStyle name="60% - Акцент4 10" xfId="2799"/>
    <cellStyle name="60% - Акцент4 11" xfId="2800"/>
    <cellStyle name="60% - Акцент4 12" xfId="2801"/>
    <cellStyle name="60% - Акцент4 13" xfId="2802"/>
    <cellStyle name="60% - Акцент4 2" xfId="2803"/>
    <cellStyle name="60% - Акцент4 2 2" xfId="2804"/>
    <cellStyle name="60% - Акцент4 3" xfId="2805"/>
    <cellStyle name="60% - Акцент4 3 2" xfId="2806"/>
    <cellStyle name="60% - Акцент4 4" xfId="2807"/>
    <cellStyle name="60% - Акцент4 4 2" xfId="2808"/>
    <cellStyle name="60% - Акцент4 5" xfId="2809"/>
    <cellStyle name="60% - Акцент4 5 2" xfId="2810"/>
    <cellStyle name="60% - Акцент4 6" xfId="2811"/>
    <cellStyle name="60% - Акцент4 6 2" xfId="2812"/>
    <cellStyle name="60% - Акцент4 7" xfId="2813"/>
    <cellStyle name="60% - Акцент4 7 2" xfId="2814"/>
    <cellStyle name="60% - Акцент4 8" xfId="2815"/>
    <cellStyle name="60% - Акцент4 8 2" xfId="2816"/>
    <cellStyle name="60% - Акцент4 9" xfId="2817"/>
    <cellStyle name="60% - Акцент4 9 2" xfId="2818"/>
    <cellStyle name="60% - Акцент5 10" xfId="2819"/>
    <cellStyle name="60% - Акцент5 11" xfId="2820"/>
    <cellStyle name="60% - Акцент5 12" xfId="2821"/>
    <cellStyle name="60% - Акцент5 13" xfId="2822"/>
    <cellStyle name="60% - Акцент5 2" xfId="2823"/>
    <cellStyle name="60% - Акцент5 2 2" xfId="2824"/>
    <cellStyle name="60% - Акцент5 3" xfId="2825"/>
    <cellStyle name="60% - Акцент5 3 2" xfId="2826"/>
    <cellStyle name="60% - Акцент5 4" xfId="2827"/>
    <cellStyle name="60% - Акцент5 4 2" xfId="2828"/>
    <cellStyle name="60% - Акцент5 5" xfId="2829"/>
    <cellStyle name="60% - Акцент5 5 2" xfId="2830"/>
    <cellStyle name="60% - Акцент5 6" xfId="2831"/>
    <cellStyle name="60% - Акцент5 6 2" xfId="2832"/>
    <cellStyle name="60% - Акцент5 7" xfId="2833"/>
    <cellStyle name="60% - Акцент5 7 2" xfId="2834"/>
    <cellStyle name="60% - Акцент5 8" xfId="2835"/>
    <cellStyle name="60% - Акцент5 8 2" xfId="2836"/>
    <cellStyle name="60% - Акцент5 9" xfId="2837"/>
    <cellStyle name="60% - Акцент5 9 2" xfId="2838"/>
    <cellStyle name="60% - Акцент6 10" xfId="2839"/>
    <cellStyle name="60% - Акцент6 11" xfId="2840"/>
    <cellStyle name="60% - Акцент6 12" xfId="2841"/>
    <cellStyle name="60% - Акцент6 13" xfId="2842"/>
    <cellStyle name="60% - Акцент6 2" xfId="2843"/>
    <cellStyle name="60% - Акцент6 2 2" xfId="2844"/>
    <cellStyle name="60% - Акцент6 3" xfId="2845"/>
    <cellStyle name="60% - Акцент6 3 2" xfId="2846"/>
    <cellStyle name="60% - Акцент6 4" xfId="2847"/>
    <cellStyle name="60% - Акцент6 4 2" xfId="2848"/>
    <cellStyle name="60% - Акцент6 5" xfId="2849"/>
    <cellStyle name="60% - Акцент6 5 2" xfId="2850"/>
    <cellStyle name="60% - Акцент6 6" xfId="2851"/>
    <cellStyle name="60% - Акцент6 6 2" xfId="2852"/>
    <cellStyle name="60% - Акцент6 7" xfId="2853"/>
    <cellStyle name="60% - Акцент6 7 2" xfId="2854"/>
    <cellStyle name="60% - Акцент6 8" xfId="2855"/>
    <cellStyle name="60% - Акцент6 8 2" xfId="2856"/>
    <cellStyle name="60% - Акцент6 9" xfId="2857"/>
    <cellStyle name="60% - Акцент6 9 2" xfId="2858"/>
    <cellStyle name="6Code" xfId="15699"/>
    <cellStyle name="8pt" xfId="15700"/>
    <cellStyle name="Aaia?iue [0]_?anoiau" xfId="2859"/>
    <cellStyle name="Aaia?iue_?anoiau" xfId="2860"/>
    <cellStyle name="Äåíåæíûé [0]_vaqduGfTSN7qyUJNWHRlcWo3H" xfId="15701"/>
    <cellStyle name="Äåíåæíûé_vaqduGfTSN7qyUJNWHRlcWo3H" xfId="15702"/>
    <cellStyle name="Accent1" xfId="2861"/>
    <cellStyle name="Accent1 2" xfId="15703"/>
    <cellStyle name="Accent2" xfId="2862"/>
    <cellStyle name="Accent2 2" xfId="15704"/>
    <cellStyle name="Accent3" xfId="2863"/>
    <cellStyle name="Accent3 2" xfId="15705"/>
    <cellStyle name="Accent4" xfId="2864"/>
    <cellStyle name="Accent4 2" xfId="15706"/>
    <cellStyle name="Accent5" xfId="2865"/>
    <cellStyle name="Accent5 2" xfId="15707"/>
    <cellStyle name="Accent6" xfId="2866"/>
    <cellStyle name="Accent6 2" xfId="15708"/>
    <cellStyle name="acct" xfId="15709"/>
    <cellStyle name="acct 2" xfId="15710"/>
    <cellStyle name="Ăčďĺđńńűëęŕ" xfId="2867"/>
    <cellStyle name="AeE­ [0]_?A°??µAoC?" xfId="15711"/>
    <cellStyle name="AeE­_?A°??µAoC?" xfId="15712"/>
    <cellStyle name="Aeia?nnueea" xfId="2868"/>
    <cellStyle name="Aeia?nnueea 2" xfId="15713"/>
    <cellStyle name="AFE" xfId="2869"/>
    <cellStyle name="Áĺççŕůčňíűé" xfId="2870"/>
    <cellStyle name="Äĺíĺćíűé [0]_(ňŕá 3č)" xfId="2871"/>
    <cellStyle name="Äĺíĺćíűé_(ňŕá 3č)" xfId="2872"/>
    <cellStyle name="alternate" xfId="2873"/>
    <cellStyle name="alternate 2" xfId="15714"/>
    <cellStyle name="Arial 10" xfId="15715"/>
    <cellStyle name="Arial 12" xfId="15716"/>
    <cellStyle name="ARtext" xfId="15717"/>
    <cellStyle name="Bad" xfId="2874"/>
    <cellStyle name="Bad 2" xfId="15718"/>
    <cellStyle name="Balance" xfId="15719"/>
    <cellStyle name="BalanceBold" xfId="15720"/>
    <cellStyle name="BLACK" xfId="15721"/>
    <cellStyle name="Blue" xfId="15722"/>
    <cellStyle name="Body" xfId="15723"/>
    <cellStyle name="British Pound" xfId="15724"/>
    <cellStyle name="C?AO_?A°??µAoC?" xfId="15725"/>
    <cellStyle name="Calc Currency (0)" xfId="2875"/>
    <cellStyle name="Calc Currency (0) 2" xfId="15726"/>
    <cellStyle name="Calc Currency (0) 2 2" xfId="15727"/>
    <cellStyle name="Calc Currency (0) 2_Формат БП (формы сбытовых компаний)_1" xfId="15728"/>
    <cellStyle name="Calc Currency (0)_СТАНЦИИ_2011_БП" xfId="15729"/>
    <cellStyle name="Calc Currency (2)" xfId="15730"/>
    <cellStyle name="Calc Percent (0)" xfId="15731"/>
    <cellStyle name="Calc Percent (1)" xfId="15732"/>
    <cellStyle name="Calc Percent (2)" xfId="15733"/>
    <cellStyle name="Calc Units (0)" xfId="15734"/>
    <cellStyle name="Calc Units (1)" xfId="15735"/>
    <cellStyle name="Calc Units (2)" xfId="15736"/>
    <cellStyle name="Calculation" xfId="2876"/>
    <cellStyle name="Calculation 10" xfId="2877"/>
    <cellStyle name="Calculation 10 2" xfId="16300"/>
    <cellStyle name="Calculation 11" xfId="16299"/>
    <cellStyle name="Calculation 2" xfId="2878"/>
    <cellStyle name="Calculation 2 2" xfId="2879"/>
    <cellStyle name="Calculation 2 2 2" xfId="2880"/>
    <cellStyle name="Calculation 2 2 2 2" xfId="2881"/>
    <cellStyle name="Calculation 2 2 2 2 2" xfId="16304"/>
    <cellStyle name="Calculation 2 2 2 3" xfId="16303"/>
    <cellStyle name="Calculation 2 2 3" xfId="16302"/>
    <cellStyle name="Calculation 2 3" xfId="2882"/>
    <cellStyle name="Calculation 2 3 2" xfId="2883"/>
    <cellStyle name="Calculation 2 3 2 2" xfId="16306"/>
    <cellStyle name="Calculation 2 3 3" xfId="16305"/>
    <cellStyle name="Calculation 2 4" xfId="2884"/>
    <cellStyle name="Calculation 2 4 2" xfId="16307"/>
    <cellStyle name="Calculation 2 5" xfId="2885"/>
    <cellStyle name="Calculation 2 5 2" xfId="16308"/>
    <cellStyle name="Calculation 2 6" xfId="2886"/>
    <cellStyle name="Calculation 2 6 2" xfId="16309"/>
    <cellStyle name="Calculation 2 7" xfId="2887"/>
    <cellStyle name="Calculation 2 7 2" xfId="16310"/>
    <cellStyle name="Calculation 2 8" xfId="16301"/>
    <cellStyle name="Calculation 3" xfId="2888"/>
    <cellStyle name="Calculation 3 2" xfId="2889"/>
    <cellStyle name="Calculation 3 2 2" xfId="2890"/>
    <cellStyle name="Calculation 3 2 2 2" xfId="16313"/>
    <cellStyle name="Calculation 3 2 3" xfId="16312"/>
    <cellStyle name="Calculation 3 3" xfId="2891"/>
    <cellStyle name="Calculation 3 3 2" xfId="16314"/>
    <cellStyle name="Calculation 3 4" xfId="16311"/>
    <cellStyle name="Calculation 4" xfId="2892"/>
    <cellStyle name="Calculation 4 2" xfId="2893"/>
    <cellStyle name="Calculation 4 2 2" xfId="16316"/>
    <cellStyle name="Calculation 4 3" xfId="2894"/>
    <cellStyle name="Calculation 4 3 2" xfId="16317"/>
    <cellStyle name="Calculation 4 4" xfId="16315"/>
    <cellStyle name="Calculation 5" xfId="2895"/>
    <cellStyle name="Calculation 5 2" xfId="2896"/>
    <cellStyle name="Calculation 5 2 2" xfId="16319"/>
    <cellStyle name="Calculation 5 3" xfId="2897"/>
    <cellStyle name="Calculation 5 3 2" xfId="16320"/>
    <cellStyle name="Calculation 5 4" xfId="16318"/>
    <cellStyle name="Calculation 6" xfId="2898"/>
    <cellStyle name="Calculation 6 2" xfId="2899"/>
    <cellStyle name="Calculation 6 2 2" xfId="16322"/>
    <cellStyle name="Calculation 6 3" xfId="2900"/>
    <cellStyle name="Calculation 6 3 2" xfId="16323"/>
    <cellStyle name="Calculation 6 4" xfId="16321"/>
    <cellStyle name="Calculation 7" xfId="2901"/>
    <cellStyle name="Calculation 7 2" xfId="2902"/>
    <cellStyle name="Calculation 7 2 2" xfId="16325"/>
    <cellStyle name="Calculation 7 3" xfId="2903"/>
    <cellStyle name="Calculation 7 3 2" xfId="16326"/>
    <cellStyle name="Calculation 7 4" xfId="16324"/>
    <cellStyle name="Calculation 8" xfId="2904"/>
    <cellStyle name="Calculation 8 2" xfId="2905"/>
    <cellStyle name="Calculation 8 2 2" xfId="16328"/>
    <cellStyle name="Calculation 8 3" xfId="2906"/>
    <cellStyle name="Calculation 8 3 2" xfId="16329"/>
    <cellStyle name="Calculation 8 4" xfId="16327"/>
    <cellStyle name="Calculation 9" xfId="2907"/>
    <cellStyle name="Calculation 9 2" xfId="16330"/>
    <cellStyle name="Call ins" xfId="15737"/>
    <cellStyle name="Case" xfId="15738"/>
    <cellStyle name="Case 2" xfId="15739"/>
    <cellStyle name="Cells" xfId="2908"/>
    <cellStyle name="Cells 2" xfId="2909"/>
    <cellStyle name="Cells 2 2" xfId="16332"/>
    <cellStyle name="Cells 3" xfId="2910"/>
    <cellStyle name="Cells 3 2" xfId="16333"/>
    <cellStyle name="Cells 4" xfId="16331"/>
    <cellStyle name="Center Across" xfId="15740"/>
    <cellStyle name="Centered Heading" xfId="15741"/>
    <cellStyle name="Check" xfId="15742"/>
    <cellStyle name="Check Cell" xfId="2911"/>
    <cellStyle name="Check Cell 2" xfId="15743"/>
    <cellStyle name="CMK" xfId="15744"/>
    <cellStyle name="CMK 2" xfId="26940"/>
    <cellStyle name="Code" xfId="15745"/>
    <cellStyle name="Code 2" xfId="15746"/>
    <cellStyle name="Column Heading" xfId="15747"/>
    <cellStyle name="Comma [0]" xfId="2912"/>
    <cellStyle name="Comma [00]" xfId="15748"/>
    <cellStyle name="Comma [1]" xfId="15749"/>
    <cellStyle name="Comma 0" xfId="15750"/>
    <cellStyle name="Comma 0*" xfId="2913"/>
    <cellStyle name="Comma 0.0" xfId="15751"/>
    <cellStyle name="Comma 0.0 2" xfId="15752"/>
    <cellStyle name="Comma 0.0 2 2" xfId="15753"/>
    <cellStyle name="Comma 0.00" xfId="15754"/>
    <cellStyle name="Comma 0.00 2" xfId="15755"/>
    <cellStyle name="Comma 0.00 2 2" xfId="15756"/>
    <cellStyle name="Comma 0.000" xfId="15757"/>
    <cellStyle name="Comma 0.000 2" xfId="15758"/>
    <cellStyle name="Comma 0.000 2 2" xfId="15759"/>
    <cellStyle name="Comma 2" xfId="15760"/>
    <cellStyle name="Comma 3*" xfId="2914"/>
    <cellStyle name="Comma_(1)" xfId="2915"/>
    <cellStyle name="Comma0" xfId="2916"/>
    <cellStyle name="Comma0 - Style3" xfId="15761"/>
    <cellStyle name="Comma0 2" xfId="15762"/>
    <cellStyle name="Comma0 2 2" xfId="15763"/>
    <cellStyle name="Comma0 3" xfId="15764"/>
    <cellStyle name="Comma0 3 2" xfId="15765"/>
    <cellStyle name="Comma0 4" xfId="15766"/>
    <cellStyle name="Comma1 - Style1" xfId="15767"/>
    <cellStyle name="Comment" xfId="2917"/>
    <cellStyle name="Company Name" xfId="15768"/>
    <cellStyle name="Conor 1" xfId="2918"/>
    <cellStyle name="Conor1" xfId="2919"/>
    <cellStyle name="Conor2" xfId="2920"/>
    <cellStyle name="Credit" xfId="15769"/>
    <cellStyle name="Credit subtotal" xfId="15770"/>
    <cellStyle name="Credit subtotal 2" xfId="26941"/>
    <cellStyle name="Credit Total" xfId="15771"/>
    <cellStyle name="Credit Total 2" xfId="26942"/>
    <cellStyle name="Çŕůčňíűé" xfId="2921"/>
    <cellStyle name="Currency [0]" xfId="2922"/>
    <cellStyle name="Currency [0] 2" xfId="2923"/>
    <cellStyle name="Currency [0] 2 2" xfId="2924"/>
    <cellStyle name="Currency [0] 2 3" xfId="2925"/>
    <cellStyle name="Currency [0] 2 4" xfId="2926"/>
    <cellStyle name="Currency [0] 2 5" xfId="2927"/>
    <cellStyle name="Currency [0] 2 6" xfId="2928"/>
    <cellStyle name="Currency [0] 2 7" xfId="2929"/>
    <cellStyle name="Currency [0] 2 8" xfId="2930"/>
    <cellStyle name="Currency [0] 2 9" xfId="2931"/>
    <cellStyle name="Currency [0] 3" xfId="2932"/>
    <cellStyle name="Currency [0] 3 2" xfId="2933"/>
    <cellStyle name="Currency [0] 3 3" xfId="2934"/>
    <cellStyle name="Currency [0] 3 4" xfId="2935"/>
    <cellStyle name="Currency [0] 3 5" xfId="2936"/>
    <cellStyle name="Currency [0] 3 6" xfId="2937"/>
    <cellStyle name="Currency [0] 3 7" xfId="2938"/>
    <cellStyle name="Currency [0] 3 8" xfId="2939"/>
    <cellStyle name="Currency [0] 3 9" xfId="2940"/>
    <cellStyle name="Currency [0] 4" xfId="2941"/>
    <cellStyle name="Currency [0] 4 2" xfId="2942"/>
    <cellStyle name="Currency [0] 4 3" xfId="2943"/>
    <cellStyle name="Currency [0] 4 4" xfId="2944"/>
    <cellStyle name="Currency [0] 4 5" xfId="2945"/>
    <cellStyle name="Currency [0] 4 6" xfId="2946"/>
    <cellStyle name="Currency [0] 4 7" xfId="2947"/>
    <cellStyle name="Currency [0] 4 8" xfId="2948"/>
    <cellStyle name="Currency [0] 4 9" xfId="2949"/>
    <cellStyle name="Currency [0] 5" xfId="2950"/>
    <cellStyle name="Currency [0] 5 2" xfId="2951"/>
    <cellStyle name="Currency [0] 5 3" xfId="2952"/>
    <cellStyle name="Currency [0] 5 4" xfId="2953"/>
    <cellStyle name="Currency [0] 5 5" xfId="2954"/>
    <cellStyle name="Currency [0] 5 6" xfId="2955"/>
    <cellStyle name="Currency [0] 5 7" xfId="2956"/>
    <cellStyle name="Currency [0] 5 8" xfId="2957"/>
    <cellStyle name="Currency [0] 5 9" xfId="2958"/>
    <cellStyle name="Currency [0] 6" xfId="2959"/>
    <cellStyle name="Currency [0] 6 2" xfId="2960"/>
    <cellStyle name="Currency [0] 7" xfId="2961"/>
    <cellStyle name="Currency [0] 7 2" xfId="2962"/>
    <cellStyle name="Currency [0] 7 3" xfId="2963"/>
    <cellStyle name="Currency [0] 8" xfId="2964"/>
    <cellStyle name="Currency [0] 8 2" xfId="2965"/>
    <cellStyle name="Currency [00]" xfId="15772"/>
    <cellStyle name="Currency [1]" xfId="15773"/>
    <cellStyle name="Currency 0" xfId="2966"/>
    <cellStyle name="Currency 0.0" xfId="15774"/>
    <cellStyle name="Currency 0.0 2" xfId="15775"/>
    <cellStyle name="Currency 0.0 2 2" xfId="15776"/>
    <cellStyle name="Currency 0.00" xfId="15777"/>
    <cellStyle name="Currency 0.00 2" xfId="15778"/>
    <cellStyle name="Currency 0.00 2 2" xfId="15779"/>
    <cellStyle name="Currency 0.000" xfId="15780"/>
    <cellStyle name="Currency 0.000 2" xfId="15781"/>
    <cellStyle name="Currency 0.000 2 2" xfId="15782"/>
    <cellStyle name="Currency 2" xfId="15783"/>
    <cellStyle name="Currency EN" xfId="15784"/>
    <cellStyle name="Currency RU" xfId="15785"/>
    <cellStyle name="Currency RU calc" xfId="15786"/>
    <cellStyle name="Currency RU_CP-P (2)" xfId="15787"/>
    <cellStyle name="Currency_(1)" xfId="2967"/>
    <cellStyle name="Currency0" xfId="2968"/>
    <cellStyle name="Currency0 2" xfId="15788"/>
    <cellStyle name="Currency0 2 2" xfId="15789"/>
    <cellStyle name="Currency2" xfId="2969"/>
    <cellStyle name="Đ_x0010_" xfId="2970"/>
    <cellStyle name="Đ_x0010_ 2" xfId="2971"/>
    <cellStyle name="Đ_x0010_?䥘Ȏ_x0013_⤀጖ē??䆈Ȏ_x0013_⬀ጘē_x0010_?䦄Ȏ" xfId="2972"/>
    <cellStyle name="Đ_x0010_?䥘Ȏ_x0013_⤀጖ē??䆈Ȏ_x0013_⬀ጘē_x0010_?䦄Ȏ 1" xfId="2973"/>
    <cellStyle name="Đ_x0010_?䥘Ȏ_x0013_⤀጖ē??䆈Ȏ_x0013_⬀ጘē_x0010_?䦄Ȏ 1 2" xfId="2974"/>
    <cellStyle name="Đ_x0010_?䥘Ȏ_x0013_⤀጖ē??䆈Ȏ_x0013_⬀ጘē_x0010_?䦄Ȏ 2" xfId="2975"/>
    <cellStyle name="Đ_x0010_?䥘Ȏ_x0013_⤀጖ē??䆈Ȏ_x0013_⬀ጘē_x0010_?䦄Ȏ_Анкета и Приложения 2011 В.снаб.и В.отвед." xfId="2976"/>
    <cellStyle name="Đ_x0010__Анкета и Приложения 2010 вода" xfId="15790"/>
    <cellStyle name="Data" xfId="15791"/>
    <cellStyle name="DataBold" xfId="15792"/>
    <cellStyle name="Date" xfId="2977"/>
    <cellStyle name="Date 2" xfId="15793"/>
    <cellStyle name="Date 2 2" xfId="15794"/>
    <cellStyle name="Date Aligned" xfId="2978"/>
    <cellStyle name="Date EN" xfId="15795"/>
    <cellStyle name="Date RU" xfId="15796"/>
    <cellStyle name="Date Short" xfId="15797"/>
    <cellStyle name="Date_LRP Model (13.05.02)" xfId="15798"/>
    <cellStyle name="Dates" xfId="2979"/>
    <cellStyle name="DblClick" xfId="2980"/>
    <cellStyle name="DblClick 2" xfId="2981"/>
    <cellStyle name="DblClick 2 2" xfId="16335"/>
    <cellStyle name="DblClick 3" xfId="2982"/>
    <cellStyle name="DblClick 3 2" xfId="16336"/>
    <cellStyle name="DblClick 4" xfId="16334"/>
    <cellStyle name="Debit" xfId="15799"/>
    <cellStyle name="Debit subtotal" xfId="15800"/>
    <cellStyle name="Debit subtotal 2" xfId="26943"/>
    <cellStyle name="Debit Total" xfId="15801"/>
    <cellStyle name="Debit Total 2" xfId="26944"/>
    <cellStyle name="Dec_0" xfId="15802"/>
    <cellStyle name="DELTA" xfId="15803"/>
    <cellStyle name="DELTA 2" xfId="15804"/>
    <cellStyle name="DELTA 2 2" xfId="15805"/>
    <cellStyle name="DELTA 2_Формат БП (формы сбытовых компаний)_1" xfId="15806"/>
    <cellStyle name="DELTA_6.1-топл_расход" xfId="15807"/>
    <cellStyle name="Deviant" xfId="15808"/>
    <cellStyle name="Dezimal [0]_AX-5-Loan-Portfolio-Efficiency-310899" xfId="15809"/>
    <cellStyle name="Dezimal__Utopia Index Index und Guidance (Deutsch)" xfId="2983"/>
    <cellStyle name="Dollars" xfId="15810"/>
    <cellStyle name="done" xfId="2984"/>
    <cellStyle name="done 2" xfId="15811"/>
    <cellStyle name="Dotted Line" xfId="2985"/>
    <cellStyle name="Double Accounting" xfId="15812"/>
    <cellStyle name="Dziesiêtny [0]_1" xfId="2986"/>
    <cellStyle name="Dziesiętny [0]_Annexes WWBU 02-03 ER" xfId="15813"/>
    <cellStyle name="Dziesiêtny_1" xfId="2987"/>
    <cellStyle name="Dziesiętny_Annexes WWBU 02-03 ER" xfId="15814"/>
    <cellStyle name="E-mail" xfId="2988"/>
    <cellStyle name="E-mail 2" xfId="2989"/>
    <cellStyle name="E-mail 3" xfId="2990"/>
    <cellStyle name="Enter Currency (0)" xfId="15815"/>
    <cellStyle name="Enter Currency (2)" xfId="15816"/>
    <cellStyle name="Enter Units (0)" xfId="15817"/>
    <cellStyle name="Enter Units (1)" xfId="15818"/>
    <cellStyle name="Enter Units (2)" xfId="15819"/>
    <cellStyle name="Euro" xfId="2991"/>
    <cellStyle name="Euro 2" xfId="2992"/>
    <cellStyle name="Euro 2 2" xfId="2993"/>
    <cellStyle name="Euro 3" xfId="2994"/>
    <cellStyle name="Euro 4" xfId="2995"/>
    <cellStyle name="Euro 5" xfId="2996"/>
    <cellStyle name="Euro 6" xfId="2997"/>
    <cellStyle name="Euro_АРМ_БП__АО-Генерация_2010" xfId="15820"/>
    <cellStyle name="ew" xfId="2998"/>
    <cellStyle name="ew 2" xfId="15821"/>
    <cellStyle name="ew 2 2" xfId="15822"/>
    <cellStyle name="ew 2_Формат БП (формы сбытовых компаний)_1" xfId="15823"/>
    <cellStyle name="ew 3" xfId="15824"/>
    <cellStyle name="ew_БП_СЗТЭЦ_2011" xfId="15825"/>
    <cellStyle name="Excel Built-in Normal" xfId="2999"/>
    <cellStyle name="Explanatory Text" xfId="3000"/>
    <cellStyle name="Explanatory Text 2" xfId="3001"/>
    <cellStyle name="Ezres [0]_Document" xfId="15826"/>
    <cellStyle name="Ezres_Document" xfId="15827"/>
    <cellStyle name="F2" xfId="3002"/>
    <cellStyle name="F2 2" xfId="3003"/>
    <cellStyle name="F3" xfId="3004"/>
    <cellStyle name="F3 2" xfId="3005"/>
    <cellStyle name="F4" xfId="3006"/>
    <cellStyle name="F4 2" xfId="3007"/>
    <cellStyle name="F5" xfId="3008"/>
    <cellStyle name="F5 2" xfId="3009"/>
    <cellStyle name="F6" xfId="3010"/>
    <cellStyle name="F6 2" xfId="3011"/>
    <cellStyle name="F7" xfId="3012"/>
    <cellStyle name="F7 2" xfId="3013"/>
    <cellStyle name="F8" xfId="3014"/>
    <cellStyle name="F8 2" xfId="3015"/>
    <cellStyle name="Factor" xfId="15828"/>
    <cellStyle name="fghdfhgvhgvhOR" xfId="15829"/>
    <cellStyle name="Fixed" xfId="3016"/>
    <cellStyle name="Fixed 2" xfId="15830"/>
    <cellStyle name="Fixed 2 2" xfId="15831"/>
    <cellStyle name="Fixed3 - Style2" xfId="15832"/>
    <cellStyle name="Flag" xfId="15833"/>
    <cellStyle name="Flag 2" xfId="15834"/>
    <cellStyle name="Flag 2 2" xfId="15835"/>
    <cellStyle name="Flag 2_Формат БП (формы сбытовых компаний)_1" xfId="15836"/>
    <cellStyle name="Flag_СТАНЦИИ_2011_БП" xfId="15837"/>
    <cellStyle name="fo]_x000d__x000a_UserName=Murat Zelef_x000d__x000a_UserCompany=Bumerang_x000d__x000a__x000d__x000a_[File Paths]_x000d__x000a_WorkingDirectory=C:\EQUIS\DLWIN_x000d__x000a_DownLoader=C" xfId="3017"/>
    <cellStyle name="fo]_x000d__x000a_UserName=Murat Zelef_x000d__x000a_UserCompany=Bumerang_x000d__x000a__x000d__x000a_[File Paths]_x000d__x000a_WorkingDirectory=C:\EQUIS\DLWIN_x000d__x000a_DownLoader=C 2" xfId="15838"/>
    <cellStyle name="fo]_x000d__x000a_UserName=Murat Zelef_x000d__x000a_UserCompany=Bumerang_x000d__x000a__x000d__x000a_[File Paths]_x000d__x000a_WorkingDirectory=C:\EQUIS\DLWIN_x000d__x000a_DownLoader=C 2 2" xfId="15839"/>
    <cellStyle name="fo]_x000d__x000a_UserName=Murat Zelef_x000d__x000a_UserCompany=Bumerang_x000d__x000a__x000d__x000a_[File Paths]_x000d__x000a_WorkingDirectory=C:\EQUIS\DLWIN_x000d__x000a_DownLoader=C 3" xfId="15840"/>
    <cellStyle name="fo]_x000d__x000a_UserName=Murat Zelef_x000d__x000a_UserCompany=Bumerang_x000d__x000a__x000d__x000a_[File Paths]_x000d__x000a_WorkingDirectory=C:\EQUIS\DLWIN_x000d__x000a_DownLoader=C_СТАНЦИИ_2011_БП" xfId="15841"/>
    <cellStyle name="Followed Hyperlink" xfId="3018"/>
    <cellStyle name="Followed Hyperlink 2" xfId="3019"/>
    <cellStyle name="footer" xfId="15842"/>
    <cellStyle name="footer 2" xfId="15843"/>
    <cellStyle name="Footnote" xfId="15844"/>
    <cellStyle name="Formuls" xfId="3020"/>
    <cellStyle name="Formuls 2" xfId="3021"/>
    <cellStyle name="Formuls 2 2" xfId="16338"/>
    <cellStyle name="Formuls 3" xfId="3022"/>
    <cellStyle name="Formuls 3 2" xfId="16339"/>
    <cellStyle name="Formuls 4" xfId="16337"/>
    <cellStyle name="From" xfId="15845"/>
    <cellStyle name="Gia's" xfId="15846"/>
    <cellStyle name="Gia's 2" xfId="26945"/>
    <cellStyle name="Good" xfId="3023"/>
    <cellStyle name="Good 2" xfId="15847"/>
    <cellStyle name="Green" xfId="15848"/>
    <cellStyle name="Grey" xfId="3024"/>
    <cellStyle name="hard no" xfId="3025"/>
    <cellStyle name="hard no 2" xfId="3026"/>
    <cellStyle name="hard no 2 2" xfId="3027"/>
    <cellStyle name="hard no 2 2 2" xfId="16342"/>
    <cellStyle name="hard no 2 3" xfId="16341"/>
    <cellStyle name="hard no 3" xfId="3028"/>
    <cellStyle name="hard no 3 2" xfId="16343"/>
    <cellStyle name="hard no 4" xfId="16340"/>
    <cellStyle name="Hard Percent" xfId="15849"/>
    <cellStyle name="hardno" xfId="3029"/>
    <cellStyle name="Header" xfId="15850"/>
    <cellStyle name="Header 3" xfId="3030"/>
    <cellStyle name="Header 3 2" xfId="3031"/>
    <cellStyle name="Header 3 2 2" xfId="16345"/>
    <cellStyle name="Header 3 3" xfId="3032"/>
    <cellStyle name="Header 3 3 2" xfId="16346"/>
    <cellStyle name="Header 3 4" xfId="16344"/>
    <cellStyle name="Header1" xfId="3033"/>
    <cellStyle name="Header1 2" xfId="3034"/>
    <cellStyle name="Header1 2 2" xfId="3035"/>
    <cellStyle name="Header1 3" xfId="3036"/>
    <cellStyle name="Header2" xfId="3037"/>
    <cellStyle name="Header2 10" xfId="3038"/>
    <cellStyle name="Header2 10 2" xfId="16348"/>
    <cellStyle name="Header2 11" xfId="16347"/>
    <cellStyle name="Header2 2" xfId="3039"/>
    <cellStyle name="Header2 2 2" xfId="3040"/>
    <cellStyle name="Header2 2 2 2" xfId="3041"/>
    <cellStyle name="Header2 2 2 2 2" xfId="16351"/>
    <cellStyle name="Header2 2 2 3" xfId="3042"/>
    <cellStyle name="Header2 2 2 3 2" xfId="16352"/>
    <cellStyle name="Header2 2 2 4" xfId="16350"/>
    <cellStyle name="Header2 2 3" xfId="3043"/>
    <cellStyle name="Header2 2 3 2" xfId="16353"/>
    <cellStyle name="Header2 2 4" xfId="16349"/>
    <cellStyle name="Header2 3" xfId="3044"/>
    <cellStyle name="Header2 3 2" xfId="3045"/>
    <cellStyle name="Header2 3 2 2" xfId="3046"/>
    <cellStyle name="Header2 3 2 2 2" xfId="16356"/>
    <cellStyle name="Header2 3 2 3" xfId="3047"/>
    <cellStyle name="Header2 3 2 3 2" xfId="16357"/>
    <cellStyle name="Header2 3 2 4" xfId="16355"/>
    <cellStyle name="Header2 3 3" xfId="3048"/>
    <cellStyle name="Header2 3 3 2" xfId="16358"/>
    <cellStyle name="Header2 3 4" xfId="16354"/>
    <cellStyle name="Header2 4" xfId="3049"/>
    <cellStyle name="Header2 4 2" xfId="3050"/>
    <cellStyle name="Header2 4 2 2" xfId="3051"/>
    <cellStyle name="Header2 4 2 2 2" xfId="16361"/>
    <cellStyle name="Header2 4 2 3" xfId="3052"/>
    <cellStyle name="Header2 4 2 3 2" xfId="16362"/>
    <cellStyle name="Header2 4 2 4" xfId="16360"/>
    <cellStyle name="Header2 4 3" xfId="3053"/>
    <cellStyle name="Header2 4 3 2" xfId="16363"/>
    <cellStyle name="Header2 4 4" xfId="16359"/>
    <cellStyle name="Header2 5" xfId="3054"/>
    <cellStyle name="Header2 5 2" xfId="3055"/>
    <cellStyle name="Header2 5 2 2" xfId="3056"/>
    <cellStyle name="Header2 5 2 2 2" xfId="16366"/>
    <cellStyle name="Header2 5 2 3" xfId="3057"/>
    <cellStyle name="Header2 5 2 3 2" xfId="16367"/>
    <cellStyle name="Header2 5 2 4" xfId="16365"/>
    <cellStyle name="Header2 5 3" xfId="3058"/>
    <cellStyle name="Header2 5 3 2" xfId="16368"/>
    <cellStyle name="Header2 5 4" xfId="16364"/>
    <cellStyle name="Header2 6" xfId="3059"/>
    <cellStyle name="Header2 6 2" xfId="3060"/>
    <cellStyle name="Header2 6 2 2" xfId="3061"/>
    <cellStyle name="Header2 6 2 2 2" xfId="16371"/>
    <cellStyle name="Header2 6 2 3" xfId="3062"/>
    <cellStyle name="Header2 6 2 3 2" xfId="16372"/>
    <cellStyle name="Header2 6 2 4" xfId="16370"/>
    <cellStyle name="Header2 6 3" xfId="3063"/>
    <cellStyle name="Header2 6 3 2" xfId="16373"/>
    <cellStyle name="Header2 6 4" xfId="16369"/>
    <cellStyle name="Header2 7" xfId="3064"/>
    <cellStyle name="Header2 7 2" xfId="3065"/>
    <cellStyle name="Header2 7 2 2" xfId="3066"/>
    <cellStyle name="Header2 7 2 2 2" xfId="16376"/>
    <cellStyle name="Header2 7 2 3" xfId="3067"/>
    <cellStyle name="Header2 7 2 3 2" xfId="16377"/>
    <cellStyle name="Header2 7 2 4" xfId="16375"/>
    <cellStyle name="Header2 7 3" xfId="3068"/>
    <cellStyle name="Header2 7 3 2" xfId="16378"/>
    <cellStyle name="Header2 7 4" xfId="16374"/>
    <cellStyle name="Header2 8" xfId="3069"/>
    <cellStyle name="Header2 8 2" xfId="3070"/>
    <cellStyle name="Header2 8 2 2" xfId="3071"/>
    <cellStyle name="Header2 8 2 2 2" xfId="3072"/>
    <cellStyle name="Header2 8 2 2 2 2" xfId="16382"/>
    <cellStyle name="Header2 8 2 2 3" xfId="3073"/>
    <cellStyle name="Header2 8 2 2 3 2" xfId="16383"/>
    <cellStyle name="Header2 8 2 2 4" xfId="16381"/>
    <cellStyle name="Header2 8 2 3" xfId="3074"/>
    <cellStyle name="Header2 8 2 3 2" xfId="16384"/>
    <cellStyle name="Header2 8 2 4" xfId="3075"/>
    <cellStyle name="Header2 8 2 4 2" xfId="16385"/>
    <cellStyle name="Header2 8 2 5" xfId="3076"/>
    <cellStyle name="Header2 8 2 5 2" xfId="16386"/>
    <cellStyle name="Header2 8 2 6" xfId="16380"/>
    <cellStyle name="Header2 8 3" xfId="3077"/>
    <cellStyle name="Header2 8 3 2" xfId="3078"/>
    <cellStyle name="Header2 8 3 2 2" xfId="16388"/>
    <cellStyle name="Header2 8 3 3" xfId="3079"/>
    <cellStyle name="Header2 8 3 3 2" xfId="16389"/>
    <cellStyle name="Header2 8 3 4" xfId="16387"/>
    <cellStyle name="Header2 8 4" xfId="3080"/>
    <cellStyle name="Header2 8 4 2" xfId="16390"/>
    <cellStyle name="Header2 8 5" xfId="3081"/>
    <cellStyle name="Header2 8 5 2" xfId="16391"/>
    <cellStyle name="Header2 8 6" xfId="3082"/>
    <cellStyle name="Header2 8 6 2" xfId="16392"/>
    <cellStyle name="Header2 8 7" xfId="16379"/>
    <cellStyle name="Header2 9" xfId="3083"/>
    <cellStyle name="Header2 9 2" xfId="3084"/>
    <cellStyle name="Header2 9 2 2" xfId="16394"/>
    <cellStyle name="Header2 9 3" xfId="3085"/>
    <cellStyle name="Header2 9 3 2" xfId="16395"/>
    <cellStyle name="Header2 9 4" xfId="16393"/>
    <cellStyle name="Heading" xfId="3086"/>
    <cellStyle name="Heading 1" xfId="3087"/>
    <cellStyle name="Heading 1 2" xfId="3088"/>
    <cellStyle name="Heading 1 2 2" xfId="3089"/>
    <cellStyle name="Heading 1 2_Формат БП (формы сбытовых компаний)_1" xfId="15851"/>
    <cellStyle name="Heading 1 3" xfId="15852"/>
    <cellStyle name="Heading 1 4" xfId="15853"/>
    <cellStyle name="Heading 1 5" xfId="15854"/>
    <cellStyle name="Heading 1_Лист1" xfId="15855"/>
    <cellStyle name="Heading 2" xfId="3090"/>
    <cellStyle name="Heading 2 2" xfId="3091"/>
    <cellStyle name="Heading 2 2 2" xfId="15856"/>
    <cellStyle name="Heading 2 2_Формат БП (формы сбытовых компаний)_1" xfId="15857"/>
    <cellStyle name="Heading 2 3" xfId="15858"/>
    <cellStyle name="Heading 2 4" xfId="15859"/>
    <cellStyle name="Heading 2 5" xfId="15860"/>
    <cellStyle name="Heading 2_Лист1" xfId="15861"/>
    <cellStyle name="Heading 3" xfId="3092"/>
    <cellStyle name="Heading 3 2" xfId="3093"/>
    <cellStyle name="Heading 4" xfId="3094"/>
    <cellStyle name="Heading 5" xfId="15862"/>
    <cellStyle name="Heading No Underline" xfId="15863"/>
    <cellStyle name="Heading With Underline" xfId="15864"/>
    <cellStyle name="Heading_06 11_ноябрь_19 12 06" xfId="15865"/>
    <cellStyle name="Heading1" xfId="15866"/>
    <cellStyle name="Heading1 2" xfId="15867"/>
    <cellStyle name="Heading1 2 2" xfId="15868"/>
    <cellStyle name="Heading1 2_Формат БП (формы сбытовых компаний)_1" xfId="15869"/>
    <cellStyle name="Heading1 3" xfId="15870"/>
    <cellStyle name="Heading1_СТАНЦИИ_2011_БП" xfId="15871"/>
    <cellStyle name="Heading2" xfId="3095"/>
    <cellStyle name="Heading2 2" xfId="3096"/>
    <cellStyle name="Heading2 2 2" xfId="15872"/>
    <cellStyle name="Heading2 2_Формат БП (формы сбытовых компаний)_1" xfId="15873"/>
    <cellStyle name="Heading2 3" xfId="3097"/>
    <cellStyle name="Heading2_СТАНЦИИ_2011_БП" xfId="15874"/>
    <cellStyle name="Heading3" xfId="15875"/>
    <cellStyle name="Heading3 2" xfId="15876"/>
    <cellStyle name="Heading3 2 2" xfId="15877"/>
    <cellStyle name="Heading3 2_Формат БП (формы сбытовых компаний)_1" xfId="15878"/>
    <cellStyle name="Heading3_СТАНЦИИ_2011_БП" xfId="15879"/>
    <cellStyle name="Heading4" xfId="15880"/>
    <cellStyle name="Heading4 2" xfId="15881"/>
    <cellStyle name="Heading4 2 2" xfId="15882"/>
    <cellStyle name="Heading4 2_Формат БП (формы сбытовых компаний)_1" xfId="15883"/>
    <cellStyle name="Heading4_СТАНЦИИ_2011_БП" xfId="15884"/>
    <cellStyle name="Heading5" xfId="15885"/>
    <cellStyle name="Heading5 2" xfId="15886"/>
    <cellStyle name="Heading5 2 2" xfId="15887"/>
    <cellStyle name="Heading5 2_Формат БП (формы сбытовых компаний)_1" xfId="15888"/>
    <cellStyle name="Heading5 3" xfId="15889"/>
    <cellStyle name="Heading5_БП_СЗТЭЦ_2011" xfId="15890"/>
    <cellStyle name="Heading6" xfId="15891"/>
    <cellStyle name="Heading6 2" xfId="15892"/>
    <cellStyle name="Heading6 2 2" xfId="15893"/>
    <cellStyle name="Heading6_СТАНЦИИ_2011_БП" xfId="15894"/>
    <cellStyle name="HeadingS" xfId="15895"/>
    <cellStyle name="Hide" xfId="15896"/>
    <cellStyle name="Hipervínculo visitado_~0039347" xfId="15897"/>
    <cellStyle name="Hipervínculo_COMPARATIVOSSI" xfId="15898"/>
    <cellStyle name="hj" xfId="3098"/>
    <cellStyle name="hj 2" xfId="3099"/>
    <cellStyle name="hj 2 2" xfId="3100"/>
    <cellStyle name="hj 2 2 2" xfId="3101"/>
    <cellStyle name="hj 2 2 2 2" xfId="16399"/>
    <cellStyle name="hj 2 2 3" xfId="16398"/>
    <cellStyle name="hj 2 3" xfId="3102"/>
    <cellStyle name="hj 2 3 2" xfId="16400"/>
    <cellStyle name="hj 2 4" xfId="16397"/>
    <cellStyle name="hj 3" xfId="3103"/>
    <cellStyle name="hj 3 2" xfId="3104"/>
    <cellStyle name="hj 3 2 2" xfId="16402"/>
    <cellStyle name="hj 3 3" xfId="16401"/>
    <cellStyle name="hj 4" xfId="16396"/>
    <cellStyle name="Horizontal" xfId="15899"/>
    <cellStyle name="Horizontal 2" xfId="15900"/>
    <cellStyle name="Horizontal 2 2" xfId="15901"/>
    <cellStyle name="Horizontal 2_Формат БП (формы сбытовых компаний)_1" xfId="15902"/>
    <cellStyle name="Horizontal_СТАНЦИИ_2011_БП" xfId="15903"/>
    <cellStyle name="Hyperlink" xfId="3105"/>
    <cellStyle name="Hyperlink 2" xfId="3106"/>
    <cellStyle name="Iau?iue_?anoiau" xfId="3107"/>
    <cellStyle name="Îáű÷íűé__FES" xfId="3108"/>
    <cellStyle name="Îáû÷íûé_23_1 " xfId="15904"/>
    <cellStyle name="IDLEditWorkbookLocalCurrency" xfId="15905"/>
    <cellStyle name="IDLEditWorkbookLocalCurrency 2" xfId="15906"/>
    <cellStyle name="IDLEditWorkbookLocalCurrency 2 2" xfId="15907"/>
    <cellStyle name="Îňęđűâŕâřŕ˙ń˙ ăčďĺđńńűëęŕ" xfId="3109"/>
    <cellStyle name="Info" xfId="3110"/>
    <cellStyle name="Info 2" xfId="3111"/>
    <cellStyle name="Info 2 2" xfId="3112"/>
    <cellStyle name="Info 2 2 2" xfId="16405"/>
    <cellStyle name="Info 2 3" xfId="16404"/>
    <cellStyle name="Info 3" xfId="3113"/>
    <cellStyle name="Info 3 2" xfId="16406"/>
    <cellStyle name="Info 4" xfId="16403"/>
    <cellStyle name="Input" xfId="3114"/>
    <cellStyle name="Input [yellow]" xfId="3115"/>
    <cellStyle name="Input [yellow] 10" xfId="3116"/>
    <cellStyle name="Input [yellow] 10 2" xfId="3117"/>
    <cellStyle name="Input [yellow] 10 2 2" xfId="16410"/>
    <cellStyle name="Input [yellow] 10 3" xfId="16409"/>
    <cellStyle name="Input [yellow] 11" xfId="16408"/>
    <cellStyle name="Input [yellow] 2" xfId="3118"/>
    <cellStyle name="Input [yellow] 2 2" xfId="3119"/>
    <cellStyle name="Input [yellow] 2 2 2" xfId="3120"/>
    <cellStyle name="Input [yellow] 2 2 2 2" xfId="3121"/>
    <cellStyle name="Input [yellow] 2 2 2 2 2" xfId="3122"/>
    <cellStyle name="Input [yellow] 2 2 2 2 2 2" xfId="16415"/>
    <cellStyle name="Input [yellow] 2 2 2 2 3" xfId="16414"/>
    <cellStyle name="Input [yellow] 2 2 2 3" xfId="3123"/>
    <cellStyle name="Input [yellow] 2 2 2 3 2" xfId="16416"/>
    <cellStyle name="Input [yellow] 2 2 2 4" xfId="16413"/>
    <cellStyle name="Input [yellow] 2 2 3" xfId="3124"/>
    <cellStyle name="Input [yellow] 2 2 3 2" xfId="3125"/>
    <cellStyle name="Input [yellow] 2 2 3 2 2" xfId="16418"/>
    <cellStyle name="Input [yellow] 2 2 3 3" xfId="16417"/>
    <cellStyle name="Input [yellow] 2 2 4" xfId="16412"/>
    <cellStyle name="Input [yellow] 2 3" xfId="3126"/>
    <cellStyle name="Input [yellow] 2 3 2" xfId="3127"/>
    <cellStyle name="Input [yellow] 2 3 2 2" xfId="3128"/>
    <cellStyle name="Input [yellow] 2 3 2 2 2" xfId="3129"/>
    <cellStyle name="Input [yellow] 2 3 2 2 2 2" xfId="16422"/>
    <cellStyle name="Input [yellow] 2 3 2 2 3" xfId="16421"/>
    <cellStyle name="Input [yellow] 2 3 2 3" xfId="3130"/>
    <cellStyle name="Input [yellow] 2 3 2 3 2" xfId="16423"/>
    <cellStyle name="Input [yellow] 2 3 2 4" xfId="16420"/>
    <cellStyle name="Input [yellow] 2 3 3" xfId="3131"/>
    <cellStyle name="Input [yellow] 2 3 3 2" xfId="3132"/>
    <cellStyle name="Input [yellow] 2 3 3 2 2" xfId="16425"/>
    <cellStyle name="Input [yellow] 2 3 3 3" xfId="16424"/>
    <cellStyle name="Input [yellow] 2 3 4" xfId="16419"/>
    <cellStyle name="Input [yellow] 2 4" xfId="3133"/>
    <cellStyle name="Input [yellow] 2 4 2" xfId="3134"/>
    <cellStyle name="Input [yellow] 2 4 2 2" xfId="3135"/>
    <cellStyle name="Input [yellow] 2 4 2 2 2" xfId="3136"/>
    <cellStyle name="Input [yellow] 2 4 2 2 2 2" xfId="16429"/>
    <cellStyle name="Input [yellow] 2 4 2 2 3" xfId="16428"/>
    <cellStyle name="Input [yellow] 2 4 2 3" xfId="3137"/>
    <cellStyle name="Input [yellow] 2 4 2 3 2" xfId="16430"/>
    <cellStyle name="Input [yellow] 2 4 2 4" xfId="16427"/>
    <cellStyle name="Input [yellow] 2 4 3" xfId="3138"/>
    <cellStyle name="Input [yellow] 2 4 3 2" xfId="3139"/>
    <cellStyle name="Input [yellow] 2 4 3 2 2" xfId="16432"/>
    <cellStyle name="Input [yellow] 2 4 3 3" xfId="16431"/>
    <cellStyle name="Input [yellow] 2 4 4" xfId="16426"/>
    <cellStyle name="Input [yellow] 2 5" xfId="3140"/>
    <cellStyle name="Input [yellow] 2 5 2" xfId="3141"/>
    <cellStyle name="Input [yellow] 2 5 2 2" xfId="3142"/>
    <cellStyle name="Input [yellow] 2 5 2 2 2" xfId="3143"/>
    <cellStyle name="Input [yellow] 2 5 2 2 2 2" xfId="16436"/>
    <cellStyle name="Input [yellow] 2 5 2 2 3" xfId="16435"/>
    <cellStyle name="Input [yellow] 2 5 2 3" xfId="3144"/>
    <cellStyle name="Input [yellow] 2 5 2 3 2" xfId="16437"/>
    <cellStyle name="Input [yellow] 2 5 2 4" xfId="16434"/>
    <cellStyle name="Input [yellow] 2 5 3" xfId="3145"/>
    <cellStyle name="Input [yellow] 2 5 3 2" xfId="3146"/>
    <cellStyle name="Input [yellow] 2 5 3 2 2" xfId="16439"/>
    <cellStyle name="Input [yellow] 2 5 3 3" xfId="16438"/>
    <cellStyle name="Input [yellow] 2 5 4" xfId="16433"/>
    <cellStyle name="Input [yellow] 2 6" xfId="3147"/>
    <cellStyle name="Input [yellow] 2 6 2" xfId="3148"/>
    <cellStyle name="Input [yellow] 2 6 2 2" xfId="3149"/>
    <cellStyle name="Input [yellow] 2 6 2 2 2" xfId="3150"/>
    <cellStyle name="Input [yellow] 2 6 2 2 2 2" xfId="16443"/>
    <cellStyle name="Input [yellow] 2 6 2 2 3" xfId="16442"/>
    <cellStyle name="Input [yellow] 2 6 2 3" xfId="3151"/>
    <cellStyle name="Input [yellow] 2 6 2 3 2" xfId="16444"/>
    <cellStyle name="Input [yellow] 2 6 2 4" xfId="16441"/>
    <cellStyle name="Input [yellow] 2 6 3" xfId="3152"/>
    <cellStyle name="Input [yellow] 2 6 3 2" xfId="3153"/>
    <cellStyle name="Input [yellow] 2 6 3 2 2" xfId="16446"/>
    <cellStyle name="Input [yellow] 2 6 3 3" xfId="16445"/>
    <cellStyle name="Input [yellow] 2 6 4" xfId="16440"/>
    <cellStyle name="Input [yellow] 2 7" xfId="3154"/>
    <cellStyle name="Input [yellow] 2 7 2" xfId="3155"/>
    <cellStyle name="Input [yellow] 2 7 2 2" xfId="3156"/>
    <cellStyle name="Input [yellow] 2 7 2 2 2" xfId="16449"/>
    <cellStyle name="Input [yellow] 2 7 2 3" xfId="16448"/>
    <cellStyle name="Input [yellow] 2 7 3" xfId="3157"/>
    <cellStyle name="Input [yellow] 2 7 3 2" xfId="16450"/>
    <cellStyle name="Input [yellow] 2 7 4" xfId="16447"/>
    <cellStyle name="Input [yellow] 2 8" xfId="3158"/>
    <cellStyle name="Input [yellow] 2 8 2" xfId="3159"/>
    <cellStyle name="Input [yellow] 2 8 2 2" xfId="16452"/>
    <cellStyle name="Input [yellow] 2 8 3" xfId="16451"/>
    <cellStyle name="Input [yellow] 2 9" xfId="16411"/>
    <cellStyle name="Input [yellow] 3" xfId="3160"/>
    <cellStyle name="Input [yellow] 3 2" xfId="3161"/>
    <cellStyle name="Input [yellow] 3 2 2" xfId="3162"/>
    <cellStyle name="Input [yellow] 3 2 2 2" xfId="3163"/>
    <cellStyle name="Input [yellow] 3 2 2 2 2" xfId="3164"/>
    <cellStyle name="Input [yellow] 3 2 2 2 2 2" xfId="16457"/>
    <cellStyle name="Input [yellow] 3 2 2 2 3" xfId="16456"/>
    <cellStyle name="Input [yellow] 3 2 2 3" xfId="3165"/>
    <cellStyle name="Input [yellow] 3 2 2 3 2" xfId="16458"/>
    <cellStyle name="Input [yellow] 3 2 2 4" xfId="16455"/>
    <cellStyle name="Input [yellow] 3 2 3" xfId="3166"/>
    <cellStyle name="Input [yellow] 3 2 3 2" xfId="3167"/>
    <cellStyle name="Input [yellow] 3 2 3 2 2" xfId="16460"/>
    <cellStyle name="Input [yellow] 3 2 3 3" xfId="16459"/>
    <cellStyle name="Input [yellow] 3 2 4" xfId="16454"/>
    <cellStyle name="Input [yellow] 3 3" xfId="3168"/>
    <cellStyle name="Input [yellow] 3 3 2" xfId="3169"/>
    <cellStyle name="Input [yellow] 3 3 2 2" xfId="3170"/>
    <cellStyle name="Input [yellow] 3 3 2 2 2" xfId="3171"/>
    <cellStyle name="Input [yellow] 3 3 2 2 2 2" xfId="16464"/>
    <cellStyle name="Input [yellow] 3 3 2 2 3" xfId="16463"/>
    <cellStyle name="Input [yellow] 3 3 2 3" xfId="3172"/>
    <cellStyle name="Input [yellow] 3 3 2 3 2" xfId="16465"/>
    <cellStyle name="Input [yellow] 3 3 2 4" xfId="16462"/>
    <cellStyle name="Input [yellow] 3 3 3" xfId="3173"/>
    <cellStyle name="Input [yellow] 3 3 3 2" xfId="3174"/>
    <cellStyle name="Input [yellow] 3 3 3 2 2" xfId="16467"/>
    <cellStyle name="Input [yellow] 3 3 3 3" xfId="16466"/>
    <cellStyle name="Input [yellow] 3 3 4" xfId="16461"/>
    <cellStyle name="Input [yellow] 3 4" xfId="3175"/>
    <cellStyle name="Input [yellow] 3 4 2" xfId="3176"/>
    <cellStyle name="Input [yellow] 3 4 2 2" xfId="3177"/>
    <cellStyle name="Input [yellow] 3 4 2 2 2" xfId="3178"/>
    <cellStyle name="Input [yellow] 3 4 2 2 2 2" xfId="16471"/>
    <cellStyle name="Input [yellow] 3 4 2 2 3" xfId="16470"/>
    <cellStyle name="Input [yellow] 3 4 2 3" xfId="3179"/>
    <cellStyle name="Input [yellow] 3 4 2 3 2" xfId="16472"/>
    <cellStyle name="Input [yellow] 3 4 2 4" xfId="16469"/>
    <cellStyle name="Input [yellow] 3 4 3" xfId="3180"/>
    <cellStyle name="Input [yellow] 3 4 3 2" xfId="3181"/>
    <cellStyle name="Input [yellow] 3 4 3 2 2" xfId="16474"/>
    <cellStyle name="Input [yellow] 3 4 3 3" xfId="16473"/>
    <cellStyle name="Input [yellow] 3 4 4" xfId="16468"/>
    <cellStyle name="Input [yellow] 3 5" xfId="3182"/>
    <cellStyle name="Input [yellow] 3 5 2" xfId="3183"/>
    <cellStyle name="Input [yellow] 3 5 2 2" xfId="3184"/>
    <cellStyle name="Input [yellow] 3 5 2 2 2" xfId="3185"/>
    <cellStyle name="Input [yellow] 3 5 2 2 2 2" xfId="16478"/>
    <cellStyle name="Input [yellow] 3 5 2 2 3" xfId="16477"/>
    <cellStyle name="Input [yellow] 3 5 2 3" xfId="3186"/>
    <cellStyle name="Input [yellow] 3 5 2 3 2" xfId="16479"/>
    <cellStyle name="Input [yellow] 3 5 2 4" xfId="16476"/>
    <cellStyle name="Input [yellow] 3 5 3" xfId="3187"/>
    <cellStyle name="Input [yellow] 3 5 3 2" xfId="3188"/>
    <cellStyle name="Input [yellow] 3 5 3 2 2" xfId="16481"/>
    <cellStyle name="Input [yellow] 3 5 3 3" xfId="16480"/>
    <cellStyle name="Input [yellow] 3 5 4" xfId="16475"/>
    <cellStyle name="Input [yellow] 3 6" xfId="3189"/>
    <cellStyle name="Input [yellow] 3 6 2" xfId="3190"/>
    <cellStyle name="Input [yellow] 3 6 2 2" xfId="3191"/>
    <cellStyle name="Input [yellow] 3 6 2 2 2" xfId="3192"/>
    <cellStyle name="Input [yellow] 3 6 2 2 2 2" xfId="16485"/>
    <cellStyle name="Input [yellow] 3 6 2 2 3" xfId="16484"/>
    <cellStyle name="Input [yellow] 3 6 2 3" xfId="3193"/>
    <cellStyle name="Input [yellow] 3 6 2 3 2" xfId="16486"/>
    <cellStyle name="Input [yellow] 3 6 2 4" xfId="16483"/>
    <cellStyle name="Input [yellow] 3 6 3" xfId="3194"/>
    <cellStyle name="Input [yellow] 3 6 3 2" xfId="3195"/>
    <cellStyle name="Input [yellow] 3 6 3 2 2" xfId="16488"/>
    <cellStyle name="Input [yellow] 3 6 3 3" xfId="16487"/>
    <cellStyle name="Input [yellow] 3 6 4" xfId="16482"/>
    <cellStyle name="Input [yellow] 3 7" xfId="3196"/>
    <cellStyle name="Input [yellow] 3 7 2" xfId="3197"/>
    <cellStyle name="Input [yellow] 3 7 2 2" xfId="3198"/>
    <cellStyle name="Input [yellow] 3 7 2 2 2" xfId="16491"/>
    <cellStyle name="Input [yellow] 3 7 2 3" xfId="16490"/>
    <cellStyle name="Input [yellow] 3 7 3" xfId="3199"/>
    <cellStyle name="Input [yellow] 3 7 3 2" xfId="16492"/>
    <cellStyle name="Input [yellow] 3 7 4" xfId="16489"/>
    <cellStyle name="Input [yellow] 3 8" xfId="3200"/>
    <cellStyle name="Input [yellow] 3 8 2" xfId="3201"/>
    <cellStyle name="Input [yellow] 3 8 2 2" xfId="16494"/>
    <cellStyle name="Input [yellow] 3 8 3" xfId="16493"/>
    <cellStyle name="Input [yellow] 3 9" xfId="16453"/>
    <cellStyle name="Input [yellow] 4" xfId="3202"/>
    <cellStyle name="Input [yellow] 4 2" xfId="3203"/>
    <cellStyle name="Input [yellow] 4 2 2" xfId="3204"/>
    <cellStyle name="Input [yellow] 4 2 2 2" xfId="3205"/>
    <cellStyle name="Input [yellow] 4 2 2 2 2" xfId="16498"/>
    <cellStyle name="Input [yellow] 4 2 2 3" xfId="16497"/>
    <cellStyle name="Input [yellow] 4 2 3" xfId="3206"/>
    <cellStyle name="Input [yellow] 4 2 3 2" xfId="16499"/>
    <cellStyle name="Input [yellow] 4 2 4" xfId="16496"/>
    <cellStyle name="Input [yellow] 4 3" xfId="3207"/>
    <cellStyle name="Input [yellow] 4 3 2" xfId="3208"/>
    <cellStyle name="Input [yellow] 4 3 2 2" xfId="16501"/>
    <cellStyle name="Input [yellow] 4 3 3" xfId="16500"/>
    <cellStyle name="Input [yellow] 4 4" xfId="16495"/>
    <cellStyle name="Input [yellow] 5" xfId="3209"/>
    <cellStyle name="Input [yellow] 5 2" xfId="3210"/>
    <cellStyle name="Input [yellow] 5 2 2" xfId="3211"/>
    <cellStyle name="Input [yellow] 5 2 2 2" xfId="3212"/>
    <cellStyle name="Input [yellow] 5 2 2 2 2" xfId="16505"/>
    <cellStyle name="Input [yellow] 5 2 2 3" xfId="16504"/>
    <cellStyle name="Input [yellow] 5 2 3" xfId="3213"/>
    <cellStyle name="Input [yellow] 5 2 3 2" xfId="16506"/>
    <cellStyle name="Input [yellow] 5 2 4" xfId="16503"/>
    <cellStyle name="Input [yellow] 5 3" xfId="3214"/>
    <cellStyle name="Input [yellow] 5 3 2" xfId="3215"/>
    <cellStyle name="Input [yellow] 5 3 2 2" xfId="16508"/>
    <cellStyle name="Input [yellow] 5 3 3" xfId="16507"/>
    <cellStyle name="Input [yellow] 5 4" xfId="16502"/>
    <cellStyle name="Input [yellow] 6" xfId="3216"/>
    <cellStyle name="Input [yellow] 6 2" xfId="3217"/>
    <cellStyle name="Input [yellow] 6 2 2" xfId="3218"/>
    <cellStyle name="Input [yellow] 6 2 2 2" xfId="3219"/>
    <cellStyle name="Input [yellow] 6 2 2 2 2" xfId="16512"/>
    <cellStyle name="Input [yellow] 6 2 2 3" xfId="16511"/>
    <cellStyle name="Input [yellow] 6 2 3" xfId="3220"/>
    <cellStyle name="Input [yellow] 6 2 3 2" xfId="16513"/>
    <cellStyle name="Input [yellow] 6 2 4" xfId="16510"/>
    <cellStyle name="Input [yellow] 6 3" xfId="3221"/>
    <cellStyle name="Input [yellow] 6 3 2" xfId="3222"/>
    <cellStyle name="Input [yellow] 6 3 2 2" xfId="16515"/>
    <cellStyle name="Input [yellow] 6 3 3" xfId="16514"/>
    <cellStyle name="Input [yellow] 6 4" xfId="16509"/>
    <cellStyle name="Input [yellow] 7" xfId="3223"/>
    <cellStyle name="Input [yellow] 7 2" xfId="3224"/>
    <cellStyle name="Input [yellow] 7 2 2" xfId="3225"/>
    <cellStyle name="Input [yellow] 7 2 2 2" xfId="3226"/>
    <cellStyle name="Input [yellow] 7 2 2 2 2" xfId="16519"/>
    <cellStyle name="Input [yellow] 7 2 2 3" xfId="16518"/>
    <cellStyle name="Input [yellow] 7 2 3" xfId="3227"/>
    <cellStyle name="Input [yellow] 7 2 3 2" xfId="16520"/>
    <cellStyle name="Input [yellow] 7 2 4" xfId="16517"/>
    <cellStyle name="Input [yellow] 7 3" xfId="3228"/>
    <cellStyle name="Input [yellow] 7 3 2" xfId="3229"/>
    <cellStyle name="Input [yellow] 7 3 2 2" xfId="16522"/>
    <cellStyle name="Input [yellow] 7 3 3" xfId="16521"/>
    <cellStyle name="Input [yellow] 7 4" xfId="16516"/>
    <cellStyle name="Input [yellow] 8" xfId="3230"/>
    <cellStyle name="Input [yellow] 8 2" xfId="3231"/>
    <cellStyle name="Input [yellow] 8 2 2" xfId="3232"/>
    <cellStyle name="Input [yellow] 8 2 2 2" xfId="3233"/>
    <cellStyle name="Input [yellow] 8 2 2 2 2" xfId="16526"/>
    <cellStyle name="Input [yellow] 8 2 2 3" xfId="16525"/>
    <cellStyle name="Input [yellow] 8 2 3" xfId="3234"/>
    <cellStyle name="Input [yellow] 8 2 3 2" xfId="16527"/>
    <cellStyle name="Input [yellow] 8 2 4" xfId="16524"/>
    <cellStyle name="Input [yellow] 8 3" xfId="3235"/>
    <cellStyle name="Input [yellow] 8 3 2" xfId="3236"/>
    <cellStyle name="Input [yellow] 8 3 2 2" xfId="16529"/>
    <cellStyle name="Input [yellow] 8 3 3" xfId="16528"/>
    <cellStyle name="Input [yellow] 8 4" xfId="16523"/>
    <cellStyle name="Input [yellow] 9" xfId="3237"/>
    <cellStyle name="Input [yellow] 9 2" xfId="3238"/>
    <cellStyle name="Input [yellow] 9 2 2" xfId="3239"/>
    <cellStyle name="Input [yellow] 9 2 2 2" xfId="16532"/>
    <cellStyle name="Input [yellow] 9 2 3" xfId="16531"/>
    <cellStyle name="Input [yellow] 9 3" xfId="3240"/>
    <cellStyle name="Input [yellow] 9 3 2" xfId="16533"/>
    <cellStyle name="Input [yellow] 9 4" xfId="16530"/>
    <cellStyle name="Input 2" xfId="3241"/>
    <cellStyle name="Input 2 2" xfId="3242"/>
    <cellStyle name="Input 2 2 2" xfId="3243"/>
    <cellStyle name="Input 2 2 2 2" xfId="3244"/>
    <cellStyle name="Input 2 2 2 2 2" xfId="16537"/>
    <cellStyle name="Input 2 2 2 3" xfId="16536"/>
    <cellStyle name="Input 2 2 3" xfId="16535"/>
    <cellStyle name="Input 2 3" xfId="3245"/>
    <cellStyle name="Input 2 3 2" xfId="3246"/>
    <cellStyle name="Input 2 3 2 2" xfId="16539"/>
    <cellStyle name="Input 2 3 3" xfId="16538"/>
    <cellStyle name="Input 2 4" xfId="3247"/>
    <cellStyle name="Input 2 4 2" xfId="16540"/>
    <cellStyle name="Input 2 5" xfId="3248"/>
    <cellStyle name="Input 2 5 2" xfId="16541"/>
    <cellStyle name="Input 2 6" xfId="3249"/>
    <cellStyle name="Input 2 6 2" xfId="16542"/>
    <cellStyle name="Input 2 7" xfId="3250"/>
    <cellStyle name="Input 2 7 2" xfId="16543"/>
    <cellStyle name="Input 2 8" xfId="16534"/>
    <cellStyle name="Input 3" xfId="3251"/>
    <cellStyle name="Input 3 2" xfId="3252"/>
    <cellStyle name="Input 3 2 2" xfId="3253"/>
    <cellStyle name="Input 3 2 2 2" xfId="16546"/>
    <cellStyle name="Input 3 2 3" xfId="16545"/>
    <cellStyle name="Input 3 3" xfId="3254"/>
    <cellStyle name="Input 3 3 2" xfId="16547"/>
    <cellStyle name="Input 3 4" xfId="16544"/>
    <cellStyle name="Input 4" xfId="3255"/>
    <cellStyle name="Input 4 2" xfId="3256"/>
    <cellStyle name="Input 4 2 2" xfId="16549"/>
    <cellStyle name="Input 4 3" xfId="3257"/>
    <cellStyle name="Input 4 3 2" xfId="16550"/>
    <cellStyle name="Input 4 4" xfId="16548"/>
    <cellStyle name="Input 5" xfId="3258"/>
    <cellStyle name="Input 5 2" xfId="3259"/>
    <cellStyle name="Input 5 2 2" xfId="16552"/>
    <cellStyle name="Input 5 3" xfId="3260"/>
    <cellStyle name="Input 5 3 2" xfId="16553"/>
    <cellStyle name="Input 5 4" xfId="16551"/>
    <cellStyle name="Input 6" xfId="3261"/>
    <cellStyle name="Input 6 2" xfId="3262"/>
    <cellStyle name="Input 6 2 2" xfId="16555"/>
    <cellStyle name="Input 6 3" xfId="3263"/>
    <cellStyle name="Input 6 3 2" xfId="16556"/>
    <cellStyle name="Input 6 4" xfId="16554"/>
    <cellStyle name="Input 7" xfId="3264"/>
    <cellStyle name="Input 7 2" xfId="3265"/>
    <cellStyle name="Input 7 2 2" xfId="16558"/>
    <cellStyle name="Input 7 3" xfId="3266"/>
    <cellStyle name="Input 7 3 2" xfId="16559"/>
    <cellStyle name="Input 7 4" xfId="16557"/>
    <cellStyle name="Input 8" xfId="3267"/>
    <cellStyle name="Input 8 2" xfId="3268"/>
    <cellStyle name="Input 8 2 2" xfId="16560"/>
    <cellStyle name="Input 8 3" xfId="3269"/>
    <cellStyle name="Input 8 3 2" xfId="16561"/>
    <cellStyle name="Input 9" xfId="16407"/>
    <cellStyle name="Input_АРМ_БП__АО-Генерация_2010" xfId="15908"/>
    <cellStyle name="InputCurrency" xfId="3270"/>
    <cellStyle name="InputCurrency2" xfId="15909"/>
    <cellStyle name="InputMultiple1" xfId="3271"/>
    <cellStyle name="InputPercent1" xfId="15910"/>
    <cellStyle name="Inputs" xfId="3272"/>
    <cellStyle name="Inputs (const)" xfId="3273"/>
    <cellStyle name="Inputs (const) 2" xfId="3274"/>
    <cellStyle name="Inputs 2" xfId="3275"/>
    <cellStyle name="Inputs 3" xfId="3276"/>
    <cellStyle name="Inputs 4" xfId="3277"/>
    <cellStyle name="Inputs 5" xfId="3278"/>
    <cellStyle name="Inputs 6" xfId="3279"/>
    <cellStyle name="Inputs 7" xfId="3280"/>
    <cellStyle name="Inputs 8" xfId="3281"/>
    <cellStyle name="Inputs 9" xfId="3282"/>
    <cellStyle name="Inputs Co" xfId="3283"/>
    <cellStyle name="Inputs_46EE.2011(v1.0)" xfId="3284"/>
    <cellStyle name="Ioe?uaaaoayny aeia?nnueea" xfId="3285"/>
    <cellStyle name="Ioe?uaaaoayny aeia?nnueea 2" xfId="15911"/>
    <cellStyle name="ISO" xfId="3286"/>
    <cellStyle name="ISO 2" xfId="15912"/>
    <cellStyle name="ISO 2 2" xfId="15913"/>
    <cellStyle name="ISO 2_Формат БП (формы сбытовых компаний)_1" xfId="15914"/>
    <cellStyle name="ISO 3" xfId="15915"/>
    <cellStyle name="ISO 4" xfId="15916"/>
    <cellStyle name="ISO 5" xfId="15917"/>
    <cellStyle name="ISO_Лист1" xfId="15918"/>
    <cellStyle name="JR Cells No Values" xfId="3287"/>
    <cellStyle name="JR Cells No Values 2" xfId="3288"/>
    <cellStyle name="JR_ formula" xfId="3289"/>
    <cellStyle name="JRchapeau" xfId="3290"/>
    <cellStyle name="Just_Table" xfId="3291"/>
    <cellStyle name="Komma [0]_Arcen" xfId="15919"/>
    <cellStyle name="Komma_Arcen" xfId="15920"/>
    <cellStyle name="KPMG Heading 1" xfId="15921"/>
    <cellStyle name="KPMG Heading 2" xfId="15922"/>
    <cellStyle name="KPMG Heading 3" xfId="15923"/>
    <cellStyle name="KPMG Heading 4" xfId="15924"/>
    <cellStyle name="KPMG Normal" xfId="15925"/>
    <cellStyle name="KPMG Normal Text" xfId="15926"/>
    <cellStyle name="KPMG Normal_123" xfId="15927"/>
    <cellStyle name="Link Currency (0)" xfId="15928"/>
    <cellStyle name="Link Currency (2)" xfId="15929"/>
    <cellStyle name="Link Units (0)" xfId="15930"/>
    <cellStyle name="Link Units (1)" xfId="15931"/>
    <cellStyle name="Link Units (2)" xfId="15932"/>
    <cellStyle name="Linked Cell" xfId="3292"/>
    <cellStyle name="LMK" xfId="15933"/>
    <cellStyle name="LMK 2" xfId="26946"/>
    <cellStyle name="Matrix" xfId="15934"/>
    <cellStyle name="Matrix 2" xfId="15935"/>
    <cellStyle name="Matrix 2 2" xfId="15936"/>
    <cellStyle name="Matrix 2_Формат БП (формы сбытовых компаний)_1" xfId="15937"/>
    <cellStyle name="Matrix_СТАНЦИИ_2011_БП" xfId="15938"/>
    <cellStyle name="Migliaia (0)_Ita_01graf" xfId="15939"/>
    <cellStyle name="Migliaia_Ita_01graf" xfId="15940"/>
    <cellStyle name="Millares [0]_~0011760" xfId="15941"/>
    <cellStyle name="Millares_~0011760" xfId="15942"/>
    <cellStyle name="Milliers [0]_BUDGET" xfId="15943"/>
    <cellStyle name="Milliers_BUDGET" xfId="15944"/>
    <cellStyle name="mnb" xfId="3293"/>
    <cellStyle name="mnb 2" xfId="3294"/>
    <cellStyle name="mnb 2 2" xfId="3295"/>
    <cellStyle name="mnb 2 2 2" xfId="16564"/>
    <cellStyle name="mnb 2 3" xfId="16563"/>
    <cellStyle name="mnb 3" xfId="3296"/>
    <cellStyle name="mnb 3 2" xfId="16565"/>
    <cellStyle name="mnb 4" xfId="16562"/>
    <cellStyle name="Mon?taire [0]_RESULTS" xfId="15945"/>
    <cellStyle name="Mon?taire_RESULTS" xfId="15946"/>
    <cellStyle name="Moneda [0]_~0011760" xfId="15947"/>
    <cellStyle name="Moneda_~0011760" xfId="15948"/>
    <cellStyle name="Monetaire [0]_AR" xfId="15949"/>
    <cellStyle name="Monétaire [0]_BUDGET" xfId="15950"/>
    <cellStyle name="Monetaire_AR" xfId="15951"/>
    <cellStyle name="Monétaire_BUDGET" xfId="15952"/>
    <cellStyle name="Monйtaire [0]_Conversion Summary" xfId="3297"/>
    <cellStyle name="Monйtaire_Conversion Summary" xfId="3298"/>
    <cellStyle name="Multiple" xfId="15953"/>
    <cellStyle name="Multiple [0]" xfId="15954"/>
    <cellStyle name="Multiple [1]" xfId="15955"/>
    <cellStyle name="Multiple_1 Dec" xfId="15956"/>
    <cellStyle name="Multiple1" xfId="3299"/>
    <cellStyle name="MultipleBelow" xfId="15957"/>
    <cellStyle name="namber" xfId="3300"/>
    <cellStyle name="Neutral" xfId="3301"/>
    <cellStyle name="Neutral 2" xfId="15958"/>
    <cellStyle name="no dec" xfId="15959"/>
    <cellStyle name="Non d‚fini" xfId="15960"/>
    <cellStyle name="Non d‚fini 2" xfId="15961"/>
    <cellStyle name="Non d‚fini 2 2" xfId="15962"/>
    <cellStyle name="Non d‚fini 3" xfId="15963"/>
    <cellStyle name="Non d‚fini_СТАНЦИИ_2011_БП" xfId="15964"/>
    <cellStyle name="Non défini" xfId="15965"/>
    <cellStyle name="Non défini 2" xfId="15966"/>
    <cellStyle name="Non défini 2 2" xfId="15967"/>
    <cellStyle name="Non défini 2_Формат БП (формы сбытовых компаний)_1" xfId="15968"/>
    <cellStyle name="Non défini 3" xfId="15969"/>
    <cellStyle name="Non défini_БП_СЗТЭЦ_2011" xfId="15970"/>
    <cellStyle name="Norma11l" xfId="3302"/>
    <cellStyle name="Norma11l 2" xfId="3303"/>
    <cellStyle name="normal" xfId="3304"/>
    <cellStyle name="Normal - Style1" xfId="3305"/>
    <cellStyle name="Normal - Style1 2" xfId="3306"/>
    <cellStyle name="Normal - Style1 2 2" xfId="15971"/>
    <cellStyle name="Normal - Style1 3" xfId="3307"/>
    <cellStyle name="Normal - Style1 4" xfId="3308"/>
    <cellStyle name="Normal - Style1 5" xfId="3309"/>
    <cellStyle name="Normal - Style1_АРМ_БП__АО-Генерация_2010" xfId="15972"/>
    <cellStyle name="normal 10" xfId="3310"/>
    <cellStyle name="normal 16" xfId="3311"/>
    <cellStyle name="Normal 2" xfId="3312"/>
    <cellStyle name="Normal 2 2" xfId="3313"/>
    <cellStyle name="Normal 2 3" xfId="3314"/>
    <cellStyle name="Normal 2_расчет_Упрр_здания" xfId="3315"/>
    <cellStyle name="normal 23" xfId="3316"/>
    <cellStyle name="normal 3" xfId="3317"/>
    <cellStyle name="Normal 3 2" xfId="3318"/>
    <cellStyle name="Normal 3 3" xfId="3319"/>
    <cellStyle name="Normal 3 4" xfId="3320"/>
    <cellStyle name="normal 3 5" xfId="3321"/>
    <cellStyle name="normal 4" xfId="3322"/>
    <cellStyle name="normal 4 2" xfId="3323"/>
    <cellStyle name="normal 5" xfId="3324"/>
    <cellStyle name="normal 6" xfId="3325"/>
    <cellStyle name="normal 7" xfId="3326"/>
    <cellStyle name="normal 8" xfId="3327"/>
    <cellStyle name="normal 9" xfId="3328"/>
    <cellStyle name="Normal_! Приложение_Сбор инфо" xfId="3329"/>
    <cellStyle name="Normál_1." xfId="15973"/>
    <cellStyle name="Normal_12" xfId="15974"/>
    <cellStyle name="Normál_VERZIOK" xfId="15975"/>
    <cellStyle name="Normal1" xfId="3330"/>
    <cellStyle name="Normal1 2" xfId="15976"/>
    <cellStyle name="Normal2" xfId="3331"/>
    <cellStyle name="Normale_Ita_01graf" xfId="15977"/>
    <cellStyle name="NormalGB" xfId="15978"/>
    <cellStyle name="normální_model květen" xfId="15979"/>
    <cellStyle name="Normalny_0" xfId="3332"/>
    <cellStyle name="normбlnм_laroux" xfId="3333"/>
    <cellStyle name="Note" xfId="3334"/>
    <cellStyle name="Note 10" xfId="3335"/>
    <cellStyle name="Note 10 2" xfId="3336"/>
    <cellStyle name="Note 10 2 2" xfId="3337"/>
    <cellStyle name="Note 10 2 2 2" xfId="16569"/>
    <cellStyle name="Note 10 2 3" xfId="3338"/>
    <cellStyle name="Note 10 2 3 2" xfId="16570"/>
    <cellStyle name="Note 10 2 4" xfId="3339"/>
    <cellStyle name="Note 10 2 4 2" xfId="16571"/>
    <cellStyle name="Note 10 2 5" xfId="16568"/>
    <cellStyle name="Note 10 3" xfId="3340"/>
    <cellStyle name="Note 10 3 2" xfId="16572"/>
    <cellStyle name="Note 10 4" xfId="3341"/>
    <cellStyle name="Note 10 4 2" xfId="16573"/>
    <cellStyle name="Note 10 5" xfId="3342"/>
    <cellStyle name="Note 10 5 2" xfId="16574"/>
    <cellStyle name="Note 10 6" xfId="16567"/>
    <cellStyle name="Note 11" xfId="3343"/>
    <cellStyle name="Note 11 2" xfId="3344"/>
    <cellStyle name="Note 11 2 2" xfId="16576"/>
    <cellStyle name="Note 11 3" xfId="3345"/>
    <cellStyle name="Note 11 3 2" xfId="16577"/>
    <cellStyle name="Note 11 4" xfId="3346"/>
    <cellStyle name="Note 11 4 2" xfId="16578"/>
    <cellStyle name="Note 11 5" xfId="16575"/>
    <cellStyle name="Note 12" xfId="3347"/>
    <cellStyle name="Note 12 2" xfId="16579"/>
    <cellStyle name="Note 13" xfId="3348"/>
    <cellStyle name="Note 13 2" xfId="16580"/>
    <cellStyle name="Note 14" xfId="3349"/>
    <cellStyle name="Note 14 2" xfId="16581"/>
    <cellStyle name="Note 15" xfId="16566"/>
    <cellStyle name="Note 2" xfId="3350"/>
    <cellStyle name="Note 2 10" xfId="3351"/>
    <cellStyle name="Note 2 10 2" xfId="16583"/>
    <cellStyle name="Note 2 11" xfId="3352"/>
    <cellStyle name="Note 2 11 2" xfId="16584"/>
    <cellStyle name="Note 2 12" xfId="16582"/>
    <cellStyle name="Note 2 2" xfId="3353"/>
    <cellStyle name="Note 2 2 2" xfId="3354"/>
    <cellStyle name="Note 2 2 2 2" xfId="3355"/>
    <cellStyle name="Note 2 2 2 2 2" xfId="16587"/>
    <cellStyle name="Note 2 2 2 3" xfId="3356"/>
    <cellStyle name="Note 2 2 2 3 2" xfId="16588"/>
    <cellStyle name="Note 2 2 2 4" xfId="3357"/>
    <cellStyle name="Note 2 2 2 4 2" xfId="16589"/>
    <cellStyle name="Note 2 2 2 5" xfId="16586"/>
    <cellStyle name="Note 2 2 3" xfId="3358"/>
    <cellStyle name="Note 2 2 3 2" xfId="16590"/>
    <cellStyle name="Note 2 2 4" xfId="3359"/>
    <cellStyle name="Note 2 2 4 2" xfId="16591"/>
    <cellStyle name="Note 2 2 5" xfId="3360"/>
    <cellStyle name="Note 2 2 5 2" xfId="16592"/>
    <cellStyle name="Note 2 2 6" xfId="16585"/>
    <cellStyle name="Note 2 3" xfId="3361"/>
    <cellStyle name="Note 2 3 2" xfId="3362"/>
    <cellStyle name="Note 2 3 2 2" xfId="3363"/>
    <cellStyle name="Note 2 3 2 2 2" xfId="16595"/>
    <cellStyle name="Note 2 3 2 3" xfId="3364"/>
    <cellStyle name="Note 2 3 2 3 2" xfId="16596"/>
    <cellStyle name="Note 2 3 2 4" xfId="3365"/>
    <cellStyle name="Note 2 3 2 4 2" xfId="16597"/>
    <cellStyle name="Note 2 3 2 5" xfId="16594"/>
    <cellStyle name="Note 2 3 3" xfId="3366"/>
    <cellStyle name="Note 2 3 3 2" xfId="16598"/>
    <cellStyle name="Note 2 3 4" xfId="3367"/>
    <cellStyle name="Note 2 3 4 2" xfId="16599"/>
    <cellStyle name="Note 2 3 5" xfId="3368"/>
    <cellStyle name="Note 2 3 5 2" xfId="16600"/>
    <cellStyle name="Note 2 3 6" xfId="16593"/>
    <cellStyle name="Note 2 4" xfId="3369"/>
    <cellStyle name="Note 2 4 2" xfId="3370"/>
    <cellStyle name="Note 2 4 2 2" xfId="3371"/>
    <cellStyle name="Note 2 4 2 2 2" xfId="16603"/>
    <cellStyle name="Note 2 4 2 3" xfId="3372"/>
    <cellStyle name="Note 2 4 2 3 2" xfId="16604"/>
    <cellStyle name="Note 2 4 2 4" xfId="3373"/>
    <cellStyle name="Note 2 4 2 4 2" xfId="16605"/>
    <cellStyle name="Note 2 4 2 5" xfId="16602"/>
    <cellStyle name="Note 2 4 3" xfId="3374"/>
    <cellStyle name="Note 2 4 3 2" xfId="16606"/>
    <cellStyle name="Note 2 4 4" xfId="3375"/>
    <cellStyle name="Note 2 4 4 2" xfId="16607"/>
    <cellStyle name="Note 2 4 5" xfId="3376"/>
    <cellStyle name="Note 2 4 5 2" xfId="16608"/>
    <cellStyle name="Note 2 4 6" xfId="16601"/>
    <cellStyle name="Note 2 5" xfId="3377"/>
    <cellStyle name="Note 2 5 2" xfId="3378"/>
    <cellStyle name="Note 2 5 2 2" xfId="3379"/>
    <cellStyle name="Note 2 5 2 2 2" xfId="16611"/>
    <cellStyle name="Note 2 5 2 3" xfId="3380"/>
    <cellStyle name="Note 2 5 2 3 2" xfId="16612"/>
    <cellStyle name="Note 2 5 2 4" xfId="3381"/>
    <cellStyle name="Note 2 5 2 4 2" xfId="16613"/>
    <cellStyle name="Note 2 5 2 5" xfId="16610"/>
    <cellStyle name="Note 2 5 3" xfId="3382"/>
    <cellStyle name="Note 2 5 3 2" xfId="16614"/>
    <cellStyle name="Note 2 5 4" xfId="3383"/>
    <cellStyle name="Note 2 5 4 2" xfId="16615"/>
    <cellStyle name="Note 2 5 5" xfId="3384"/>
    <cellStyle name="Note 2 5 5 2" xfId="16616"/>
    <cellStyle name="Note 2 5 6" xfId="16609"/>
    <cellStyle name="Note 2 6" xfId="3385"/>
    <cellStyle name="Note 2 6 2" xfId="3386"/>
    <cellStyle name="Note 2 6 2 2" xfId="3387"/>
    <cellStyle name="Note 2 6 2 2 2" xfId="16619"/>
    <cellStyle name="Note 2 6 2 3" xfId="3388"/>
    <cellStyle name="Note 2 6 2 3 2" xfId="16620"/>
    <cellStyle name="Note 2 6 2 4" xfId="3389"/>
    <cellStyle name="Note 2 6 2 4 2" xfId="16621"/>
    <cellStyle name="Note 2 6 2 5" xfId="16618"/>
    <cellStyle name="Note 2 6 3" xfId="3390"/>
    <cellStyle name="Note 2 6 3 2" xfId="16622"/>
    <cellStyle name="Note 2 6 4" xfId="3391"/>
    <cellStyle name="Note 2 6 4 2" xfId="16623"/>
    <cellStyle name="Note 2 6 5" xfId="3392"/>
    <cellStyle name="Note 2 6 5 2" xfId="16624"/>
    <cellStyle name="Note 2 6 6" xfId="16617"/>
    <cellStyle name="Note 2 7" xfId="3393"/>
    <cellStyle name="Note 2 7 2" xfId="3394"/>
    <cellStyle name="Note 2 7 2 2" xfId="3395"/>
    <cellStyle name="Note 2 7 2 2 2" xfId="16627"/>
    <cellStyle name="Note 2 7 2 3" xfId="3396"/>
    <cellStyle name="Note 2 7 2 3 2" xfId="16628"/>
    <cellStyle name="Note 2 7 2 4" xfId="3397"/>
    <cellStyle name="Note 2 7 2 4 2" xfId="16629"/>
    <cellStyle name="Note 2 7 2 5" xfId="16626"/>
    <cellStyle name="Note 2 7 3" xfId="3398"/>
    <cellStyle name="Note 2 7 3 2" xfId="16630"/>
    <cellStyle name="Note 2 7 4" xfId="3399"/>
    <cellStyle name="Note 2 7 4 2" xfId="16631"/>
    <cellStyle name="Note 2 7 5" xfId="3400"/>
    <cellStyle name="Note 2 7 5 2" xfId="16632"/>
    <cellStyle name="Note 2 7 6" xfId="16625"/>
    <cellStyle name="Note 2 8" xfId="3401"/>
    <cellStyle name="Note 2 8 2" xfId="3402"/>
    <cellStyle name="Note 2 8 2 2" xfId="16634"/>
    <cellStyle name="Note 2 8 3" xfId="3403"/>
    <cellStyle name="Note 2 8 3 2" xfId="16635"/>
    <cellStyle name="Note 2 8 4" xfId="3404"/>
    <cellStyle name="Note 2 8 4 2" xfId="16636"/>
    <cellStyle name="Note 2 8 5" xfId="16633"/>
    <cellStyle name="Note 2 9" xfId="3405"/>
    <cellStyle name="Note 2 9 2" xfId="16637"/>
    <cellStyle name="Note 2_Формат БП (формы сбытовых компаний)_1" xfId="15980"/>
    <cellStyle name="Note 3" xfId="3406"/>
    <cellStyle name="Note 3 10" xfId="3407"/>
    <cellStyle name="Note 3 10 2" xfId="16639"/>
    <cellStyle name="Note 3 11" xfId="16638"/>
    <cellStyle name="Note 3 2" xfId="3408"/>
    <cellStyle name="Note 3 2 2" xfId="3409"/>
    <cellStyle name="Note 3 2 2 2" xfId="3410"/>
    <cellStyle name="Note 3 2 2 2 2" xfId="16642"/>
    <cellStyle name="Note 3 2 2 3" xfId="3411"/>
    <cellStyle name="Note 3 2 2 3 2" xfId="16643"/>
    <cellStyle name="Note 3 2 2 4" xfId="3412"/>
    <cellStyle name="Note 3 2 2 4 2" xfId="16644"/>
    <cellStyle name="Note 3 2 2 5" xfId="16641"/>
    <cellStyle name="Note 3 2 3" xfId="3413"/>
    <cellStyle name="Note 3 2 3 2" xfId="16645"/>
    <cellStyle name="Note 3 2 4" xfId="3414"/>
    <cellStyle name="Note 3 2 4 2" xfId="16646"/>
    <cellStyle name="Note 3 2 5" xfId="3415"/>
    <cellStyle name="Note 3 2 5 2" xfId="16647"/>
    <cellStyle name="Note 3 2 6" xfId="16640"/>
    <cellStyle name="Note 3 3" xfId="3416"/>
    <cellStyle name="Note 3 3 2" xfId="3417"/>
    <cellStyle name="Note 3 3 2 2" xfId="3418"/>
    <cellStyle name="Note 3 3 2 2 2" xfId="16650"/>
    <cellStyle name="Note 3 3 2 3" xfId="3419"/>
    <cellStyle name="Note 3 3 2 3 2" xfId="16651"/>
    <cellStyle name="Note 3 3 2 4" xfId="3420"/>
    <cellStyle name="Note 3 3 2 4 2" xfId="16652"/>
    <cellStyle name="Note 3 3 2 5" xfId="16649"/>
    <cellStyle name="Note 3 3 3" xfId="3421"/>
    <cellStyle name="Note 3 3 3 2" xfId="16653"/>
    <cellStyle name="Note 3 3 4" xfId="3422"/>
    <cellStyle name="Note 3 3 4 2" xfId="16654"/>
    <cellStyle name="Note 3 3 5" xfId="3423"/>
    <cellStyle name="Note 3 3 5 2" xfId="16655"/>
    <cellStyle name="Note 3 3 6" xfId="16648"/>
    <cellStyle name="Note 3 4" xfId="3424"/>
    <cellStyle name="Note 3 4 2" xfId="3425"/>
    <cellStyle name="Note 3 4 2 2" xfId="3426"/>
    <cellStyle name="Note 3 4 2 2 2" xfId="16658"/>
    <cellStyle name="Note 3 4 2 3" xfId="3427"/>
    <cellStyle name="Note 3 4 2 3 2" xfId="16659"/>
    <cellStyle name="Note 3 4 2 4" xfId="3428"/>
    <cellStyle name="Note 3 4 2 4 2" xfId="16660"/>
    <cellStyle name="Note 3 4 2 5" xfId="16657"/>
    <cellStyle name="Note 3 4 3" xfId="3429"/>
    <cellStyle name="Note 3 4 3 2" xfId="16661"/>
    <cellStyle name="Note 3 4 4" xfId="3430"/>
    <cellStyle name="Note 3 4 4 2" xfId="16662"/>
    <cellStyle name="Note 3 4 5" xfId="3431"/>
    <cellStyle name="Note 3 4 5 2" xfId="16663"/>
    <cellStyle name="Note 3 4 6" xfId="16656"/>
    <cellStyle name="Note 3 5" xfId="3432"/>
    <cellStyle name="Note 3 5 2" xfId="3433"/>
    <cellStyle name="Note 3 5 2 2" xfId="3434"/>
    <cellStyle name="Note 3 5 2 2 2" xfId="16666"/>
    <cellStyle name="Note 3 5 2 3" xfId="3435"/>
    <cellStyle name="Note 3 5 2 3 2" xfId="16667"/>
    <cellStyle name="Note 3 5 2 4" xfId="3436"/>
    <cellStyle name="Note 3 5 2 4 2" xfId="16668"/>
    <cellStyle name="Note 3 5 2 5" xfId="16665"/>
    <cellStyle name="Note 3 5 3" xfId="3437"/>
    <cellStyle name="Note 3 5 3 2" xfId="16669"/>
    <cellStyle name="Note 3 5 4" xfId="3438"/>
    <cellStyle name="Note 3 5 4 2" xfId="16670"/>
    <cellStyle name="Note 3 5 5" xfId="3439"/>
    <cellStyle name="Note 3 5 5 2" xfId="16671"/>
    <cellStyle name="Note 3 5 6" xfId="16664"/>
    <cellStyle name="Note 3 6" xfId="3440"/>
    <cellStyle name="Note 3 6 2" xfId="3441"/>
    <cellStyle name="Note 3 6 2 2" xfId="3442"/>
    <cellStyle name="Note 3 6 2 2 2" xfId="16674"/>
    <cellStyle name="Note 3 6 2 3" xfId="3443"/>
    <cellStyle name="Note 3 6 2 3 2" xfId="16675"/>
    <cellStyle name="Note 3 6 2 4" xfId="3444"/>
    <cellStyle name="Note 3 6 2 4 2" xfId="16676"/>
    <cellStyle name="Note 3 6 2 5" xfId="16673"/>
    <cellStyle name="Note 3 6 3" xfId="3445"/>
    <cellStyle name="Note 3 6 3 2" xfId="16677"/>
    <cellStyle name="Note 3 6 4" xfId="3446"/>
    <cellStyle name="Note 3 6 4 2" xfId="16678"/>
    <cellStyle name="Note 3 6 5" xfId="3447"/>
    <cellStyle name="Note 3 6 5 2" xfId="16679"/>
    <cellStyle name="Note 3 6 6" xfId="16672"/>
    <cellStyle name="Note 3 7" xfId="3448"/>
    <cellStyle name="Note 3 7 2" xfId="3449"/>
    <cellStyle name="Note 3 7 2 2" xfId="16681"/>
    <cellStyle name="Note 3 7 3" xfId="3450"/>
    <cellStyle name="Note 3 7 3 2" xfId="16682"/>
    <cellStyle name="Note 3 7 4" xfId="3451"/>
    <cellStyle name="Note 3 7 4 2" xfId="16683"/>
    <cellStyle name="Note 3 7 5" xfId="16680"/>
    <cellStyle name="Note 3 8" xfId="3452"/>
    <cellStyle name="Note 3 8 2" xfId="16684"/>
    <cellStyle name="Note 3 9" xfId="3453"/>
    <cellStyle name="Note 3 9 2" xfId="16685"/>
    <cellStyle name="Note 4" xfId="3454"/>
    <cellStyle name="Note 4 10" xfId="3455"/>
    <cellStyle name="Note 4 10 2" xfId="16687"/>
    <cellStyle name="Note 4 11" xfId="16686"/>
    <cellStyle name="Note 4 2" xfId="3456"/>
    <cellStyle name="Note 4 2 2" xfId="3457"/>
    <cellStyle name="Note 4 2 2 2" xfId="3458"/>
    <cellStyle name="Note 4 2 2 2 2" xfId="16690"/>
    <cellStyle name="Note 4 2 2 3" xfId="3459"/>
    <cellStyle name="Note 4 2 2 3 2" xfId="16691"/>
    <cellStyle name="Note 4 2 2 4" xfId="3460"/>
    <cellStyle name="Note 4 2 2 4 2" xfId="16692"/>
    <cellStyle name="Note 4 2 2 5" xfId="16689"/>
    <cellStyle name="Note 4 2 3" xfId="3461"/>
    <cellStyle name="Note 4 2 3 2" xfId="16693"/>
    <cellStyle name="Note 4 2 4" xfId="3462"/>
    <cellStyle name="Note 4 2 4 2" xfId="16694"/>
    <cellStyle name="Note 4 2 5" xfId="3463"/>
    <cellStyle name="Note 4 2 5 2" xfId="16695"/>
    <cellStyle name="Note 4 2 6" xfId="16688"/>
    <cellStyle name="Note 4 3" xfId="3464"/>
    <cellStyle name="Note 4 3 2" xfId="3465"/>
    <cellStyle name="Note 4 3 2 2" xfId="3466"/>
    <cellStyle name="Note 4 3 2 2 2" xfId="16698"/>
    <cellStyle name="Note 4 3 2 3" xfId="3467"/>
    <cellStyle name="Note 4 3 2 3 2" xfId="16699"/>
    <cellStyle name="Note 4 3 2 4" xfId="3468"/>
    <cellStyle name="Note 4 3 2 4 2" xfId="16700"/>
    <cellStyle name="Note 4 3 2 5" xfId="16697"/>
    <cellStyle name="Note 4 3 3" xfId="3469"/>
    <cellStyle name="Note 4 3 3 2" xfId="16701"/>
    <cellStyle name="Note 4 3 4" xfId="3470"/>
    <cellStyle name="Note 4 3 4 2" xfId="16702"/>
    <cellStyle name="Note 4 3 5" xfId="3471"/>
    <cellStyle name="Note 4 3 5 2" xfId="16703"/>
    <cellStyle name="Note 4 3 6" xfId="16696"/>
    <cellStyle name="Note 4 4" xfId="3472"/>
    <cellStyle name="Note 4 4 2" xfId="3473"/>
    <cellStyle name="Note 4 4 2 2" xfId="3474"/>
    <cellStyle name="Note 4 4 2 2 2" xfId="16706"/>
    <cellStyle name="Note 4 4 2 3" xfId="3475"/>
    <cellStyle name="Note 4 4 2 3 2" xfId="16707"/>
    <cellStyle name="Note 4 4 2 4" xfId="3476"/>
    <cellStyle name="Note 4 4 2 4 2" xfId="16708"/>
    <cellStyle name="Note 4 4 2 5" xfId="16705"/>
    <cellStyle name="Note 4 4 3" xfId="3477"/>
    <cellStyle name="Note 4 4 3 2" xfId="16709"/>
    <cellStyle name="Note 4 4 4" xfId="3478"/>
    <cellStyle name="Note 4 4 4 2" xfId="16710"/>
    <cellStyle name="Note 4 4 5" xfId="3479"/>
    <cellStyle name="Note 4 4 5 2" xfId="16711"/>
    <cellStyle name="Note 4 4 6" xfId="16704"/>
    <cellStyle name="Note 4 5" xfId="3480"/>
    <cellStyle name="Note 4 5 2" xfId="3481"/>
    <cellStyle name="Note 4 5 2 2" xfId="3482"/>
    <cellStyle name="Note 4 5 2 2 2" xfId="16714"/>
    <cellStyle name="Note 4 5 2 3" xfId="3483"/>
    <cellStyle name="Note 4 5 2 3 2" xfId="16715"/>
    <cellStyle name="Note 4 5 2 4" xfId="3484"/>
    <cellStyle name="Note 4 5 2 4 2" xfId="16716"/>
    <cellStyle name="Note 4 5 2 5" xfId="16713"/>
    <cellStyle name="Note 4 5 3" xfId="3485"/>
    <cellStyle name="Note 4 5 3 2" xfId="16717"/>
    <cellStyle name="Note 4 5 4" xfId="3486"/>
    <cellStyle name="Note 4 5 4 2" xfId="16718"/>
    <cellStyle name="Note 4 5 5" xfId="3487"/>
    <cellStyle name="Note 4 5 5 2" xfId="16719"/>
    <cellStyle name="Note 4 5 6" xfId="16712"/>
    <cellStyle name="Note 4 6" xfId="3488"/>
    <cellStyle name="Note 4 6 2" xfId="3489"/>
    <cellStyle name="Note 4 6 2 2" xfId="3490"/>
    <cellStyle name="Note 4 6 2 2 2" xfId="16722"/>
    <cellStyle name="Note 4 6 2 3" xfId="3491"/>
    <cellStyle name="Note 4 6 2 3 2" xfId="16723"/>
    <cellStyle name="Note 4 6 2 4" xfId="3492"/>
    <cellStyle name="Note 4 6 2 4 2" xfId="16724"/>
    <cellStyle name="Note 4 6 2 5" xfId="16721"/>
    <cellStyle name="Note 4 6 3" xfId="3493"/>
    <cellStyle name="Note 4 6 3 2" xfId="16725"/>
    <cellStyle name="Note 4 6 4" xfId="3494"/>
    <cellStyle name="Note 4 6 4 2" xfId="16726"/>
    <cellStyle name="Note 4 6 5" xfId="3495"/>
    <cellStyle name="Note 4 6 5 2" xfId="16727"/>
    <cellStyle name="Note 4 6 6" xfId="16720"/>
    <cellStyle name="Note 4 7" xfId="3496"/>
    <cellStyle name="Note 4 7 2" xfId="3497"/>
    <cellStyle name="Note 4 7 2 2" xfId="16729"/>
    <cellStyle name="Note 4 7 3" xfId="3498"/>
    <cellStyle name="Note 4 7 3 2" xfId="16730"/>
    <cellStyle name="Note 4 7 4" xfId="3499"/>
    <cellStyle name="Note 4 7 4 2" xfId="16731"/>
    <cellStyle name="Note 4 7 5" xfId="16728"/>
    <cellStyle name="Note 4 8" xfId="3500"/>
    <cellStyle name="Note 4 8 2" xfId="16732"/>
    <cellStyle name="Note 4 9" xfId="3501"/>
    <cellStyle name="Note 4 9 2" xfId="16733"/>
    <cellStyle name="Note 5" xfId="3502"/>
    <cellStyle name="Note 5 2" xfId="3503"/>
    <cellStyle name="Note 5 2 2" xfId="3504"/>
    <cellStyle name="Note 5 2 2 2" xfId="16736"/>
    <cellStyle name="Note 5 2 3" xfId="3505"/>
    <cellStyle name="Note 5 2 3 2" xfId="16737"/>
    <cellStyle name="Note 5 2 4" xfId="3506"/>
    <cellStyle name="Note 5 2 4 2" xfId="16738"/>
    <cellStyle name="Note 5 2 5" xfId="16735"/>
    <cellStyle name="Note 5 3" xfId="3507"/>
    <cellStyle name="Note 5 3 2" xfId="16739"/>
    <cellStyle name="Note 5 4" xfId="3508"/>
    <cellStyle name="Note 5 4 2" xfId="16740"/>
    <cellStyle name="Note 5 5" xfId="3509"/>
    <cellStyle name="Note 5 5 2" xfId="16741"/>
    <cellStyle name="Note 5 6" xfId="16734"/>
    <cellStyle name="Note 6" xfId="3510"/>
    <cellStyle name="Note 6 2" xfId="3511"/>
    <cellStyle name="Note 6 2 2" xfId="3512"/>
    <cellStyle name="Note 6 2 2 2" xfId="16744"/>
    <cellStyle name="Note 6 2 3" xfId="3513"/>
    <cellStyle name="Note 6 2 3 2" xfId="16745"/>
    <cellStyle name="Note 6 2 4" xfId="3514"/>
    <cellStyle name="Note 6 2 4 2" xfId="16746"/>
    <cellStyle name="Note 6 2 5" xfId="16743"/>
    <cellStyle name="Note 6 3" xfId="3515"/>
    <cellStyle name="Note 6 3 2" xfId="16747"/>
    <cellStyle name="Note 6 4" xfId="3516"/>
    <cellStyle name="Note 6 4 2" xfId="16748"/>
    <cellStyle name="Note 6 5" xfId="3517"/>
    <cellStyle name="Note 6 5 2" xfId="16749"/>
    <cellStyle name="Note 6 6" xfId="16742"/>
    <cellStyle name="Note 7" xfId="3518"/>
    <cellStyle name="Note 7 2" xfId="3519"/>
    <cellStyle name="Note 7 2 2" xfId="3520"/>
    <cellStyle name="Note 7 2 2 2" xfId="16752"/>
    <cellStyle name="Note 7 2 3" xfId="3521"/>
    <cellStyle name="Note 7 2 3 2" xfId="16753"/>
    <cellStyle name="Note 7 2 4" xfId="3522"/>
    <cellStyle name="Note 7 2 4 2" xfId="16754"/>
    <cellStyle name="Note 7 2 5" xfId="16751"/>
    <cellStyle name="Note 7 3" xfId="3523"/>
    <cellStyle name="Note 7 3 2" xfId="16755"/>
    <cellStyle name="Note 7 4" xfId="3524"/>
    <cellStyle name="Note 7 4 2" xfId="16756"/>
    <cellStyle name="Note 7 5" xfId="3525"/>
    <cellStyle name="Note 7 5 2" xfId="16757"/>
    <cellStyle name="Note 7 6" xfId="16750"/>
    <cellStyle name="Note 8" xfId="3526"/>
    <cellStyle name="Note 8 2" xfId="3527"/>
    <cellStyle name="Note 8 2 2" xfId="3528"/>
    <cellStyle name="Note 8 2 2 2" xfId="16760"/>
    <cellStyle name="Note 8 2 3" xfId="3529"/>
    <cellStyle name="Note 8 2 3 2" xfId="16761"/>
    <cellStyle name="Note 8 2 4" xfId="3530"/>
    <cellStyle name="Note 8 2 4 2" xfId="16762"/>
    <cellStyle name="Note 8 2 5" xfId="16759"/>
    <cellStyle name="Note 8 3" xfId="3531"/>
    <cellStyle name="Note 8 3 2" xfId="16763"/>
    <cellStyle name="Note 8 4" xfId="3532"/>
    <cellStyle name="Note 8 4 2" xfId="16764"/>
    <cellStyle name="Note 8 5" xfId="3533"/>
    <cellStyle name="Note 8 5 2" xfId="16765"/>
    <cellStyle name="Note 8 6" xfId="16758"/>
    <cellStyle name="Note 9" xfId="3534"/>
    <cellStyle name="Note 9 2" xfId="3535"/>
    <cellStyle name="Note 9 2 2" xfId="3536"/>
    <cellStyle name="Note 9 2 2 2" xfId="16768"/>
    <cellStyle name="Note 9 2 3" xfId="3537"/>
    <cellStyle name="Note 9 2 3 2" xfId="16769"/>
    <cellStyle name="Note 9 2 4" xfId="3538"/>
    <cellStyle name="Note 9 2 4 2" xfId="16770"/>
    <cellStyle name="Note 9 2 5" xfId="16767"/>
    <cellStyle name="Note 9 3" xfId="3539"/>
    <cellStyle name="Note 9 3 2" xfId="16771"/>
    <cellStyle name="Note 9 4" xfId="3540"/>
    <cellStyle name="Note 9 4 2" xfId="16772"/>
    <cellStyle name="Note 9 5" xfId="3541"/>
    <cellStyle name="Note 9 5 2" xfId="16773"/>
    <cellStyle name="Note 9 6" xfId="16766"/>
    <cellStyle name="Note_Лист1" xfId="15981"/>
    <cellStyle name="Nun??c [0]_Ecnn1" xfId="3542"/>
    <cellStyle name="Nun??c_Ecnn1" xfId="3543"/>
    <cellStyle name="Ôčíŕíńîâűé [0]_(ňŕá 3č)" xfId="3544"/>
    <cellStyle name="Ociriniaue [0]_laroux" xfId="3545"/>
    <cellStyle name="Ôčíŕíńîâűé_(ňŕá 3č)" xfId="3546"/>
    <cellStyle name="Ociriniaue_laroux" xfId="3547"/>
    <cellStyle name="Oeiainiaue [0]_?anoiau" xfId="3548"/>
    <cellStyle name="Ôèíàíñîâûé [0]_Ëèñò1" xfId="15982"/>
    <cellStyle name="Oeiainiaue [0]_NotesFA" xfId="15983"/>
    <cellStyle name="Oeiainiaue_?anoiau" xfId="3549"/>
    <cellStyle name="Ôèíàíñîâûé_Ëèñò1" xfId="15984"/>
    <cellStyle name="Oeiainiaue_NotesFA" xfId="15985"/>
    <cellStyle name="Option" xfId="3550"/>
    <cellStyle name="OptionHeading" xfId="15986"/>
    <cellStyle name="OptionHeading 2" xfId="15987"/>
    <cellStyle name="OptionHeading 2 2" xfId="15988"/>
    <cellStyle name="OptionHeading 2_Формат БП (формы сбытовых компаний)_1" xfId="15989"/>
    <cellStyle name="OptionHeading_СТАНЦИИ_2011_БП" xfId="15990"/>
    <cellStyle name="Ouny?e [0]_?anoiau" xfId="3551"/>
    <cellStyle name="Ouny?e_?anoiau" xfId="3552"/>
    <cellStyle name="Òûñÿ÷è [0]_cogs" xfId="15991"/>
    <cellStyle name="Òûñÿ÷è_cogs" xfId="3553"/>
    <cellStyle name="Output" xfId="3554"/>
    <cellStyle name="Output 10" xfId="3555"/>
    <cellStyle name="Output 10 2" xfId="3556"/>
    <cellStyle name="Output 10 2 2" xfId="3557"/>
    <cellStyle name="Output 10 2 2 2" xfId="16777"/>
    <cellStyle name="Output 10 2 3" xfId="3558"/>
    <cellStyle name="Output 10 2 3 2" xfId="16778"/>
    <cellStyle name="Output 10 2 4" xfId="16776"/>
    <cellStyle name="Output 10 3" xfId="3559"/>
    <cellStyle name="Output 10 3 2" xfId="16779"/>
    <cellStyle name="Output 10 4" xfId="3560"/>
    <cellStyle name="Output 10 4 2" xfId="16780"/>
    <cellStyle name="Output 10 5" xfId="16775"/>
    <cellStyle name="Output 11" xfId="3561"/>
    <cellStyle name="Output 11 2" xfId="3562"/>
    <cellStyle name="Output 11 2 2" xfId="3563"/>
    <cellStyle name="Output 11 2 2 2" xfId="16783"/>
    <cellStyle name="Output 11 2 3" xfId="3564"/>
    <cellStyle name="Output 11 2 3 2" xfId="16784"/>
    <cellStyle name="Output 11 2 4" xfId="16782"/>
    <cellStyle name="Output 11 3" xfId="3565"/>
    <cellStyle name="Output 11 3 2" xfId="16785"/>
    <cellStyle name="Output 11 4" xfId="3566"/>
    <cellStyle name="Output 11 4 2" xfId="16786"/>
    <cellStyle name="Output 11 5" xfId="16781"/>
    <cellStyle name="Output 12" xfId="3567"/>
    <cellStyle name="Output 12 2" xfId="3568"/>
    <cellStyle name="Output 12 2 2" xfId="16788"/>
    <cellStyle name="Output 12 3" xfId="3569"/>
    <cellStyle name="Output 12 3 2" xfId="16789"/>
    <cellStyle name="Output 12 4" xfId="16787"/>
    <cellStyle name="Output 13" xfId="3570"/>
    <cellStyle name="Output 13 2" xfId="16790"/>
    <cellStyle name="Output 14" xfId="3571"/>
    <cellStyle name="Output 14 2" xfId="16791"/>
    <cellStyle name="Output 15" xfId="16774"/>
    <cellStyle name="Output 2" xfId="3572"/>
    <cellStyle name="Output 2 10" xfId="3573"/>
    <cellStyle name="Output 2 10 2" xfId="16793"/>
    <cellStyle name="Output 2 11" xfId="16792"/>
    <cellStyle name="Output 2 2" xfId="3574"/>
    <cellStyle name="Output 2 2 2" xfId="3575"/>
    <cellStyle name="Output 2 2 2 2" xfId="3576"/>
    <cellStyle name="Output 2 2 2 2 2" xfId="16796"/>
    <cellStyle name="Output 2 2 2 3" xfId="3577"/>
    <cellStyle name="Output 2 2 2 3 2" xfId="16797"/>
    <cellStyle name="Output 2 2 2 4" xfId="16795"/>
    <cellStyle name="Output 2 2 3" xfId="3578"/>
    <cellStyle name="Output 2 2 3 2" xfId="16798"/>
    <cellStyle name="Output 2 2 4" xfId="3579"/>
    <cellStyle name="Output 2 2 4 2" xfId="16799"/>
    <cellStyle name="Output 2 2 5" xfId="16794"/>
    <cellStyle name="Output 2 3" xfId="3580"/>
    <cellStyle name="Output 2 3 2" xfId="3581"/>
    <cellStyle name="Output 2 3 2 2" xfId="3582"/>
    <cellStyle name="Output 2 3 2 2 2" xfId="16802"/>
    <cellStyle name="Output 2 3 2 3" xfId="3583"/>
    <cellStyle name="Output 2 3 2 3 2" xfId="16803"/>
    <cellStyle name="Output 2 3 2 4" xfId="16801"/>
    <cellStyle name="Output 2 3 3" xfId="3584"/>
    <cellStyle name="Output 2 3 3 2" xfId="16804"/>
    <cellStyle name="Output 2 3 4" xfId="3585"/>
    <cellStyle name="Output 2 3 4 2" xfId="16805"/>
    <cellStyle name="Output 2 3 5" xfId="16800"/>
    <cellStyle name="Output 2 4" xfId="3586"/>
    <cellStyle name="Output 2 4 2" xfId="3587"/>
    <cellStyle name="Output 2 4 2 2" xfId="3588"/>
    <cellStyle name="Output 2 4 2 2 2" xfId="16808"/>
    <cellStyle name="Output 2 4 2 3" xfId="3589"/>
    <cellStyle name="Output 2 4 2 3 2" xfId="16809"/>
    <cellStyle name="Output 2 4 2 4" xfId="16807"/>
    <cellStyle name="Output 2 4 3" xfId="3590"/>
    <cellStyle name="Output 2 4 3 2" xfId="16810"/>
    <cellStyle name="Output 2 4 4" xfId="3591"/>
    <cellStyle name="Output 2 4 4 2" xfId="16811"/>
    <cellStyle name="Output 2 4 5" xfId="16806"/>
    <cellStyle name="Output 2 5" xfId="3592"/>
    <cellStyle name="Output 2 5 2" xfId="3593"/>
    <cellStyle name="Output 2 5 2 2" xfId="3594"/>
    <cellStyle name="Output 2 5 2 2 2" xfId="16814"/>
    <cellStyle name="Output 2 5 2 3" xfId="3595"/>
    <cellStyle name="Output 2 5 2 3 2" xfId="16815"/>
    <cellStyle name="Output 2 5 2 4" xfId="16813"/>
    <cellStyle name="Output 2 5 3" xfId="3596"/>
    <cellStyle name="Output 2 5 3 2" xfId="16816"/>
    <cellStyle name="Output 2 5 4" xfId="3597"/>
    <cellStyle name="Output 2 5 4 2" xfId="16817"/>
    <cellStyle name="Output 2 5 5" xfId="16812"/>
    <cellStyle name="Output 2 6" xfId="3598"/>
    <cellStyle name="Output 2 6 2" xfId="3599"/>
    <cellStyle name="Output 2 6 2 2" xfId="3600"/>
    <cellStyle name="Output 2 6 2 2 2" xfId="16820"/>
    <cellStyle name="Output 2 6 2 3" xfId="3601"/>
    <cellStyle name="Output 2 6 2 3 2" xfId="16821"/>
    <cellStyle name="Output 2 6 2 4" xfId="16819"/>
    <cellStyle name="Output 2 6 3" xfId="3602"/>
    <cellStyle name="Output 2 6 3 2" xfId="16822"/>
    <cellStyle name="Output 2 6 4" xfId="3603"/>
    <cellStyle name="Output 2 6 4 2" xfId="16823"/>
    <cellStyle name="Output 2 6 5" xfId="16818"/>
    <cellStyle name="Output 2 7" xfId="3604"/>
    <cellStyle name="Output 2 7 2" xfId="3605"/>
    <cellStyle name="Output 2 7 2 2" xfId="3606"/>
    <cellStyle name="Output 2 7 2 2 2" xfId="16826"/>
    <cellStyle name="Output 2 7 2 3" xfId="3607"/>
    <cellStyle name="Output 2 7 2 3 2" xfId="16827"/>
    <cellStyle name="Output 2 7 2 4" xfId="16825"/>
    <cellStyle name="Output 2 7 3" xfId="3608"/>
    <cellStyle name="Output 2 7 3 2" xfId="16828"/>
    <cellStyle name="Output 2 7 4" xfId="3609"/>
    <cellStyle name="Output 2 7 4 2" xfId="16829"/>
    <cellStyle name="Output 2 7 5" xfId="16824"/>
    <cellStyle name="Output 2 8" xfId="3610"/>
    <cellStyle name="Output 2 8 2" xfId="3611"/>
    <cellStyle name="Output 2 8 2 2" xfId="16831"/>
    <cellStyle name="Output 2 8 3" xfId="3612"/>
    <cellStyle name="Output 2 8 3 2" xfId="16832"/>
    <cellStyle name="Output 2 8 4" xfId="16830"/>
    <cellStyle name="Output 2 9" xfId="3613"/>
    <cellStyle name="Output 2 9 2" xfId="16833"/>
    <cellStyle name="Output 3" xfId="3614"/>
    <cellStyle name="Output 3 10" xfId="3615"/>
    <cellStyle name="Output 3 10 2" xfId="16835"/>
    <cellStyle name="Output 3 11" xfId="16834"/>
    <cellStyle name="Output 3 2" xfId="3616"/>
    <cellStyle name="Output 3 2 2" xfId="3617"/>
    <cellStyle name="Output 3 2 2 2" xfId="3618"/>
    <cellStyle name="Output 3 2 2 2 2" xfId="16838"/>
    <cellStyle name="Output 3 2 2 3" xfId="3619"/>
    <cellStyle name="Output 3 2 2 3 2" xfId="16839"/>
    <cellStyle name="Output 3 2 2 4" xfId="16837"/>
    <cellStyle name="Output 3 2 3" xfId="3620"/>
    <cellStyle name="Output 3 2 3 2" xfId="16840"/>
    <cellStyle name="Output 3 2 4" xfId="3621"/>
    <cellStyle name="Output 3 2 4 2" xfId="16841"/>
    <cellStyle name="Output 3 2 5" xfId="16836"/>
    <cellStyle name="Output 3 3" xfId="3622"/>
    <cellStyle name="Output 3 3 2" xfId="3623"/>
    <cellStyle name="Output 3 3 2 2" xfId="3624"/>
    <cellStyle name="Output 3 3 2 2 2" xfId="16844"/>
    <cellStyle name="Output 3 3 2 3" xfId="3625"/>
    <cellStyle name="Output 3 3 2 3 2" xfId="16845"/>
    <cellStyle name="Output 3 3 2 4" xfId="16843"/>
    <cellStyle name="Output 3 3 3" xfId="3626"/>
    <cellStyle name="Output 3 3 3 2" xfId="16846"/>
    <cellStyle name="Output 3 3 4" xfId="3627"/>
    <cellStyle name="Output 3 3 4 2" xfId="16847"/>
    <cellStyle name="Output 3 3 5" xfId="16842"/>
    <cellStyle name="Output 3 4" xfId="3628"/>
    <cellStyle name="Output 3 4 2" xfId="3629"/>
    <cellStyle name="Output 3 4 2 2" xfId="3630"/>
    <cellStyle name="Output 3 4 2 2 2" xfId="16850"/>
    <cellStyle name="Output 3 4 2 3" xfId="3631"/>
    <cellStyle name="Output 3 4 2 3 2" xfId="16851"/>
    <cellStyle name="Output 3 4 2 4" xfId="16849"/>
    <cellStyle name="Output 3 4 3" xfId="3632"/>
    <cellStyle name="Output 3 4 3 2" xfId="16852"/>
    <cellStyle name="Output 3 4 4" xfId="3633"/>
    <cellStyle name="Output 3 4 4 2" xfId="16853"/>
    <cellStyle name="Output 3 4 5" xfId="16848"/>
    <cellStyle name="Output 3 5" xfId="3634"/>
    <cellStyle name="Output 3 5 2" xfId="3635"/>
    <cellStyle name="Output 3 5 2 2" xfId="3636"/>
    <cellStyle name="Output 3 5 2 2 2" xfId="16856"/>
    <cellStyle name="Output 3 5 2 3" xfId="3637"/>
    <cellStyle name="Output 3 5 2 3 2" xfId="16857"/>
    <cellStyle name="Output 3 5 2 4" xfId="16855"/>
    <cellStyle name="Output 3 5 3" xfId="3638"/>
    <cellStyle name="Output 3 5 3 2" xfId="16858"/>
    <cellStyle name="Output 3 5 4" xfId="3639"/>
    <cellStyle name="Output 3 5 4 2" xfId="16859"/>
    <cellStyle name="Output 3 5 5" xfId="16854"/>
    <cellStyle name="Output 3 6" xfId="3640"/>
    <cellStyle name="Output 3 6 2" xfId="3641"/>
    <cellStyle name="Output 3 6 2 2" xfId="3642"/>
    <cellStyle name="Output 3 6 2 2 2" xfId="16862"/>
    <cellStyle name="Output 3 6 2 3" xfId="3643"/>
    <cellStyle name="Output 3 6 2 3 2" xfId="16863"/>
    <cellStyle name="Output 3 6 2 4" xfId="16861"/>
    <cellStyle name="Output 3 6 3" xfId="3644"/>
    <cellStyle name="Output 3 6 3 2" xfId="16864"/>
    <cellStyle name="Output 3 6 4" xfId="3645"/>
    <cellStyle name="Output 3 6 4 2" xfId="16865"/>
    <cellStyle name="Output 3 6 5" xfId="16860"/>
    <cellStyle name="Output 3 7" xfId="3646"/>
    <cellStyle name="Output 3 7 2" xfId="3647"/>
    <cellStyle name="Output 3 7 2 2" xfId="3648"/>
    <cellStyle name="Output 3 7 2 2 2" xfId="16868"/>
    <cellStyle name="Output 3 7 2 3" xfId="3649"/>
    <cellStyle name="Output 3 7 2 3 2" xfId="16869"/>
    <cellStyle name="Output 3 7 2 4" xfId="16867"/>
    <cellStyle name="Output 3 7 3" xfId="3650"/>
    <cellStyle name="Output 3 7 3 2" xfId="16870"/>
    <cellStyle name="Output 3 7 4" xfId="3651"/>
    <cellStyle name="Output 3 7 4 2" xfId="16871"/>
    <cellStyle name="Output 3 7 5" xfId="16866"/>
    <cellStyle name="Output 3 8" xfId="3652"/>
    <cellStyle name="Output 3 8 2" xfId="3653"/>
    <cellStyle name="Output 3 8 2 2" xfId="16873"/>
    <cellStyle name="Output 3 8 3" xfId="3654"/>
    <cellStyle name="Output 3 8 3 2" xfId="16874"/>
    <cellStyle name="Output 3 8 4" xfId="16872"/>
    <cellStyle name="Output 3 9" xfId="3655"/>
    <cellStyle name="Output 3 9 2" xfId="16875"/>
    <cellStyle name="Output 4" xfId="3656"/>
    <cellStyle name="Output 4 10" xfId="16876"/>
    <cellStyle name="Output 4 2" xfId="3657"/>
    <cellStyle name="Output 4 2 2" xfId="3658"/>
    <cellStyle name="Output 4 2 2 2" xfId="3659"/>
    <cellStyle name="Output 4 2 2 2 2" xfId="16879"/>
    <cellStyle name="Output 4 2 2 3" xfId="3660"/>
    <cellStyle name="Output 4 2 2 3 2" xfId="16880"/>
    <cellStyle name="Output 4 2 2 4" xfId="16878"/>
    <cellStyle name="Output 4 2 3" xfId="3661"/>
    <cellStyle name="Output 4 2 3 2" xfId="16881"/>
    <cellStyle name="Output 4 2 4" xfId="3662"/>
    <cellStyle name="Output 4 2 4 2" xfId="16882"/>
    <cellStyle name="Output 4 2 5" xfId="16877"/>
    <cellStyle name="Output 4 3" xfId="3663"/>
    <cellStyle name="Output 4 3 2" xfId="3664"/>
    <cellStyle name="Output 4 3 2 2" xfId="3665"/>
    <cellStyle name="Output 4 3 2 2 2" xfId="16885"/>
    <cellStyle name="Output 4 3 2 3" xfId="3666"/>
    <cellStyle name="Output 4 3 2 3 2" xfId="16886"/>
    <cellStyle name="Output 4 3 2 4" xfId="16884"/>
    <cellStyle name="Output 4 3 3" xfId="3667"/>
    <cellStyle name="Output 4 3 3 2" xfId="16887"/>
    <cellStyle name="Output 4 3 4" xfId="3668"/>
    <cellStyle name="Output 4 3 4 2" xfId="16888"/>
    <cellStyle name="Output 4 3 5" xfId="16883"/>
    <cellStyle name="Output 4 4" xfId="3669"/>
    <cellStyle name="Output 4 4 2" xfId="3670"/>
    <cellStyle name="Output 4 4 2 2" xfId="3671"/>
    <cellStyle name="Output 4 4 2 2 2" xfId="16891"/>
    <cellStyle name="Output 4 4 2 3" xfId="3672"/>
    <cellStyle name="Output 4 4 2 3 2" xfId="16892"/>
    <cellStyle name="Output 4 4 2 4" xfId="16890"/>
    <cellStyle name="Output 4 4 3" xfId="3673"/>
    <cellStyle name="Output 4 4 3 2" xfId="16893"/>
    <cellStyle name="Output 4 4 4" xfId="3674"/>
    <cellStyle name="Output 4 4 4 2" xfId="16894"/>
    <cellStyle name="Output 4 4 5" xfId="16889"/>
    <cellStyle name="Output 4 5" xfId="3675"/>
    <cellStyle name="Output 4 5 2" xfId="3676"/>
    <cellStyle name="Output 4 5 2 2" xfId="3677"/>
    <cellStyle name="Output 4 5 2 2 2" xfId="16897"/>
    <cellStyle name="Output 4 5 2 3" xfId="3678"/>
    <cellStyle name="Output 4 5 2 3 2" xfId="16898"/>
    <cellStyle name="Output 4 5 2 4" xfId="16896"/>
    <cellStyle name="Output 4 5 3" xfId="3679"/>
    <cellStyle name="Output 4 5 3 2" xfId="16899"/>
    <cellStyle name="Output 4 5 4" xfId="3680"/>
    <cellStyle name="Output 4 5 4 2" xfId="16900"/>
    <cellStyle name="Output 4 5 5" xfId="16895"/>
    <cellStyle name="Output 4 6" xfId="3681"/>
    <cellStyle name="Output 4 6 2" xfId="3682"/>
    <cellStyle name="Output 4 6 2 2" xfId="3683"/>
    <cellStyle name="Output 4 6 2 2 2" xfId="16903"/>
    <cellStyle name="Output 4 6 2 3" xfId="3684"/>
    <cellStyle name="Output 4 6 2 3 2" xfId="16904"/>
    <cellStyle name="Output 4 6 2 4" xfId="16902"/>
    <cellStyle name="Output 4 6 3" xfId="3685"/>
    <cellStyle name="Output 4 6 3 2" xfId="16905"/>
    <cellStyle name="Output 4 6 4" xfId="3686"/>
    <cellStyle name="Output 4 6 4 2" xfId="16906"/>
    <cellStyle name="Output 4 6 5" xfId="16901"/>
    <cellStyle name="Output 4 7" xfId="3687"/>
    <cellStyle name="Output 4 7 2" xfId="3688"/>
    <cellStyle name="Output 4 7 2 2" xfId="16908"/>
    <cellStyle name="Output 4 7 3" xfId="3689"/>
    <cellStyle name="Output 4 7 3 2" xfId="16909"/>
    <cellStyle name="Output 4 7 4" xfId="16907"/>
    <cellStyle name="Output 4 8" xfId="3690"/>
    <cellStyle name="Output 4 8 2" xfId="16910"/>
    <cellStyle name="Output 4 9" xfId="3691"/>
    <cellStyle name="Output 4 9 2" xfId="16911"/>
    <cellStyle name="Output 5" xfId="3692"/>
    <cellStyle name="Output 5 10" xfId="16912"/>
    <cellStyle name="Output 5 2" xfId="3693"/>
    <cellStyle name="Output 5 2 2" xfId="3694"/>
    <cellStyle name="Output 5 2 2 2" xfId="3695"/>
    <cellStyle name="Output 5 2 2 2 2" xfId="16915"/>
    <cellStyle name="Output 5 2 2 3" xfId="3696"/>
    <cellStyle name="Output 5 2 2 3 2" xfId="16916"/>
    <cellStyle name="Output 5 2 2 4" xfId="16914"/>
    <cellStyle name="Output 5 2 3" xfId="3697"/>
    <cellStyle name="Output 5 2 3 2" xfId="16917"/>
    <cellStyle name="Output 5 2 4" xfId="3698"/>
    <cellStyle name="Output 5 2 4 2" xfId="16918"/>
    <cellStyle name="Output 5 2 5" xfId="16913"/>
    <cellStyle name="Output 5 3" xfId="3699"/>
    <cellStyle name="Output 5 3 2" xfId="3700"/>
    <cellStyle name="Output 5 3 2 2" xfId="3701"/>
    <cellStyle name="Output 5 3 2 2 2" xfId="16921"/>
    <cellStyle name="Output 5 3 2 3" xfId="3702"/>
    <cellStyle name="Output 5 3 2 3 2" xfId="16922"/>
    <cellStyle name="Output 5 3 2 4" xfId="16920"/>
    <cellStyle name="Output 5 3 3" xfId="3703"/>
    <cellStyle name="Output 5 3 3 2" xfId="16923"/>
    <cellStyle name="Output 5 3 4" xfId="3704"/>
    <cellStyle name="Output 5 3 4 2" xfId="16924"/>
    <cellStyle name="Output 5 3 5" xfId="16919"/>
    <cellStyle name="Output 5 4" xfId="3705"/>
    <cellStyle name="Output 5 4 2" xfId="3706"/>
    <cellStyle name="Output 5 4 2 2" xfId="3707"/>
    <cellStyle name="Output 5 4 2 2 2" xfId="16927"/>
    <cellStyle name="Output 5 4 2 3" xfId="3708"/>
    <cellStyle name="Output 5 4 2 3 2" xfId="16928"/>
    <cellStyle name="Output 5 4 2 4" xfId="16926"/>
    <cellStyle name="Output 5 4 3" xfId="3709"/>
    <cellStyle name="Output 5 4 3 2" xfId="16929"/>
    <cellStyle name="Output 5 4 4" xfId="3710"/>
    <cellStyle name="Output 5 4 4 2" xfId="16930"/>
    <cellStyle name="Output 5 4 5" xfId="16925"/>
    <cellStyle name="Output 5 5" xfId="3711"/>
    <cellStyle name="Output 5 5 2" xfId="3712"/>
    <cellStyle name="Output 5 5 2 2" xfId="3713"/>
    <cellStyle name="Output 5 5 2 2 2" xfId="16933"/>
    <cellStyle name="Output 5 5 2 3" xfId="3714"/>
    <cellStyle name="Output 5 5 2 3 2" xfId="16934"/>
    <cellStyle name="Output 5 5 2 4" xfId="16932"/>
    <cellStyle name="Output 5 5 3" xfId="3715"/>
    <cellStyle name="Output 5 5 3 2" xfId="16935"/>
    <cellStyle name="Output 5 5 4" xfId="3716"/>
    <cellStyle name="Output 5 5 4 2" xfId="16936"/>
    <cellStyle name="Output 5 5 5" xfId="16931"/>
    <cellStyle name="Output 5 6" xfId="3717"/>
    <cellStyle name="Output 5 6 2" xfId="3718"/>
    <cellStyle name="Output 5 6 2 2" xfId="3719"/>
    <cellStyle name="Output 5 6 2 2 2" xfId="16939"/>
    <cellStyle name="Output 5 6 2 3" xfId="3720"/>
    <cellStyle name="Output 5 6 2 3 2" xfId="16940"/>
    <cellStyle name="Output 5 6 2 4" xfId="16938"/>
    <cellStyle name="Output 5 6 3" xfId="3721"/>
    <cellStyle name="Output 5 6 3 2" xfId="16941"/>
    <cellStyle name="Output 5 6 4" xfId="3722"/>
    <cellStyle name="Output 5 6 4 2" xfId="16942"/>
    <cellStyle name="Output 5 6 5" xfId="16937"/>
    <cellStyle name="Output 5 7" xfId="3723"/>
    <cellStyle name="Output 5 7 2" xfId="3724"/>
    <cellStyle name="Output 5 7 2 2" xfId="16944"/>
    <cellStyle name="Output 5 7 3" xfId="3725"/>
    <cellStyle name="Output 5 7 3 2" xfId="16945"/>
    <cellStyle name="Output 5 7 4" xfId="16943"/>
    <cellStyle name="Output 5 8" xfId="3726"/>
    <cellStyle name="Output 5 8 2" xfId="16946"/>
    <cellStyle name="Output 5 9" xfId="3727"/>
    <cellStyle name="Output 5 9 2" xfId="16947"/>
    <cellStyle name="Output 6" xfId="3728"/>
    <cellStyle name="Output 6 2" xfId="3729"/>
    <cellStyle name="Output 6 2 2" xfId="3730"/>
    <cellStyle name="Output 6 2 2 2" xfId="16950"/>
    <cellStyle name="Output 6 2 3" xfId="3731"/>
    <cellStyle name="Output 6 2 3 2" xfId="16951"/>
    <cellStyle name="Output 6 2 4" xfId="16949"/>
    <cellStyle name="Output 6 3" xfId="3732"/>
    <cellStyle name="Output 6 3 2" xfId="16952"/>
    <cellStyle name="Output 6 4" xfId="3733"/>
    <cellStyle name="Output 6 4 2" xfId="16953"/>
    <cellStyle name="Output 6 5" xfId="16948"/>
    <cellStyle name="Output 7" xfId="3734"/>
    <cellStyle name="Output 7 2" xfId="3735"/>
    <cellStyle name="Output 7 2 2" xfId="3736"/>
    <cellStyle name="Output 7 2 2 2" xfId="16956"/>
    <cellStyle name="Output 7 2 3" xfId="3737"/>
    <cellStyle name="Output 7 2 3 2" xfId="16957"/>
    <cellStyle name="Output 7 2 4" xfId="16955"/>
    <cellStyle name="Output 7 3" xfId="3738"/>
    <cellStyle name="Output 7 3 2" xfId="16958"/>
    <cellStyle name="Output 7 4" xfId="3739"/>
    <cellStyle name="Output 7 4 2" xfId="16959"/>
    <cellStyle name="Output 7 5" xfId="16954"/>
    <cellStyle name="Output 8" xfId="3740"/>
    <cellStyle name="Output 8 2" xfId="3741"/>
    <cellStyle name="Output 8 2 2" xfId="3742"/>
    <cellStyle name="Output 8 2 2 2" xfId="16962"/>
    <cellStyle name="Output 8 2 3" xfId="3743"/>
    <cellStyle name="Output 8 2 3 2" xfId="16963"/>
    <cellStyle name="Output 8 2 4" xfId="16961"/>
    <cellStyle name="Output 8 3" xfId="3744"/>
    <cellStyle name="Output 8 3 2" xfId="16964"/>
    <cellStyle name="Output 8 4" xfId="3745"/>
    <cellStyle name="Output 8 4 2" xfId="16965"/>
    <cellStyle name="Output 8 5" xfId="16960"/>
    <cellStyle name="Output 9" xfId="3746"/>
    <cellStyle name="Output 9 2" xfId="3747"/>
    <cellStyle name="Output 9 2 2" xfId="3748"/>
    <cellStyle name="Output 9 2 2 2" xfId="16968"/>
    <cellStyle name="Output 9 2 3" xfId="3749"/>
    <cellStyle name="Output 9 2 3 2" xfId="16969"/>
    <cellStyle name="Output 9 2 4" xfId="16967"/>
    <cellStyle name="Output 9 3" xfId="3750"/>
    <cellStyle name="Output 9 3 2" xfId="16970"/>
    <cellStyle name="Output 9 4" xfId="3751"/>
    <cellStyle name="Output 9 4 2" xfId="16971"/>
    <cellStyle name="Output 9 5" xfId="16966"/>
    <cellStyle name="Output Amounts" xfId="15992"/>
    <cellStyle name="Output Column Headings" xfId="15993"/>
    <cellStyle name="Output Line Items" xfId="15994"/>
    <cellStyle name="Output Report Heading" xfId="15995"/>
    <cellStyle name="Output Report Title" xfId="15996"/>
    <cellStyle name="Outputtitle" xfId="15997"/>
    <cellStyle name="Paaotsikko" xfId="3752"/>
    <cellStyle name="Paaotsikko 2" xfId="15998"/>
    <cellStyle name="Paaotsikko 2 2" xfId="15999"/>
    <cellStyle name="Paaotsikko 2_Формат БП (формы сбытовых компаний)_1" xfId="16000"/>
    <cellStyle name="Paaotsikko 3" xfId="16001"/>
    <cellStyle name="Paaotsikko 4" xfId="16002"/>
    <cellStyle name="Paaotsikko 5" xfId="16003"/>
    <cellStyle name="Paaotsikko_Лист1" xfId="16004"/>
    <cellStyle name="Page Number" xfId="3753"/>
    <cellStyle name="Pattern" xfId="3754"/>
    <cellStyle name="pb_page_heading_LS" xfId="16005"/>
    <cellStyle name="Pénznem [0]_Document" xfId="16006"/>
    <cellStyle name="Pénznem_Document" xfId="16007"/>
    <cellStyle name="Percen - Style1" xfId="16008"/>
    <cellStyle name="Percen - Style3" xfId="16009"/>
    <cellStyle name="Percent" xfId="16010"/>
    <cellStyle name="Percent %" xfId="16011"/>
    <cellStyle name="Percent % 2" xfId="16012"/>
    <cellStyle name="Percent % 2 2" xfId="16013"/>
    <cellStyle name="Percent % Long Underline" xfId="16014"/>
    <cellStyle name="Percent % Long Underline 2" xfId="16015"/>
    <cellStyle name="Percent % Long Underline 2 2" xfId="16016"/>
    <cellStyle name="Percent (0)" xfId="16017"/>
    <cellStyle name="Percent (0) 2" xfId="16018"/>
    <cellStyle name="Percent (0) 2 2" xfId="16019"/>
    <cellStyle name="Percent [0]" xfId="16020"/>
    <cellStyle name="Percent [00]" xfId="16021"/>
    <cellStyle name="Percent [1]" xfId="16022"/>
    <cellStyle name="Percent [2]" xfId="3755"/>
    <cellStyle name="Percent [2] 2" xfId="3756"/>
    <cellStyle name="Percent [2] 3" xfId="3757"/>
    <cellStyle name="Percent [2] 4" xfId="3758"/>
    <cellStyle name="Percent [2] 5" xfId="3759"/>
    <cellStyle name="Percent 0.0%" xfId="16023"/>
    <cellStyle name="Percent 0.0% 2" xfId="16024"/>
    <cellStyle name="Percent 0.0% 2 2" xfId="16025"/>
    <cellStyle name="Percent 0.0% Long Underline" xfId="16026"/>
    <cellStyle name="Percent 0.0% Long Underline 2" xfId="16027"/>
    <cellStyle name="Percent 0.0% Long Underline 2 2" xfId="16028"/>
    <cellStyle name="Percent 0.00%" xfId="16029"/>
    <cellStyle name="Percent 0.00% 2" xfId="16030"/>
    <cellStyle name="Percent 0.00% 2 2" xfId="16031"/>
    <cellStyle name="Percent 0.00% Long Underline" xfId="16032"/>
    <cellStyle name="Percent 0.00% Long Underline 2" xfId="16033"/>
    <cellStyle name="Percent 0.00% Long Underline 2 2" xfId="16034"/>
    <cellStyle name="Percent 0.000%" xfId="16035"/>
    <cellStyle name="Percent 0.000% 2" xfId="16036"/>
    <cellStyle name="Percent 0.000% 2 2" xfId="16037"/>
    <cellStyle name="Percent 0.000% Long Underline" xfId="16038"/>
    <cellStyle name="Percent 0.000% Long Underline 2" xfId="16039"/>
    <cellStyle name="Percent 0.000% Long Underline 2 2" xfId="16040"/>
    <cellStyle name="Percent 2" xfId="3760"/>
    <cellStyle name="Percent_4 star hotel projections" xfId="38"/>
    <cellStyle name="Percent1" xfId="3761"/>
    <cellStyle name="PillarText" xfId="16041"/>
    <cellStyle name="Piug" xfId="16042"/>
    <cellStyle name="Plug" xfId="3762"/>
    <cellStyle name="PrePop Currency (0)" xfId="16043"/>
    <cellStyle name="PrePop Currency (2)" xfId="16044"/>
    <cellStyle name="PrePop Units (0)" xfId="16045"/>
    <cellStyle name="PrePop Units (1)" xfId="16046"/>
    <cellStyle name="PrePop Units (2)" xfId="16047"/>
    <cellStyle name="Price" xfId="16048"/>
    <cellStyle name="Price 2" xfId="16049"/>
    <cellStyle name="Price 2 2" xfId="16050"/>
    <cellStyle name="Price 2_Формат БП (формы сбытовых компаний)_1" xfId="16051"/>
    <cellStyle name="Price_Body" xfId="3763"/>
    <cellStyle name="prochrek" xfId="3764"/>
    <cellStyle name="prochrek 2" xfId="3765"/>
    <cellStyle name="prochrek 2 2" xfId="16973"/>
    <cellStyle name="prochrek 3" xfId="16972"/>
    <cellStyle name="protect" xfId="3766"/>
    <cellStyle name="protect 2" xfId="3767"/>
    <cellStyle name="protect 2 2" xfId="3768"/>
    <cellStyle name="protect 2 2 2" xfId="3769"/>
    <cellStyle name="protect 2 2 2 2" xfId="16977"/>
    <cellStyle name="protect 2 2 3" xfId="3770"/>
    <cellStyle name="protect 2 2 3 2" xfId="16978"/>
    <cellStyle name="protect 2 2 4" xfId="16976"/>
    <cellStyle name="protect 2 3" xfId="3771"/>
    <cellStyle name="protect 2 3 2" xfId="16979"/>
    <cellStyle name="protect 2 4" xfId="3772"/>
    <cellStyle name="protect 2 4 2" xfId="16980"/>
    <cellStyle name="protect 2 5" xfId="16975"/>
    <cellStyle name="protect 3" xfId="3773"/>
    <cellStyle name="protect 3 2" xfId="3774"/>
    <cellStyle name="protect 3 2 2" xfId="3775"/>
    <cellStyle name="protect 3 2 2 2" xfId="16983"/>
    <cellStyle name="protect 3 2 3" xfId="16982"/>
    <cellStyle name="protect 3 3" xfId="3776"/>
    <cellStyle name="protect 3 3 2" xfId="3777"/>
    <cellStyle name="protect 3 3 2 2" xfId="16985"/>
    <cellStyle name="protect 3 3 3" xfId="16984"/>
    <cellStyle name="protect 3 4" xfId="16981"/>
    <cellStyle name="protect 4" xfId="3778"/>
    <cellStyle name="protect 4 2" xfId="3779"/>
    <cellStyle name="protect 4 2 2" xfId="16987"/>
    <cellStyle name="protect 4 3" xfId="16986"/>
    <cellStyle name="protect 5" xfId="3780"/>
    <cellStyle name="protect 5 2" xfId="3781"/>
    <cellStyle name="protect 5 2 2" xfId="16989"/>
    <cellStyle name="protect 5 3" xfId="16988"/>
    <cellStyle name="protect 6" xfId="3782"/>
    <cellStyle name="protect 6 2" xfId="16990"/>
    <cellStyle name="protect 7" xfId="3783"/>
    <cellStyle name="protect 7 2" xfId="16991"/>
    <cellStyle name="protect 8" xfId="3784"/>
    <cellStyle name="protect 8 2" xfId="16992"/>
    <cellStyle name="protect 9" xfId="16974"/>
    <cellStyle name="Pддotsikko" xfId="3785"/>
    <cellStyle name="QTitle" xfId="3786"/>
    <cellStyle name="QTitle 2" xfId="3787"/>
    <cellStyle name="QTitle 2 2" xfId="3788"/>
    <cellStyle name="QTitle 2 2 2" xfId="3789"/>
    <cellStyle name="QTitle 2 2 2 2" xfId="16996"/>
    <cellStyle name="QTitle 2 2 3" xfId="16995"/>
    <cellStyle name="QTitle 2 3" xfId="3790"/>
    <cellStyle name="QTitle 2 3 2" xfId="16997"/>
    <cellStyle name="QTitle 2 4" xfId="16994"/>
    <cellStyle name="QTitle 3" xfId="3791"/>
    <cellStyle name="QTitle 3 2" xfId="3792"/>
    <cellStyle name="QTitle 3 2 2" xfId="16999"/>
    <cellStyle name="QTitle 3 3" xfId="16998"/>
    <cellStyle name="QTitle 4" xfId="3793"/>
    <cellStyle name="QTitle 4 2" xfId="17000"/>
    <cellStyle name="QTitle 5" xfId="16993"/>
    <cellStyle name="range" xfId="3794"/>
    <cellStyle name="range 2" xfId="3795"/>
    <cellStyle name="Range Name" xfId="3796"/>
    <cellStyle name="Red" xfId="16052"/>
    <cellStyle name="Result" xfId="16053"/>
    <cellStyle name="Result2" xfId="16054"/>
    <cellStyle name="S0" xfId="3797"/>
    <cellStyle name="S1" xfId="3798"/>
    <cellStyle name="S1 2" xfId="16055"/>
    <cellStyle name="S10" xfId="3799"/>
    <cellStyle name="S10 2" xfId="16056"/>
    <cellStyle name="S11" xfId="3800"/>
    <cellStyle name="S11 2" xfId="16057"/>
    <cellStyle name="S12" xfId="3801"/>
    <cellStyle name="S12 2" xfId="16058"/>
    <cellStyle name="S13" xfId="3802"/>
    <cellStyle name="S13 2" xfId="16059"/>
    <cellStyle name="S14" xfId="3803"/>
    <cellStyle name="S14 2" xfId="16060"/>
    <cellStyle name="S15" xfId="3804"/>
    <cellStyle name="S15 2" xfId="16061"/>
    <cellStyle name="S16" xfId="3805"/>
    <cellStyle name="S16 2" xfId="16062"/>
    <cellStyle name="S17" xfId="3806"/>
    <cellStyle name="S17 2" xfId="16063"/>
    <cellStyle name="S18" xfId="3807"/>
    <cellStyle name="S18 2" xfId="16064"/>
    <cellStyle name="S19" xfId="3808"/>
    <cellStyle name="S19 2" xfId="16065"/>
    <cellStyle name="S2" xfId="3809"/>
    <cellStyle name="S20" xfId="3810"/>
    <cellStyle name="S20 2" xfId="16066"/>
    <cellStyle name="S21" xfId="3811"/>
    <cellStyle name="S21 2" xfId="16067"/>
    <cellStyle name="S22" xfId="3812"/>
    <cellStyle name="S22 2" xfId="16068"/>
    <cellStyle name="S23" xfId="3813"/>
    <cellStyle name="S24" xfId="3814"/>
    <cellStyle name="S25" xfId="3815"/>
    <cellStyle name="S26" xfId="3816"/>
    <cellStyle name="S3" xfId="3817"/>
    <cellStyle name="S3 2" xfId="16069"/>
    <cellStyle name="S4" xfId="3818"/>
    <cellStyle name="S4 2" xfId="16070"/>
    <cellStyle name="S5" xfId="3819"/>
    <cellStyle name="S5 2" xfId="16071"/>
    <cellStyle name="S6" xfId="3820"/>
    <cellStyle name="S6 2" xfId="16072"/>
    <cellStyle name="S7" xfId="3821"/>
    <cellStyle name="S7 2" xfId="16073"/>
    <cellStyle name="S8" xfId="3822"/>
    <cellStyle name="S8 2" xfId="16074"/>
    <cellStyle name="S9" xfId="3823"/>
    <cellStyle name="S9 2" xfId="16075"/>
    <cellStyle name="Salomon Logo" xfId="3824"/>
    <cellStyle name="Salomon Logo 2" xfId="3825"/>
    <cellStyle name="Salomon Logo 2 2" xfId="3826"/>
    <cellStyle name="Salomon Logo 3" xfId="3827"/>
    <cellStyle name="Salomon Logo 4" xfId="3828"/>
    <cellStyle name="SAPBEXaggData" xfId="3829"/>
    <cellStyle name="SAPBEXaggData 2" xfId="3830"/>
    <cellStyle name="SAPBEXaggData 2 2" xfId="3831"/>
    <cellStyle name="SAPBEXaggData 2 2 2" xfId="3832"/>
    <cellStyle name="SAPBEXaggData 2 2 2 2" xfId="3833"/>
    <cellStyle name="SAPBEXaggData 2 2 2 2 2" xfId="17005"/>
    <cellStyle name="SAPBEXaggData 2 2 2 3" xfId="17004"/>
    <cellStyle name="SAPBEXaggData 2 2 3" xfId="3834"/>
    <cellStyle name="SAPBEXaggData 2 2 3 2" xfId="17006"/>
    <cellStyle name="SAPBEXaggData 2 2 4" xfId="17003"/>
    <cellStyle name="SAPBEXaggData 2 3" xfId="3835"/>
    <cellStyle name="SAPBEXaggData 2 3 2" xfId="3836"/>
    <cellStyle name="SAPBEXaggData 2 3 2 2" xfId="17008"/>
    <cellStyle name="SAPBEXaggData 2 3 3" xfId="17007"/>
    <cellStyle name="SAPBEXaggData 2 4" xfId="3837"/>
    <cellStyle name="SAPBEXaggData 2 4 2" xfId="17009"/>
    <cellStyle name="SAPBEXaggData 2 5" xfId="3838"/>
    <cellStyle name="SAPBEXaggData 2 5 2" xfId="17010"/>
    <cellStyle name="SAPBEXaggData 2 6" xfId="3839"/>
    <cellStyle name="SAPBEXaggData 2 6 2" xfId="17011"/>
    <cellStyle name="SAPBEXaggData 2 7" xfId="3840"/>
    <cellStyle name="SAPBEXaggData 2 7 2" xfId="17012"/>
    <cellStyle name="SAPBEXaggData 2 8" xfId="17002"/>
    <cellStyle name="SAPBEXaggData 3" xfId="3841"/>
    <cellStyle name="SAPBEXaggData 3 2" xfId="3842"/>
    <cellStyle name="SAPBEXaggData 3 2 2" xfId="3843"/>
    <cellStyle name="SAPBEXaggData 3 2 2 2" xfId="17015"/>
    <cellStyle name="SAPBEXaggData 3 2 3" xfId="17014"/>
    <cellStyle name="SAPBEXaggData 3 3" xfId="3844"/>
    <cellStyle name="SAPBEXaggData 3 3 2" xfId="17016"/>
    <cellStyle name="SAPBEXaggData 3 4" xfId="17013"/>
    <cellStyle name="SAPBEXaggData 4" xfId="3845"/>
    <cellStyle name="SAPBEXaggData 4 2" xfId="3846"/>
    <cellStyle name="SAPBEXaggData 4 2 2" xfId="17018"/>
    <cellStyle name="SAPBEXaggData 4 3" xfId="17017"/>
    <cellStyle name="SAPBEXaggData 5" xfId="3847"/>
    <cellStyle name="SAPBEXaggData 5 2" xfId="3848"/>
    <cellStyle name="SAPBEXaggData 5 2 2" xfId="17020"/>
    <cellStyle name="SAPBEXaggData 5 3" xfId="17019"/>
    <cellStyle name="SAPBEXaggData 6" xfId="3849"/>
    <cellStyle name="SAPBEXaggData 6 2" xfId="17021"/>
    <cellStyle name="SAPBEXaggData 7" xfId="3850"/>
    <cellStyle name="SAPBEXaggData 7 2" xfId="17022"/>
    <cellStyle name="SAPBEXaggData 8" xfId="17001"/>
    <cellStyle name="SAPBEXaggDataEmph" xfId="3851"/>
    <cellStyle name="SAPBEXaggDataEmph 2" xfId="3852"/>
    <cellStyle name="SAPBEXaggDataEmph 2 2" xfId="3853"/>
    <cellStyle name="SAPBEXaggDataEmph 2 2 2" xfId="3854"/>
    <cellStyle name="SAPBEXaggDataEmph 2 2 2 2" xfId="3855"/>
    <cellStyle name="SAPBEXaggDataEmph 2 2 2 2 2" xfId="17027"/>
    <cellStyle name="SAPBEXaggDataEmph 2 2 2 3" xfId="17026"/>
    <cellStyle name="SAPBEXaggDataEmph 2 2 3" xfId="3856"/>
    <cellStyle name="SAPBEXaggDataEmph 2 2 3 2" xfId="17028"/>
    <cellStyle name="SAPBEXaggDataEmph 2 2 4" xfId="17025"/>
    <cellStyle name="SAPBEXaggDataEmph 2 3" xfId="3857"/>
    <cellStyle name="SAPBEXaggDataEmph 2 3 2" xfId="3858"/>
    <cellStyle name="SAPBEXaggDataEmph 2 3 2 2" xfId="17030"/>
    <cellStyle name="SAPBEXaggDataEmph 2 3 3" xfId="17029"/>
    <cellStyle name="SAPBEXaggDataEmph 2 4" xfId="3859"/>
    <cellStyle name="SAPBEXaggDataEmph 2 4 2" xfId="17031"/>
    <cellStyle name="SAPBEXaggDataEmph 2 5" xfId="3860"/>
    <cellStyle name="SAPBEXaggDataEmph 2 5 2" xfId="17032"/>
    <cellStyle name="SAPBEXaggDataEmph 2 6" xfId="3861"/>
    <cellStyle name="SAPBEXaggDataEmph 2 6 2" xfId="17033"/>
    <cellStyle name="SAPBEXaggDataEmph 2 7" xfId="3862"/>
    <cellStyle name="SAPBEXaggDataEmph 2 7 2" xfId="17034"/>
    <cellStyle name="SAPBEXaggDataEmph 2 8" xfId="17024"/>
    <cellStyle name="SAPBEXaggDataEmph 3" xfId="3863"/>
    <cellStyle name="SAPBEXaggDataEmph 3 2" xfId="3864"/>
    <cellStyle name="SAPBEXaggDataEmph 3 2 2" xfId="3865"/>
    <cellStyle name="SAPBEXaggDataEmph 3 2 2 2" xfId="17037"/>
    <cellStyle name="SAPBEXaggDataEmph 3 2 3" xfId="17036"/>
    <cellStyle name="SAPBEXaggDataEmph 3 3" xfId="3866"/>
    <cellStyle name="SAPBEXaggDataEmph 3 3 2" xfId="17038"/>
    <cellStyle name="SAPBEXaggDataEmph 3 4" xfId="17035"/>
    <cellStyle name="SAPBEXaggDataEmph 4" xfId="3867"/>
    <cellStyle name="SAPBEXaggDataEmph 4 2" xfId="3868"/>
    <cellStyle name="SAPBEXaggDataEmph 4 2 2" xfId="17040"/>
    <cellStyle name="SAPBEXaggDataEmph 4 3" xfId="17039"/>
    <cellStyle name="SAPBEXaggDataEmph 5" xfId="3869"/>
    <cellStyle name="SAPBEXaggDataEmph 5 2" xfId="3870"/>
    <cellStyle name="SAPBEXaggDataEmph 5 2 2" xfId="17042"/>
    <cellStyle name="SAPBEXaggDataEmph 5 3" xfId="17041"/>
    <cellStyle name="SAPBEXaggDataEmph 6" xfId="3871"/>
    <cellStyle name="SAPBEXaggDataEmph 6 2" xfId="17043"/>
    <cellStyle name="SAPBEXaggDataEmph 7" xfId="3872"/>
    <cellStyle name="SAPBEXaggDataEmph 7 2" xfId="17044"/>
    <cellStyle name="SAPBEXaggDataEmph 8" xfId="17023"/>
    <cellStyle name="SAPBEXaggItem" xfId="3873"/>
    <cellStyle name="SAPBEXaggItem 2" xfId="3874"/>
    <cellStyle name="SAPBEXaggItem 2 2" xfId="3875"/>
    <cellStyle name="SAPBEXaggItem 2 2 2" xfId="3876"/>
    <cellStyle name="SAPBEXaggItem 2 2 2 2" xfId="3877"/>
    <cellStyle name="SAPBEXaggItem 2 2 2 2 2" xfId="17049"/>
    <cellStyle name="SAPBEXaggItem 2 2 2 3" xfId="17048"/>
    <cellStyle name="SAPBEXaggItem 2 2 3" xfId="3878"/>
    <cellStyle name="SAPBEXaggItem 2 2 3 2" xfId="17050"/>
    <cellStyle name="SAPBEXaggItem 2 2 4" xfId="17047"/>
    <cellStyle name="SAPBEXaggItem 2 3" xfId="3879"/>
    <cellStyle name="SAPBEXaggItem 2 3 2" xfId="3880"/>
    <cellStyle name="SAPBEXaggItem 2 3 2 2" xfId="17052"/>
    <cellStyle name="SAPBEXaggItem 2 3 3" xfId="17051"/>
    <cellStyle name="SAPBEXaggItem 2 4" xfId="3881"/>
    <cellStyle name="SAPBEXaggItem 2 4 2" xfId="17053"/>
    <cellStyle name="SAPBEXaggItem 2 5" xfId="3882"/>
    <cellStyle name="SAPBEXaggItem 2 5 2" xfId="17054"/>
    <cellStyle name="SAPBEXaggItem 2 6" xfId="3883"/>
    <cellStyle name="SAPBEXaggItem 2 6 2" xfId="17055"/>
    <cellStyle name="SAPBEXaggItem 2 7" xfId="3884"/>
    <cellStyle name="SAPBEXaggItem 2 7 2" xfId="17056"/>
    <cellStyle name="SAPBEXaggItem 2 8" xfId="17046"/>
    <cellStyle name="SAPBEXaggItem 3" xfId="3885"/>
    <cellStyle name="SAPBEXaggItem 3 2" xfId="3886"/>
    <cellStyle name="SAPBEXaggItem 3 2 2" xfId="3887"/>
    <cellStyle name="SAPBEXaggItem 3 2 2 2" xfId="17059"/>
    <cellStyle name="SAPBEXaggItem 3 2 3" xfId="17058"/>
    <cellStyle name="SAPBEXaggItem 3 3" xfId="3888"/>
    <cellStyle name="SAPBEXaggItem 3 3 2" xfId="17060"/>
    <cellStyle name="SAPBEXaggItem 3 4" xfId="17057"/>
    <cellStyle name="SAPBEXaggItem 4" xfId="3889"/>
    <cellStyle name="SAPBEXaggItem 4 2" xfId="3890"/>
    <cellStyle name="SAPBEXaggItem 4 2 2" xfId="17062"/>
    <cellStyle name="SAPBEXaggItem 4 3" xfId="17061"/>
    <cellStyle name="SAPBEXaggItem 5" xfId="3891"/>
    <cellStyle name="SAPBEXaggItem 5 2" xfId="3892"/>
    <cellStyle name="SAPBEXaggItem 5 2 2" xfId="17064"/>
    <cellStyle name="SAPBEXaggItem 5 3" xfId="17063"/>
    <cellStyle name="SAPBEXaggItem 6" xfId="3893"/>
    <cellStyle name="SAPBEXaggItem 6 2" xfId="17065"/>
    <cellStyle name="SAPBEXaggItem 7" xfId="3894"/>
    <cellStyle name="SAPBEXaggItem 7 2" xfId="17066"/>
    <cellStyle name="SAPBEXaggItem 8" xfId="17045"/>
    <cellStyle name="SAPBEXaggItemX" xfId="3895"/>
    <cellStyle name="SAPBEXaggItemX 2" xfId="3896"/>
    <cellStyle name="SAPBEXaggItemX 2 2" xfId="3897"/>
    <cellStyle name="SAPBEXaggItemX 2 2 2" xfId="3898"/>
    <cellStyle name="SAPBEXaggItemX 2 2 2 2" xfId="3899"/>
    <cellStyle name="SAPBEXaggItemX 2 2 2 2 2" xfId="17071"/>
    <cellStyle name="SAPBEXaggItemX 2 2 2 3" xfId="17070"/>
    <cellStyle name="SAPBEXaggItemX 2 2 3" xfId="3900"/>
    <cellStyle name="SAPBEXaggItemX 2 2 3 2" xfId="17072"/>
    <cellStyle name="SAPBEXaggItemX 2 2 4" xfId="17069"/>
    <cellStyle name="SAPBEXaggItemX 2 3" xfId="3901"/>
    <cellStyle name="SAPBEXaggItemX 2 3 2" xfId="3902"/>
    <cellStyle name="SAPBEXaggItemX 2 3 2 2" xfId="17074"/>
    <cellStyle name="SAPBEXaggItemX 2 3 3" xfId="17073"/>
    <cellStyle name="SAPBEXaggItemX 2 4" xfId="3903"/>
    <cellStyle name="SAPBEXaggItemX 2 4 2" xfId="17075"/>
    <cellStyle name="SAPBEXaggItemX 2 5" xfId="3904"/>
    <cellStyle name="SAPBEXaggItemX 2 5 2" xfId="17076"/>
    <cellStyle name="SAPBEXaggItemX 2 6" xfId="3905"/>
    <cellStyle name="SAPBEXaggItemX 2 6 2" xfId="17077"/>
    <cellStyle name="SAPBEXaggItemX 2 7" xfId="3906"/>
    <cellStyle name="SAPBEXaggItemX 2 7 2" xfId="17078"/>
    <cellStyle name="SAPBEXaggItemX 2 8" xfId="17068"/>
    <cellStyle name="SAPBEXaggItemX 3" xfId="3907"/>
    <cellStyle name="SAPBEXaggItemX 3 2" xfId="3908"/>
    <cellStyle name="SAPBEXaggItemX 3 2 2" xfId="3909"/>
    <cellStyle name="SAPBEXaggItemX 3 2 2 2" xfId="17081"/>
    <cellStyle name="SAPBEXaggItemX 3 2 3" xfId="17080"/>
    <cellStyle name="SAPBEXaggItemX 3 3" xfId="3910"/>
    <cellStyle name="SAPBEXaggItemX 3 3 2" xfId="17082"/>
    <cellStyle name="SAPBEXaggItemX 3 4" xfId="17079"/>
    <cellStyle name="SAPBEXaggItemX 4" xfId="3911"/>
    <cellStyle name="SAPBEXaggItemX 4 2" xfId="3912"/>
    <cellStyle name="SAPBEXaggItemX 4 2 2" xfId="17084"/>
    <cellStyle name="SAPBEXaggItemX 4 3" xfId="17083"/>
    <cellStyle name="SAPBEXaggItemX 5" xfId="3913"/>
    <cellStyle name="SAPBEXaggItemX 5 2" xfId="3914"/>
    <cellStyle name="SAPBEXaggItemX 5 2 2" xfId="17086"/>
    <cellStyle name="SAPBEXaggItemX 5 3" xfId="17085"/>
    <cellStyle name="SAPBEXaggItemX 6" xfId="3915"/>
    <cellStyle name="SAPBEXaggItemX 6 2" xfId="17087"/>
    <cellStyle name="SAPBEXaggItemX 7" xfId="3916"/>
    <cellStyle name="SAPBEXaggItemX 7 2" xfId="17088"/>
    <cellStyle name="SAPBEXaggItemX 8" xfId="17067"/>
    <cellStyle name="SAPBEXchaText" xfId="3917"/>
    <cellStyle name="SAPBEXchaText 2" xfId="3918"/>
    <cellStyle name="SAPBEXchaText 2 2" xfId="3919"/>
    <cellStyle name="SAPBEXchaText 2 2 2" xfId="3920"/>
    <cellStyle name="SAPBEXchaText 2 2 2 2" xfId="3921"/>
    <cellStyle name="SAPBEXchaText 2 2 2 2 2" xfId="17093"/>
    <cellStyle name="SAPBEXchaText 2 2 2 3" xfId="17092"/>
    <cellStyle name="SAPBEXchaText 2 2 3" xfId="3922"/>
    <cellStyle name="SAPBEXchaText 2 2 3 2" xfId="17094"/>
    <cellStyle name="SAPBEXchaText 2 2 4" xfId="17091"/>
    <cellStyle name="SAPBEXchaText 2 3" xfId="3923"/>
    <cellStyle name="SAPBEXchaText 2 3 2" xfId="3924"/>
    <cellStyle name="SAPBEXchaText 2 3 2 2" xfId="17096"/>
    <cellStyle name="SAPBEXchaText 2 3 3" xfId="17095"/>
    <cellStyle name="SAPBEXchaText 2 4" xfId="3925"/>
    <cellStyle name="SAPBEXchaText 2 4 2" xfId="17097"/>
    <cellStyle name="SAPBEXchaText 2 5" xfId="3926"/>
    <cellStyle name="SAPBEXchaText 2 5 2" xfId="17098"/>
    <cellStyle name="SAPBEXchaText 2 6" xfId="3927"/>
    <cellStyle name="SAPBEXchaText 2 6 2" xfId="17099"/>
    <cellStyle name="SAPBEXchaText 2 7" xfId="3928"/>
    <cellStyle name="SAPBEXchaText 2 7 2" xfId="17100"/>
    <cellStyle name="SAPBEXchaText 2 8" xfId="17090"/>
    <cellStyle name="SAPBEXchaText 2_Формат БП (формы сбытовых компаний)_1" xfId="16076"/>
    <cellStyle name="SAPBEXchaText 3" xfId="3929"/>
    <cellStyle name="SAPBEXchaText 3 2" xfId="3930"/>
    <cellStyle name="SAPBEXchaText 3 2 2" xfId="3931"/>
    <cellStyle name="SAPBEXchaText 3 2 2 2" xfId="17103"/>
    <cellStyle name="SAPBEXchaText 3 2 3" xfId="17102"/>
    <cellStyle name="SAPBEXchaText 3 3" xfId="3932"/>
    <cellStyle name="SAPBEXchaText 3 3 2" xfId="17104"/>
    <cellStyle name="SAPBEXchaText 3 4" xfId="17101"/>
    <cellStyle name="SAPBEXchaText 4" xfId="3933"/>
    <cellStyle name="SAPBEXchaText 4 2" xfId="3934"/>
    <cellStyle name="SAPBEXchaText 4 2 2" xfId="17106"/>
    <cellStyle name="SAPBEXchaText 4 3" xfId="17105"/>
    <cellStyle name="SAPBEXchaText 5" xfId="3935"/>
    <cellStyle name="SAPBEXchaText 5 2" xfId="3936"/>
    <cellStyle name="SAPBEXchaText 5 2 2" xfId="17108"/>
    <cellStyle name="SAPBEXchaText 5 3" xfId="17107"/>
    <cellStyle name="SAPBEXchaText 6" xfId="3937"/>
    <cellStyle name="SAPBEXchaText 6 2" xfId="17109"/>
    <cellStyle name="SAPBEXchaText 7" xfId="3938"/>
    <cellStyle name="SAPBEXchaText 7 2" xfId="17110"/>
    <cellStyle name="SAPBEXchaText 8" xfId="17089"/>
    <cellStyle name="SAPBEXchaText_6.1-топл_расход" xfId="16077"/>
    <cellStyle name="SAPBEXexcBad7" xfId="3939"/>
    <cellStyle name="SAPBEXexcBad7 2" xfId="3940"/>
    <cellStyle name="SAPBEXexcBad7 2 2" xfId="3941"/>
    <cellStyle name="SAPBEXexcBad7 2 2 2" xfId="3942"/>
    <cellStyle name="SAPBEXexcBad7 2 2 2 2" xfId="3943"/>
    <cellStyle name="SAPBEXexcBad7 2 2 2 2 2" xfId="17115"/>
    <cellStyle name="SAPBEXexcBad7 2 2 2 3" xfId="17114"/>
    <cellStyle name="SAPBEXexcBad7 2 2 3" xfId="3944"/>
    <cellStyle name="SAPBEXexcBad7 2 2 3 2" xfId="17116"/>
    <cellStyle name="SAPBEXexcBad7 2 2 4" xfId="17113"/>
    <cellStyle name="SAPBEXexcBad7 2 3" xfId="3945"/>
    <cellStyle name="SAPBEXexcBad7 2 3 2" xfId="3946"/>
    <cellStyle name="SAPBEXexcBad7 2 3 2 2" xfId="17118"/>
    <cellStyle name="SAPBEXexcBad7 2 3 3" xfId="17117"/>
    <cellStyle name="SAPBEXexcBad7 2 4" xfId="3947"/>
    <cellStyle name="SAPBEXexcBad7 2 4 2" xfId="17119"/>
    <cellStyle name="SAPBEXexcBad7 2 5" xfId="3948"/>
    <cellStyle name="SAPBEXexcBad7 2 5 2" xfId="17120"/>
    <cellStyle name="SAPBEXexcBad7 2 6" xfId="3949"/>
    <cellStyle name="SAPBEXexcBad7 2 6 2" xfId="17121"/>
    <cellStyle name="SAPBEXexcBad7 2 7" xfId="3950"/>
    <cellStyle name="SAPBEXexcBad7 2 7 2" xfId="17122"/>
    <cellStyle name="SAPBEXexcBad7 2 8" xfId="17112"/>
    <cellStyle name="SAPBEXexcBad7 3" xfId="3951"/>
    <cellStyle name="SAPBEXexcBad7 3 2" xfId="3952"/>
    <cellStyle name="SAPBEXexcBad7 3 2 2" xfId="3953"/>
    <cellStyle name="SAPBEXexcBad7 3 2 2 2" xfId="17125"/>
    <cellStyle name="SAPBEXexcBad7 3 2 3" xfId="17124"/>
    <cellStyle name="SAPBEXexcBad7 3 3" xfId="3954"/>
    <cellStyle name="SAPBEXexcBad7 3 3 2" xfId="17126"/>
    <cellStyle name="SAPBEXexcBad7 3 4" xfId="17123"/>
    <cellStyle name="SAPBEXexcBad7 4" xfId="3955"/>
    <cellStyle name="SAPBEXexcBad7 4 2" xfId="3956"/>
    <cellStyle name="SAPBEXexcBad7 4 2 2" xfId="17128"/>
    <cellStyle name="SAPBEXexcBad7 4 3" xfId="17127"/>
    <cellStyle name="SAPBEXexcBad7 5" xfId="3957"/>
    <cellStyle name="SAPBEXexcBad7 5 2" xfId="3958"/>
    <cellStyle name="SAPBEXexcBad7 5 2 2" xfId="17130"/>
    <cellStyle name="SAPBEXexcBad7 5 3" xfId="17129"/>
    <cellStyle name="SAPBEXexcBad7 6" xfId="3959"/>
    <cellStyle name="SAPBEXexcBad7 6 2" xfId="17131"/>
    <cellStyle name="SAPBEXexcBad7 7" xfId="3960"/>
    <cellStyle name="SAPBEXexcBad7 7 2" xfId="17132"/>
    <cellStyle name="SAPBEXexcBad7 8" xfId="17111"/>
    <cellStyle name="SAPBEXexcBad8" xfId="3961"/>
    <cellStyle name="SAPBEXexcBad8 2" xfId="3962"/>
    <cellStyle name="SAPBEXexcBad8 2 2" xfId="3963"/>
    <cellStyle name="SAPBEXexcBad8 2 2 2" xfId="3964"/>
    <cellStyle name="SAPBEXexcBad8 2 2 2 2" xfId="3965"/>
    <cellStyle name="SAPBEXexcBad8 2 2 2 2 2" xfId="17137"/>
    <cellStyle name="SAPBEXexcBad8 2 2 2 3" xfId="17136"/>
    <cellStyle name="SAPBEXexcBad8 2 2 3" xfId="3966"/>
    <cellStyle name="SAPBEXexcBad8 2 2 3 2" xfId="17138"/>
    <cellStyle name="SAPBEXexcBad8 2 2 4" xfId="17135"/>
    <cellStyle name="SAPBEXexcBad8 2 3" xfId="3967"/>
    <cellStyle name="SAPBEXexcBad8 2 3 2" xfId="3968"/>
    <cellStyle name="SAPBEXexcBad8 2 3 2 2" xfId="17140"/>
    <cellStyle name="SAPBEXexcBad8 2 3 3" xfId="17139"/>
    <cellStyle name="SAPBEXexcBad8 2 4" xfId="3969"/>
    <cellStyle name="SAPBEXexcBad8 2 4 2" xfId="17141"/>
    <cellStyle name="SAPBEXexcBad8 2 5" xfId="3970"/>
    <cellStyle name="SAPBEXexcBad8 2 5 2" xfId="17142"/>
    <cellStyle name="SAPBEXexcBad8 2 6" xfId="3971"/>
    <cellStyle name="SAPBEXexcBad8 2 6 2" xfId="17143"/>
    <cellStyle name="SAPBEXexcBad8 2 7" xfId="3972"/>
    <cellStyle name="SAPBEXexcBad8 2 7 2" xfId="17144"/>
    <cellStyle name="SAPBEXexcBad8 2 8" xfId="17134"/>
    <cellStyle name="SAPBEXexcBad8 3" xfId="3973"/>
    <cellStyle name="SAPBEXexcBad8 3 2" xfId="3974"/>
    <cellStyle name="SAPBEXexcBad8 3 2 2" xfId="3975"/>
    <cellStyle name="SAPBEXexcBad8 3 2 2 2" xfId="17147"/>
    <cellStyle name="SAPBEXexcBad8 3 2 3" xfId="17146"/>
    <cellStyle name="SAPBEXexcBad8 3 3" xfId="3976"/>
    <cellStyle name="SAPBEXexcBad8 3 3 2" xfId="17148"/>
    <cellStyle name="SAPBEXexcBad8 3 4" xfId="17145"/>
    <cellStyle name="SAPBEXexcBad8 4" xfId="3977"/>
    <cellStyle name="SAPBEXexcBad8 4 2" xfId="3978"/>
    <cellStyle name="SAPBEXexcBad8 4 2 2" xfId="17150"/>
    <cellStyle name="SAPBEXexcBad8 4 3" xfId="17149"/>
    <cellStyle name="SAPBEXexcBad8 5" xfId="3979"/>
    <cellStyle name="SAPBEXexcBad8 5 2" xfId="3980"/>
    <cellStyle name="SAPBEXexcBad8 5 2 2" xfId="17152"/>
    <cellStyle name="SAPBEXexcBad8 5 3" xfId="17151"/>
    <cellStyle name="SAPBEXexcBad8 6" xfId="3981"/>
    <cellStyle name="SAPBEXexcBad8 6 2" xfId="17153"/>
    <cellStyle name="SAPBEXexcBad8 7" xfId="3982"/>
    <cellStyle name="SAPBEXexcBad8 7 2" xfId="17154"/>
    <cellStyle name="SAPBEXexcBad8 8" xfId="17133"/>
    <cellStyle name="SAPBEXexcBad9" xfId="3983"/>
    <cellStyle name="SAPBEXexcBad9 2" xfId="3984"/>
    <cellStyle name="SAPBEXexcBad9 2 2" xfId="3985"/>
    <cellStyle name="SAPBEXexcBad9 2 2 2" xfId="3986"/>
    <cellStyle name="SAPBEXexcBad9 2 2 2 2" xfId="3987"/>
    <cellStyle name="SAPBEXexcBad9 2 2 2 2 2" xfId="17159"/>
    <cellStyle name="SAPBEXexcBad9 2 2 2 3" xfId="17158"/>
    <cellStyle name="SAPBEXexcBad9 2 2 3" xfId="3988"/>
    <cellStyle name="SAPBEXexcBad9 2 2 3 2" xfId="17160"/>
    <cellStyle name="SAPBEXexcBad9 2 2 4" xfId="17157"/>
    <cellStyle name="SAPBEXexcBad9 2 3" xfId="3989"/>
    <cellStyle name="SAPBEXexcBad9 2 3 2" xfId="3990"/>
    <cellStyle name="SAPBEXexcBad9 2 3 2 2" xfId="17162"/>
    <cellStyle name="SAPBEXexcBad9 2 3 3" xfId="17161"/>
    <cellStyle name="SAPBEXexcBad9 2 4" xfId="3991"/>
    <cellStyle name="SAPBEXexcBad9 2 4 2" xfId="17163"/>
    <cellStyle name="SAPBEXexcBad9 2 5" xfId="3992"/>
    <cellStyle name="SAPBEXexcBad9 2 5 2" xfId="17164"/>
    <cellStyle name="SAPBEXexcBad9 2 6" xfId="3993"/>
    <cellStyle name="SAPBEXexcBad9 2 6 2" xfId="17165"/>
    <cellStyle name="SAPBEXexcBad9 2 7" xfId="3994"/>
    <cellStyle name="SAPBEXexcBad9 2 7 2" xfId="17166"/>
    <cellStyle name="SAPBEXexcBad9 2 8" xfId="17156"/>
    <cellStyle name="SAPBEXexcBad9 3" xfId="3995"/>
    <cellStyle name="SAPBEXexcBad9 3 2" xfId="3996"/>
    <cellStyle name="SAPBEXexcBad9 3 2 2" xfId="3997"/>
    <cellStyle name="SAPBEXexcBad9 3 2 2 2" xfId="17169"/>
    <cellStyle name="SAPBEXexcBad9 3 2 3" xfId="17168"/>
    <cellStyle name="SAPBEXexcBad9 3 3" xfId="3998"/>
    <cellStyle name="SAPBEXexcBad9 3 3 2" xfId="17170"/>
    <cellStyle name="SAPBEXexcBad9 3 4" xfId="17167"/>
    <cellStyle name="SAPBEXexcBad9 4" xfId="3999"/>
    <cellStyle name="SAPBEXexcBad9 4 2" xfId="4000"/>
    <cellStyle name="SAPBEXexcBad9 4 2 2" xfId="17172"/>
    <cellStyle name="SAPBEXexcBad9 4 3" xfId="17171"/>
    <cellStyle name="SAPBEXexcBad9 5" xfId="4001"/>
    <cellStyle name="SAPBEXexcBad9 5 2" xfId="4002"/>
    <cellStyle name="SAPBEXexcBad9 5 2 2" xfId="17174"/>
    <cellStyle name="SAPBEXexcBad9 5 3" xfId="17173"/>
    <cellStyle name="SAPBEXexcBad9 6" xfId="4003"/>
    <cellStyle name="SAPBEXexcBad9 6 2" xfId="17175"/>
    <cellStyle name="SAPBEXexcBad9 7" xfId="4004"/>
    <cellStyle name="SAPBEXexcBad9 7 2" xfId="17176"/>
    <cellStyle name="SAPBEXexcBad9 8" xfId="17155"/>
    <cellStyle name="SAPBEXexcCritical4" xfId="4005"/>
    <cellStyle name="SAPBEXexcCritical4 2" xfId="4006"/>
    <cellStyle name="SAPBEXexcCritical4 2 2" xfId="4007"/>
    <cellStyle name="SAPBEXexcCritical4 2 2 2" xfId="4008"/>
    <cellStyle name="SAPBEXexcCritical4 2 2 2 2" xfId="4009"/>
    <cellStyle name="SAPBEXexcCritical4 2 2 2 2 2" xfId="17181"/>
    <cellStyle name="SAPBEXexcCritical4 2 2 2 3" xfId="17180"/>
    <cellStyle name="SAPBEXexcCritical4 2 2 3" xfId="4010"/>
    <cellStyle name="SAPBEXexcCritical4 2 2 3 2" xfId="17182"/>
    <cellStyle name="SAPBEXexcCritical4 2 2 4" xfId="17179"/>
    <cellStyle name="SAPBEXexcCritical4 2 3" xfId="4011"/>
    <cellStyle name="SAPBEXexcCritical4 2 3 2" xfId="4012"/>
    <cellStyle name="SAPBEXexcCritical4 2 3 2 2" xfId="17184"/>
    <cellStyle name="SAPBEXexcCritical4 2 3 3" xfId="17183"/>
    <cellStyle name="SAPBEXexcCritical4 2 4" xfId="4013"/>
    <cellStyle name="SAPBEXexcCritical4 2 4 2" xfId="17185"/>
    <cellStyle name="SAPBEXexcCritical4 2 5" xfId="4014"/>
    <cellStyle name="SAPBEXexcCritical4 2 5 2" xfId="17186"/>
    <cellStyle name="SAPBEXexcCritical4 2 6" xfId="4015"/>
    <cellStyle name="SAPBEXexcCritical4 2 6 2" xfId="17187"/>
    <cellStyle name="SAPBEXexcCritical4 2 7" xfId="4016"/>
    <cellStyle name="SAPBEXexcCritical4 2 7 2" xfId="17188"/>
    <cellStyle name="SAPBEXexcCritical4 2 8" xfId="17178"/>
    <cellStyle name="SAPBEXexcCritical4 3" xfId="4017"/>
    <cellStyle name="SAPBEXexcCritical4 3 2" xfId="4018"/>
    <cellStyle name="SAPBEXexcCritical4 3 2 2" xfId="4019"/>
    <cellStyle name="SAPBEXexcCritical4 3 2 2 2" xfId="17191"/>
    <cellStyle name="SAPBEXexcCritical4 3 2 3" xfId="17190"/>
    <cellStyle name="SAPBEXexcCritical4 3 3" xfId="4020"/>
    <cellStyle name="SAPBEXexcCritical4 3 3 2" xfId="17192"/>
    <cellStyle name="SAPBEXexcCritical4 3 4" xfId="17189"/>
    <cellStyle name="SAPBEXexcCritical4 4" xfId="4021"/>
    <cellStyle name="SAPBEXexcCritical4 4 2" xfId="4022"/>
    <cellStyle name="SAPBEXexcCritical4 4 2 2" xfId="17194"/>
    <cellStyle name="SAPBEXexcCritical4 4 3" xfId="17193"/>
    <cellStyle name="SAPBEXexcCritical4 5" xfId="4023"/>
    <cellStyle name="SAPBEXexcCritical4 5 2" xfId="4024"/>
    <cellStyle name="SAPBEXexcCritical4 5 2 2" xfId="17196"/>
    <cellStyle name="SAPBEXexcCritical4 5 3" xfId="17195"/>
    <cellStyle name="SAPBEXexcCritical4 6" xfId="4025"/>
    <cellStyle name="SAPBEXexcCritical4 6 2" xfId="17197"/>
    <cellStyle name="SAPBEXexcCritical4 7" xfId="4026"/>
    <cellStyle name="SAPBEXexcCritical4 7 2" xfId="17198"/>
    <cellStyle name="SAPBEXexcCritical4 8" xfId="17177"/>
    <cellStyle name="SAPBEXexcCritical5" xfId="4027"/>
    <cellStyle name="SAPBEXexcCritical5 2" xfId="4028"/>
    <cellStyle name="SAPBEXexcCritical5 2 2" xfId="4029"/>
    <cellStyle name="SAPBEXexcCritical5 2 2 2" xfId="4030"/>
    <cellStyle name="SAPBEXexcCritical5 2 2 2 2" xfId="4031"/>
    <cellStyle name="SAPBEXexcCritical5 2 2 2 2 2" xfId="17203"/>
    <cellStyle name="SAPBEXexcCritical5 2 2 2 3" xfId="17202"/>
    <cellStyle name="SAPBEXexcCritical5 2 2 3" xfId="4032"/>
    <cellStyle name="SAPBEXexcCritical5 2 2 3 2" xfId="17204"/>
    <cellStyle name="SAPBEXexcCritical5 2 2 4" xfId="17201"/>
    <cellStyle name="SAPBEXexcCritical5 2 3" xfId="4033"/>
    <cellStyle name="SAPBEXexcCritical5 2 3 2" xfId="4034"/>
    <cellStyle name="SAPBEXexcCritical5 2 3 2 2" xfId="17206"/>
    <cellStyle name="SAPBEXexcCritical5 2 3 3" xfId="17205"/>
    <cellStyle name="SAPBEXexcCritical5 2 4" xfId="4035"/>
    <cellStyle name="SAPBEXexcCritical5 2 4 2" xfId="17207"/>
    <cellStyle name="SAPBEXexcCritical5 2 5" xfId="4036"/>
    <cellStyle name="SAPBEXexcCritical5 2 5 2" xfId="17208"/>
    <cellStyle name="SAPBEXexcCritical5 2 6" xfId="4037"/>
    <cellStyle name="SAPBEXexcCritical5 2 6 2" xfId="17209"/>
    <cellStyle name="SAPBEXexcCritical5 2 7" xfId="4038"/>
    <cellStyle name="SAPBEXexcCritical5 2 7 2" xfId="17210"/>
    <cellStyle name="SAPBEXexcCritical5 2 8" xfId="17200"/>
    <cellStyle name="SAPBEXexcCritical5 3" xfId="4039"/>
    <cellStyle name="SAPBEXexcCritical5 3 2" xfId="4040"/>
    <cellStyle name="SAPBEXexcCritical5 3 2 2" xfId="4041"/>
    <cellStyle name="SAPBEXexcCritical5 3 2 2 2" xfId="17213"/>
    <cellStyle name="SAPBEXexcCritical5 3 2 3" xfId="17212"/>
    <cellStyle name="SAPBEXexcCritical5 3 3" xfId="4042"/>
    <cellStyle name="SAPBEXexcCritical5 3 3 2" xfId="17214"/>
    <cellStyle name="SAPBEXexcCritical5 3 4" xfId="17211"/>
    <cellStyle name="SAPBEXexcCritical5 4" xfId="4043"/>
    <cellStyle name="SAPBEXexcCritical5 4 2" xfId="4044"/>
    <cellStyle name="SAPBEXexcCritical5 4 2 2" xfId="17216"/>
    <cellStyle name="SAPBEXexcCritical5 4 3" xfId="17215"/>
    <cellStyle name="SAPBEXexcCritical5 5" xfId="4045"/>
    <cellStyle name="SAPBEXexcCritical5 5 2" xfId="4046"/>
    <cellStyle name="SAPBEXexcCritical5 5 2 2" xfId="17218"/>
    <cellStyle name="SAPBEXexcCritical5 5 3" xfId="17217"/>
    <cellStyle name="SAPBEXexcCritical5 6" xfId="4047"/>
    <cellStyle name="SAPBEXexcCritical5 6 2" xfId="17219"/>
    <cellStyle name="SAPBEXexcCritical5 7" xfId="4048"/>
    <cellStyle name="SAPBEXexcCritical5 7 2" xfId="17220"/>
    <cellStyle name="SAPBEXexcCritical5 8" xfId="17199"/>
    <cellStyle name="SAPBEXexcCritical6" xfId="4049"/>
    <cellStyle name="SAPBEXexcCritical6 2" xfId="4050"/>
    <cellStyle name="SAPBEXexcCritical6 2 2" xfId="4051"/>
    <cellStyle name="SAPBEXexcCritical6 2 2 2" xfId="4052"/>
    <cellStyle name="SAPBEXexcCritical6 2 2 2 2" xfId="4053"/>
    <cellStyle name="SAPBEXexcCritical6 2 2 2 2 2" xfId="17225"/>
    <cellStyle name="SAPBEXexcCritical6 2 2 2 3" xfId="17224"/>
    <cellStyle name="SAPBEXexcCritical6 2 2 3" xfId="4054"/>
    <cellStyle name="SAPBEXexcCritical6 2 2 3 2" xfId="17226"/>
    <cellStyle name="SAPBEXexcCritical6 2 2 4" xfId="17223"/>
    <cellStyle name="SAPBEXexcCritical6 2 3" xfId="4055"/>
    <cellStyle name="SAPBEXexcCritical6 2 3 2" xfId="4056"/>
    <cellStyle name="SAPBEXexcCritical6 2 3 2 2" xfId="17228"/>
    <cellStyle name="SAPBEXexcCritical6 2 3 3" xfId="17227"/>
    <cellStyle name="SAPBEXexcCritical6 2 4" xfId="4057"/>
    <cellStyle name="SAPBEXexcCritical6 2 4 2" xfId="17229"/>
    <cellStyle name="SAPBEXexcCritical6 2 5" xfId="4058"/>
    <cellStyle name="SAPBEXexcCritical6 2 5 2" xfId="17230"/>
    <cellStyle name="SAPBEXexcCritical6 2 6" xfId="4059"/>
    <cellStyle name="SAPBEXexcCritical6 2 6 2" xfId="17231"/>
    <cellStyle name="SAPBEXexcCritical6 2 7" xfId="4060"/>
    <cellStyle name="SAPBEXexcCritical6 2 7 2" xfId="17232"/>
    <cellStyle name="SAPBEXexcCritical6 2 8" xfId="17222"/>
    <cellStyle name="SAPBEXexcCritical6 3" xfId="4061"/>
    <cellStyle name="SAPBEXexcCritical6 3 2" xfId="4062"/>
    <cellStyle name="SAPBEXexcCritical6 3 2 2" xfId="4063"/>
    <cellStyle name="SAPBEXexcCritical6 3 2 2 2" xfId="17235"/>
    <cellStyle name="SAPBEXexcCritical6 3 2 3" xfId="17234"/>
    <cellStyle name="SAPBEXexcCritical6 3 3" xfId="4064"/>
    <cellStyle name="SAPBEXexcCritical6 3 3 2" xfId="17236"/>
    <cellStyle name="SAPBEXexcCritical6 3 4" xfId="17233"/>
    <cellStyle name="SAPBEXexcCritical6 4" xfId="4065"/>
    <cellStyle name="SAPBEXexcCritical6 4 2" xfId="4066"/>
    <cellStyle name="SAPBEXexcCritical6 4 2 2" xfId="17238"/>
    <cellStyle name="SAPBEXexcCritical6 4 3" xfId="17237"/>
    <cellStyle name="SAPBEXexcCritical6 5" xfId="4067"/>
    <cellStyle name="SAPBEXexcCritical6 5 2" xfId="4068"/>
    <cellStyle name="SAPBEXexcCritical6 5 2 2" xfId="17240"/>
    <cellStyle name="SAPBEXexcCritical6 5 3" xfId="17239"/>
    <cellStyle name="SAPBEXexcCritical6 6" xfId="4069"/>
    <cellStyle name="SAPBEXexcCritical6 6 2" xfId="17241"/>
    <cellStyle name="SAPBEXexcCritical6 7" xfId="4070"/>
    <cellStyle name="SAPBEXexcCritical6 7 2" xfId="17242"/>
    <cellStyle name="SAPBEXexcCritical6 8" xfId="17221"/>
    <cellStyle name="SAPBEXexcGood1" xfId="4071"/>
    <cellStyle name="SAPBEXexcGood1 2" xfId="4072"/>
    <cellStyle name="SAPBEXexcGood1 2 2" xfId="4073"/>
    <cellStyle name="SAPBEXexcGood1 2 2 2" xfId="4074"/>
    <cellStyle name="SAPBEXexcGood1 2 2 2 2" xfId="4075"/>
    <cellStyle name="SAPBEXexcGood1 2 2 2 2 2" xfId="17247"/>
    <cellStyle name="SAPBEXexcGood1 2 2 2 3" xfId="17246"/>
    <cellStyle name="SAPBEXexcGood1 2 2 3" xfId="4076"/>
    <cellStyle name="SAPBEXexcGood1 2 2 3 2" xfId="17248"/>
    <cellStyle name="SAPBEXexcGood1 2 2 4" xfId="17245"/>
    <cellStyle name="SAPBEXexcGood1 2 3" xfId="4077"/>
    <cellStyle name="SAPBEXexcGood1 2 3 2" xfId="4078"/>
    <cellStyle name="SAPBEXexcGood1 2 3 2 2" xfId="17250"/>
    <cellStyle name="SAPBEXexcGood1 2 3 3" xfId="17249"/>
    <cellStyle name="SAPBEXexcGood1 2 4" xfId="4079"/>
    <cellStyle name="SAPBEXexcGood1 2 4 2" xfId="17251"/>
    <cellStyle name="SAPBEXexcGood1 2 5" xfId="4080"/>
    <cellStyle name="SAPBEXexcGood1 2 5 2" xfId="17252"/>
    <cellStyle name="SAPBEXexcGood1 2 6" xfId="4081"/>
    <cellStyle name="SAPBEXexcGood1 2 6 2" xfId="17253"/>
    <cellStyle name="SAPBEXexcGood1 2 7" xfId="4082"/>
    <cellStyle name="SAPBEXexcGood1 2 7 2" xfId="17254"/>
    <cellStyle name="SAPBEXexcGood1 2 8" xfId="17244"/>
    <cellStyle name="SAPBEXexcGood1 3" xfId="4083"/>
    <cellStyle name="SAPBEXexcGood1 3 2" xfId="4084"/>
    <cellStyle name="SAPBEXexcGood1 3 2 2" xfId="4085"/>
    <cellStyle name="SAPBEXexcGood1 3 2 2 2" xfId="17257"/>
    <cellStyle name="SAPBEXexcGood1 3 2 3" xfId="17256"/>
    <cellStyle name="SAPBEXexcGood1 3 3" xfId="4086"/>
    <cellStyle name="SAPBEXexcGood1 3 3 2" xfId="17258"/>
    <cellStyle name="SAPBEXexcGood1 3 4" xfId="17255"/>
    <cellStyle name="SAPBEXexcGood1 4" xfId="4087"/>
    <cellStyle name="SAPBEXexcGood1 4 2" xfId="4088"/>
    <cellStyle name="SAPBEXexcGood1 4 2 2" xfId="17260"/>
    <cellStyle name="SAPBEXexcGood1 4 3" xfId="17259"/>
    <cellStyle name="SAPBEXexcGood1 5" xfId="4089"/>
    <cellStyle name="SAPBEXexcGood1 5 2" xfId="4090"/>
    <cellStyle name="SAPBEXexcGood1 5 2 2" xfId="17262"/>
    <cellStyle name="SAPBEXexcGood1 5 3" xfId="17261"/>
    <cellStyle name="SAPBEXexcGood1 6" xfId="4091"/>
    <cellStyle name="SAPBEXexcGood1 6 2" xfId="17263"/>
    <cellStyle name="SAPBEXexcGood1 7" xfId="4092"/>
    <cellStyle name="SAPBEXexcGood1 7 2" xfId="17264"/>
    <cellStyle name="SAPBEXexcGood1 8" xfId="17243"/>
    <cellStyle name="SAPBEXexcGood2" xfId="4093"/>
    <cellStyle name="SAPBEXexcGood2 2" xfId="4094"/>
    <cellStyle name="SAPBEXexcGood2 2 2" xfId="4095"/>
    <cellStyle name="SAPBEXexcGood2 2 2 2" xfId="4096"/>
    <cellStyle name="SAPBEXexcGood2 2 2 2 2" xfId="4097"/>
    <cellStyle name="SAPBEXexcGood2 2 2 2 2 2" xfId="17269"/>
    <cellStyle name="SAPBEXexcGood2 2 2 2 3" xfId="17268"/>
    <cellStyle name="SAPBEXexcGood2 2 2 3" xfId="4098"/>
    <cellStyle name="SAPBEXexcGood2 2 2 3 2" xfId="17270"/>
    <cellStyle name="SAPBEXexcGood2 2 2 4" xfId="17267"/>
    <cellStyle name="SAPBEXexcGood2 2 3" xfId="4099"/>
    <cellStyle name="SAPBEXexcGood2 2 3 2" xfId="4100"/>
    <cellStyle name="SAPBEXexcGood2 2 3 2 2" xfId="17272"/>
    <cellStyle name="SAPBEXexcGood2 2 3 3" xfId="17271"/>
    <cellStyle name="SAPBEXexcGood2 2 4" xfId="4101"/>
    <cellStyle name="SAPBEXexcGood2 2 4 2" xfId="17273"/>
    <cellStyle name="SAPBEXexcGood2 2 5" xfId="4102"/>
    <cellStyle name="SAPBEXexcGood2 2 5 2" xfId="17274"/>
    <cellStyle name="SAPBEXexcGood2 2 6" xfId="4103"/>
    <cellStyle name="SAPBEXexcGood2 2 6 2" xfId="17275"/>
    <cellStyle name="SAPBEXexcGood2 2 7" xfId="4104"/>
    <cellStyle name="SAPBEXexcGood2 2 7 2" xfId="17276"/>
    <cellStyle name="SAPBEXexcGood2 2 8" xfId="17266"/>
    <cellStyle name="SAPBEXexcGood2 3" xfId="4105"/>
    <cellStyle name="SAPBEXexcGood2 3 2" xfId="4106"/>
    <cellStyle name="SAPBEXexcGood2 3 2 2" xfId="4107"/>
    <cellStyle name="SAPBEXexcGood2 3 2 2 2" xfId="17279"/>
    <cellStyle name="SAPBEXexcGood2 3 2 3" xfId="17278"/>
    <cellStyle name="SAPBEXexcGood2 3 3" xfId="4108"/>
    <cellStyle name="SAPBEXexcGood2 3 3 2" xfId="17280"/>
    <cellStyle name="SAPBEXexcGood2 3 4" xfId="17277"/>
    <cellStyle name="SAPBEXexcGood2 4" xfId="4109"/>
    <cellStyle name="SAPBEXexcGood2 4 2" xfId="4110"/>
    <cellStyle name="SAPBEXexcGood2 4 2 2" xfId="17282"/>
    <cellStyle name="SAPBEXexcGood2 4 3" xfId="17281"/>
    <cellStyle name="SAPBEXexcGood2 5" xfId="4111"/>
    <cellStyle name="SAPBEXexcGood2 5 2" xfId="4112"/>
    <cellStyle name="SAPBEXexcGood2 5 2 2" xfId="17284"/>
    <cellStyle name="SAPBEXexcGood2 5 3" xfId="17283"/>
    <cellStyle name="SAPBEXexcGood2 6" xfId="4113"/>
    <cellStyle name="SAPBEXexcGood2 6 2" xfId="17285"/>
    <cellStyle name="SAPBEXexcGood2 7" xfId="4114"/>
    <cellStyle name="SAPBEXexcGood2 7 2" xfId="17286"/>
    <cellStyle name="SAPBEXexcGood2 8" xfId="17265"/>
    <cellStyle name="SAPBEXexcGood3" xfId="4115"/>
    <cellStyle name="SAPBEXexcGood3 2" xfId="4116"/>
    <cellStyle name="SAPBEXexcGood3 2 2" xfId="4117"/>
    <cellStyle name="SAPBEXexcGood3 2 2 2" xfId="4118"/>
    <cellStyle name="SAPBEXexcGood3 2 2 2 2" xfId="4119"/>
    <cellStyle name="SAPBEXexcGood3 2 2 2 2 2" xfId="17291"/>
    <cellStyle name="SAPBEXexcGood3 2 2 2 3" xfId="17290"/>
    <cellStyle name="SAPBEXexcGood3 2 2 3" xfId="4120"/>
    <cellStyle name="SAPBEXexcGood3 2 2 3 2" xfId="17292"/>
    <cellStyle name="SAPBEXexcGood3 2 2 4" xfId="17289"/>
    <cellStyle name="SAPBEXexcGood3 2 3" xfId="4121"/>
    <cellStyle name="SAPBEXexcGood3 2 3 2" xfId="4122"/>
    <cellStyle name="SAPBEXexcGood3 2 3 2 2" xfId="17294"/>
    <cellStyle name="SAPBEXexcGood3 2 3 3" xfId="17293"/>
    <cellStyle name="SAPBEXexcGood3 2 4" xfId="4123"/>
    <cellStyle name="SAPBEXexcGood3 2 4 2" xfId="17295"/>
    <cellStyle name="SAPBEXexcGood3 2 5" xfId="4124"/>
    <cellStyle name="SAPBEXexcGood3 2 5 2" xfId="17296"/>
    <cellStyle name="SAPBEXexcGood3 2 6" xfId="4125"/>
    <cellStyle name="SAPBEXexcGood3 2 6 2" xfId="17297"/>
    <cellStyle name="SAPBEXexcGood3 2 7" xfId="4126"/>
    <cellStyle name="SAPBEXexcGood3 2 7 2" xfId="17298"/>
    <cellStyle name="SAPBEXexcGood3 2 8" xfId="17288"/>
    <cellStyle name="SAPBEXexcGood3 3" xfId="4127"/>
    <cellStyle name="SAPBEXexcGood3 3 2" xfId="4128"/>
    <cellStyle name="SAPBEXexcGood3 3 2 2" xfId="4129"/>
    <cellStyle name="SAPBEXexcGood3 3 2 2 2" xfId="17301"/>
    <cellStyle name="SAPBEXexcGood3 3 2 3" xfId="17300"/>
    <cellStyle name="SAPBEXexcGood3 3 3" xfId="4130"/>
    <cellStyle name="SAPBEXexcGood3 3 3 2" xfId="17302"/>
    <cellStyle name="SAPBEXexcGood3 3 4" xfId="17299"/>
    <cellStyle name="SAPBEXexcGood3 4" xfId="4131"/>
    <cellStyle name="SAPBEXexcGood3 4 2" xfId="4132"/>
    <cellStyle name="SAPBEXexcGood3 4 2 2" xfId="17304"/>
    <cellStyle name="SAPBEXexcGood3 4 3" xfId="17303"/>
    <cellStyle name="SAPBEXexcGood3 5" xfId="4133"/>
    <cellStyle name="SAPBEXexcGood3 5 2" xfId="4134"/>
    <cellStyle name="SAPBEXexcGood3 5 2 2" xfId="17306"/>
    <cellStyle name="SAPBEXexcGood3 5 3" xfId="17305"/>
    <cellStyle name="SAPBEXexcGood3 6" xfId="4135"/>
    <cellStyle name="SAPBEXexcGood3 6 2" xfId="17307"/>
    <cellStyle name="SAPBEXexcGood3 7" xfId="4136"/>
    <cellStyle name="SAPBEXexcGood3 7 2" xfId="17308"/>
    <cellStyle name="SAPBEXexcGood3 8" xfId="17287"/>
    <cellStyle name="SAPBEXfilterDrill" xfId="4137"/>
    <cellStyle name="SAPBEXfilterDrill 2" xfId="4138"/>
    <cellStyle name="SAPBEXfilterDrill 2 2" xfId="4139"/>
    <cellStyle name="SAPBEXfilterDrill 2 2 2" xfId="4140"/>
    <cellStyle name="SAPBEXfilterDrill 2 2 2 2" xfId="4141"/>
    <cellStyle name="SAPBEXfilterDrill 2 2 2 2 2" xfId="17313"/>
    <cellStyle name="SAPBEXfilterDrill 2 2 2 3" xfId="17312"/>
    <cellStyle name="SAPBEXfilterDrill 2 2 3" xfId="4142"/>
    <cellStyle name="SAPBEXfilterDrill 2 2 3 2" xfId="17314"/>
    <cellStyle name="SAPBEXfilterDrill 2 2 4" xfId="17311"/>
    <cellStyle name="SAPBEXfilterDrill 2 3" xfId="4143"/>
    <cellStyle name="SAPBEXfilterDrill 2 3 2" xfId="4144"/>
    <cellStyle name="SAPBEXfilterDrill 2 3 2 2" xfId="17316"/>
    <cellStyle name="SAPBEXfilterDrill 2 3 3" xfId="17315"/>
    <cellStyle name="SAPBEXfilterDrill 2 4" xfId="4145"/>
    <cellStyle name="SAPBEXfilterDrill 2 4 2" xfId="17317"/>
    <cellStyle name="SAPBEXfilterDrill 2 5" xfId="4146"/>
    <cellStyle name="SAPBEXfilterDrill 2 5 2" xfId="17318"/>
    <cellStyle name="SAPBEXfilterDrill 2 6" xfId="4147"/>
    <cellStyle name="SAPBEXfilterDrill 2 6 2" xfId="17319"/>
    <cellStyle name="SAPBEXfilterDrill 2 7" xfId="4148"/>
    <cellStyle name="SAPBEXfilterDrill 2 7 2" xfId="17320"/>
    <cellStyle name="SAPBEXfilterDrill 2 8" xfId="17310"/>
    <cellStyle name="SAPBEXfilterDrill 3" xfId="4149"/>
    <cellStyle name="SAPBEXfilterDrill 3 2" xfId="4150"/>
    <cellStyle name="SAPBEXfilterDrill 3 2 2" xfId="4151"/>
    <cellStyle name="SAPBEXfilterDrill 3 2 2 2" xfId="17323"/>
    <cellStyle name="SAPBEXfilterDrill 3 2 3" xfId="17322"/>
    <cellStyle name="SAPBEXfilterDrill 3 3" xfId="4152"/>
    <cellStyle name="SAPBEXfilterDrill 3 3 2" xfId="17324"/>
    <cellStyle name="SAPBEXfilterDrill 3 4" xfId="17321"/>
    <cellStyle name="SAPBEXfilterDrill 4" xfId="4153"/>
    <cellStyle name="SAPBEXfilterDrill 4 2" xfId="4154"/>
    <cellStyle name="SAPBEXfilterDrill 4 2 2" xfId="17326"/>
    <cellStyle name="SAPBEXfilterDrill 4 3" xfId="17325"/>
    <cellStyle name="SAPBEXfilterDrill 5" xfId="4155"/>
    <cellStyle name="SAPBEXfilterDrill 5 2" xfId="4156"/>
    <cellStyle name="SAPBEXfilterDrill 5 2 2" xfId="17328"/>
    <cellStyle name="SAPBEXfilterDrill 5 3" xfId="17327"/>
    <cellStyle name="SAPBEXfilterDrill 6" xfId="4157"/>
    <cellStyle name="SAPBEXfilterDrill 6 2" xfId="17329"/>
    <cellStyle name="SAPBEXfilterDrill 7" xfId="4158"/>
    <cellStyle name="SAPBEXfilterDrill 7 2" xfId="17330"/>
    <cellStyle name="SAPBEXfilterDrill 8" xfId="17309"/>
    <cellStyle name="SAPBEXfilterItem" xfId="4159"/>
    <cellStyle name="SAPBEXfilterItem 2" xfId="4160"/>
    <cellStyle name="SAPBEXfilterItem 2 2" xfId="4161"/>
    <cellStyle name="SAPBEXfilterItem 2 2 2" xfId="4162"/>
    <cellStyle name="SAPBEXfilterItem 2 2 2 2" xfId="4163"/>
    <cellStyle name="SAPBEXfilterItem 2 2 2 2 2" xfId="17335"/>
    <cellStyle name="SAPBEXfilterItem 2 2 2 3" xfId="17334"/>
    <cellStyle name="SAPBEXfilterItem 2 2 3" xfId="4164"/>
    <cellStyle name="SAPBEXfilterItem 2 2 3 2" xfId="17336"/>
    <cellStyle name="SAPBEXfilterItem 2 2 4" xfId="17333"/>
    <cellStyle name="SAPBEXfilterItem 2 3" xfId="4165"/>
    <cellStyle name="SAPBEXfilterItem 2 3 2" xfId="4166"/>
    <cellStyle name="SAPBEXfilterItem 2 3 2 2" xfId="17338"/>
    <cellStyle name="SAPBEXfilterItem 2 3 3" xfId="17337"/>
    <cellStyle name="SAPBEXfilterItem 2 4" xfId="4167"/>
    <cellStyle name="SAPBEXfilterItem 2 4 2" xfId="17339"/>
    <cellStyle name="SAPBEXfilterItem 2 5" xfId="17332"/>
    <cellStyle name="SAPBEXfilterItem 3" xfId="4168"/>
    <cellStyle name="SAPBEXfilterItem 3 2" xfId="17340"/>
    <cellStyle name="SAPBEXfilterItem 4" xfId="4169"/>
    <cellStyle name="SAPBEXfilterItem 4 2" xfId="4170"/>
    <cellStyle name="SAPBEXfilterItem 4 2 2" xfId="17342"/>
    <cellStyle name="SAPBEXfilterItem 4 3" xfId="17341"/>
    <cellStyle name="SAPBEXfilterItem 5" xfId="4171"/>
    <cellStyle name="SAPBEXfilterItem 5 2" xfId="17343"/>
    <cellStyle name="SAPBEXfilterItem 6" xfId="17331"/>
    <cellStyle name="SAPBEXfilterText" xfId="4172"/>
    <cellStyle name="SAPBEXfilterText 2" xfId="16078"/>
    <cellStyle name="SAPBEXfilterText 2 2" xfId="16079"/>
    <cellStyle name="SAPBEXfilterText 2_Формат БП (формы сбытовых компаний)_1" xfId="16080"/>
    <cellStyle name="SAPBEXfilterText_СТАНЦИИ_2011_БП" xfId="16081"/>
    <cellStyle name="SAPBEXformats" xfId="4173"/>
    <cellStyle name="SAPBEXformats 2" xfId="4174"/>
    <cellStyle name="SAPBEXformats 2 2" xfId="4175"/>
    <cellStyle name="SAPBEXformats 2 2 2" xfId="4176"/>
    <cellStyle name="SAPBEXformats 2 2 2 2" xfId="4177"/>
    <cellStyle name="SAPBEXformats 2 2 2 2 2" xfId="17348"/>
    <cellStyle name="SAPBEXformats 2 2 2 3" xfId="17347"/>
    <cellStyle name="SAPBEXformats 2 2 3" xfId="4178"/>
    <cellStyle name="SAPBEXformats 2 2 3 2" xfId="17349"/>
    <cellStyle name="SAPBEXformats 2 2 4" xfId="17346"/>
    <cellStyle name="SAPBEXformats 2 3" xfId="4179"/>
    <cellStyle name="SAPBEXformats 2 3 2" xfId="4180"/>
    <cellStyle name="SAPBEXformats 2 3 2 2" xfId="17351"/>
    <cellStyle name="SAPBEXformats 2 3 3" xfId="17350"/>
    <cellStyle name="SAPBEXformats 2 4" xfId="4181"/>
    <cellStyle name="SAPBEXformats 2 4 2" xfId="17352"/>
    <cellStyle name="SAPBEXformats 2 5" xfId="4182"/>
    <cellStyle name="SAPBEXformats 2 5 2" xfId="17353"/>
    <cellStyle name="SAPBEXformats 2 6" xfId="4183"/>
    <cellStyle name="SAPBEXformats 2 6 2" xfId="17354"/>
    <cellStyle name="SAPBEXformats 2 7" xfId="4184"/>
    <cellStyle name="SAPBEXformats 2 7 2" xfId="17355"/>
    <cellStyle name="SAPBEXformats 2 8" xfId="17345"/>
    <cellStyle name="SAPBEXformats 2_Формат БП (формы сбытовых компаний)_1" xfId="16082"/>
    <cellStyle name="SAPBEXformats 3" xfId="4185"/>
    <cellStyle name="SAPBEXformats 3 2" xfId="4186"/>
    <cellStyle name="SAPBEXformats 3 2 2" xfId="4187"/>
    <cellStyle name="SAPBEXformats 3 2 2 2" xfId="17358"/>
    <cellStyle name="SAPBEXformats 3 2 3" xfId="17357"/>
    <cellStyle name="SAPBEXformats 3 3" xfId="4188"/>
    <cellStyle name="SAPBEXformats 3 3 2" xfId="17359"/>
    <cellStyle name="SAPBEXformats 3 4" xfId="17356"/>
    <cellStyle name="SAPBEXformats 4" xfId="4189"/>
    <cellStyle name="SAPBEXformats 4 2" xfId="4190"/>
    <cellStyle name="SAPBEXformats 4 2 2" xfId="17361"/>
    <cellStyle name="SAPBEXformats 4 3" xfId="17360"/>
    <cellStyle name="SAPBEXformats 5" xfId="4191"/>
    <cellStyle name="SAPBEXformats 5 2" xfId="4192"/>
    <cellStyle name="SAPBEXformats 5 2 2" xfId="17363"/>
    <cellStyle name="SAPBEXformats 5 3" xfId="17362"/>
    <cellStyle name="SAPBEXformats 6" xfId="4193"/>
    <cellStyle name="SAPBEXformats 6 2" xfId="17364"/>
    <cellStyle name="SAPBEXformats 7" xfId="4194"/>
    <cellStyle name="SAPBEXformats 7 2" xfId="17365"/>
    <cellStyle name="SAPBEXformats 8" xfId="17344"/>
    <cellStyle name="SAPBEXformats_6.1-топл_расход" xfId="16083"/>
    <cellStyle name="SAPBEXheaderItem" xfId="4195"/>
    <cellStyle name="SAPBEXheaderItem 2" xfId="4196"/>
    <cellStyle name="SAPBEXheaderItem 2 2" xfId="4197"/>
    <cellStyle name="SAPBEXheaderItem 2 2 2" xfId="4198"/>
    <cellStyle name="SAPBEXheaderItem 2 2 2 2" xfId="4199"/>
    <cellStyle name="SAPBEXheaderItem 2 2 2 2 2" xfId="17370"/>
    <cellStyle name="SAPBEXheaderItem 2 2 2 3" xfId="17369"/>
    <cellStyle name="SAPBEXheaderItem 2 2 3" xfId="4200"/>
    <cellStyle name="SAPBEXheaderItem 2 2 3 2" xfId="17371"/>
    <cellStyle name="SAPBEXheaderItem 2 2 4" xfId="17368"/>
    <cellStyle name="SAPBEXheaderItem 2 3" xfId="4201"/>
    <cellStyle name="SAPBEXheaderItem 2 3 2" xfId="4202"/>
    <cellStyle name="SAPBEXheaderItem 2 3 2 2" xfId="17373"/>
    <cellStyle name="SAPBEXheaderItem 2 3 3" xfId="17372"/>
    <cellStyle name="SAPBEXheaderItem 2 4" xfId="4203"/>
    <cellStyle name="SAPBEXheaderItem 2 4 2" xfId="17374"/>
    <cellStyle name="SAPBEXheaderItem 2 5" xfId="4204"/>
    <cellStyle name="SAPBEXheaderItem 2 5 2" xfId="17375"/>
    <cellStyle name="SAPBEXheaderItem 2 6" xfId="4205"/>
    <cellStyle name="SAPBEXheaderItem 2 6 2" xfId="17376"/>
    <cellStyle name="SAPBEXheaderItem 2 7" xfId="4206"/>
    <cellStyle name="SAPBEXheaderItem 2 7 2" xfId="17377"/>
    <cellStyle name="SAPBEXheaderItem 2 8" xfId="17367"/>
    <cellStyle name="SAPBEXheaderItem 2_Формат БП (формы сбытовых компаний)_1" xfId="16084"/>
    <cellStyle name="SAPBEXheaderItem 3" xfId="4207"/>
    <cellStyle name="SAPBEXheaderItem 3 2" xfId="4208"/>
    <cellStyle name="SAPBEXheaderItem 3 2 2" xfId="4209"/>
    <cellStyle name="SAPBEXheaderItem 3 2 2 2" xfId="17380"/>
    <cellStyle name="SAPBEXheaderItem 3 2 3" xfId="17379"/>
    <cellStyle name="SAPBEXheaderItem 3 3" xfId="4210"/>
    <cellStyle name="SAPBEXheaderItem 3 3 2" xfId="17381"/>
    <cellStyle name="SAPBEXheaderItem 3 4" xfId="17378"/>
    <cellStyle name="SAPBEXheaderItem 4" xfId="4211"/>
    <cellStyle name="SAPBEXheaderItem 4 2" xfId="4212"/>
    <cellStyle name="SAPBEXheaderItem 4 2 2" xfId="17383"/>
    <cellStyle name="SAPBEXheaderItem 4 3" xfId="17382"/>
    <cellStyle name="SAPBEXheaderItem 5" xfId="4213"/>
    <cellStyle name="SAPBEXheaderItem 5 2" xfId="4214"/>
    <cellStyle name="SAPBEXheaderItem 5 2 2" xfId="17385"/>
    <cellStyle name="SAPBEXheaderItem 5 3" xfId="17384"/>
    <cellStyle name="SAPBEXheaderItem 6" xfId="4215"/>
    <cellStyle name="SAPBEXheaderItem 6 2" xfId="17386"/>
    <cellStyle name="SAPBEXheaderItem 7" xfId="4216"/>
    <cellStyle name="SAPBEXheaderItem 7 2" xfId="17387"/>
    <cellStyle name="SAPBEXheaderItem 8" xfId="17366"/>
    <cellStyle name="SAPBEXheaderItem_6.1-топл_расход" xfId="16085"/>
    <cellStyle name="SAPBEXheaderText" xfId="4217"/>
    <cellStyle name="SAPBEXheaderText 2" xfId="4218"/>
    <cellStyle name="SAPBEXheaderText 2 2" xfId="4219"/>
    <cellStyle name="SAPBEXheaderText 2 2 2" xfId="4220"/>
    <cellStyle name="SAPBEXheaderText 2 2 2 2" xfId="4221"/>
    <cellStyle name="SAPBEXheaderText 2 2 2 2 2" xfId="17392"/>
    <cellStyle name="SAPBEXheaderText 2 2 2 3" xfId="17391"/>
    <cellStyle name="SAPBEXheaderText 2 2 3" xfId="4222"/>
    <cellStyle name="SAPBEXheaderText 2 2 3 2" xfId="17393"/>
    <cellStyle name="SAPBEXheaderText 2 2 4" xfId="17390"/>
    <cellStyle name="SAPBEXheaderText 2 3" xfId="4223"/>
    <cellStyle name="SAPBEXheaderText 2 3 2" xfId="4224"/>
    <cellStyle name="SAPBEXheaderText 2 3 2 2" xfId="17395"/>
    <cellStyle name="SAPBEXheaderText 2 3 3" xfId="17394"/>
    <cellStyle name="SAPBEXheaderText 2 4" xfId="4225"/>
    <cellStyle name="SAPBEXheaderText 2 4 2" xfId="17396"/>
    <cellStyle name="SAPBEXheaderText 2 5" xfId="4226"/>
    <cellStyle name="SAPBEXheaderText 2 5 2" xfId="17397"/>
    <cellStyle name="SAPBEXheaderText 2 6" xfId="4227"/>
    <cellStyle name="SAPBEXheaderText 2 6 2" xfId="17398"/>
    <cellStyle name="SAPBEXheaderText 2 7" xfId="4228"/>
    <cellStyle name="SAPBEXheaderText 2 7 2" xfId="17399"/>
    <cellStyle name="SAPBEXheaderText 2 8" xfId="17389"/>
    <cellStyle name="SAPBEXheaderText 2_Формат БП (формы сбытовых компаний)_1" xfId="16086"/>
    <cellStyle name="SAPBEXheaderText 3" xfId="4229"/>
    <cellStyle name="SAPBEXheaderText 3 2" xfId="4230"/>
    <cellStyle name="SAPBEXheaderText 3 2 2" xfId="4231"/>
    <cellStyle name="SAPBEXheaderText 3 2 2 2" xfId="17402"/>
    <cellStyle name="SAPBEXheaderText 3 2 3" xfId="17401"/>
    <cellStyle name="SAPBEXheaderText 3 3" xfId="4232"/>
    <cellStyle name="SAPBEXheaderText 3 3 2" xfId="17403"/>
    <cellStyle name="SAPBEXheaderText 3 4" xfId="17400"/>
    <cellStyle name="SAPBEXheaderText 4" xfId="4233"/>
    <cellStyle name="SAPBEXheaderText 4 2" xfId="4234"/>
    <cellStyle name="SAPBEXheaderText 4 2 2" xfId="17405"/>
    <cellStyle name="SAPBEXheaderText 4 3" xfId="17404"/>
    <cellStyle name="SAPBEXheaderText 5" xfId="4235"/>
    <cellStyle name="SAPBEXheaderText 5 2" xfId="4236"/>
    <cellStyle name="SAPBEXheaderText 5 2 2" xfId="17407"/>
    <cellStyle name="SAPBEXheaderText 5 3" xfId="17406"/>
    <cellStyle name="SAPBEXheaderText 6" xfId="4237"/>
    <cellStyle name="SAPBEXheaderText 6 2" xfId="17408"/>
    <cellStyle name="SAPBEXheaderText 7" xfId="4238"/>
    <cellStyle name="SAPBEXheaderText 7 2" xfId="17409"/>
    <cellStyle name="SAPBEXheaderText 8" xfId="17388"/>
    <cellStyle name="SAPBEXheaderText_6.1-топл_расход" xfId="16087"/>
    <cellStyle name="SAPBEXHLevel0" xfId="4239"/>
    <cellStyle name="SAPBEXHLevel0 2" xfId="4240"/>
    <cellStyle name="SAPBEXHLevel0 2 2" xfId="4241"/>
    <cellStyle name="SAPBEXHLevel0 2 2 2" xfId="4242"/>
    <cellStyle name="SAPBEXHLevel0 2 2 2 2" xfId="4243"/>
    <cellStyle name="SAPBEXHLevel0 2 2 2 2 2" xfId="17414"/>
    <cellStyle name="SAPBEXHLevel0 2 2 2 3" xfId="17413"/>
    <cellStyle name="SAPBEXHLevel0 2 2 3" xfId="4244"/>
    <cellStyle name="SAPBEXHLevel0 2 2 3 2" xfId="17415"/>
    <cellStyle name="SAPBEXHLevel0 2 2 4" xfId="17412"/>
    <cellStyle name="SAPBEXHLevel0 2 3" xfId="4245"/>
    <cellStyle name="SAPBEXHLevel0 2 3 2" xfId="4246"/>
    <cellStyle name="SAPBEXHLevel0 2 3 2 2" xfId="17417"/>
    <cellStyle name="SAPBEXHLevel0 2 3 3" xfId="17416"/>
    <cellStyle name="SAPBEXHLevel0 2 4" xfId="4247"/>
    <cellStyle name="SAPBEXHLevel0 2 4 2" xfId="17418"/>
    <cellStyle name="SAPBEXHLevel0 2 5" xfId="4248"/>
    <cellStyle name="SAPBEXHLevel0 2 5 2" xfId="17419"/>
    <cellStyle name="SAPBEXHLevel0 2 6" xfId="4249"/>
    <cellStyle name="SAPBEXHLevel0 2 6 2" xfId="17420"/>
    <cellStyle name="SAPBEXHLevel0 2 7" xfId="4250"/>
    <cellStyle name="SAPBEXHLevel0 2 7 2" xfId="17421"/>
    <cellStyle name="SAPBEXHLevel0 2 8" xfId="17411"/>
    <cellStyle name="SAPBEXHLevel0 2_Формат БП (формы сбытовых компаний)_1" xfId="16088"/>
    <cellStyle name="SAPBEXHLevel0 3" xfId="4251"/>
    <cellStyle name="SAPBEXHLevel0 3 2" xfId="4252"/>
    <cellStyle name="SAPBEXHLevel0 3 2 2" xfId="4253"/>
    <cellStyle name="SAPBEXHLevel0 3 2 2 2" xfId="17424"/>
    <cellStyle name="SAPBEXHLevel0 3 2 3" xfId="17423"/>
    <cellStyle name="SAPBEXHLevel0 3 3" xfId="4254"/>
    <cellStyle name="SAPBEXHLevel0 3 3 2" xfId="17425"/>
    <cellStyle name="SAPBEXHLevel0 3 4" xfId="17422"/>
    <cellStyle name="SAPBEXHLevel0 4" xfId="4255"/>
    <cellStyle name="SAPBEXHLevel0 4 2" xfId="4256"/>
    <cellStyle name="SAPBEXHLevel0 4 2 2" xfId="17427"/>
    <cellStyle name="SAPBEXHLevel0 4 3" xfId="17426"/>
    <cellStyle name="SAPBEXHLevel0 5" xfId="4257"/>
    <cellStyle name="SAPBEXHLevel0 5 2" xfId="4258"/>
    <cellStyle name="SAPBEXHLevel0 5 2 2" xfId="17429"/>
    <cellStyle name="SAPBEXHLevel0 5 3" xfId="17428"/>
    <cellStyle name="SAPBEXHLevel0 6" xfId="4259"/>
    <cellStyle name="SAPBEXHLevel0 6 2" xfId="17430"/>
    <cellStyle name="SAPBEXHLevel0 7" xfId="4260"/>
    <cellStyle name="SAPBEXHLevel0 7 2" xfId="17431"/>
    <cellStyle name="SAPBEXHLevel0 8" xfId="17410"/>
    <cellStyle name="SAPBEXHLevel0_6.1-топл_расход" xfId="16089"/>
    <cellStyle name="SAPBEXHLevel0X" xfId="4261"/>
    <cellStyle name="SAPBEXHLevel0X 2" xfId="4262"/>
    <cellStyle name="SAPBEXHLevel0X 2 2" xfId="4263"/>
    <cellStyle name="SAPBEXHLevel0X 2 2 2" xfId="4264"/>
    <cellStyle name="SAPBEXHLevel0X 2 2 2 2" xfId="4265"/>
    <cellStyle name="SAPBEXHLevel0X 2 2 2 2 2" xfId="17436"/>
    <cellStyle name="SAPBEXHLevel0X 2 2 2 3" xfId="17435"/>
    <cellStyle name="SAPBEXHLevel0X 2 2 3" xfId="4266"/>
    <cellStyle name="SAPBEXHLevel0X 2 2 3 2" xfId="17437"/>
    <cellStyle name="SAPBEXHLevel0X 2 2 4" xfId="17434"/>
    <cellStyle name="SAPBEXHLevel0X 2 3" xfId="4267"/>
    <cellStyle name="SAPBEXHLevel0X 2 3 2" xfId="4268"/>
    <cellStyle name="SAPBEXHLevel0X 2 3 2 2" xfId="17439"/>
    <cellStyle name="SAPBEXHLevel0X 2 3 3" xfId="17438"/>
    <cellStyle name="SAPBEXHLevel0X 2 4" xfId="4269"/>
    <cellStyle name="SAPBEXHLevel0X 2 4 2" xfId="17440"/>
    <cellStyle name="SAPBEXHLevel0X 2 5" xfId="4270"/>
    <cellStyle name="SAPBEXHLevel0X 2 5 2" xfId="17441"/>
    <cellStyle name="SAPBEXHLevel0X 2 6" xfId="4271"/>
    <cellStyle name="SAPBEXHLevel0X 2 6 2" xfId="17442"/>
    <cellStyle name="SAPBEXHLevel0X 2 7" xfId="4272"/>
    <cellStyle name="SAPBEXHLevel0X 2 7 2" xfId="17443"/>
    <cellStyle name="SAPBEXHLevel0X 2 8" xfId="17433"/>
    <cellStyle name="SAPBEXHLevel0X 2_Формат БП (формы сбытовых компаний)_1" xfId="16090"/>
    <cellStyle name="SAPBEXHLevel0X 3" xfId="4273"/>
    <cellStyle name="SAPBEXHLevel0X 3 2" xfId="4274"/>
    <cellStyle name="SAPBEXHLevel0X 3 2 2" xfId="4275"/>
    <cellStyle name="SAPBEXHLevel0X 3 2 2 2" xfId="17446"/>
    <cellStyle name="SAPBEXHLevel0X 3 2 3" xfId="17445"/>
    <cellStyle name="SAPBEXHLevel0X 3 3" xfId="4276"/>
    <cellStyle name="SAPBEXHLevel0X 3 3 2" xfId="17447"/>
    <cellStyle name="SAPBEXHLevel0X 3 4" xfId="17444"/>
    <cellStyle name="SAPBEXHLevel0X 4" xfId="4277"/>
    <cellStyle name="SAPBEXHLevel0X 4 2" xfId="4278"/>
    <cellStyle name="SAPBEXHLevel0X 4 2 2" xfId="17449"/>
    <cellStyle name="SAPBEXHLevel0X 4 3" xfId="17448"/>
    <cellStyle name="SAPBEXHLevel0X 5" xfId="4279"/>
    <cellStyle name="SAPBEXHLevel0X 5 2" xfId="4280"/>
    <cellStyle name="SAPBEXHLevel0X 5 2 2" xfId="17451"/>
    <cellStyle name="SAPBEXHLevel0X 5 3" xfId="17450"/>
    <cellStyle name="SAPBEXHLevel0X 6" xfId="4281"/>
    <cellStyle name="SAPBEXHLevel0X 6 2" xfId="17452"/>
    <cellStyle name="SAPBEXHLevel0X 7" xfId="4282"/>
    <cellStyle name="SAPBEXHLevel0X 7 2" xfId="17453"/>
    <cellStyle name="SAPBEXHLevel0X 8" xfId="17432"/>
    <cellStyle name="SAPBEXHLevel0X_6.1-топл_расход" xfId="16091"/>
    <cellStyle name="SAPBEXHLevel1" xfId="4283"/>
    <cellStyle name="SAPBEXHLevel1 2" xfId="4284"/>
    <cellStyle name="SAPBEXHLevel1 2 2" xfId="4285"/>
    <cellStyle name="SAPBEXHLevel1 2 2 2" xfId="4286"/>
    <cellStyle name="SAPBEXHLevel1 2 2 2 2" xfId="4287"/>
    <cellStyle name="SAPBEXHLevel1 2 2 2 2 2" xfId="17458"/>
    <cellStyle name="SAPBEXHLevel1 2 2 2 3" xfId="17457"/>
    <cellStyle name="SAPBEXHLevel1 2 2 3" xfId="4288"/>
    <cellStyle name="SAPBEXHLevel1 2 2 3 2" xfId="17459"/>
    <cellStyle name="SAPBEXHLevel1 2 2 4" xfId="17456"/>
    <cellStyle name="SAPBEXHLevel1 2 3" xfId="4289"/>
    <cellStyle name="SAPBEXHLevel1 2 3 2" xfId="4290"/>
    <cellStyle name="SAPBEXHLevel1 2 3 2 2" xfId="17461"/>
    <cellStyle name="SAPBEXHLevel1 2 3 3" xfId="17460"/>
    <cellStyle name="SAPBEXHLevel1 2 4" xfId="4291"/>
    <cellStyle name="SAPBEXHLevel1 2 4 2" xfId="17462"/>
    <cellStyle name="SAPBEXHLevel1 2 5" xfId="4292"/>
    <cellStyle name="SAPBEXHLevel1 2 5 2" xfId="17463"/>
    <cellStyle name="SAPBEXHLevel1 2 6" xfId="4293"/>
    <cellStyle name="SAPBEXHLevel1 2 6 2" xfId="17464"/>
    <cellStyle name="SAPBEXHLevel1 2 7" xfId="4294"/>
    <cellStyle name="SAPBEXHLevel1 2 7 2" xfId="17465"/>
    <cellStyle name="SAPBEXHLevel1 2 8" xfId="17455"/>
    <cellStyle name="SAPBEXHLevel1 2_Формат БП (формы сбытовых компаний)_1" xfId="16092"/>
    <cellStyle name="SAPBEXHLevel1 3" xfId="4295"/>
    <cellStyle name="SAPBEXHLevel1 3 2" xfId="4296"/>
    <cellStyle name="SAPBEXHLevel1 3 2 2" xfId="4297"/>
    <cellStyle name="SAPBEXHLevel1 3 2 2 2" xfId="17468"/>
    <cellStyle name="SAPBEXHLevel1 3 2 3" xfId="17467"/>
    <cellStyle name="SAPBEXHLevel1 3 3" xfId="4298"/>
    <cellStyle name="SAPBEXHLevel1 3 3 2" xfId="17469"/>
    <cellStyle name="SAPBEXHLevel1 3 4" xfId="17466"/>
    <cellStyle name="SAPBEXHLevel1 4" xfId="4299"/>
    <cellStyle name="SAPBEXHLevel1 4 2" xfId="4300"/>
    <cellStyle name="SAPBEXHLevel1 4 2 2" xfId="17471"/>
    <cellStyle name="SAPBEXHLevel1 4 3" xfId="17470"/>
    <cellStyle name="SAPBEXHLevel1 5" xfId="4301"/>
    <cellStyle name="SAPBEXHLevel1 5 2" xfId="4302"/>
    <cellStyle name="SAPBEXHLevel1 5 2 2" xfId="17473"/>
    <cellStyle name="SAPBEXHLevel1 5 3" xfId="17472"/>
    <cellStyle name="SAPBEXHLevel1 6" xfId="4303"/>
    <cellStyle name="SAPBEXHLevel1 6 2" xfId="17474"/>
    <cellStyle name="SAPBEXHLevel1 7" xfId="4304"/>
    <cellStyle name="SAPBEXHLevel1 7 2" xfId="17475"/>
    <cellStyle name="SAPBEXHLevel1 8" xfId="17454"/>
    <cellStyle name="SAPBEXHLevel1_6.1-топл_расход" xfId="16093"/>
    <cellStyle name="SAPBEXHLevel1X" xfId="4305"/>
    <cellStyle name="SAPBEXHLevel1X 2" xfId="4306"/>
    <cellStyle name="SAPBEXHLevel1X 2 2" xfId="4307"/>
    <cellStyle name="SAPBEXHLevel1X 2 2 2" xfId="4308"/>
    <cellStyle name="SAPBEXHLevel1X 2 2 2 2" xfId="4309"/>
    <cellStyle name="SAPBEXHLevel1X 2 2 2 2 2" xfId="17480"/>
    <cellStyle name="SAPBEXHLevel1X 2 2 2 3" xfId="17479"/>
    <cellStyle name="SAPBEXHLevel1X 2 2 3" xfId="4310"/>
    <cellStyle name="SAPBEXHLevel1X 2 2 3 2" xfId="17481"/>
    <cellStyle name="SAPBEXHLevel1X 2 2 4" xfId="17478"/>
    <cellStyle name="SAPBEXHLevel1X 2 3" xfId="4311"/>
    <cellStyle name="SAPBEXHLevel1X 2 3 2" xfId="4312"/>
    <cellStyle name="SAPBEXHLevel1X 2 3 2 2" xfId="17483"/>
    <cellStyle name="SAPBEXHLevel1X 2 3 3" xfId="17482"/>
    <cellStyle name="SAPBEXHLevel1X 2 4" xfId="4313"/>
    <cellStyle name="SAPBEXHLevel1X 2 4 2" xfId="17484"/>
    <cellStyle name="SAPBEXHLevel1X 2 5" xfId="4314"/>
    <cellStyle name="SAPBEXHLevel1X 2 5 2" xfId="17485"/>
    <cellStyle name="SAPBEXHLevel1X 2 6" xfId="4315"/>
    <cellStyle name="SAPBEXHLevel1X 2 6 2" xfId="17486"/>
    <cellStyle name="SAPBEXHLevel1X 2 7" xfId="4316"/>
    <cellStyle name="SAPBEXHLevel1X 2 7 2" xfId="17487"/>
    <cellStyle name="SAPBEXHLevel1X 2 8" xfId="17477"/>
    <cellStyle name="SAPBEXHLevel1X 2_Формат БП (формы сбытовых компаний)_1" xfId="16094"/>
    <cellStyle name="SAPBEXHLevel1X 3" xfId="4317"/>
    <cellStyle name="SAPBEXHLevel1X 3 2" xfId="4318"/>
    <cellStyle name="SAPBEXHLevel1X 3 2 2" xfId="4319"/>
    <cellStyle name="SAPBEXHLevel1X 3 2 2 2" xfId="17490"/>
    <cellStyle name="SAPBEXHLevel1X 3 2 3" xfId="17489"/>
    <cellStyle name="SAPBEXHLevel1X 3 3" xfId="4320"/>
    <cellStyle name="SAPBEXHLevel1X 3 3 2" xfId="17491"/>
    <cellStyle name="SAPBEXHLevel1X 3 4" xfId="17488"/>
    <cellStyle name="SAPBEXHLevel1X 4" xfId="4321"/>
    <cellStyle name="SAPBEXHLevel1X 4 2" xfId="4322"/>
    <cellStyle name="SAPBEXHLevel1X 4 2 2" xfId="17493"/>
    <cellStyle name="SAPBEXHLevel1X 4 3" xfId="17492"/>
    <cellStyle name="SAPBEXHLevel1X 5" xfId="4323"/>
    <cellStyle name="SAPBEXHLevel1X 5 2" xfId="4324"/>
    <cellStyle name="SAPBEXHLevel1X 5 2 2" xfId="17495"/>
    <cellStyle name="SAPBEXHLevel1X 5 3" xfId="17494"/>
    <cellStyle name="SAPBEXHLevel1X 6" xfId="4325"/>
    <cellStyle name="SAPBEXHLevel1X 6 2" xfId="17496"/>
    <cellStyle name="SAPBEXHLevel1X 7" xfId="4326"/>
    <cellStyle name="SAPBEXHLevel1X 7 2" xfId="17497"/>
    <cellStyle name="SAPBEXHLevel1X 8" xfId="17476"/>
    <cellStyle name="SAPBEXHLevel1X_6.1-топл_расход" xfId="16095"/>
    <cellStyle name="SAPBEXHLevel2" xfId="4327"/>
    <cellStyle name="SAPBEXHLevel2 2" xfId="4328"/>
    <cellStyle name="SAPBEXHLevel2 2 2" xfId="4329"/>
    <cellStyle name="SAPBEXHLevel2 2 2 2" xfId="4330"/>
    <cellStyle name="SAPBEXHLevel2 2 2 2 2" xfId="4331"/>
    <cellStyle name="SAPBEXHLevel2 2 2 2 2 2" xfId="17502"/>
    <cellStyle name="SAPBEXHLevel2 2 2 2 3" xfId="17501"/>
    <cellStyle name="SAPBEXHLevel2 2 2 3" xfId="4332"/>
    <cellStyle name="SAPBEXHLevel2 2 2 3 2" xfId="17503"/>
    <cellStyle name="SAPBEXHLevel2 2 2 4" xfId="17500"/>
    <cellStyle name="SAPBEXHLevel2 2 3" xfId="4333"/>
    <cellStyle name="SAPBEXHLevel2 2 3 2" xfId="4334"/>
    <cellStyle name="SAPBEXHLevel2 2 3 2 2" xfId="17505"/>
    <cellStyle name="SAPBEXHLevel2 2 3 3" xfId="17504"/>
    <cellStyle name="SAPBEXHLevel2 2 4" xfId="4335"/>
    <cellStyle name="SAPBEXHLevel2 2 4 2" xfId="17506"/>
    <cellStyle name="SAPBEXHLevel2 2 5" xfId="4336"/>
    <cellStyle name="SAPBEXHLevel2 2 5 2" xfId="17507"/>
    <cellStyle name="SAPBEXHLevel2 2 6" xfId="4337"/>
    <cellStyle name="SAPBEXHLevel2 2 6 2" xfId="17508"/>
    <cellStyle name="SAPBEXHLevel2 2 7" xfId="4338"/>
    <cellStyle name="SAPBEXHLevel2 2 7 2" xfId="17509"/>
    <cellStyle name="SAPBEXHLevel2 2 8" xfId="17499"/>
    <cellStyle name="SAPBEXHLevel2 2_Формат БП (формы сбытовых компаний)_1" xfId="16096"/>
    <cellStyle name="SAPBEXHLevel2 3" xfId="4339"/>
    <cellStyle name="SAPBEXHLevel2 3 2" xfId="4340"/>
    <cellStyle name="SAPBEXHLevel2 3 2 2" xfId="4341"/>
    <cellStyle name="SAPBEXHLevel2 3 2 2 2" xfId="17512"/>
    <cellStyle name="SAPBEXHLevel2 3 2 3" xfId="17511"/>
    <cellStyle name="SAPBEXHLevel2 3 3" xfId="4342"/>
    <cellStyle name="SAPBEXHLevel2 3 3 2" xfId="17513"/>
    <cellStyle name="SAPBEXHLevel2 3 4" xfId="17510"/>
    <cellStyle name="SAPBEXHLevel2 4" xfId="4343"/>
    <cellStyle name="SAPBEXHLevel2 4 2" xfId="4344"/>
    <cellStyle name="SAPBEXHLevel2 4 2 2" xfId="17515"/>
    <cellStyle name="SAPBEXHLevel2 4 3" xfId="17514"/>
    <cellStyle name="SAPBEXHLevel2 5" xfId="4345"/>
    <cellStyle name="SAPBEXHLevel2 5 2" xfId="4346"/>
    <cellStyle name="SAPBEXHLevel2 5 2 2" xfId="17517"/>
    <cellStyle name="SAPBEXHLevel2 5 3" xfId="17516"/>
    <cellStyle name="SAPBEXHLevel2 6" xfId="4347"/>
    <cellStyle name="SAPBEXHLevel2 6 2" xfId="17518"/>
    <cellStyle name="SAPBEXHLevel2 7" xfId="4348"/>
    <cellStyle name="SAPBEXHLevel2 7 2" xfId="17519"/>
    <cellStyle name="SAPBEXHLevel2 8" xfId="17498"/>
    <cellStyle name="SAPBEXHLevel2_6.1-топл_расход" xfId="16097"/>
    <cellStyle name="SAPBEXHLevel2X" xfId="4349"/>
    <cellStyle name="SAPBEXHLevel2X 2" xfId="4350"/>
    <cellStyle name="SAPBEXHLevel2X 2 2" xfId="4351"/>
    <cellStyle name="SAPBEXHLevel2X 2 2 2" xfId="4352"/>
    <cellStyle name="SAPBEXHLevel2X 2 2 2 2" xfId="4353"/>
    <cellStyle name="SAPBEXHLevel2X 2 2 2 2 2" xfId="17524"/>
    <cellStyle name="SAPBEXHLevel2X 2 2 2 3" xfId="17523"/>
    <cellStyle name="SAPBEXHLevel2X 2 2 3" xfId="4354"/>
    <cellStyle name="SAPBEXHLevel2X 2 2 3 2" xfId="17525"/>
    <cellStyle name="SAPBEXHLevel2X 2 2 4" xfId="17522"/>
    <cellStyle name="SAPBEXHLevel2X 2 3" xfId="4355"/>
    <cellStyle name="SAPBEXHLevel2X 2 3 2" xfId="4356"/>
    <cellStyle name="SAPBEXHLevel2X 2 3 2 2" xfId="17527"/>
    <cellStyle name="SAPBEXHLevel2X 2 3 3" xfId="17526"/>
    <cellStyle name="SAPBEXHLevel2X 2 4" xfId="4357"/>
    <cellStyle name="SAPBEXHLevel2X 2 4 2" xfId="17528"/>
    <cellStyle name="SAPBEXHLevel2X 2 5" xfId="4358"/>
    <cellStyle name="SAPBEXHLevel2X 2 5 2" xfId="17529"/>
    <cellStyle name="SAPBEXHLevel2X 2 6" xfId="4359"/>
    <cellStyle name="SAPBEXHLevel2X 2 6 2" xfId="17530"/>
    <cellStyle name="SAPBEXHLevel2X 2 7" xfId="4360"/>
    <cellStyle name="SAPBEXHLevel2X 2 7 2" xfId="17531"/>
    <cellStyle name="SAPBEXHLevel2X 2 8" xfId="17521"/>
    <cellStyle name="SAPBEXHLevel2X 2_Формат БП (формы сбытовых компаний)_1" xfId="16098"/>
    <cellStyle name="SAPBEXHLevel2X 3" xfId="4361"/>
    <cellStyle name="SAPBEXHLevel2X 3 2" xfId="4362"/>
    <cellStyle name="SAPBEXHLevel2X 3 2 2" xfId="4363"/>
    <cellStyle name="SAPBEXHLevel2X 3 2 2 2" xfId="17534"/>
    <cellStyle name="SAPBEXHLevel2X 3 2 3" xfId="17533"/>
    <cellStyle name="SAPBEXHLevel2X 3 3" xfId="4364"/>
    <cellStyle name="SAPBEXHLevel2X 3 3 2" xfId="17535"/>
    <cellStyle name="SAPBEXHLevel2X 3 4" xfId="17532"/>
    <cellStyle name="SAPBEXHLevel2X 4" xfId="4365"/>
    <cellStyle name="SAPBEXHLevel2X 4 2" xfId="4366"/>
    <cellStyle name="SAPBEXHLevel2X 4 2 2" xfId="17537"/>
    <cellStyle name="SAPBEXHLevel2X 4 3" xfId="17536"/>
    <cellStyle name="SAPBEXHLevel2X 5" xfId="4367"/>
    <cellStyle name="SAPBEXHLevel2X 5 2" xfId="4368"/>
    <cellStyle name="SAPBEXHLevel2X 5 2 2" xfId="17539"/>
    <cellStyle name="SAPBEXHLevel2X 5 3" xfId="17538"/>
    <cellStyle name="SAPBEXHLevel2X 6" xfId="4369"/>
    <cellStyle name="SAPBEXHLevel2X 6 2" xfId="17540"/>
    <cellStyle name="SAPBEXHLevel2X 7" xfId="4370"/>
    <cellStyle name="SAPBEXHLevel2X 7 2" xfId="17541"/>
    <cellStyle name="SAPBEXHLevel2X 8" xfId="17520"/>
    <cellStyle name="SAPBEXHLevel2X_6.1-топл_расход" xfId="16099"/>
    <cellStyle name="SAPBEXHLevel3" xfId="4371"/>
    <cellStyle name="SAPBEXHLevel3 2" xfId="4372"/>
    <cellStyle name="SAPBEXHLevel3 2 2" xfId="4373"/>
    <cellStyle name="SAPBEXHLevel3 2 2 2" xfId="4374"/>
    <cellStyle name="SAPBEXHLevel3 2 2 2 2" xfId="4375"/>
    <cellStyle name="SAPBEXHLevel3 2 2 2 2 2" xfId="17546"/>
    <cellStyle name="SAPBEXHLevel3 2 2 2 3" xfId="17545"/>
    <cellStyle name="SAPBEXHLevel3 2 2 3" xfId="4376"/>
    <cellStyle name="SAPBEXHLevel3 2 2 3 2" xfId="17547"/>
    <cellStyle name="SAPBEXHLevel3 2 2 4" xfId="17544"/>
    <cellStyle name="SAPBEXHLevel3 2 3" xfId="4377"/>
    <cellStyle name="SAPBEXHLevel3 2 3 2" xfId="4378"/>
    <cellStyle name="SAPBEXHLevel3 2 3 2 2" xfId="17549"/>
    <cellStyle name="SAPBEXHLevel3 2 3 3" xfId="17548"/>
    <cellStyle name="SAPBEXHLevel3 2 4" xfId="4379"/>
    <cellStyle name="SAPBEXHLevel3 2 4 2" xfId="17550"/>
    <cellStyle name="SAPBEXHLevel3 2 5" xfId="4380"/>
    <cellStyle name="SAPBEXHLevel3 2 5 2" xfId="17551"/>
    <cellStyle name="SAPBEXHLevel3 2 6" xfId="4381"/>
    <cellStyle name="SAPBEXHLevel3 2 6 2" xfId="17552"/>
    <cellStyle name="SAPBEXHLevel3 2 7" xfId="4382"/>
    <cellStyle name="SAPBEXHLevel3 2 7 2" xfId="17553"/>
    <cellStyle name="SAPBEXHLevel3 2 8" xfId="17543"/>
    <cellStyle name="SAPBEXHLevel3 2_Формат БП (формы сбытовых компаний)_1" xfId="16100"/>
    <cellStyle name="SAPBEXHLevel3 3" xfId="4383"/>
    <cellStyle name="SAPBEXHLevel3 3 2" xfId="4384"/>
    <cellStyle name="SAPBEXHLevel3 3 2 2" xfId="4385"/>
    <cellStyle name="SAPBEXHLevel3 3 2 2 2" xfId="17556"/>
    <cellStyle name="SAPBEXHLevel3 3 2 3" xfId="17555"/>
    <cellStyle name="SAPBEXHLevel3 3 3" xfId="4386"/>
    <cellStyle name="SAPBEXHLevel3 3 3 2" xfId="17557"/>
    <cellStyle name="SAPBEXHLevel3 3 4" xfId="17554"/>
    <cellStyle name="SAPBEXHLevel3 4" xfId="4387"/>
    <cellStyle name="SAPBEXHLevel3 4 2" xfId="4388"/>
    <cellStyle name="SAPBEXHLevel3 4 2 2" xfId="17559"/>
    <cellStyle name="SAPBEXHLevel3 4 3" xfId="17558"/>
    <cellStyle name="SAPBEXHLevel3 5" xfId="4389"/>
    <cellStyle name="SAPBEXHLevel3 5 2" xfId="4390"/>
    <cellStyle name="SAPBEXHLevel3 5 2 2" xfId="17561"/>
    <cellStyle name="SAPBEXHLevel3 5 3" xfId="17560"/>
    <cellStyle name="SAPBEXHLevel3 6" xfId="4391"/>
    <cellStyle name="SAPBEXHLevel3 6 2" xfId="17562"/>
    <cellStyle name="SAPBEXHLevel3 7" xfId="4392"/>
    <cellStyle name="SAPBEXHLevel3 7 2" xfId="17563"/>
    <cellStyle name="SAPBEXHLevel3 8" xfId="17542"/>
    <cellStyle name="SAPBEXHLevel3_6.1-топл_расход" xfId="16101"/>
    <cellStyle name="SAPBEXHLevel3X" xfId="4393"/>
    <cellStyle name="SAPBEXHLevel3X 2" xfId="4394"/>
    <cellStyle name="SAPBEXHLevel3X 2 2" xfId="4395"/>
    <cellStyle name="SAPBEXHLevel3X 2 2 2" xfId="4396"/>
    <cellStyle name="SAPBEXHLevel3X 2 2 2 2" xfId="4397"/>
    <cellStyle name="SAPBEXHLevel3X 2 2 2 2 2" xfId="17568"/>
    <cellStyle name="SAPBEXHLevel3X 2 2 2 3" xfId="17567"/>
    <cellStyle name="SAPBEXHLevel3X 2 2 3" xfId="4398"/>
    <cellStyle name="SAPBEXHLevel3X 2 2 3 2" xfId="17569"/>
    <cellStyle name="SAPBEXHLevel3X 2 2 4" xfId="17566"/>
    <cellStyle name="SAPBEXHLevel3X 2 3" xfId="4399"/>
    <cellStyle name="SAPBEXHLevel3X 2 3 2" xfId="4400"/>
    <cellStyle name="SAPBEXHLevel3X 2 3 2 2" xfId="17571"/>
    <cellStyle name="SAPBEXHLevel3X 2 3 3" xfId="17570"/>
    <cellStyle name="SAPBEXHLevel3X 2 4" xfId="4401"/>
    <cellStyle name="SAPBEXHLevel3X 2 4 2" xfId="17572"/>
    <cellStyle name="SAPBEXHLevel3X 2 5" xfId="4402"/>
    <cellStyle name="SAPBEXHLevel3X 2 5 2" xfId="17573"/>
    <cellStyle name="SAPBEXHLevel3X 2 6" xfId="4403"/>
    <cellStyle name="SAPBEXHLevel3X 2 6 2" xfId="17574"/>
    <cellStyle name="SAPBEXHLevel3X 2 7" xfId="4404"/>
    <cellStyle name="SAPBEXHLevel3X 2 7 2" xfId="17575"/>
    <cellStyle name="SAPBEXHLevel3X 2 8" xfId="17565"/>
    <cellStyle name="SAPBEXHLevel3X 2_Формат БП (формы сбытовых компаний)_1" xfId="16102"/>
    <cellStyle name="SAPBEXHLevel3X 3" xfId="4405"/>
    <cellStyle name="SAPBEXHLevel3X 3 2" xfId="4406"/>
    <cellStyle name="SAPBEXHLevel3X 3 2 2" xfId="4407"/>
    <cellStyle name="SAPBEXHLevel3X 3 2 2 2" xfId="17578"/>
    <cellStyle name="SAPBEXHLevel3X 3 2 3" xfId="17577"/>
    <cellStyle name="SAPBEXHLevel3X 3 3" xfId="4408"/>
    <cellStyle name="SAPBEXHLevel3X 3 3 2" xfId="17579"/>
    <cellStyle name="SAPBEXHLevel3X 3 4" xfId="17576"/>
    <cellStyle name="SAPBEXHLevel3X 4" xfId="4409"/>
    <cellStyle name="SAPBEXHLevel3X 4 2" xfId="4410"/>
    <cellStyle name="SAPBEXHLevel3X 4 2 2" xfId="17581"/>
    <cellStyle name="SAPBEXHLevel3X 4 3" xfId="17580"/>
    <cellStyle name="SAPBEXHLevel3X 5" xfId="4411"/>
    <cellStyle name="SAPBEXHLevel3X 5 2" xfId="4412"/>
    <cellStyle name="SAPBEXHLevel3X 5 2 2" xfId="17583"/>
    <cellStyle name="SAPBEXHLevel3X 5 3" xfId="17582"/>
    <cellStyle name="SAPBEXHLevel3X 6" xfId="4413"/>
    <cellStyle name="SAPBEXHLevel3X 6 2" xfId="17584"/>
    <cellStyle name="SAPBEXHLevel3X 7" xfId="4414"/>
    <cellStyle name="SAPBEXHLevel3X 7 2" xfId="17585"/>
    <cellStyle name="SAPBEXHLevel3X 8" xfId="17564"/>
    <cellStyle name="SAPBEXHLevel3X_6.1-топл_расход" xfId="16103"/>
    <cellStyle name="SAPBEXinputData" xfId="4415"/>
    <cellStyle name="SAPBEXinputData 2" xfId="16104"/>
    <cellStyle name="SAPBEXresData" xfId="4416"/>
    <cellStyle name="SAPBEXresData 2" xfId="4417"/>
    <cellStyle name="SAPBEXresData 2 2" xfId="4418"/>
    <cellStyle name="SAPBEXresData 2 2 2" xfId="4419"/>
    <cellStyle name="SAPBEXresData 2 2 2 2" xfId="4420"/>
    <cellStyle name="SAPBEXresData 2 2 2 2 2" xfId="17590"/>
    <cellStyle name="SAPBEXresData 2 2 2 3" xfId="17589"/>
    <cellStyle name="SAPBEXresData 2 2 3" xfId="4421"/>
    <cellStyle name="SAPBEXresData 2 2 3 2" xfId="17591"/>
    <cellStyle name="SAPBEXresData 2 2 4" xfId="17588"/>
    <cellStyle name="SAPBEXresData 2 3" xfId="4422"/>
    <cellStyle name="SAPBEXresData 2 3 2" xfId="4423"/>
    <cellStyle name="SAPBEXresData 2 3 2 2" xfId="17593"/>
    <cellStyle name="SAPBEXresData 2 3 3" xfId="17592"/>
    <cellStyle name="SAPBEXresData 2 4" xfId="4424"/>
    <cellStyle name="SAPBEXresData 2 4 2" xfId="17594"/>
    <cellStyle name="SAPBEXresData 2 5" xfId="4425"/>
    <cellStyle name="SAPBEXresData 2 5 2" xfId="17595"/>
    <cellStyle name="SAPBEXresData 2 6" xfId="4426"/>
    <cellStyle name="SAPBEXresData 2 6 2" xfId="17596"/>
    <cellStyle name="SAPBEXresData 2 7" xfId="4427"/>
    <cellStyle name="SAPBEXresData 2 7 2" xfId="17597"/>
    <cellStyle name="SAPBEXresData 2 8" xfId="17587"/>
    <cellStyle name="SAPBEXresData 3" xfId="4428"/>
    <cellStyle name="SAPBEXresData 3 2" xfId="4429"/>
    <cellStyle name="SAPBEXresData 3 2 2" xfId="4430"/>
    <cellStyle name="SAPBEXresData 3 2 2 2" xfId="17600"/>
    <cellStyle name="SAPBEXresData 3 2 3" xfId="17599"/>
    <cellStyle name="SAPBEXresData 3 3" xfId="4431"/>
    <cellStyle name="SAPBEXresData 3 3 2" xfId="17601"/>
    <cellStyle name="SAPBEXresData 3 4" xfId="17598"/>
    <cellStyle name="SAPBEXresData 4" xfId="4432"/>
    <cellStyle name="SAPBEXresData 4 2" xfId="4433"/>
    <cellStyle name="SAPBEXresData 4 2 2" xfId="17603"/>
    <cellStyle name="SAPBEXresData 4 3" xfId="17602"/>
    <cellStyle name="SAPBEXresData 5" xfId="4434"/>
    <cellStyle name="SAPBEXresData 5 2" xfId="4435"/>
    <cellStyle name="SAPBEXresData 5 2 2" xfId="17605"/>
    <cellStyle name="SAPBEXresData 5 3" xfId="17604"/>
    <cellStyle name="SAPBEXresData 6" xfId="4436"/>
    <cellStyle name="SAPBEXresData 6 2" xfId="17606"/>
    <cellStyle name="SAPBEXresData 7" xfId="4437"/>
    <cellStyle name="SAPBEXresData 7 2" xfId="17607"/>
    <cellStyle name="SAPBEXresData 8" xfId="17586"/>
    <cellStyle name="SAPBEXresDataEmph" xfId="4438"/>
    <cellStyle name="SAPBEXresDataEmph 2" xfId="4439"/>
    <cellStyle name="SAPBEXresDataEmph 2 2" xfId="4440"/>
    <cellStyle name="SAPBEXresDataEmph 2 2 2" xfId="4441"/>
    <cellStyle name="SAPBEXresDataEmph 2 2 2 2" xfId="4442"/>
    <cellStyle name="SAPBEXresDataEmph 2 2 2 2 2" xfId="17612"/>
    <cellStyle name="SAPBEXresDataEmph 2 2 2 3" xfId="17611"/>
    <cellStyle name="SAPBEXresDataEmph 2 2 3" xfId="4443"/>
    <cellStyle name="SAPBEXresDataEmph 2 2 3 2" xfId="17613"/>
    <cellStyle name="SAPBEXresDataEmph 2 2 4" xfId="17610"/>
    <cellStyle name="SAPBEXresDataEmph 2 3" xfId="4444"/>
    <cellStyle name="SAPBEXresDataEmph 2 3 2" xfId="4445"/>
    <cellStyle name="SAPBEXresDataEmph 2 3 2 2" xfId="17615"/>
    <cellStyle name="SAPBEXresDataEmph 2 3 3" xfId="17614"/>
    <cellStyle name="SAPBEXresDataEmph 2 4" xfId="4446"/>
    <cellStyle name="SAPBEXresDataEmph 2 4 2" xfId="17616"/>
    <cellStyle name="SAPBEXresDataEmph 2 5" xfId="4447"/>
    <cellStyle name="SAPBEXresDataEmph 2 5 2" xfId="17617"/>
    <cellStyle name="SAPBEXresDataEmph 2 6" xfId="4448"/>
    <cellStyle name="SAPBEXresDataEmph 2 6 2" xfId="17618"/>
    <cellStyle name="SAPBEXresDataEmph 2 7" xfId="4449"/>
    <cellStyle name="SAPBEXresDataEmph 2 7 2" xfId="17619"/>
    <cellStyle name="SAPBEXresDataEmph 2 8" xfId="17609"/>
    <cellStyle name="SAPBEXresDataEmph 3" xfId="4450"/>
    <cellStyle name="SAPBEXresDataEmph 3 2" xfId="4451"/>
    <cellStyle name="SAPBEXresDataEmph 3 2 2" xfId="4452"/>
    <cellStyle name="SAPBEXresDataEmph 3 2 2 2" xfId="17622"/>
    <cellStyle name="SAPBEXresDataEmph 3 2 3" xfId="17621"/>
    <cellStyle name="SAPBEXresDataEmph 3 3" xfId="4453"/>
    <cellStyle name="SAPBEXresDataEmph 3 3 2" xfId="17623"/>
    <cellStyle name="SAPBEXresDataEmph 3 4" xfId="17620"/>
    <cellStyle name="SAPBEXresDataEmph 4" xfId="4454"/>
    <cellStyle name="SAPBEXresDataEmph 4 2" xfId="4455"/>
    <cellStyle name="SAPBEXresDataEmph 4 2 2" xfId="17625"/>
    <cellStyle name="SAPBEXresDataEmph 4 3" xfId="17624"/>
    <cellStyle name="SAPBEXresDataEmph 5" xfId="4456"/>
    <cellStyle name="SAPBEXresDataEmph 5 2" xfId="4457"/>
    <cellStyle name="SAPBEXresDataEmph 5 2 2" xfId="17627"/>
    <cellStyle name="SAPBEXresDataEmph 5 3" xfId="17626"/>
    <cellStyle name="SAPBEXresDataEmph 6" xfId="4458"/>
    <cellStyle name="SAPBEXresDataEmph 6 2" xfId="17628"/>
    <cellStyle name="SAPBEXresDataEmph 7" xfId="4459"/>
    <cellStyle name="SAPBEXresDataEmph 7 2" xfId="17629"/>
    <cellStyle name="SAPBEXresDataEmph 8" xfId="17608"/>
    <cellStyle name="SAPBEXresItem" xfId="4460"/>
    <cellStyle name="SAPBEXresItem 2" xfId="4461"/>
    <cellStyle name="SAPBEXresItem 2 2" xfId="4462"/>
    <cellStyle name="SAPBEXresItem 2 2 2" xfId="4463"/>
    <cellStyle name="SAPBEXresItem 2 2 2 2" xfId="4464"/>
    <cellStyle name="SAPBEXresItem 2 2 2 2 2" xfId="17634"/>
    <cellStyle name="SAPBEXresItem 2 2 2 3" xfId="17633"/>
    <cellStyle name="SAPBEXresItem 2 2 3" xfId="4465"/>
    <cellStyle name="SAPBEXresItem 2 2 3 2" xfId="17635"/>
    <cellStyle name="SAPBEXresItem 2 2 4" xfId="17632"/>
    <cellStyle name="SAPBEXresItem 2 3" xfId="4466"/>
    <cellStyle name="SAPBEXresItem 2 3 2" xfId="4467"/>
    <cellStyle name="SAPBEXresItem 2 3 2 2" xfId="17637"/>
    <cellStyle name="SAPBEXresItem 2 3 3" xfId="17636"/>
    <cellStyle name="SAPBEXresItem 2 4" xfId="4468"/>
    <cellStyle name="SAPBEXresItem 2 4 2" xfId="17638"/>
    <cellStyle name="SAPBEXresItem 2 5" xfId="4469"/>
    <cellStyle name="SAPBEXresItem 2 5 2" xfId="17639"/>
    <cellStyle name="SAPBEXresItem 2 6" xfId="4470"/>
    <cellStyle name="SAPBEXresItem 2 6 2" xfId="17640"/>
    <cellStyle name="SAPBEXresItem 2 7" xfId="4471"/>
    <cellStyle name="SAPBEXresItem 2 7 2" xfId="17641"/>
    <cellStyle name="SAPBEXresItem 2 8" xfId="17631"/>
    <cellStyle name="SAPBEXresItem 3" xfId="4472"/>
    <cellStyle name="SAPBEXresItem 3 2" xfId="4473"/>
    <cellStyle name="SAPBEXresItem 3 2 2" xfId="4474"/>
    <cellStyle name="SAPBEXresItem 3 2 2 2" xfId="17644"/>
    <cellStyle name="SAPBEXresItem 3 2 3" xfId="17643"/>
    <cellStyle name="SAPBEXresItem 3 3" xfId="4475"/>
    <cellStyle name="SAPBEXresItem 3 3 2" xfId="17645"/>
    <cellStyle name="SAPBEXresItem 3 4" xfId="17642"/>
    <cellStyle name="SAPBEXresItem 4" xfId="4476"/>
    <cellStyle name="SAPBEXresItem 4 2" xfId="4477"/>
    <cellStyle name="SAPBEXresItem 4 2 2" xfId="17647"/>
    <cellStyle name="SAPBEXresItem 4 3" xfId="17646"/>
    <cellStyle name="SAPBEXresItem 5" xfId="4478"/>
    <cellStyle name="SAPBEXresItem 5 2" xfId="4479"/>
    <cellStyle name="SAPBEXresItem 5 2 2" xfId="17649"/>
    <cellStyle name="SAPBEXresItem 5 3" xfId="17648"/>
    <cellStyle name="SAPBEXresItem 6" xfId="4480"/>
    <cellStyle name="SAPBEXresItem 6 2" xfId="17650"/>
    <cellStyle name="SAPBEXresItem 7" xfId="4481"/>
    <cellStyle name="SAPBEXresItem 7 2" xfId="17651"/>
    <cellStyle name="SAPBEXresItem 8" xfId="17630"/>
    <cellStyle name="SAPBEXresItemX" xfId="4482"/>
    <cellStyle name="SAPBEXresItemX 2" xfId="4483"/>
    <cellStyle name="SAPBEXresItemX 2 2" xfId="4484"/>
    <cellStyle name="SAPBEXresItemX 2 2 2" xfId="4485"/>
    <cellStyle name="SAPBEXresItemX 2 2 2 2" xfId="4486"/>
    <cellStyle name="SAPBEXresItemX 2 2 2 2 2" xfId="17656"/>
    <cellStyle name="SAPBEXresItemX 2 2 2 3" xfId="17655"/>
    <cellStyle name="SAPBEXresItemX 2 2 3" xfId="4487"/>
    <cellStyle name="SAPBEXresItemX 2 2 3 2" xfId="17657"/>
    <cellStyle name="SAPBEXresItemX 2 2 4" xfId="17654"/>
    <cellStyle name="SAPBEXresItemX 2 3" xfId="4488"/>
    <cellStyle name="SAPBEXresItemX 2 3 2" xfId="4489"/>
    <cellStyle name="SAPBEXresItemX 2 3 2 2" xfId="17659"/>
    <cellStyle name="SAPBEXresItemX 2 3 3" xfId="17658"/>
    <cellStyle name="SAPBEXresItemX 2 4" xfId="4490"/>
    <cellStyle name="SAPBEXresItemX 2 4 2" xfId="17660"/>
    <cellStyle name="SAPBEXresItemX 2 5" xfId="4491"/>
    <cellStyle name="SAPBEXresItemX 2 5 2" xfId="17661"/>
    <cellStyle name="SAPBEXresItemX 2 6" xfId="4492"/>
    <cellStyle name="SAPBEXresItemX 2 6 2" xfId="17662"/>
    <cellStyle name="SAPBEXresItemX 2 7" xfId="4493"/>
    <cellStyle name="SAPBEXresItemX 2 7 2" xfId="17663"/>
    <cellStyle name="SAPBEXresItemX 2 8" xfId="17653"/>
    <cellStyle name="SAPBEXresItemX 3" xfId="4494"/>
    <cellStyle name="SAPBEXresItemX 3 2" xfId="4495"/>
    <cellStyle name="SAPBEXresItemX 3 2 2" xfId="4496"/>
    <cellStyle name="SAPBEXresItemX 3 2 2 2" xfId="17666"/>
    <cellStyle name="SAPBEXresItemX 3 2 3" xfId="17665"/>
    <cellStyle name="SAPBEXresItemX 3 3" xfId="4497"/>
    <cellStyle name="SAPBEXresItemX 3 3 2" xfId="17667"/>
    <cellStyle name="SAPBEXresItemX 3 4" xfId="17664"/>
    <cellStyle name="SAPBEXresItemX 4" xfId="4498"/>
    <cellStyle name="SAPBEXresItemX 4 2" xfId="4499"/>
    <cellStyle name="SAPBEXresItemX 4 2 2" xfId="17669"/>
    <cellStyle name="SAPBEXresItemX 4 3" xfId="17668"/>
    <cellStyle name="SAPBEXresItemX 5" xfId="4500"/>
    <cellStyle name="SAPBEXresItemX 5 2" xfId="4501"/>
    <cellStyle name="SAPBEXresItemX 5 2 2" xfId="17671"/>
    <cellStyle name="SAPBEXresItemX 5 3" xfId="17670"/>
    <cellStyle name="SAPBEXresItemX 6" xfId="4502"/>
    <cellStyle name="SAPBEXresItemX 6 2" xfId="17672"/>
    <cellStyle name="SAPBEXresItemX 7" xfId="4503"/>
    <cellStyle name="SAPBEXresItemX 7 2" xfId="17673"/>
    <cellStyle name="SAPBEXresItemX 8" xfId="17652"/>
    <cellStyle name="SAPBEXstdData" xfId="4504"/>
    <cellStyle name="SAPBEXstdData 2" xfId="4505"/>
    <cellStyle name="SAPBEXstdData 2 2" xfId="4506"/>
    <cellStyle name="SAPBEXstdData 2 2 2" xfId="4507"/>
    <cellStyle name="SAPBEXstdData 2 2 2 2" xfId="4508"/>
    <cellStyle name="SAPBEXstdData 2 2 2 2 2" xfId="17678"/>
    <cellStyle name="SAPBEXstdData 2 2 2 3" xfId="17677"/>
    <cellStyle name="SAPBEXstdData 2 2 3" xfId="4509"/>
    <cellStyle name="SAPBEXstdData 2 2 3 2" xfId="17679"/>
    <cellStyle name="SAPBEXstdData 2 2 4" xfId="17676"/>
    <cellStyle name="SAPBEXstdData 2 3" xfId="4510"/>
    <cellStyle name="SAPBEXstdData 2 3 2" xfId="4511"/>
    <cellStyle name="SAPBEXstdData 2 3 2 2" xfId="17681"/>
    <cellStyle name="SAPBEXstdData 2 3 3" xfId="17680"/>
    <cellStyle name="SAPBEXstdData 2 4" xfId="4512"/>
    <cellStyle name="SAPBEXstdData 2 4 2" xfId="17682"/>
    <cellStyle name="SAPBEXstdData 2 5" xfId="4513"/>
    <cellStyle name="SAPBEXstdData 2 5 2" xfId="17683"/>
    <cellStyle name="SAPBEXstdData 2 6" xfId="4514"/>
    <cellStyle name="SAPBEXstdData 2 6 2" xfId="17684"/>
    <cellStyle name="SAPBEXstdData 2 7" xfId="4515"/>
    <cellStyle name="SAPBEXstdData 2 7 2" xfId="17685"/>
    <cellStyle name="SAPBEXstdData 2 8" xfId="17675"/>
    <cellStyle name="SAPBEXstdData 3" xfId="4516"/>
    <cellStyle name="SAPBEXstdData 3 2" xfId="4517"/>
    <cellStyle name="SAPBEXstdData 3 2 2" xfId="4518"/>
    <cellStyle name="SAPBEXstdData 3 2 2 2" xfId="17688"/>
    <cellStyle name="SAPBEXstdData 3 2 3" xfId="17687"/>
    <cellStyle name="SAPBEXstdData 3 3" xfId="4519"/>
    <cellStyle name="SAPBEXstdData 3 3 2" xfId="17689"/>
    <cellStyle name="SAPBEXstdData 3 4" xfId="17686"/>
    <cellStyle name="SAPBEXstdData 4" xfId="4520"/>
    <cellStyle name="SAPBEXstdData 4 2" xfId="4521"/>
    <cellStyle name="SAPBEXstdData 4 2 2" xfId="17691"/>
    <cellStyle name="SAPBEXstdData 4 3" xfId="17690"/>
    <cellStyle name="SAPBEXstdData 5" xfId="4522"/>
    <cellStyle name="SAPBEXstdData 5 2" xfId="4523"/>
    <cellStyle name="SAPBEXstdData 5 2 2" xfId="17693"/>
    <cellStyle name="SAPBEXstdData 5 3" xfId="17692"/>
    <cellStyle name="SAPBEXstdData 6" xfId="4524"/>
    <cellStyle name="SAPBEXstdData 6 2" xfId="17694"/>
    <cellStyle name="SAPBEXstdData 7" xfId="4525"/>
    <cellStyle name="SAPBEXstdData 7 2" xfId="17695"/>
    <cellStyle name="SAPBEXstdData 8" xfId="17674"/>
    <cellStyle name="SAPBEXstdDataEmph" xfId="4526"/>
    <cellStyle name="SAPBEXstdDataEmph 2" xfId="4527"/>
    <cellStyle name="SAPBEXstdDataEmph 2 2" xfId="4528"/>
    <cellStyle name="SAPBEXstdDataEmph 2 2 2" xfId="4529"/>
    <cellStyle name="SAPBEXstdDataEmph 2 2 2 2" xfId="4530"/>
    <cellStyle name="SAPBEXstdDataEmph 2 2 2 2 2" xfId="17700"/>
    <cellStyle name="SAPBEXstdDataEmph 2 2 2 3" xfId="17699"/>
    <cellStyle name="SAPBEXstdDataEmph 2 2 3" xfId="4531"/>
    <cellStyle name="SAPBEXstdDataEmph 2 2 3 2" xfId="17701"/>
    <cellStyle name="SAPBEXstdDataEmph 2 2 4" xfId="17698"/>
    <cellStyle name="SAPBEXstdDataEmph 2 3" xfId="4532"/>
    <cellStyle name="SAPBEXstdDataEmph 2 3 2" xfId="4533"/>
    <cellStyle name="SAPBEXstdDataEmph 2 3 2 2" xfId="17703"/>
    <cellStyle name="SAPBEXstdDataEmph 2 3 3" xfId="17702"/>
    <cellStyle name="SAPBEXstdDataEmph 2 4" xfId="4534"/>
    <cellStyle name="SAPBEXstdDataEmph 2 4 2" xfId="17704"/>
    <cellStyle name="SAPBEXstdDataEmph 2 5" xfId="4535"/>
    <cellStyle name="SAPBEXstdDataEmph 2 5 2" xfId="17705"/>
    <cellStyle name="SAPBEXstdDataEmph 2 6" xfId="4536"/>
    <cellStyle name="SAPBEXstdDataEmph 2 6 2" xfId="17706"/>
    <cellStyle name="SAPBEXstdDataEmph 2 7" xfId="4537"/>
    <cellStyle name="SAPBEXstdDataEmph 2 7 2" xfId="17707"/>
    <cellStyle name="SAPBEXstdDataEmph 2 8" xfId="17697"/>
    <cellStyle name="SAPBEXstdDataEmph 3" xfId="4538"/>
    <cellStyle name="SAPBEXstdDataEmph 3 2" xfId="4539"/>
    <cellStyle name="SAPBEXstdDataEmph 3 2 2" xfId="4540"/>
    <cellStyle name="SAPBEXstdDataEmph 3 2 2 2" xfId="17710"/>
    <cellStyle name="SAPBEXstdDataEmph 3 2 3" xfId="17709"/>
    <cellStyle name="SAPBEXstdDataEmph 3 3" xfId="4541"/>
    <cellStyle name="SAPBEXstdDataEmph 3 3 2" xfId="17711"/>
    <cellStyle name="SAPBEXstdDataEmph 3 4" xfId="17708"/>
    <cellStyle name="SAPBEXstdDataEmph 4" xfId="4542"/>
    <cellStyle name="SAPBEXstdDataEmph 4 2" xfId="4543"/>
    <cellStyle name="SAPBEXstdDataEmph 4 2 2" xfId="17713"/>
    <cellStyle name="SAPBEXstdDataEmph 4 3" xfId="17712"/>
    <cellStyle name="SAPBEXstdDataEmph 5" xfId="4544"/>
    <cellStyle name="SAPBEXstdDataEmph 5 2" xfId="4545"/>
    <cellStyle name="SAPBEXstdDataEmph 5 2 2" xfId="17715"/>
    <cellStyle name="SAPBEXstdDataEmph 5 3" xfId="17714"/>
    <cellStyle name="SAPBEXstdDataEmph 6" xfId="4546"/>
    <cellStyle name="SAPBEXstdDataEmph 6 2" xfId="17716"/>
    <cellStyle name="SAPBEXstdDataEmph 7" xfId="4547"/>
    <cellStyle name="SAPBEXstdDataEmph 7 2" xfId="17717"/>
    <cellStyle name="SAPBEXstdDataEmph 8" xfId="17696"/>
    <cellStyle name="SAPBEXstdItem" xfId="4548"/>
    <cellStyle name="SAPBEXstdItem 2" xfId="4549"/>
    <cellStyle name="SAPBEXstdItem 2 2" xfId="4550"/>
    <cellStyle name="SAPBEXstdItem 2 2 2" xfId="4551"/>
    <cellStyle name="SAPBEXstdItem 2 2 2 2" xfId="4552"/>
    <cellStyle name="SAPBEXstdItem 2 2 2 2 2" xfId="17722"/>
    <cellStyle name="SAPBEXstdItem 2 2 2 3" xfId="17721"/>
    <cellStyle name="SAPBEXstdItem 2 2 3" xfId="4553"/>
    <cellStyle name="SAPBEXstdItem 2 2 3 2" xfId="17723"/>
    <cellStyle name="SAPBEXstdItem 2 2 4" xfId="17720"/>
    <cellStyle name="SAPBEXstdItem 2 3" xfId="4554"/>
    <cellStyle name="SAPBEXstdItem 2 3 2" xfId="4555"/>
    <cellStyle name="SAPBEXstdItem 2 3 2 2" xfId="17725"/>
    <cellStyle name="SAPBEXstdItem 2 3 3" xfId="17724"/>
    <cellStyle name="SAPBEXstdItem 2 4" xfId="4556"/>
    <cellStyle name="SAPBEXstdItem 2 4 2" xfId="17726"/>
    <cellStyle name="SAPBEXstdItem 2 5" xfId="4557"/>
    <cellStyle name="SAPBEXstdItem 2 5 2" xfId="17727"/>
    <cellStyle name="SAPBEXstdItem 2 6" xfId="4558"/>
    <cellStyle name="SAPBEXstdItem 2 6 2" xfId="17728"/>
    <cellStyle name="SAPBEXstdItem 2 7" xfId="4559"/>
    <cellStyle name="SAPBEXstdItem 2 7 2" xfId="17729"/>
    <cellStyle name="SAPBEXstdItem 2 8" xfId="17719"/>
    <cellStyle name="SAPBEXstdItem 2_Формат БП (формы сбытовых компаний)_1" xfId="16105"/>
    <cellStyle name="SAPBEXstdItem 3" xfId="4560"/>
    <cellStyle name="SAPBEXstdItem 3 2" xfId="4561"/>
    <cellStyle name="SAPBEXstdItem 3 2 2" xfId="4562"/>
    <cellStyle name="SAPBEXstdItem 3 2 2 2" xfId="17732"/>
    <cellStyle name="SAPBEXstdItem 3 2 3" xfId="17731"/>
    <cellStyle name="SAPBEXstdItem 3 3" xfId="4563"/>
    <cellStyle name="SAPBEXstdItem 3 3 2" xfId="17733"/>
    <cellStyle name="SAPBEXstdItem 3 4" xfId="17730"/>
    <cellStyle name="SAPBEXstdItem 4" xfId="4564"/>
    <cellStyle name="SAPBEXstdItem 4 2" xfId="4565"/>
    <cellStyle name="SAPBEXstdItem 4 2 2" xfId="17735"/>
    <cellStyle name="SAPBEXstdItem 4 3" xfId="17734"/>
    <cellStyle name="SAPBEXstdItem 5" xfId="4566"/>
    <cellStyle name="SAPBEXstdItem 5 2" xfId="4567"/>
    <cellStyle name="SAPBEXstdItem 5 2 2" xfId="17737"/>
    <cellStyle name="SAPBEXstdItem 5 3" xfId="17736"/>
    <cellStyle name="SAPBEXstdItem 6" xfId="4568"/>
    <cellStyle name="SAPBEXstdItem 6 2" xfId="17738"/>
    <cellStyle name="SAPBEXstdItem 7" xfId="4569"/>
    <cellStyle name="SAPBEXstdItem 7 2" xfId="17739"/>
    <cellStyle name="SAPBEXstdItem 8" xfId="17718"/>
    <cellStyle name="SAPBEXstdItem_6.1-топл_расход" xfId="16106"/>
    <cellStyle name="SAPBEXstdItemX" xfId="4570"/>
    <cellStyle name="SAPBEXstdItemX 2" xfId="4571"/>
    <cellStyle name="SAPBEXstdItemX 2 2" xfId="4572"/>
    <cellStyle name="SAPBEXstdItemX 2 2 2" xfId="4573"/>
    <cellStyle name="SAPBEXstdItemX 2 2 2 2" xfId="4574"/>
    <cellStyle name="SAPBEXstdItemX 2 2 2 2 2" xfId="17744"/>
    <cellStyle name="SAPBEXstdItemX 2 2 2 3" xfId="17743"/>
    <cellStyle name="SAPBEXstdItemX 2 2 3" xfId="4575"/>
    <cellStyle name="SAPBEXstdItemX 2 2 3 2" xfId="17745"/>
    <cellStyle name="SAPBEXstdItemX 2 2 4" xfId="17742"/>
    <cellStyle name="SAPBEXstdItemX 2 3" xfId="4576"/>
    <cellStyle name="SAPBEXstdItemX 2 3 2" xfId="4577"/>
    <cellStyle name="SAPBEXstdItemX 2 3 2 2" xfId="17747"/>
    <cellStyle name="SAPBEXstdItemX 2 3 3" xfId="17746"/>
    <cellStyle name="SAPBEXstdItemX 2 4" xfId="4578"/>
    <cellStyle name="SAPBEXstdItemX 2 4 2" xfId="17748"/>
    <cellStyle name="SAPBEXstdItemX 2 5" xfId="4579"/>
    <cellStyle name="SAPBEXstdItemX 2 5 2" xfId="17749"/>
    <cellStyle name="SAPBEXstdItemX 2 6" xfId="4580"/>
    <cellStyle name="SAPBEXstdItemX 2 6 2" xfId="17750"/>
    <cellStyle name="SAPBEXstdItemX 2 7" xfId="4581"/>
    <cellStyle name="SAPBEXstdItemX 2 7 2" xfId="17751"/>
    <cellStyle name="SAPBEXstdItemX 2 8" xfId="17741"/>
    <cellStyle name="SAPBEXstdItemX 2_Формат БП (формы сбытовых компаний)_1" xfId="16107"/>
    <cellStyle name="SAPBEXstdItemX 3" xfId="4582"/>
    <cellStyle name="SAPBEXstdItemX 3 2" xfId="4583"/>
    <cellStyle name="SAPBEXstdItemX 3 2 2" xfId="4584"/>
    <cellStyle name="SAPBEXstdItemX 3 2 2 2" xfId="17754"/>
    <cellStyle name="SAPBEXstdItemX 3 2 3" xfId="17753"/>
    <cellStyle name="SAPBEXstdItemX 3 3" xfId="4585"/>
    <cellStyle name="SAPBEXstdItemX 3 3 2" xfId="17755"/>
    <cellStyle name="SAPBEXstdItemX 3 4" xfId="17752"/>
    <cellStyle name="SAPBEXstdItemX 4" xfId="4586"/>
    <cellStyle name="SAPBEXstdItemX 4 2" xfId="4587"/>
    <cellStyle name="SAPBEXstdItemX 4 2 2" xfId="17757"/>
    <cellStyle name="SAPBEXstdItemX 4 3" xfId="17756"/>
    <cellStyle name="SAPBEXstdItemX 5" xfId="4588"/>
    <cellStyle name="SAPBEXstdItemX 5 2" xfId="4589"/>
    <cellStyle name="SAPBEXstdItemX 5 2 2" xfId="17759"/>
    <cellStyle name="SAPBEXstdItemX 5 3" xfId="17758"/>
    <cellStyle name="SAPBEXstdItemX 6" xfId="4590"/>
    <cellStyle name="SAPBEXstdItemX 6 2" xfId="17760"/>
    <cellStyle name="SAPBEXstdItemX 7" xfId="4591"/>
    <cellStyle name="SAPBEXstdItemX 7 2" xfId="17761"/>
    <cellStyle name="SAPBEXstdItemX 8" xfId="17740"/>
    <cellStyle name="SAPBEXstdItemX_6.1-топл_расход" xfId="16108"/>
    <cellStyle name="SAPBEXtitle" xfId="4592"/>
    <cellStyle name="SAPBEXtitle 2" xfId="16109"/>
    <cellStyle name="SAPBEXtitle 2 2" xfId="16110"/>
    <cellStyle name="SAPBEXtitle 2_Формат БП (формы сбытовых компаний)_1" xfId="16111"/>
    <cellStyle name="SAPBEXtitle_СТАНЦИИ_2011_БП" xfId="16112"/>
    <cellStyle name="SAPBEXundefined" xfId="4593"/>
    <cellStyle name="SAPBEXundefined 2" xfId="4594"/>
    <cellStyle name="SAPBEXundefined 2 2" xfId="4595"/>
    <cellStyle name="SAPBEXundefined 2 2 2" xfId="4596"/>
    <cellStyle name="SAPBEXundefined 2 2 2 2" xfId="4597"/>
    <cellStyle name="SAPBEXundefined 2 2 2 2 2" xfId="17766"/>
    <cellStyle name="SAPBEXundefined 2 2 2 3" xfId="17765"/>
    <cellStyle name="SAPBEXundefined 2 2 3" xfId="4598"/>
    <cellStyle name="SAPBEXundefined 2 2 3 2" xfId="17767"/>
    <cellStyle name="SAPBEXundefined 2 2 4" xfId="17764"/>
    <cellStyle name="SAPBEXundefined 2 3" xfId="4599"/>
    <cellStyle name="SAPBEXundefined 2 3 2" xfId="4600"/>
    <cellStyle name="SAPBEXundefined 2 3 2 2" xfId="17769"/>
    <cellStyle name="SAPBEXundefined 2 3 3" xfId="17768"/>
    <cellStyle name="SAPBEXundefined 2 4" xfId="4601"/>
    <cellStyle name="SAPBEXundefined 2 4 2" xfId="17770"/>
    <cellStyle name="SAPBEXundefined 2 5" xfId="4602"/>
    <cellStyle name="SAPBEXundefined 2 5 2" xfId="17771"/>
    <cellStyle name="SAPBEXundefined 2 6" xfId="4603"/>
    <cellStyle name="SAPBEXundefined 2 6 2" xfId="17772"/>
    <cellStyle name="SAPBEXundefined 2 7" xfId="4604"/>
    <cellStyle name="SAPBEXundefined 2 7 2" xfId="17773"/>
    <cellStyle name="SAPBEXundefined 2 8" xfId="17763"/>
    <cellStyle name="SAPBEXundefined 3" xfId="4605"/>
    <cellStyle name="SAPBEXundefined 3 2" xfId="4606"/>
    <cellStyle name="SAPBEXundefined 3 2 2" xfId="4607"/>
    <cellStyle name="SAPBEXundefined 3 2 2 2" xfId="17776"/>
    <cellStyle name="SAPBEXundefined 3 2 3" xfId="17775"/>
    <cellStyle name="SAPBEXundefined 3 3" xfId="4608"/>
    <cellStyle name="SAPBEXundefined 3 3 2" xfId="17777"/>
    <cellStyle name="SAPBEXundefined 3 4" xfId="17774"/>
    <cellStyle name="SAPBEXundefined 4" xfId="4609"/>
    <cellStyle name="SAPBEXundefined 4 2" xfId="4610"/>
    <cellStyle name="SAPBEXundefined 4 2 2" xfId="17779"/>
    <cellStyle name="SAPBEXundefined 4 3" xfId="17778"/>
    <cellStyle name="SAPBEXundefined 5" xfId="4611"/>
    <cellStyle name="SAPBEXundefined 5 2" xfId="4612"/>
    <cellStyle name="SAPBEXundefined 5 2 2" xfId="17781"/>
    <cellStyle name="SAPBEXundefined 5 3" xfId="17780"/>
    <cellStyle name="SAPBEXundefined 6" xfId="4613"/>
    <cellStyle name="SAPBEXundefined 6 2" xfId="17782"/>
    <cellStyle name="SAPBEXundefined 7" xfId="4614"/>
    <cellStyle name="SAPBEXundefined 7 2" xfId="17783"/>
    <cellStyle name="SAPBEXundefined 8" xfId="17762"/>
    <cellStyle name="ScotchRule" xfId="16113"/>
    <cellStyle name="SEM-BPS-data" xfId="4615"/>
    <cellStyle name="SEM-BPS-head" xfId="4616"/>
    <cellStyle name="SEM-BPS-headdata" xfId="4617"/>
    <cellStyle name="SEM-BPS-headkey" xfId="4618"/>
    <cellStyle name="SEM-BPS-input-on" xfId="4619"/>
    <cellStyle name="SEM-BPS-key" xfId="4620"/>
    <cellStyle name="SEM-BPS-sub1" xfId="4621"/>
    <cellStyle name="SEM-BPS-sub2" xfId="4622"/>
    <cellStyle name="SEM-BPS-total" xfId="4623"/>
    <cellStyle name="Separator" xfId="4624"/>
    <cellStyle name="Single Accounting" xfId="16114"/>
    <cellStyle name="small" xfId="16115"/>
    <cellStyle name="st1" xfId="4625"/>
    <cellStyle name="Standard__Utopia Index Index und Guidance (Deutsch)" xfId="4626"/>
    <cellStyle name="Style 1" xfId="4627"/>
    <cellStyle name="Style 1 2" xfId="4628"/>
    <cellStyle name="Style 1 3" xfId="4629"/>
    <cellStyle name="Style 1_БезТЭЦ_ОКУ" xfId="4630"/>
    <cellStyle name="STYLE1 - Style1" xfId="4631"/>
    <cellStyle name="STYLE1 - Style1 2" xfId="4632"/>
    <cellStyle name="STYLE1 - Style1 2 2" xfId="4633"/>
    <cellStyle name="STYLE1 - Style1_Формат БП (формы сбытовых компаний)_1" xfId="16116"/>
    <cellStyle name="styleColumnTitles" xfId="26955"/>
    <cellStyle name="styleDateRange" xfId="26956"/>
    <cellStyle name="styleHidden" xfId="26957"/>
    <cellStyle name="styleNormal" xfId="26958"/>
    <cellStyle name="styleSeriesAttributes" xfId="26959"/>
    <cellStyle name="styleSeriesData" xfId="26960"/>
    <cellStyle name="styleSeriesDataForecast" xfId="26961"/>
    <cellStyle name="styleSeriesDataForecastNA" xfId="26962"/>
    <cellStyle name="styleSeriesDataNA" xfId="26963"/>
    <cellStyle name="Subtitle" xfId="16117"/>
    <cellStyle name="t2" xfId="4634"/>
    <cellStyle name="t2 2" xfId="4635"/>
    <cellStyle name="Table Head" xfId="16118"/>
    <cellStyle name="Table Head Aligned" xfId="4636"/>
    <cellStyle name="Table Head Blue" xfId="16119"/>
    <cellStyle name="Table Head Green" xfId="4637"/>
    <cellStyle name="Table Head_Val_Sum_Graph" xfId="16120"/>
    <cellStyle name="Table Heading" xfId="4638"/>
    <cellStyle name="Table Heading 2" xfId="4639"/>
    <cellStyle name="Table Heading 3" xfId="4640"/>
    <cellStyle name="Table Text" xfId="4641"/>
    <cellStyle name="Table Title" xfId="4642"/>
    <cellStyle name="Table Units" xfId="16121"/>
    <cellStyle name="Table_Header" xfId="4643"/>
    <cellStyle name="Text" xfId="4644"/>
    <cellStyle name="Text 1" xfId="4645"/>
    <cellStyle name="Text Head" xfId="16122"/>
    <cellStyle name="Text Head 1" xfId="4646"/>
    <cellStyle name="Text Indent A" xfId="16123"/>
    <cellStyle name="Text Indent B" xfId="16124"/>
    <cellStyle name="Text Indent C" xfId="16125"/>
    <cellStyle name="Tickmark" xfId="16126"/>
    <cellStyle name="Times 10" xfId="16127"/>
    <cellStyle name="Times 12" xfId="16128"/>
    <cellStyle name="Tioma Back" xfId="4647"/>
    <cellStyle name="Tioma Back 2" xfId="4648"/>
    <cellStyle name="Tioma Back 2 2" xfId="4649"/>
    <cellStyle name="Tioma Back 2 3" xfId="4650"/>
    <cellStyle name="Tioma Cells No Values" xfId="4651"/>
    <cellStyle name="Tioma Cells No Values 2" xfId="4652"/>
    <cellStyle name="Tioma formula" xfId="4653"/>
    <cellStyle name="Tioma formula 2" xfId="4654"/>
    <cellStyle name="Tioma Input" xfId="4655"/>
    <cellStyle name="Tioma Input 2" xfId="4656"/>
    <cellStyle name="Tioma style" xfId="4657"/>
    <cellStyle name="Tioma style 2" xfId="4658"/>
    <cellStyle name="Title" xfId="4659"/>
    <cellStyle name="Title 10" xfId="4660"/>
    <cellStyle name="Title 11" xfId="4661"/>
    <cellStyle name="Title 12" xfId="4662"/>
    <cellStyle name="Title 2" xfId="4663"/>
    <cellStyle name="Title 2 2" xfId="4664"/>
    <cellStyle name="Title 2 3" xfId="4665"/>
    <cellStyle name="Title 2 4" xfId="4666"/>
    <cellStyle name="Title 3" xfId="4667"/>
    <cellStyle name="Title 4" xfId="4668"/>
    <cellStyle name="Title 4 2" xfId="4669"/>
    <cellStyle name="Title 5" xfId="4670"/>
    <cellStyle name="Title 6" xfId="4671"/>
    <cellStyle name="Title 7" xfId="4672"/>
    <cellStyle name="Title 8" xfId="4673"/>
    <cellStyle name="Title 9" xfId="4674"/>
    <cellStyle name="To" xfId="16129"/>
    <cellStyle name="Total" xfId="4675"/>
    <cellStyle name="Total 10" xfId="4676"/>
    <cellStyle name="Total 10 2" xfId="4677"/>
    <cellStyle name="Total 10 2 2" xfId="4678"/>
    <cellStyle name="Total 10 2 2 2" xfId="17787"/>
    <cellStyle name="Total 10 2 3" xfId="4679"/>
    <cellStyle name="Total 10 2 3 2" xfId="17788"/>
    <cellStyle name="Total 10 2 4" xfId="17786"/>
    <cellStyle name="Total 10 3" xfId="4680"/>
    <cellStyle name="Total 10 3 2" xfId="17789"/>
    <cellStyle name="Total 10 4" xfId="4681"/>
    <cellStyle name="Total 10 4 2" xfId="17790"/>
    <cellStyle name="Total 10 5" xfId="17785"/>
    <cellStyle name="Total 11" xfId="4682"/>
    <cellStyle name="Total 11 2" xfId="4683"/>
    <cellStyle name="Total 11 2 2" xfId="4684"/>
    <cellStyle name="Total 11 2 2 2" xfId="17793"/>
    <cellStyle name="Total 11 2 3" xfId="4685"/>
    <cellStyle name="Total 11 2 3 2" xfId="17794"/>
    <cellStyle name="Total 11 2 4" xfId="17792"/>
    <cellStyle name="Total 11 3" xfId="4686"/>
    <cellStyle name="Total 11 3 2" xfId="17795"/>
    <cellStyle name="Total 11 4" xfId="4687"/>
    <cellStyle name="Total 11 4 2" xfId="17796"/>
    <cellStyle name="Total 11 5" xfId="17791"/>
    <cellStyle name="Total 12" xfId="17784"/>
    <cellStyle name="Total 2" xfId="4688"/>
    <cellStyle name="Total 2 10" xfId="4689"/>
    <cellStyle name="Total 2 10 2" xfId="17798"/>
    <cellStyle name="Total 2 11" xfId="4690"/>
    <cellStyle name="Total 2 11 2" xfId="17799"/>
    <cellStyle name="Total 2 12" xfId="17797"/>
    <cellStyle name="Total 2 2" xfId="4691"/>
    <cellStyle name="Total 2 2 10" xfId="4692"/>
    <cellStyle name="Total 2 2 10 2" xfId="17801"/>
    <cellStyle name="Total 2 2 11" xfId="17800"/>
    <cellStyle name="Total 2 2 2" xfId="4693"/>
    <cellStyle name="Total 2 2 2 2" xfId="4694"/>
    <cellStyle name="Total 2 2 2 2 2" xfId="4695"/>
    <cellStyle name="Total 2 2 2 2 2 2" xfId="17804"/>
    <cellStyle name="Total 2 2 2 2 3" xfId="4696"/>
    <cellStyle name="Total 2 2 2 2 3 2" xfId="17805"/>
    <cellStyle name="Total 2 2 2 2 4" xfId="17803"/>
    <cellStyle name="Total 2 2 2 3" xfId="4697"/>
    <cellStyle name="Total 2 2 2 3 2" xfId="17806"/>
    <cellStyle name="Total 2 2 2 4" xfId="4698"/>
    <cellStyle name="Total 2 2 2 4 2" xfId="17807"/>
    <cellStyle name="Total 2 2 2 5" xfId="17802"/>
    <cellStyle name="Total 2 2 3" xfId="4699"/>
    <cellStyle name="Total 2 2 3 2" xfId="4700"/>
    <cellStyle name="Total 2 2 3 2 2" xfId="4701"/>
    <cellStyle name="Total 2 2 3 2 2 2" xfId="17810"/>
    <cellStyle name="Total 2 2 3 2 3" xfId="4702"/>
    <cellStyle name="Total 2 2 3 2 3 2" xfId="17811"/>
    <cellStyle name="Total 2 2 3 2 4" xfId="17809"/>
    <cellStyle name="Total 2 2 3 3" xfId="4703"/>
    <cellStyle name="Total 2 2 3 3 2" xfId="17812"/>
    <cellStyle name="Total 2 2 3 4" xfId="4704"/>
    <cellStyle name="Total 2 2 3 4 2" xfId="17813"/>
    <cellStyle name="Total 2 2 3 5" xfId="17808"/>
    <cellStyle name="Total 2 2 4" xfId="4705"/>
    <cellStyle name="Total 2 2 4 2" xfId="4706"/>
    <cellStyle name="Total 2 2 4 2 2" xfId="4707"/>
    <cellStyle name="Total 2 2 4 2 2 2" xfId="17816"/>
    <cellStyle name="Total 2 2 4 2 3" xfId="4708"/>
    <cellStyle name="Total 2 2 4 2 3 2" xfId="17817"/>
    <cellStyle name="Total 2 2 4 2 4" xfId="17815"/>
    <cellStyle name="Total 2 2 4 3" xfId="4709"/>
    <cellStyle name="Total 2 2 4 3 2" xfId="17818"/>
    <cellStyle name="Total 2 2 4 4" xfId="4710"/>
    <cellStyle name="Total 2 2 4 4 2" xfId="17819"/>
    <cellStyle name="Total 2 2 4 5" xfId="17814"/>
    <cellStyle name="Total 2 2 5" xfId="4711"/>
    <cellStyle name="Total 2 2 5 2" xfId="4712"/>
    <cellStyle name="Total 2 2 5 2 2" xfId="4713"/>
    <cellStyle name="Total 2 2 5 2 2 2" xfId="17822"/>
    <cellStyle name="Total 2 2 5 2 3" xfId="4714"/>
    <cellStyle name="Total 2 2 5 2 3 2" xfId="17823"/>
    <cellStyle name="Total 2 2 5 2 4" xfId="17821"/>
    <cellStyle name="Total 2 2 5 3" xfId="4715"/>
    <cellStyle name="Total 2 2 5 3 2" xfId="17824"/>
    <cellStyle name="Total 2 2 5 4" xfId="4716"/>
    <cellStyle name="Total 2 2 5 4 2" xfId="17825"/>
    <cellStyle name="Total 2 2 5 5" xfId="17820"/>
    <cellStyle name="Total 2 2 6" xfId="4717"/>
    <cellStyle name="Total 2 2 6 2" xfId="4718"/>
    <cellStyle name="Total 2 2 6 2 2" xfId="4719"/>
    <cellStyle name="Total 2 2 6 2 2 2" xfId="17828"/>
    <cellStyle name="Total 2 2 6 2 3" xfId="4720"/>
    <cellStyle name="Total 2 2 6 2 3 2" xfId="17829"/>
    <cellStyle name="Total 2 2 6 2 4" xfId="17827"/>
    <cellStyle name="Total 2 2 6 3" xfId="4721"/>
    <cellStyle name="Total 2 2 6 3 2" xfId="17830"/>
    <cellStyle name="Total 2 2 6 4" xfId="4722"/>
    <cellStyle name="Total 2 2 6 4 2" xfId="17831"/>
    <cellStyle name="Total 2 2 6 5" xfId="17826"/>
    <cellStyle name="Total 2 2 7" xfId="4723"/>
    <cellStyle name="Total 2 2 7 2" xfId="4724"/>
    <cellStyle name="Total 2 2 7 2 2" xfId="4725"/>
    <cellStyle name="Total 2 2 7 2 2 2" xfId="17834"/>
    <cellStyle name="Total 2 2 7 2 3" xfId="4726"/>
    <cellStyle name="Total 2 2 7 2 3 2" xfId="17835"/>
    <cellStyle name="Total 2 2 7 2 4" xfId="17833"/>
    <cellStyle name="Total 2 2 7 3" xfId="4727"/>
    <cellStyle name="Total 2 2 7 3 2" xfId="17836"/>
    <cellStyle name="Total 2 2 7 4" xfId="4728"/>
    <cellStyle name="Total 2 2 7 4 2" xfId="17837"/>
    <cellStyle name="Total 2 2 7 5" xfId="17832"/>
    <cellStyle name="Total 2 2 8" xfId="4729"/>
    <cellStyle name="Total 2 2 8 2" xfId="4730"/>
    <cellStyle name="Total 2 2 8 2 2" xfId="17839"/>
    <cellStyle name="Total 2 2 8 3" xfId="4731"/>
    <cellStyle name="Total 2 2 8 3 2" xfId="17840"/>
    <cellStyle name="Total 2 2 8 4" xfId="17838"/>
    <cellStyle name="Total 2 2 9" xfId="4732"/>
    <cellStyle name="Total 2 2 9 2" xfId="17841"/>
    <cellStyle name="Total 2 3" xfId="4733"/>
    <cellStyle name="Total 2 3 2" xfId="4734"/>
    <cellStyle name="Total 2 3 2 2" xfId="4735"/>
    <cellStyle name="Total 2 3 2 2 2" xfId="17844"/>
    <cellStyle name="Total 2 3 2 3" xfId="4736"/>
    <cellStyle name="Total 2 3 2 3 2" xfId="17845"/>
    <cellStyle name="Total 2 3 2 4" xfId="17843"/>
    <cellStyle name="Total 2 3 3" xfId="4737"/>
    <cellStyle name="Total 2 3 3 2" xfId="17846"/>
    <cellStyle name="Total 2 3 4" xfId="4738"/>
    <cellStyle name="Total 2 3 4 2" xfId="17847"/>
    <cellStyle name="Total 2 3 5" xfId="17842"/>
    <cellStyle name="Total 2 4" xfId="4739"/>
    <cellStyle name="Total 2 4 2" xfId="4740"/>
    <cellStyle name="Total 2 4 2 2" xfId="4741"/>
    <cellStyle name="Total 2 4 2 2 2" xfId="17850"/>
    <cellStyle name="Total 2 4 2 3" xfId="4742"/>
    <cellStyle name="Total 2 4 2 3 2" xfId="17851"/>
    <cellStyle name="Total 2 4 2 4" xfId="17849"/>
    <cellStyle name="Total 2 4 3" xfId="4743"/>
    <cellStyle name="Total 2 4 3 2" xfId="17852"/>
    <cellStyle name="Total 2 4 4" xfId="4744"/>
    <cellStyle name="Total 2 4 4 2" xfId="17853"/>
    <cellStyle name="Total 2 4 5" xfId="17848"/>
    <cellStyle name="Total 2 5" xfId="4745"/>
    <cellStyle name="Total 2 5 2" xfId="4746"/>
    <cellStyle name="Total 2 5 2 2" xfId="4747"/>
    <cellStyle name="Total 2 5 2 2 2" xfId="17856"/>
    <cellStyle name="Total 2 5 2 3" xfId="4748"/>
    <cellStyle name="Total 2 5 2 3 2" xfId="17857"/>
    <cellStyle name="Total 2 5 2 4" xfId="17855"/>
    <cellStyle name="Total 2 5 3" xfId="4749"/>
    <cellStyle name="Total 2 5 3 2" xfId="17858"/>
    <cellStyle name="Total 2 5 4" xfId="4750"/>
    <cellStyle name="Total 2 5 4 2" xfId="17859"/>
    <cellStyle name="Total 2 5 5" xfId="17854"/>
    <cellStyle name="Total 2 6" xfId="4751"/>
    <cellStyle name="Total 2 6 2" xfId="4752"/>
    <cellStyle name="Total 2 6 2 2" xfId="4753"/>
    <cellStyle name="Total 2 6 2 2 2" xfId="17862"/>
    <cellStyle name="Total 2 6 2 3" xfId="4754"/>
    <cellStyle name="Total 2 6 2 3 2" xfId="17863"/>
    <cellStyle name="Total 2 6 2 4" xfId="17861"/>
    <cellStyle name="Total 2 6 3" xfId="4755"/>
    <cellStyle name="Total 2 6 3 2" xfId="17864"/>
    <cellStyle name="Total 2 6 4" xfId="4756"/>
    <cellStyle name="Total 2 6 4 2" xfId="17865"/>
    <cellStyle name="Total 2 6 5" xfId="17860"/>
    <cellStyle name="Total 2 7" xfId="4757"/>
    <cellStyle name="Total 2 7 2" xfId="4758"/>
    <cellStyle name="Total 2 7 2 2" xfId="4759"/>
    <cellStyle name="Total 2 7 2 2 2" xfId="17868"/>
    <cellStyle name="Total 2 7 2 3" xfId="4760"/>
    <cellStyle name="Total 2 7 2 3 2" xfId="17869"/>
    <cellStyle name="Total 2 7 2 4" xfId="17867"/>
    <cellStyle name="Total 2 7 3" xfId="4761"/>
    <cellStyle name="Total 2 7 3 2" xfId="17870"/>
    <cellStyle name="Total 2 7 4" xfId="4762"/>
    <cellStyle name="Total 2 7 4 2" xfId="17871"/>
    <cellStyle name="Total 2 7 5" xfId="17866"/>
    <cellStyle name="Total 2 8" xfId="4763"/>
    <cellStyle name="Total 2 8 2" xfId="4764"/>
    <cellStyle name="Total 2 8 2 2" xfId="4765"/>
    <cellStyle name="Total 2 8 2 2 2" xfId="17874"/>
    <cellStyle name="Total 2 8 2 3" xfId="4766"/>
    <cellStyle name="Total 2 8 2 3 2" xfId="17875"/>
    <cellStyle name="Total 2 8 2 4" xfId="17873"/>
    <cellStyle name="Total 2 8 3" xfId="4767"/>
    <cellStyle name="Total 2 8 3 2" xfId="17876"/>
    <cellStyle name="Total 2 8 4" xfId="4768"/>
    <cellStyle name="Total 2 8 4 2" xfId="17877"/>
    <cellStyle name="Total 2 8 5" xfId="17872"/>
    <cellStyle name="Total 2 9" xfId="4769"/>
    <cellStyle name="Total 2 9 2" xfId="4770"/>
    <cellStyle name="Total 2 9 2 2" xfId="17879"/>
    <cellStyle name="Total 2 9 3" xfId="4771"/>
    <cellStyle name="Total 2 9 3 2" xfId="17880"/>
    <cellStyle name="Total 2 9 4" xfId="17878"/>
    <cellStyle name="Total 3" xfId="4772"/>
    <cellStyle name="Total 3 10" xfId="4773"/>
    <cellStyle name="Total 3 10 2" xfId="17882"/>
    <cellStyle name="Total 3 11" xfId="4774"/>
    <cellStyle name="Total 3 11 2" xfId="17883"/>
    <cellStyle name="Total 3 12" xfId="17881"/>
    <cellStyle name="Total 3 2" xfId="4775"/>
    <cellStyle name="Total 3 2 10" xfId="4776"/>
    <cellStyle name="Total 3 2 10 2" xfId="17885"/>
    <cellStyle name="Total 3 2 11" xfId="17884"/>
    <cellStyle name="Total 3 2 2" xfId="4777"/>
    <cellStyle name="Total 3 2 2 2" xfId="4778"/>
    <cellStyle name="Total 3 2 2 2 2" xfId="4779"/>
    <cellStyle name="Total 3 2 2 2 2 2" xfId="17888"/>
    <cellStyle name="Total 3 2 2 2 3" xfId="4780"/>
    <cellStyle name="Total 3 2 2 2 3 2" xfId="17889"/>
    <cellStyle name="Total 3 2 2 2 4" xfId="17887"/>
    <cellStyle name="Total 3 2 2 3" xfId="4781"/>
    <cellStyle name="Total 3 2 2 3 2" xfId="17890"/>
    <cellStyle name="Total 3 2 2 4" xfId="4782"/>
    <cellStyle name="Total 3 2 2 4 2" xfId="17891"/>
    <cellStyle name="Total 3 2 2 5" xfId="17886"/>
    <cellStyle name="Total 3 2 3" xfId="4783"/>
    <cellStyle name="Total 3 2 3 2" xfId="4784"/>
    <cellStyle name="Total 3 2 3 2 2" xfId="4785"/>
    <cellStyle name="Total 3 2 3 2 2 2" xfId="17894"/>
    <cellStyle name="Total 3 2 3 2 3" xfId="4786"/>
    <cellStyle name="Total 3 2 3 2 3 2" xfId="17895"/>
    <cellStyle name="Total 3 2 3 2 4" xfId="17893"/>
    <cellStyle name="Total 3 2 3 3" xfId="4787"/>
    <cellStyle name="Total 3 2 3 3 2" xfId="17896"/>
    <cellStyle name="Total 3 2 3 4" xfId="4788"/>
    <cellStyle name="Total 3 2 3 4 2" xfId="17897"/>
    <cellStyle name="Total 3 2 3 5" xfId="17892"/>
    <cellStyle name="Total 3 2 4" xfId="4789"/>
    <cellStyle name="Total 3 2 4 2" xfId="4790"/>
    <cellStyle name="Total 3 2 4 2 2" xfId="4791"/>
    <cellStyle name="Total 3 2 4 2 2 2" xfId="17900"/>
    <cellStyle name="Total 3 2 4 2 3" xfId="4792"/>
    <cellStyle name="Total 3 2 4 2 3 2" xfId="17901"/>
    <cellStyle name="Total 3 2 4 2 4" xfId="17899"/>
    <cellStyle name="Total 3 2 4 3" xfId="4793"/>
    <cellStyle name="Total 3 2 4 3 2" xfId="17902"/>
    <cellStyle name="Total 3 2 4 4" xfId="4794"/>
    <cellStyle name="Total 3 2 4 4 2" xfId="17903"/>
    <cellStyle name="Total 3 2 4 5" xfId="17898"/>
    <cellStyle name="Total 3 2 5" xfId="4795"/>
    <cellStyle name="Total 3 2 5 2" xfId="4796"/>
    <cellStyle name="Total 3 2 5 2 2" xfId="4797"/>
    <cellStyle name="Total 3 2 5 2 2 2" xfId="17906"/>
    <cellStyle name="Total 3 2 5 2 3" xfId="4798"/>
    <cellStyle name="Total 3 2 5 2 3 2" xfId="17907"/>
    <cellStyle name="Total 3 2 5 2 4" xfId="17905"/>
    <cellStyle name="Total 3 2 5 3" xfId="4799"/>
    <cellStyle name="Total 3 2 5 3 2" xfId="17908"/>
    <cellStyle name="Total 3 2 5 4" xfId="4800"/>
    <cellStyle name="Total 3 2 5 4 2" xfId="17909"/>
    <cellStyle name="Total 3 2 5 5" xfId="17904"/>
    <cellStyle name="Total 3 2 6" xfId="4801"/>
    <cellStyle name="Total 3 2 6 2" xfId="4802"/>
    <cellStyle name="Total 3 2 6 2 2" xfId="4803"/>
    <cellStyle name="Total 3 2 6 2 2 2" xfId="17912"/>
    <cellStyle name="Total 3 2 6 2 3" xfId="4804"/>
    <cellStyle name="Total 3 2 6 2 3 2" xfId="17913"/>
    <cellStyle name="Total 3 2 6 2 4" xfId="17911"/>
    <cellStyle name="Total 3 2 6 3" xfId="4805"/>
    <cellStyle name="Total 3 2 6 3 2" xfId="17914"/>
    <cellStyle name="Total 3 2 6 4" xfId="4806"/>
    <cellStyle name="Total 3 2 6 4 2" xfId="17915"/>
    <cellStyle name="Total 3 2 6 5" xfId="17910"/>
    <cellStyle name="Total 3 2 7" xfId="4807"/>
    <cellStyle name="Total 3 2 7 2" xfId="4808"/>
    <cellStyle name="Total 3 2 7 2 2" xfId="4809"/>
    <cellStyle name="Total 3 2 7 2 2 2" xfId="17918"/>
    <cellStyle name="Total 3 2 7 2 3" xfId="4810"/>
    <cellStyle name="Total 3 2 7 2 3 2" xfId="17919"/>
    <cellStyle name="Total 3 2 7 2 4" xfId="17917"/>
    <cellStyle name="Total 3 2 7 3" xfId="4811"/>
    <cellStyle name="Total 3 2 7 3 2" xfId="17920"/>
    <cellStyle name="Total 3 2 7 4" xfId="4812"/>
    <cellStyle name="Total 3 2 7 4 2" xfId="17921"/>
    <cellStyle name="Total 3 2 7 5" xfId="17916"/>
    <cellStyle name="Total 3 2 8" xfId="4813"/>
    <cellStyle name="Total 3 2 8 2" xfId="4814"/>
    <cellStyle name="Total 3 2 8 2 2" xfId="17923"/>
    <cellStyle name="Total 3 2 8 3" xfId="4815"/>
    <cellStyle name="Total 3 2 8 3 2" xfId="17924"/>
    <cellStyle name="Total 3 2 8 4" xfId="17922"/>
    <cellStyle name="Total 3 2 9" xfId="4816"/>
    <cellStyle name="Total 3 2 9 2" xfId="17925"/>
    <cellStyle name="Total 3 3" xfId="4817"/>
    <cellStyle name="Total 3 3 2" xfId="4818"/>
    <cellStyle name="Total 3 3 2 2" xfId="4819"/>
    <cellStyle name="Total 3 3 2 2 2" xfId="17928"/>
    <cellStyle name="Total 3 3 2 3" xfId="4820"/>
    <cellStyle name="Total 3 3 2 3 2" xfId="17929"/>
    <cellStyle name="Total 3 3 2 4" xfId="17927"/>
    <cellStyle name="Total 3 3 3" xfId="4821"/>
    <cellStyle name="Total 3 3 3 2" xfId="17930"/>
    <cellStyle name="Total 3 3 4" xfId="4822"/>
    <cellStyle name="Total 3 3 4 2" xfId="17931"/>
    <cellStyle name="Total 3 3 5" xfId="17926"/>
    <cellStyle name="Total 3 4" xfId="4823"/>
    <cellStyle name="Total 3 4 2" xfId="4824"/>
    <cellStyle name="Total 3 4 2 2" xfId="4825"/>
    <cellStyle name="Total 3 4 2 2 2" xfId="17934"/>
    <cellStyle name="Total 3 4 2 3" xfId="4826"/>
    <cellStyle name="Total 3 4 2 3 2" xfId="17935"/>
    <cellStyle name="Total 3 4 2 4" xfId="17933"/>
    <cellStyle name="Total 3 4 3" xfId="4827"/>
    <cellStyle name="Total 3 4 3 2" xfId="17936"/>
    <cellStyle name="Total 3 4 4" xfId="4828"/>
    <cellStyle name="Total 3 4 4 2" xfId="17937"/>
    <cellStyle name="Total 3 4 5" xfId="17932"/>
    <cellStyle name="Total 3 5" xfId="4829"/>
    <cellStyle name="Total 3 5 2" xfId="4830"/>
    <cellStyle name="Total 3 5 2 2" xfId="4831"/>
    <cellStyle name="Total 3 5 2 2 2" xfId="17940"/>
    <cellStyle name="Total 3 5 2 3" xfId="4832"/>
    <cellStyle name="Total 3 5 2 3 2" xfId="17941"/>
    <cellStyle name="Total 3 5 2 4" xfId="17939"/>
    <cellStyle name="Total 3 5 3" xfId="4833"/>
    <cellStyle name="Total 3 5 3 2" xfId="17942"/>
    <cellStyle name="Total 3 5 4" xfId="4834"/>
    <cellStyle name="Total 3 5 4 2" xfId="17943"/>
    <cellStyle name="Total 3 5 5" xfId="17938"/>
    <cellStyle name="Total 3 6" xfId="4835"/>
    <cellStyle name="Total 3 6 2" xfId="4836"/>
    <cellStyle name="Total 3 6 2 2" xfId="4837"/>
    <cellStyle name="Total 3 6 2 2 2" xfId="17946"/>
    <cellStyle name="Total 3 6 2 3" xfId="4838"/>
    <cellStyle name="Total 3 6 2 3 2" xfId="17947"/>
    <cellStyle name="Total 3 6 2 4" xfId="17945"/>
    <cellStyle name="Total 3 6 3" xfId="4839"/>
    <cellStyle name="Total 3 6 3 2" xfId="17948"/>
    <cellStyle name="Total 3 6 4" xfId="4840"/>
    <cellStyle name="Total 3 6 4 2" xfId="17949"/>
    <cellStyle name="Total 3 6 5" xfId="17944"/>
    <cellStyle name="Total 3 7" xfId="4841"/>
    <cellStyle name="Total 3 7 2" xfId="4842"/>
    <cellStyle name="Total 3 7 2 2" xfId="4843"/>
    <cellStyle name="Total 3 7 2 2 2" xfId="17952"/>
    <cellStyle name="Total 3 7 2 3" xfId="4844"/>
    <cellStyle name="Total 3 7 2 3 2" xfId="17953"/>
    <cellStyle name="Total 3 7 2 4" xfId="17951"/>
    <cellStyle name="Total 3 7 3" xfId="4845"/>
    <cellStyle name="Total 3 7 3 2" xfId="17954"/>
    <cellStyle name="Total 3 7 4" xfId="4846"/>
    <cellStyle name="Total 3 7 4 2" xfId="17955"/>
    <cellStyle name="Total 3 7 5" xfId="17950"/>
    <cellStyle name="Total 3 8" xfId="4847"/>
    <cellStyle name="Total 3 8 2" xfId="4848"/>
    <cellStyle name="Total 3 8 2 2" xfId="4849"/>
    <cellStyle name="Total 3 8 2 2 2" xfId="17958"/>
    <cellStyle name="Total 3 8 2 3" xfId="4850"/>
    <cellStyle name="Total 3 8 2 3 2" xfId="17959"/>
    <cellStyle name="Total 3 8 2 4" xfId="17957"/>
    <cellStyle name="Total 3 8 3" xfId="4851"/>
    <cellStyle name="Total 3 8 3 2" xfId="17960"/>
    <cellStyle name="Total 3 8 4" xfId="4852"/>
    <cellStyle name="Total 3 8 4 2" xfId="17961"/>
    <cellStyle name="Total 3 8 5" xfId="17956"/>
    <cellStyle name="Total 3 9" xfId="4853"/>
    <cellStyle name="Total 3 9 2" xfId="4854"/>
    <cellStyle name="Total 3 9 2 2" xfId="17963"/>
    <cellStyle name="Total 3 9 3" xfId="4855"/>
    <cellStyle name="Total 3 9 3 2" xfId="17964"/>
    <cellStyle name="Total 3 9 4" xfId="17962"/>
    <cellStyle name="Total 4" xfId="4856"/>
    <cellStyle name="Total 4 10" xfId="4857"/>
    <cellStyle name="Total 4 10 2" xfId="17966"/>
    <cellStyle name="Total 4 11" xfId="17965"/>
    <cellStyle name="Total 4 2" xfId="4858"/>
    <cellStyle name="Total 4 2 2" xfId="4859"/>
    <cellStyle name="Total 4 2 2 2" xfId="4860"/>
    <cellStyle name="Total 4 2 2 2 2" xfId="17969"/>
    <cellStyle name="Total 4 2 2 3" xfId="4861"/>
    <cellStyle name="Total 4 2 2 3 2" xfId="17970"/>
    <cellStyle name="Total 4 2 2 4" xfId="17968"/>
    <cellStyle name="Total 4 2 3" xfId="4862"/>
    <cellStyle name="Total 4 2 3 2" xfId="17971"/>
    <cellStyle name="Total 4 2 4" xfId="4863"/>
    <cellStyle name="Total 4 2 4 2" xfId="17972"/>
    <cellStyle name="Total 4 2 5" xfId="17967"/>
    <cellStyle name="Total 4 3" xfId="4864"/>
    <cellStyle name="Total 4 3 2" xfId="4865"/>
    <cellStyle name="Total 4 3 2 2" xfId="4866"/>
    <cellStyle name="Total 4 3 2 2 2" xfId="17975"/>
    <cellStyle name="Total 4 3 2 3" xfId="4867"/>
    <cellStyle name="Total 4 3 2 3 2" xfId="17976"/>
    <cellStyle name="Total 4 3 2 4" xfId="17974"/>
    <cellStyle name="Total 4 3 3" xfId="4868"/>
    <cellStyle name="Total 4 3 3 2" xfId="17977"/>
    <cellStyle name="Total 4 3 4" xfId="4869"/>
    <cellStyle name="Total 4 3 4 2" xfId="17978"/>
    <cellStyle name="Total 4 3 5" xfId="17973"/>
    <cellStyle name="Total 4 4" xfId="4870"/>
    <cellStyle name="Total 4 4 2" xfId="4871"/>
    <cellStyle name="Total 4 4 2 2" xfId="4872"/>
    <cellStyle name="Total 4 4 2 2 2" xfId="17981"/>
    <cellStyle name="Total 4 4 2 3" xfId="4873"/>
    <cellStyle name="Total 4 4 2 3 2" xfId="17982"/>
    <cellStyle name="Total 4 4 2 4" xfId="17980"/>
    <cellStyle name="Total 4 4 3" xfId="4874"/>
    <cellStyle name="Total 4 4 3 2" xfId="17983"/>
    <cellStyle name="Total 4 4 4" xfId="4875"/>
    <cellStyle name="Total 4 4 4 2" xfId="17984"/>
    <cellStyle name="Total 4 4 5" xfId="17979"/>
    <cellStyle name="Total 4 5" xfId="4876"/>
    <cellStyle name="Total 4 5 2" xfId="4877"/>
    <cellStyle name="Total 4 5 2 2" xfId="4878"/>
    <cellStyle name="Total 4 5 2 2 2" xfId="17987"/>
    <cellStyle name="Total 4 5 2 3" xfId="4879"/>
    <cellStyle name="Total 4 5 2 3 2" xfId="17988"/>
    <cellStyle name="Total 4 5 2 4" xfId="17986"/>
    <cellStyle name="Total 4 5 3" xfId="4880"/>
    <cellStyle name="Total 4 5 3 2" xfId="17989"/>
    <cellStyle name="Total 4 5 4" xfId="4881"/>
    <cellStyle name="Total 4 5 4 2" xfId="17990"/>
    <cellStyle name="Total 4 5 5" xfId="17985"/>
    <cellStyle name="Total 4 6" xfId="4882"/>
    <cellStyle name="Total 4 6 2" xfId="4883"/>
    <cellStyle name="Total 4 6 2 2" xfId="4884"/>
    <cellStyle name="Total 4 6 2 2 2" xfId="17993"/>
    <cellStyle name="Total 4 6 2 3" xfId="4885"/>
    <cellStyle name="Total 4 6 2 3 2" xfId="17994"/>
    <cellStyle name="Total 4 6 2 4" xfId="17992"/>
    <cellStyle name="Total 4 6 3" xfId="4886"/>
    <cellStyle name="Total 4 6 3 2" xfId="17995"/>
    <cellStyle name="Total 4 6 4" xfId="4887"/>
    <cellStyle name="Total 4 6 4 2" xfId="17996"/>
    <cellStyle name="Total 4 6 5" xfId="17991"/>
    <cellStyle name="Total 4 7" xfId="4888"/>
    <cellStyle name="Total 4 7 2" xfId="4889"/>
    <cellStyle name="Total 4 7 2 2" xfId="4890"/>
    <cellStyle name="Total 4 7 2 2 2" xfId="17999"/>
    <cellStyle name="Total 4 7 2 3" xfId="4891"/>
    <cellStyle name="Total 4 7 2 3 2" xfId="18000"/>
    <cellStyle name="Total 4 7 2 4" xfId="17998"/>
    <cellStyle name="Total 4 7 3" xfId="4892"/>
    <cellStyle name="Total 4 7 3 2" xfId="18001"/>
    <cellStyle name="Total 4 7 4" xfId="4893"/>
    <cellStyle name="Total 4 7 4 2" xfId="18002"/>
    <cellStyle name="Total 4 7 5" xfId="17997"/>
    <cellStyle name="Total 4 8" xfId="4894"/>
    <cellStyle name="Total 4 8 2" xfId="4895"/>
    <cellStyle name="Total 4 8 2 2" xfId="18004"/>
    <cellStyle name="Total 4 8 3" xfId="4896"/>
    <cellStyle name="Total 4 8 3 2" xfId="18005"/>
    <cellStyle name="Total 4 8 4" xfId="18003"/>
    <cellStyle name="Total 4 9" xfId="4897"/>
    <cellStyle name="Total 4 9 2" xfId="18006"/>
    <cellStyle name="Total 5" xfId="4898"/>
    <cellStyle name="Total 5 10" xfId="18007"/>
    <cellStyle name="Total 5 2" xfId="4899"/>
    <cellStyle name="Total 5 2 2" xfId="4900"/>
    <cellStyle name="Total 5 2 2 2" xfId="4901"/>
    <cellStyle name="Total 5 2 2 2 2" xfId="18010"/>
    <cellStyle name="Total 5 2 2 3" xfId="4902"/>
    <cellStyle name="Total 5 2 2 3 2" xfId="18011"/>
    <cellStyle name="Total 5 2 2 4" xfId="18009"/>
    <cellStyle name="Total 5 2 3" xfId="4903"/>
    <cellStyle name="Total 5 2 3 2" xfId="18012"/>
    <cellStyle name="Total 5 2 4" xfId="4904"/>
    <cellStyle name="Total 5 2 4 2" xfId="18013"/>
    <cellStyle name="Total 5 2 5" xfId="18008"/>
    <cellStyle name="Total 5 3" xfId="4905"/>
    <cellStyle name="Total 5 3 2" xfId="4906"/>
    <cellStyle name="Total 5 3 2 2" xfId="4907"/>
    <cellStyle name="Total 5 3 2 2 2" xfId="18016"/>
    <cellStyle name="Total 5 3 2 3" xfId="4908"/>
    <cellStyle name="Total 5 3 2 3 2" xfId="18017"/>
    <cellStyle name="Total 5 3 2 4" xfId="18015"/>
    <cellStyle name="Total 5 3 3" xfId="4909"/>
    <cellStyle name="Total 5 3 3 2" xfId="18018"/>
    <cellStyle name="Total 5 3 4" xfId="4910"/>
    <cellStyle name="Total 5 3 4 2" xfId="18019"/>
    <cellStyle name="Total 5 3 5" xfId="18014"/>
    <cellStyle name="Total 5 4" xfId="4911"/>
    <cellStyle name="Total 5 4 2" xfId="4912"/>
    <cellStyle name="Total 5 4 2 2" xfId="4913"/>
    <cellStyle name="Total 5 4 2 2 2" xfId="18022"/>
    <cellStyle name="Total 5 4 2 3" xfId="4914"/>
    <cellStyle name="Total 5 4 2 3 2" xfId="18023"/>
    <cellStyle name="Total 5 4 2 4" xfId="18021"/>
    <cellStyle name="Total 5 4 3" xfId="4915"/>
    <cellStyle name="Total 5 4 3 2" xfId="18024"/>
    <cellStyle name="Total 5 4 4" xfId="4916"/>
    <cellStyle name="Total 5 4 4 2" xfId="18025"/>
    <cellStyle name="Total 5 4 5" xfId="18020"/>
    <cellStyle name="Total 5 5" xfId="4917"/>
    <cellStyle name="Total 5 5 2" xfId="4918"/>
    <cellStyle name="Total 5 5 2 2" xfId="4919"/>
    <cellStyle name="Total 5 5 2 2 2" xfId="18028"/>
    <cellStyle name="Total 5 5 2 3" xfId="4920"/>
    <cellStyle name="Total 5 5 2 3 2" xfId="18029"/>
    <cellStyle name="Total 5 5 2 4" xfId="18027"/>
    <cellStyle name="Total 5 5 3" xfId="4921"/>
    <cellStyle name="Total 5 5 3 2" xfId="18030"/>
    <cellStyle name="Total 5 5 4" xfId="4922"/>
    <cellStyle name="Total 5 5 4 2" xfId="18031"/>
    <cellStyle name="Total 5 5 5" xfId="18026"/>
    <cellStyle name="Total 5 6" xfId="4923"/>
    <cellStyle name="Total 5 6 2" xfId="4924"/>
    <cellStyle name="Total 5 6 2 2" xfId="4925"/>
    <cellStyle name="Total 5 6 2 2 2" xfId="18034"/>
    <cellStyle name="Total 5 6 2 3" xfId="4926"/>
    <cellStyle name="Total 5 6 2 3 2" xfId="18035"/>
    <cellStyle name="Total 5 6 2 4" xfId="18033"/>
    <cellStyle name="Total 5 6 3" xfId="4927"/>
    <cellStyle name="Total 5 6 3 2" xfId="18036"/>
    <cellStyle name="Total 5 6 4" xfId="4928"/>
    <cellStyle name="Total 5 6 4 2" xfId="18037"/>
    <cellStyle name="Total 5 6 5" xfId="18032"/>
    <cellStyle name="Total 5 7" xfId="4929"/>
    <cellStyle name="Total 5 7 2" xfId="4930"/>
    <cellStyle name="Total 5 7 2 2" xfId="18039"/>
    <cellStyle name="Total 5 7 3" xfId="4931"/>
    <cellStyle name="Total 5 7 3 2" xfId="18040"/>
    <cellStyle name="Total 5 7 4" xfId="18038"/>
    <cellStyle name="Total 5 8" xfId="4932"/>
    <cellStyle name="Total 5 8 2" xfId="18041"/>
    <cellStyle name="Total 5 9" xfId="4933"/>
    <cellStyle name="Total 5 9 2" xfId="18042"/>
    <cellStyle name="Total 6" xfId="4934"/>
    <cellStyle name="Total 6 2" xfId="4935"/>
    <cellStyle name="Total 6 2 2" xfId="4936"/>
    <cellStyle name="Total 6 2 2 2" xfId="18045"/>
    <cellStyle name="Total 6 2 3" xfId="4937"/>
    <cellStyle name="Total 6 2 3 2" xfId="18046"/>
    <cellStyle name="Total 6 2 4" xfId="18044"/>
    <cellStyle name="Total 6 3" xfId="4938"/>
    <cellStyle name="Total 6 3 2" xfId="18047"/>
    <cellStyle name="Total 6 4" xfId="4939"/>
    <cellStyle name="Total 6 4 2" xfId="18048"/>
    <cellStyle name="Total 6 5" xfId="18043"/>
    <cellStyle name="Total 7" xfId="4940"/>
    <cellStyle name="Total 7 2" xfId="4941"/>
    <cellStyle name="Total 7 2 2" xfId="4942"/>
    <cellStyle name="Total 7 2 2 2" xfId="18051"/>
    <cellStyle name="Total 7 2 3" xfId="4943"/>
    <cellStyle name="Total 7 2 3 2" xfId="18052"/>
    <cellStyle name="Total 7 2 4" xfId="18050"/>
    <cellStyle name="Total 7 3" xfId="4944"/>
    <cellStyle name="Total 7 3 2" xfId="18053"/>
    <cellStyle name="Total 7 4" xfId="4945"/>
    <cellStyle name="Total 7 4 2" xfId="18054"/>
    <cellStyle name="Total 7 5" xfId="18049"/>
    <cellStyle name="Total 8" xfId="4946"/>
    <cellStyle name="Total 8 2" xfId="4947"/>
    <cellStyle name="Total 8 2 2" xfId="4948"/>
    <cellStyle name="Total 8 2 2 2" xfId="18057"/>
    <cellStyle name="Total 8 2 3" xfId="4949"/>
    <cellStyle name="Total 8 2 3 2" xfId="18058"/>
    <cellStyle name="Total 8 2 4" xfId="18056"/>
    <cellStyle name="Total 8 3" xfId="4950"/>
    <cellStyle name="Total 8 3 2" xfId="18059"/>
    <cellStyle name="Total 8 4" xfId="4951"/>
    <cellStyle name="Total 8 4 2" xfId="18060"/>
    <cellStyle name="Total 8 5" xfId="18055"/>
    <cellStyle name="Total 9" xfId="4952"/>
    <cellStyle name="Total 9 2" xfId="4953"/>
    <cellStyle name="Total 9 2 2" xfId="4954"/>
    <cellStyle name="Total 9 2 2 2" xfId="18063"/>
    <cellStyle name="Total 9 2 3" xfId="4955"/>
    <cellStyle name="Total 9 2 3 2" xfId="18064"/>
    <cellStyle name="Total 9 2 4" xfId="18062"/>
    <cellStyle name="Total 9 3" xfId="4956"/>
    <cellStyle name="Total 9 3 2" xfId="18065"/>
    <cellStyle name="Total 9 4" xfId="4957"/>
    <cellStyle name="Total 9 4 2" xfId="18066"/>
    <cellStyle name="Total 9 5" xfId="18061"/>
    <cellStyle name="Total_6.1-топл_расход" xfId="16130"/>
    <cellStyle name="Total2 - Style2" xfId="16131"/>
    <cellStyle name="TotalCurrency" xfId="4958"/>
    <cellStyle name="Ujke,jq" xfId="16132"/>
    <cellStyle name="Undefiniert" xfId="16133"/>
    <cellStyle name="Undefiniert 2" xfId="16134"/>
    <cellStyle name="Undefiniert 2 2" xfId="16135"/>
    <cellStyle name="Undefiniert 2_Формат БП (формы сбытовых компаний)_1" xfId="16136"/>
    <cellStyle name="Undefiniert 3" xfId="16137"/>
    <cellStyle name="Undefiniert_БП_СЗТЭЦ_2011" xfId="16138"/>
    <cellStyle name="Underline_Single" xfId="16139"/>
    <cellStyle name="Unit" xfId="4959"/>
    <cellStyle name="Validation" xfId="4960"/>
    <cellStyle name="Validation 2" xfId="4961"/>
    <cellStyle name="Validation 2 2" xfId="4962"/>
    <cellStyle name="Validation 3" xfId="4963"/>
    <cellStyle name="Valiotsikko" xfId="4964"/>
    <cellStyle name="Valiotsikko 2" xfId="16140"/>
    <cellStyle name="Valiotsikko 2 2" xfId="16141"/>
    <cellStyle name="Valiotsikko 2_Формат БП (формы сбытовых компаний)_1" xfId="16142"/>
    <cellStyle name="Valiotsikko 3" xfId="16143"/>
    <cellStyle name="Valiotsikko 4" xfId="16144"/>
    <cellStyle name="Valiotsikko 5" xfId="16145"/>
    <cellStyle name="Valiotsikko_Лист1" xfId="16146"/>
    <cellStyle name="Valuta (0)_Ita_01graf" xfId="16147"/>
    <cellStyle name="Valuta [0]_Arcen" xfId="16148"/>
    <cellStyle name="Valuta_Arcen" xfId="16149"/>
    <cellStyle name="Vertical" xfId="16150"/>
    <cellStyle name="Vertical 2" xfId="16151"/>
    <cellStyle name="Vertical 2 2" xfId="16152"/>
    <cellStyle name="Vertical 2_Формат БП (формы сбытовых компаний)_1" xfId="16153"/>
    <cellStyle name="Vertical_СТАНЦИИ_2011_БП" xfId="16154"/>
    <cellStyle name="Vдliotsikko" xfId="4965"/>
    <cellStyle name="Währung [0]_AX-3-4-Balance-Sheet-310899" xfId="16155"/>
    <cellStyle name="Währung_AX-3-4-Balance-Sheet-310899" xfId="16156"/>
    <cellStyle name="Walutowy [0]_1" xfId="4966"/>
    <cellStyle name="Walutowy_1" xfId="4967"/>
    <cellStyle name="Warning Text" xfId="4968"/>
    <cellStyle name="Warning Text 2" xfId="4969"/>
    <cellStyle name="WIP" xfId="16157"/>
    <cellStyle name="Wдhrung [0]_Compiling Utility Macros" xfId="4970"/>
    <cellStyle name="Wдhrung_Compiling Utility Macros" xfId="4971"/>
    <cellStyle name="XComma" xfId="16158"/>
    <cellStyle name="XComma 0.0" xfId="16159"/>
    <cellStyle name="XComma 0.0 2" xfId="16160"/>
    <cellStyle name="XComma 0.0 2 2" xfId="16161"/>
    <cellStyle name="XComma 0.00" xfId="16162"/>
    <cellStyle name="XComma 0.00 2" xfId="16163"/>
    <cellStyle name="XComma 0.00 2 2" xfId="16164"/>
    <cellStyle name="XComma 0.000" xfId="16165"/>
    <cellStyle name="XComma 0.000 2" xfId="16166"/>
    <cellStyle name="XComma 0.000 2 2" xfId="16167"/>
    <cellStyle name="XComma 2" xfId="16168"/>
    <cellStyle name="XComma 2 2" xfId="16169"/>
    <cellStyle name="XComma 3" xfId="16170"/>
    <cellStyle name="XComma 3 2" xfId="16171"/>
    <cellStyle name="XComma 4" xfId="16172"/>
    <cellStyle name="XCurrency" xfId="16173"/>
    <cellStyle name="XCurrency 0.0" xfId="16174"/>
    <cellStyle name="XCurrency 0.0 2" xfId="16175"/>
    <cellStyle name="XCurrency 0.0 2 2" xfId="16176"/>
    <cellStyle name="XCurrency 0.00" xfId="16177"/>
    <cellStyle name="XCurrency 0.00 2" xfId="16178"/>
    <cellStyle name="XCurrency 0.00 2 2" xfId="16179"/>
    <cellStyle name="XCurrency 0.000" xfId="16180"/>
    <cellStyle name="XCurrency 0.000 2" xfId="16181"/>
    <cellStyle name="XCurrency 0.000 2 2" xfId="16182"/>
    <cellStyle name="XCurrency 2" xfId="16183"/>
    <cellStyle name="XCurrency 2 2" xfId="16184"/>
    <cellStyle name="XCurrency 3" xfId="16185"/>
    <cellStyle name="XCurrency 3 2" xfId="16186"/>
    <cellStyle name="XCurrency 4" xfId="16187"/>
    <cellStyle name="year" xfId="4972"/>
    <cellStyle name="Year EN" xfId="16188"/>
    <cellStyle name="Year RU" xfId="16189"/>
    <cellStyle name="YelNumbersCurr" xfId="4973"/>
    <cellStyle name="YelNumbersCurr 2" xfId="4974"/>
    <cellStyle name="YelNumbersCurr 2 2" xfId="4975"/>
    <cellStyle name="YelNumbersCurr 2 2 2" xfId="4976"/>
    <cellStyle name="YelNumbersCurr 2 2 2 2" xfId="18070"/>
    <cellStyle name="YelNumbersCurr 2 2 3" xfId="18069"/>
    <cellStyle name="YelNumbersCurr 2 3" xfId="4977"/>
    <cellStyle name="YelNumbersCurr 2 3 2" xfId="18071"/>
    <cellStyle name="YelNumbersCurr 2 4" xfId="18068"/>
    <cellStyle name="YelNumbersCurr 3" xfId="4978"/>
    <cellStyle name="YelNumbersCurr 3 2" xfId="4979"/>
    <cellStyle name="YelNumbersCurr 3 2 2" xfId="18073"/>
    <cellStyle name="YelNumbersCurr 3 3" xfId="18072"/>
    <cellStyle name="YelNumbersCurr 4" xfId="4980"/>
    <cellStyle name="YelNumbersCurr 4 2" xfId="18074"/>
    <cellStyle name="YelNumbersCurr 5" xfId="18067"/>
    <cellStyle name="Yen" xfId="16190"/>
    <cellStyle name="Zero" xfId="16191"/>
    <cellStyle name="Βασικό_Analyse Trimestrielle E0" xfId="16192"/>
    <cellStyle name="Акцент1 10" xfId="4981"/>
    <cellStyle name="Акцент1 11" xfId="4982"/>
    <cellStyle name="Акцент1 12" xfId="4983"/>
    <cellStyle name="Акцент1 13" xfId="4984"/>
    <cellStyle name="Акцент1 14" xfId="4985"/>
    <cellStyle name="Акцент1 2" xfId="4986"/>
    <cellStyle name="Акцент1 2 2" xfId="4987"/>
    <cellStyle name="Акцент1 3" xfId="4988"/>
    <cellStyle name="Акцент1 3 2" xfId="4989"/>
    <cellStyle name="Акцент1 4" xfId="4990"/>
    <cellStyle name="Акцент1 4 2" xfId="4991"/>
    <cellStyle name="Акцент1 5" xfId="4992"/>
    <cellStyle name="Акцент1 5 2" xfId="4993"/>
    <cellStyle name="Акцент1 6" xfId="4994"/>
    <cellStyle name="Акцент1 6 2" xfId="4995"/>
    <cellStyle name="Акцент1 7" xfId="4996"/>
    <cellStyle name="Акцент1 7 2" xfId="4997"/>
    <cellStyle name="Акцент1 8" xfId="4998"/>
    <cellStyle name="Акцент1 8 2" xfId="4999"/>
    <cellStyle name="Акцент1 9" xfId="5000"/>
    <cellStyle name="Акцент1 9 2" xfId="5001"/>
    <cellStyle name="Акцент2 10" xfId="5002"/>
    <cellStyle name="Акцент2 11" xfId="5003"/>
    <cellStyle name="Акцент2 12" xfId="5004"/>
    <cellStyle name="Акцент2 13" xfId="5005"/>
    <cellStyle name="Акцент2 14" xfId="5006"/>
    <cellStyle name="Акцент2 2" xfId="5007"/>
    <cellStyle name="Акцент2 2 2" xfId="5008"/>
    <cellStyle name="Акцент2 3" xfId="5009"/>
    <cellStyle name="Акцент2 3 2" xfId="5010"/>
    <cellStyle name="Акцент2 4" xfId="5011"/>
    <cellStyle name="Акцент2 4 2" xfId="5012"/>
    <cellStyle name="Акцент2 5" xfId="5013"/>
    <cellStyle name="Акцент2 5 2" xfId="5014"/>
    <cellStyle name="Акцент2 6" xfId="5015"/>
    <cellStyle name="Акцент2 6 2" xfId="5016"/>
    <cellStyle name="Акцент2 7" xfId="5017"/>
    <cellStyle name="Акцент2 7 2" xfId="5018"/>
    <cellStyle name="Акцент2 8" xfId="5019"/>
    <cellStyle name="Акцент2 8 2" xfId="5020"/>
    <cellStyle name="Акцент2 9" xfId="5021"/>
    <cellStyle name="Акцент2 9 2" xfId="5022"/>
    <cellStyle name="Акцент3 10" xfId="5023"/>
    <cellStyle name="Акцент3 11" xfId="5024"/>
    <cellStyle name="Акцент3 12" xfId="5025"/>
    <cellStyle name="Акцент3 13" xfId="5026"/>
    <cellStyle name="Акцент3 2" xfId="5027"/>
    <cellStyle name="Акцент3 2 2" xfId="5028"/>
    <cellStyle name="Акцент3 3" xfId="5029"/>
    <cellStyle name="Акцент3 3 2" xfId="5030"/>
    <cellStyle name="Акцент3 4" xfId="5031"/>
    <cellStyle name="Акцент3 4 2" xfId="5032"/>
    <cellStyle name="Акцент3 5" xfId="5033"/>
    <cellStyle name="Акцент3 5 2" xfId="5034"/>
    <cellStyle name="Акцент3 6" xfId="5035"/>
    <cellStyle name="Акцент3 6 2" xfId="5036"/>
    <cellStyle name="Акцент3 7" xfId="5037"/>
    <cellStyle name="Акцент3 7 2" xfId="5038"/>
    <cellStyle name="Акцент3 8" xfId="5039"/>
    <cellStyle name="Акцент3 8 2" xfId="5040"/>
    <cellStyle name="Акцент3 9" xfId="5041"/>
    <cellStyle name="Акцент3 9 2" xfId="5042"/>
    <cellStyle name="Акцент3 9 2 2" xfId="5043"/>
    <cellStyle name="Акцент4 10" xfId="5044"/>
    <cellStyle name="Акцент4 11" xfId="5045"/>
    <cellStyle name="Акцент4 12" xfId="5046"/>
    <cellStyle name="Акцент4 13" xfId="5047"/>
    <cellStyle name="Акцент4 2" xfId="5048"/>
    <cellStyle name="Акцент4 2 2" xfId="5049"/>
    <cellStyle name="Акцент4 3" xfId="5050"/>
    <cellStyle name="Акцент4 3 2" xfId="5051"/>
    <cellStyle name="Акцент4 4" xfId="5052"/>
    <cellStyle name="Акцент4 4 2" xfId="5053"/>
    <cellStyle name="Акцент4 5" xfId="5054"/>
    <cellStyle name="Акцент4 5 2" xfId="5055"/>
    <cellStyle name="Акцент4 6" xfId="5056"/>
    <cellStyle name="Акцент4 6 2" xfId="5057"/>
    <cellStyle name="Акцент4 7" xfId="5058"/>
    <cellStyle name="Акцент4 7 2" xfId="5059"/>
    <cellStyle name="Акцент4 8" xfId="5060"/>
    <cellStyle name="Акцент4 8 2" xfId="5061"/>
    <cellStyle name="Акцент4 9" xfId="5062"/>
    <cellStyle name="Акцент4 9 2" xfId="5063"/>
    <cellStyle name="Акцент5 10" xfId="5064"/>
    <cellStyle name="Акцент5 11" xfId="5065"/>
    <cellStyle name="Акцент5 12" xfId="5066"/>
    <cellStyle name="Акцент5 13" xfId="5067"/>
    <cellStyle name="Акцент5 14" xfId="5068"/>
    <cellStyle name="Акцент5 2" xfId="5069"/>
    <cellStyle name="Акцент5 2 2" xfId="5070"/>
    <cellStyle name="Акцент5 3" xfId="5071"/>
    <cellStyle name="Акцент5 3 2" xfId="5072"/>
    <cellStyle name="Акцент5 4" xfId="5073"/>
    <cellStyle name="Акцент5 4 2" xfId="5074"/>
    <cellStyle name="Акцент5 5" xfId="5075"/>
    <cellStyle name="Акцент5 5 2" xfId="5076"/>
    <cellStyle name="Акцент5 6" xfId="5077"/>
    <cellStyle name="Акцент5 6 2" xfId="5078"/>
    <cellStyle name="Акцент5 7" xfId="5079"/>
    <cellStyle name="Акцент5 7 2" xfId="5080"/>
    <cellStyle name="Акцент5 8" xfId="5081"/>
    <cellStyle name="Акцент5 8 2" xfId="5082"/>
    <cellStyle name="Акцент5 9" xfId="5083"/>
    <cellStyle name="Акцент5 9 2" xfId="5084"/>
    <cellStyle name="Акцент6 10" xfId="5085"/>
    <cellStyle name="Акцент6 11" xfId="5086"/>
    <cellStyle name="Акцент6 12" xfId="5087"/>
    <cellStyle name="Акцент6 13" xfId="5088"/>
    <cellStyle name="Акцент6 2" xfId="5089"/>
    <cellStyle name="Акцент6 2 2" xfId="5090"/>
    <cellStyle name="Акцент6 3" xfId="5091"/>
    <cellStyle name="Акцент6 3 2" xfId="5092"/>
    <cellStyle name="Акцент6 4" xfId="5093"/>
    <cellStyle name="Акцент6 4 2" xfId="5094"/>
    <cellStyle name="Акцент6 5" xfId="5095"/>
    <cellStyle name="Акцент6 5 2" xfId="5096"/>
    <cellStyle name="Акцент6 6" xfId="5097"/>
    <cellStyle name="Акцент6 6 2" xfId="5098"/>
    <cellStyle name="Акцент6 7" xfId="5099"/>
    <cellStyle name="Акцент6 7 2" xfId="5100"/>
    <cellStyle name="Акцент6 8" xfId="5101"/>
    <cellStyle name="Акцент6 8 2" xfId="5102"/>
    <cellStyle name="Акцент6 9" xfId="5103"/>
    <cellStyle name="Акцент6 9 2" xfId="5104"/>
    <cellStyle name="Беззащитный" xfId="5105"/>
    <cellStyle name="Беззащитный 2" xfId="16193"/>
    <cellStyle name="Беззащитный 3" xfId="16194"/>
    <cellStyle name="вагоны" xfId="16195"/>
    <cellStyle name="вагоны 2" xfId="16196"/>
    <cellStyle name="вагоны 2 2" xfId="16197"/>
    <cellStyle name="вагоны 2_Формат БП (формы сбытовых компаний)_1" xfId="16198"/>
    <cellStyle name="вагоны_6.1-топл_расход" xfId="16199"/>
    <cellStyle name="Ввод  10" xfId="5106"/>
    <cellStyle name="Ввод  10 10" xfId="18075"/>
    <cellStyle name="Ввод  10 2" xfId="5107"/>
    <cellStyle name="Ввод  10 2 2" xfId="5108"/>
    <cellStyle name="Ввод  10 2 2 2" xfId="5109"/>
    <cellStyle name="Ввод  10 2 2 2 2" xfId="5110"/>
    <cellStyle name="Ввод  10 2 2 2 2 2" xfId="18079"/>
    <cellStyle name="Ввод  10 2 2 2 3" xfId="18078"/>
    <cellStyle name="Ввод  10 2 2 3" xfId="18077"/>
    <cellStyle name="Ввод  10 2 3" xfId="5111"/>
    <cellStyle name="Ввод  10 2 3 2" xfId="5112"/>
    <cellStyle name="Ввод  10 2 3 2 2" xfId="18081"/>
    <cellStyle name="Ввод  10 2 3 3" xfId="18080"/>
    <cellStyle name="Ввод  10 2 4" xfId="18076"/>
    <cellStyle name="Ввод  10 3" xfId="5113"/>
    <cellStyle name="Ввод  10 3 2" xfId="5114"/>
    <cellStyle name="Ввод  10 3 2 2" xfId="5115"/>
    <cellStyle name="Ввод  10 3 2 2 2" xfId="18084"/>
    <cellStyle name="Ввод  10 3 2 3" xfId="18083"/>
    <cellStyle name="Ввод  10 3 3" xfId="5116"/>
    <cellStyle name="Ввод  10 3 3 2" xfId="18085"/>
    <cellStyle name="Ввод  10 3 4" xfId="18082"/>
    <cellStyle name="Ввод  10 4" xfId="5117"/>
    <cellStyle name="Ввод  10 4 2" xfId="5118"/>
    <cellStyle name="Ввод  10 4 2 2" xfId="18087"/>
    <cellStyle name="Ввод  10 4 3" xfId="5119"/>
    <cellStyle name="Ввод  10 4 3 2" xfId="18088"/>
    <cellStyle name="Ввод  10 4 4" xfId="18086"/>
    <cellStyle name="Ввод  10 5" xfId="5120"/>
    <cellStyle name="Ввод  10 5 2" xfId="5121"/>
    <cellStyle name="Ввод  10 5 2 2" xfId="18090"/>
    <cellStyle name="Ввод  10 5 3" xfId="5122"/>
    <cellStyle name="Ввод  10 5 3 2" xfId="18091"/>
    <cellStyle name="Ввод  10 5 4" xfId="18089"/>
    <cellStyle name="Ввод  10 6" xfId="5123"/>
    <cellStyle name="Ввод  10 6 2" xfId="5124"/>
    <cellStyle name="Ввод  10 6 2 2" xfId="18093"/>
    <cellStyle name="Ввод  10 6 3" xfId="5125"/>
    <cellStyle name="Ввод  10 6 3 2" xfId="18094"/>
    <cellStyle name="Ввод  10 6 4" xfId="18092"/>
    <cellStyle name="Ввод  10 7" xfId="5126"/>
    <cellStyle name="Ввод  10 7 2" xfId="5127"/>
    <cellStyle name="Ввод  10 7 2 2" xfId="18096"/>
    <cellStyle name="Ввод  10 7 3" xfId="5128"/>
    <cellStyle name="Ввод  10 7 3 2" xfId="18097"/>
    <cellStyle name="Ввод  10 7 4" xfId="18095"/>
    <cellStyle name="Ввод  10 8" xfId="5129"/>
    <cellStyle name="Ввод  10 8 2" xfId="18098"/>
    <cellStyle name="Ввод  10 9" xfId="5130"/>
    <cellStyle name="Ввод  10 9 2" xfId="18099"/>
    <cellStyle name="Ввод  11" xfId="5131"/>
    <cellStyle name="Ввод  11 2" xfId="5132"/>
    <cellStyle name="Ввод  11 2 2" xfId="5133"/>
    <cellStyle name="Ввод  11 2 2 2" xfId="5134"/>
    <cellStyle name="Ввод  11 2 2 2 2" xfId="5135"/>
    <cellStyle name="Ввод  11 2 2 2 2 2" xfId="18104"/>
    <cellStyle name="Ввод  11 2 2 2 3" xfId="18103"/>
    <cellStyle name="Ввод  11 2 2 3" xfId="18102"/>
    <cellStyle name="Ввод  11 2 3" xfId="5136"/>
    <cellStyle name="Ввод  11 2 3 2" xfId="5137"/>
    <cellStyle name="Ввод  11 2 3 2 2" xfId="18106"/>
    <cellStyle name="Ввод  11 2 3 3" xfId="18105"/>
    <cellStyle name="Ввод  11 2 4" xfId="18101"/>
    <cellStyle name="Ввод  11 3" xfId="5138"/>
    <cellStyle name="Ввод  11 3 2" xfId="5139"/>
    <cellStyle name="Ввод  11 3 2 2" xfId="5140"/>
    <cellStyle name="Ввод  11 3 2 2 2" xfId="18109"/>
    <cellStyle name="Ввод  11 3 2 3" xfId="18108"/>
    <cellStyle name="Ввод  11 3 3" xfId="18107"/>
    <cellStyle name="Ввод  11 4" xfId="5141"/>
    <cellStyle name="Ввод  11 4 2" xfId="5142"/>
    <cellStyle name="Ввод  11 4 2 2" xfId="18111"/>
    <cellStyle name="Ввод  11 4 3" xfId="18110"/>
    <cellStyle name="Ввод  11 5" xfId="5143"/>
    <cellStyle name="Ввод  11 5 2" xfId="18112"/>
    <cellStyle name="Ввод  11 6" xfId="18100"/>
    <cellStyle name="Ввод  12" xfId="5144"/>
    <cellStyle name="Ввод  12 2" xfId="5145"/>
    <cellStyle name="Ввод  12 2 2" xfId="5146"/>
    <cellStyle name="Ввод  12 2 2 2" xfId="5147"/>
    <cellStyle name="Ввод  12 2 2 2 2" xfId="5148"/>
    <cellStyle name="Ввод  12 2 2 2 2 2" xfId="18117"/>
    <cellStyle name="Ввод  12 2 2 2 3" xfId="18116"/>
    <cellStyle name="Ввод  12 2 2 3" xfId="18115"/>
    <cellStyle name="Ввод  12 2 3" xfId="5149"/>
    <cellStyle name="Ввод  12 2 3 2" xfId="5150"/>
    <cellStyle name="Ввод  12 2 3 2 2" xfId="18119"/>
    <cellStyle name="Ввод  12 2 3 3" xfId="18118"/>
    <cellStyle name="Ввод  12 2 4" xfId="18114"/>
    <cellStyle name="Ввод  12 3" xfId="5151"/>
    <cellStyle name="Ввод  12 3 2" xfId="5152"/>
    <cellStyle name="Ввод  12 3 2 2" xfId="5153"/>
    <cellStyle name="Ввод  12 3 2 2 2" xfId="18122"/>
    <cellStyle name="Ввод  12 3 2 3" xfId="18121"/>
    <cellStyle name="Ввод  12 3 3" xfId="18120"/>
    <cellStyle name="Ввод  12 4" xfId="5154"/>
    <cellStyle name="Ввод  12 4 2" xfId="5155"/>
    <cellStyle name="Ввод  12 4 2 2" xfId="18124"/>
    <cellStyle name="Ввод  12 4 3" xfId="18123"/>
    <cellStyle name="Ввод  12 5" xfId="5156"/>
    <cellStyle name="Ввод  12 5 2" xfId="18125"/>
    <cellStyle name="Ввод  12 6" xfId="18113"/>
    <cellStyle name="Ввод  13" xfId="5157"/>
    <cellStyle name="Ввод  13 2" xfId="5158"/>
    <cellStyle name="Ввод  13 2 2" xfId="5159"/>
    <cellStyle name="Ввод  13 2 2 2" xfId="5160"/>
    <cellStyle name="Ввод  13 2 2 2 2" xfId="5161"/>
    <cellStyle name="Ввод  13 2 2 2 2 2" xfId="18130"/>
    <cellStyle name="Ввод  13 2 2 2 3" xfId="18129"/>
    <cellStyle name="Ввод  13 2 2 3" xfId="18128"/>
    <cellStyle name="Ввод  13 2 3" xfId="5162"/>
    <cellStyle name="Ввод  13 2 3 2" xfId="5163"/>
    <cellStyle name="Ввод  13 2 3 2 2" xfId="18132"/>
    <cellStyle name="Ввод  13 2 3 3" xfId="18131"/>
    <cellStyle name="Ввод  13 2 4" xfId="18127"/>
    <cellStyle name="Ввод  13 3" xfId="5164"/>
    <cellStyle name="Ввод  13 3 2" xfId="5165"/>
    <cellStyle name="Ввод  13 3 2 2" xfId="5166"/>
    <cellStyle name="Ввод  13 3 2 2 2" xfId="18135"/>
    <cellStyle name="Ввод  13 3 2 3" xfId="18134"/>
    <cellStyle name="Ввод  13 3 3" xfId="18133"/>
    <cellStyle name="Ввод  13 4" xfId="5167"/>
    <cellStyle name="Ввод  13 4 2" xfId="5168"/>
    <cellStyle name="Ввод  13 4 2 2" xfId="18137"/>
    <cellStyle name="Ввод  13 4 3" xfId="18136"/>
    <cellStyle name="Ввод  13 5" xfId="5169"/>
    <cellStyle name="Ввод  13 5 2" xfId="18138"/>
    <cellStyle name="Ввод  13 6" xfId="18126"/>
    <cellStyle name="Ввод  2" xfId="5170"/>
    <cellStyle name="Ввод  2 10" xfId="5171"/>
    <cellStyle name="Ввод  2 10 2" xfId="18140"/>
    <cellStyle name="Ввод  2 11" xfId="18139"/>
    <cellStyle name="Ввод  2 2" xfId="5172"/>
    <cellStyle name="Ввод  2 2 2" xfId="5173"/>
    <cellStyle name="Ввод  2 2 2 2" xfId="5174"/>
    <cellStyle name="Ввод  2 2 2 2 2" xfId="5175"/>
    <cellStyle name="Ввод  2 2 2 2 2 2" xfId="5176"/>
    <cellStyle name="Ввод  2 2 2 2 2 2 2" xfId="18145"/>
    <cellStyle name="Ввод  2 2 2 2 2 3" xfId="18144"/>
    <cellStyle name="Ввод  2 2 2 2 3" xfId="18143"/>
    <cellStyle name="Ввод  2 2 2 3" xfId="5177"/>
    <cellStyle name="Ввод  2 2 2 3 2" xfId="5178"/>
    <cellStyle name="Ввод  2 2 2 3 2 2" xfId="18147"/>
    <cellStyle name="Ввод  2 2 2 3 3" xfId="18146"/>
    <cellStyle name="Ввод  2 2 2 4" xfId="5179"/>
    <cellStyle name="Ввод  2 2 2 4 2" xfId="18148"/>
    <cellStyle name="Ввод  2 2 2 5" xfId="5180"/>
    <cellStyle name="Ввод  2 2 2 5 2" xfId="18149"/>
    <cellStyle name="Ввод  2 2 2 6" xfId="5181"/>
    <cellStyle name="Ввод  2 2 2 6 2" xfId="18150"/>
    <cellStyle name="Ввод  2 2 2 7" xfId="5182"/>
    <cellStyle name="Ввод  2 2 2 7 2" xfId="18151"/>
    <cellStyle name="Ввод  2 2 2 8" xfId="18142"/>
    <cellStyle name="Ввод  2 2 3" xfId="5183"/>
    <cellStyle name="Ввод  2 2 3 2" xfId="5184"/>
    <cellStyle name="Ввод  2 2 3 2 2" xfId="5185"/>
    <cellStyle name="Ввод  2 2 3 2 2 2" xfId="18154"/>
    <cellStyle name="Ввод  2 2 3 2 3" xfId="18153"/>
    <cellStyle name="Ввод  2 2 3 3" xfId="18152"/>
    <cellStyle name="Ввод  2 2 4" xfId="5186"/>
    <cellStyle name="Ввод  2 2 4 2" xfId="5187"/>
    <cellStyle name="Ввод  2 2 4 2 2" xfId="18156"/>
    <cellStyle name="Ввод  2 2 4 3" xfId="18155"/>
    <cellStyle name="Ввод  2 2 5" xfId="5188"/>
    <cellStyle name="Ввод  2 2 5 2" xfId="18157"/>
    <cellStyle name="Ввод  2 2 6" xfId="5189"/>
    <cellStyle name="Ввод  2 2 6 2" xfId="18158"/>
    <cellStyle name="Ввод  2 2 7" xfId="5190"/>
    <cellStyle name="Ввод  2 2 7 2" xfId="18159"/>
    <cellStyle name="Ввод  2 2 8" xfId="18141"/>
    <cellStyle name="Ввод  2 3" xfId="5191"/>
    <cellStyle name="Ввод  2 3 2" xfId="5192"/>
    <cellStyle name="Ввод  2 3 2 2" xfId="5193"/>
    <cellStyle name="Ввод  2 3 2 2 2" xfId="5194"/>
    <cellStyle name="Ввод  2 3 2 2 2 2" xfId="18163"/>
    <cellStyle name="Ввод  2 3 2 2 3" xfId="18162"/>
    <cellStyle name="Ввод  2 3 2 3" xfId="18161"/>
    <cellStyle name="Ввод  2 3 3" xfId="5195"/>
    <cellStyle name="Ввод  2 3 3 2" xfId="5196"/>
    <cellStyle name="Ввод  2 3 3 2 2" xfId="18165"/>
    <cellStyle name="Ввод  2 3 3 3" xfId="18164"/>
    <cellStyle name="Ввод  2 3 4" xfId="5197"/>
    <cellStyle name="Ввод  2 3 4 2" xfId="18166"/>
    <cellStyle name="Ввод  2 3 5" xfId="5198"/>
    <cellStyle name="Ввод  2 3 5 2" xfId="18167"/>
    <cellStyle name="Ввод  2 3 6" xfId="5199"/>
    <cellStyle name="Ввод  2 3 6 2" xfId="18168"/>
    <cellStyle name="Ввод  2 3 7" xfId="5200"/>
    <cellStyle name="Ввод  2 3 7 2" xfId="18169"/>
    <cellStyle name="Ввод  2 3 8" xfId="18160"/>
    <cellStyle name="Ввод  2 4" xfId="5201"/>
    <cellStyle name="Ввод  2 4 2" xfId="5202"/>
    <cellStyle name="Ввод  2 4 2 2" xfId="5203"/>
    <cellStyle name="Ввод  2 4 2 2 2" xfId="18172"/>
    <cellStyle name="Ввод  2 4 2 3" xfId="18171"/>
    <cellStyle name="Ввод  2 4 3" xfId="5204"/>
    <cellStyle name="Ввод  2 4 3 2" xfId="18173"/>
    <cellStyle name="Ввод  2 4 4" xfId="18170"/>
    <cellStyle name="Ввод  2 5" xfId="5205"/>
    <cellStyle name="Ввод  2 5 2" xfId="5206"/>
    <cellStyle name="Ввод  2 5 2 2" xfId="18175"/>
    <cellStyle name="Ввод  2 5 3" xfId="5207"/>
    <cellStyle name="Ввод  2 5 3 2" xfId="18176"/>
    <cellStyle name="Ввод  2 5 4" xfId="18174"/>
    <cellStyle name="Ввод  2 6" xfId="5208"/>
    <cellStyle name="Ввод  2 6 2" xfId="5209"/>
    <cellStyle name="Ввод  2 6 2 2" xfId="18178"/>
    <cellStyle name="Ввод  2 6 3" xfId="5210"/>
    <cellStyle name="Ввод  2 6 3 2" xfId="18179"/>
    <cellStyle name="Ввод  2 6 4" xfId="18177"/>
    <cellStyle name="Ввод  2 7" xfId="5211"/>
    <cellStyle name="Ввод  2 7 2" xfId="5212"/>
    <cellStyle name="Ввод  2 7 2 2" xfId="18181"/>
    <cellStyle name="Ввод  2 7 3" xfId="5213"/>
    <cellStyle name="Ввод  2 7 3 2" xfId="18182"/>
    <cellStyle name="Ввод  2 7 4" xfId="18180"/>
    <cellStyle name="Ввод  2 8" xfId="5214"/>
    <cellStyle name="Ввод  2 8 2" xfId="5215"/>
    <cellStyle name="Ввод  2 8 2 2" xfId="18184"/>
    <cellStyle name="Ввод  2 8 3" xfId="5216"/>
    <cellStyle name="Ввод  2 8 3 2" xfId="18185"/>
    <cellStyle name="Ввод  2 8 4" xfId="18183"/>
    <cellStyle name="Ввод  2 9" xfId="5217"/>
    <cellStyle name="Ввод  2 9 2" xfId="18186"/>
    <cellStyle name="Ввод  2_46EE.2011(v1.0)" xfId="5218"/>
    <cellStyle name="Ввод  3" xfId="5219"/>
    <cellStyle name="Ввод  3 10" xfId="5220"/>
    <cellStyle name="Ввод  3 10 2" xfId="18188"/>
    <cellStyle name="Ввод  3 11" xfId="18187"/>
    <cellStyle name="Ввод  3 2" xfId="5221"/>
    <cellStyle name="Ввод  3 2 2" xfId="5222"/>
    <cellStyle name="Ввод  3 2 2 2" xfId="5223"/>
    <cellStyle name="Ввод  3 2 2 2 2" xfId="5224"/>
    <cellStyle name="Ввод  3 2 2 2 2 2" xfId="5225"/>
    <cellStyle name="Ввод  3 2 2 2 2 2 2" xfId="18193"/>
    <cellStyle name="Ввод  3 2 2 2 2 3" xfId="18192"/>
    <cellStyle name="Ввод  3 2 2 2 3" xfId="18191"/>
    <cellStyle name="Ввод  3 2 2 3" xfId="5226"/>
    <cellStyle name="Ввод  3 2 2 3 2" xfId="5227"/>
    <cellStyle name="Ввод  3 2 2 3 2 2" xfId="18195"/>
    <cellStyle name="Ввод  3 2 2 3 3" xfId="18194"/>
    <cellStyle name="Ввод  3 2 2 4" xfId="5228"/>
    <cellStyle name="Ввод  3 2 2 4 2" xfId="18196"/>
    <cellStyle name="Ввод  3 2 2 5" xfId="5229"/>
    <cellStyle name="Ввод  3 2 2 5 2" xfId="18197"/>
    <cellStyle name="Ввод  3 2 2 6" xfId="5230"/>
    <cellStyle name="Ввод  3 2 2 6 2" xfId="18198"/>
    <cellStyle name="Ввод  3 2 2 7" xfId="5231"/>
    <cellStyle name="Ввод  3 2 2 7 2" xfId="18199"/>
    <cellStyle name="Ввод  3 2 2 8" xfId="18190"/>
    <cellStyle name="Ввод  3 2 3" xfId="5232"/>
    <cellStyle name="Ввод  3 2 3 2" xfId="5233"/>
    <cellStyle name="Ввод  3 2 3 2 2" xfId="5234"/>
    <cellStyle name="Ввод  3 2 3 2 2 2" xfId="18202"/>
    <cellStyle name="Ввод  3 2 3 2 3" xfId="18201"/>
    <cellStyle name="Ввод  3 2 3 3" xfId="18200"/>
    <cellStyle name="Ввод  3 2 4" xfId="5235"/>
    <cellStyle name="Ввод  3 2 4 2" xfId="5236"/>
    <cellStyle name="Ввод  3 2 4 2 2" xfId="18204"/>
    <cellStyle name="Ввод  3 2 4 3" xfId="18203"/>
    <cellStyle name="Ввод  3 2 5" xfId="5237"/>
    <cellStyle name="Ввод  3 2 5 2" xfId="18205"/>
    <cellStyle name="Ввод  3 2 6" xfId="5238"/>
    <cellStyle name="Ввод  3 2 6 2" xfId="18206"/>
    <cellStyle name="Ввод  3 2 7" xfId="5239"/>
    <cellStyle name="Ввод  3 2 7 2" xfId="18207"/>
    <cellStyle name="Ввод  3 2 8" xfId="18189"/>
    <cellStyle name="Ввод  3 3" xfId="5240"/>
    <cellStyle name="Ввод  3 3 2" xfId="5241"/>
    <cellStyle name="Ввод  3 3 2 2" xfId="5242"/>
    <cellStyle name="Ввод  3 3 2 2 2" xfId="5243"/>
    <cellStyle name="Ввод  3 3 2 2 2 2" xfId="18211"/>
    <cellStyle name="Ввод  3 3 2 2 3" xfId="18210"/>
    <cellStyle name="Ввод  3 3 2 3" xfId="18209"/>
    <cellStyle name="Ввод  3 3 3" xfId="5244"/>
    <cellStyle name="Ввод  3 3 3 2" xfId="5245"/>
    <cellStyle name="Ввод  3 3 3 2 2" xfId="18213"/>
    <cellStyle name="Ввод  3 3 3 3" xfId="18212"/>
    <cellStyle name="Ввод  3 3 4" xfId="5246"/>
    <cellStyle name="Ввод  3 3 4 2" xfId="18214"/>
    <cellStyle name="Ввод  3 3 5" xfId="5247"/>
    <cellStyle name="Ввод  3 3 5 2" xfId="18215"/>
    <cellStyle name="Ввод  3 3 6" xfId="5248"/>
    <cellStyle name="Ввод  3 3 6 2" xfId="18216"/>
    <cellStyle name="Ввод  3 3 7" xfId="5249"/>
    <cellStyle name="Ввод  3 3 7 2" xfId="18217"/>
    <cellStyle name="Ввод  3 3 8" xfId="18208"/>
    <cellStyle name="Ввод  3 4" xfId="5250"/>
    <cellStyle name="Ввод  3 4 2" xfId="5251"/>
    <cellStyle name="Ввод  3 4 2 2" xfId="5252"/>
    <cellStyle name="Ввод  3 4 2 2 2" xfId="18220"/>
    <cellStyle name="Ввод  3 4 2 3" xfId="18219"/>
    <cellStyle name="Ввод  3 4 3" xfId="5253"/>
    <cellStyle name="Ввод  3 4 3 2" xfId="18221"/>
    <cellStyle name="Ввод  3 4 4" xfId="18218"/>
    <cellStyle name="Ввод  3 5" xfId="5254"/>
    <cellStyle name="Ввод  3 5 2" xfId="5255"/>
    <cellStyle name="Ввод  3 5 2 2" xfId="18223"/>
    <cellStyle name="Ввод  3 5 3" xfId="5256"/>
    <cellStyle name="Ввод  3 5 3 2" xfId="18224"/>
    <cellStyle name="Ввод  3 5 4" xfId="18222"/>
    <cellStyle name="Ввод  3 6" xfId="5257"/>
    <cellStyle name="Ввод  3 6 2" xfId="5258"/>
    <cellStyle name="Ввод  3 6 2 2" xfId="18226"/>
    <cellStyle name="Ввод  3 6 3" xfId="5259"/>
    <cellStyle name="Ввод  3 6 3 2" xfId="18227"/>
    <cellStyle name="Ввод  3 6 4" xfId="18225"/>
    <cellStyle name="Ввод  3 7" xfId="5260"/>
    <cellStyle name="Ввод  3 7 2" xfId="5261"/>
    <cellStyle name="Ввод  3 7 2 2" xfId="18229"/>
    <cellStyle name="Ввод  3 7 3" xfId="5262"/>
    <cellStyle name="Ввод  3 7 3 2" xfId="18230"/>
    <cellStyle name="Ввод  3 7 4" xfId="18228"/>
    <cellStyle name="Ввод  3 8" xfId="5263"/>
    <cellStyle name="Ввод  3 8 2" xfId="5264"/>
    <cellStyle name="Ввод  3 8 2 2" xfId="18232"/>
    <cellStyle name="Ввод  3 8 3" xfId="5265"/>
    <cellStyle name="Ввод  3 8 3 2" xfId="18233"/>
    <cellStyle name="Ввод  3 8 4" xfId="18231"/>
    <cellStyle name="Ввод  3 9" xfId="5266"/>
    <cellStyle name="Ввод  3 9 2" xfId="18234"/>
    <cellStyle name="Ввод  3_46EE.2011(v1.0)" xfId="5267"/>
    <cellStyle name="Ввод  4" xfId="5268"/>
    <cellStyle name="Ввод  4 10" xfId="5269"/>
    <cellStyle name="Ввод  4 10 2" xfId="18236"/>
    <cellStyle name="Ввод  4 11" xfId="18235"/>
    <cellStyle name="Ввод  4 2" xfId="5270"/>
    <cellStyle name="Ввод  4 2 2" xfId="5271"/>
    <cellStyle name="Ввод  4 2 2 2" xfId="5272"/>
    <cellStyle name="Ввод  4 2 2 2 2" xfId="5273"/>
    <cellStyle name="Ввод  4 2 2 2 2 2" xfId="5274"/>
    <cellStyle name="Ввод  4 2 2 2 2 2 2" xfId="18241"/>
    <cellStyle name="Ввод  4 2 2 2 2 3" xfId="18240"/>
    <cellStyle name="Ввод  4 2 2 2 3" xfId="18239"/>
    <cellStyle name="Ввод  4 2 2 3" xfId="5275"/>
    <cellStyle name="Ввод  4 2 2 3 2" xfId="5276"/>
    <cellStyle name="Ввод  4 2 2 3 2 2" xfId="18243"/>
    <cellStyle name="Ввод  4 2 2 3 3" xfId="18242"/>
    <cellStyle name="Ввод  4 2 2 4" xfId="5277"/>
    <cellStyle name="Ввод  4 2 2 4 2" xfId="18244"/>
    <cellStyle name="Ввод  4 2 2 5" xfId="5278"/>
    <cellStyle name="Ввод  4 2 2 5 2" xfId="18245"/>
    <cellStyle name="Ввод  4 2 2 6" xfId="5279"/>
    <cellStyle name="Ввод  4 2 2 6 2" xfId="18246"/>
    <cellStyle name="Ввод  4 2 2 7" xfId="5280"/>
    <cellStyle name="Ввод  4 2 2 7 2" xfId="18247"/>
    <cellStyle name="Ввод  4 2 2 8" xfId="18238"/>
    <cellStyle name="Ввод  4 2 3" xfId="5281"/>
    <cellStyle name="Ввод  4 2 3 2" xfId="5282"/>
    <cellStyle name="Ввод  4 2 3 2 2" xfId="5283"/>
    <cellStyle name="Ввод  4 2 3 2 2 2" xfId="18250"/>
    <cellStyle name="Ввод  4 2 3 2 3" xfId="18249"/>
    <cellStyle name="Ввод  4 2 3 3" xfId="18248"/>
    <cellStyle name="Ввод  4 2 4" xfId="5284"/>
    <cellStyle name="Ввод  4 2 4 2" xfId="5285"/>
    <cellStyle name="Ввод  4 2 4 2 2" xfId="18252"/>
    <cellStyle name="Ввод  4 2 4 3" xfId="18251"/>
    <cellStyle name="Ввод  4 2 5" xfId="5286"/>
    <cellStyle name="Ввод  4 2 5 2" xfId="18253"/>
    <cellStyle name="Ввод  4 2 6" xfId="5287"/>
    <cellStyle name="Ввод  4 2 6 2" xfId="18254"/>
    <cellStyle name="Ввод  4 2 7" xfId="5288"/>
    <cellStyle name="Ввод  4 2 7 2" xfId="18255"/>
    <cellStyle name="Ввод  4 2 8" xfId="18237"/>
    <cellStyle name="Ввод  4 3" xfId="5289"/>
    <cellStyle name="Ввод  4 3 2" xfId="5290"/>
    <cellStyle name="Ввод  4 3 2 2" xfId="5291"/>
    <cellStyle name="Ввод  4 3 2 2 2" xfId="5292"/>
    <cellStyle name="Ввод  4 3 2 2 2 2" xfId="18259"/>
    <cellStyle name="Ввод  4 3 2 2 3" xfId="18258"/>
    <cellStyle name="Ввод  4 3 2 3" xfId="18257"/>
    <cellStyle name="Ввод  4 3 3" xfId="5293"/>
    <cellStyle name="Ввод  4 3 3 2" xfId="5294"/>
    <cellStyle name="Ввод  4 3 3 2 2" xfId="18261"/>
    <cellStyle name="Ввод  4 3 3 3" xfId="18260"/>
    <cellStyle name="Ввод  4 3 4" xfId="5295"/>
    <cellStyle name="Ввод  4 3 4 2" xfId="18262"/>
    <cellStyle name="Ввод  4 3 5" xfId="5296"/>
    <cellStyle name="Ввод  4 3 5 2" xfId="18263"/>
    <cellStyle name="Ввод  4 3 6" xfId="5297"/>
    <cellStyle name="Ввод  4 3 6 2" xfId="18264"/>
    <cellStyle name="Ввод  4 3 7" xfId="5298"/>
    <cellStyle name="Ввод  4 3 7 2" xfId="18265"/>
    <cellStyle name="Ввод  4 3 8" xfId="18256"/>
    <cellStyle name="Ввод  4 4" xfId="5299"/>
    <cellStyle name="Ввод  4 4 2" xfId="5300"/>
    <cellStyle name="Ввод  4 4 2 2" xfId="5301"/>
    <cellStyle name="Ввод  4 4 2 2 2" xfId="18268"/>
    <cellStyle name="Ввод  4 4 2 3" xfId="18267"/>
    <cellStyle name="Ввод  4 4 3" xfId="5302"/>
    <cellStyle name="Ввод  4 4 3 2" xfId="18269"/>
    <cellStyle name="Ввод  4 4 4" xfId="18266"/>
    <cellStyle name="Ввод  4 5" xfId="5303"/>
    <cellStyle name="Ввод  4 5 2" xfId="5304"/>
    <cellStyle name="Ввод  4 5 2 2" xfId="18271"/>
    <cellStyle name="Ввод  4 5 3" xfId="5305"/>
    <cellStyle name="Ввод  4 5 3 2" xfId="18272"/>
    <cellStyle name="Ввод  4 5 4" xfId="18270"/>
    <cellStyle name="Ввод  4 6" xfId="5306"/>
    <cellStyle name="Ввод  4 6 2" xfId="5307"/>
    <cellStyle name="Ввод  4 6 2 2" xfId="18274"/>
    <cellStyle name="Ввод  4 6 3" xfId="5308"/>
    <cellStyle name="Ввод  4 6 3 2" xfId="18275"/>
    <cellStyle name="Ввод  4 6 4" xfId="18273"/>
    <cellStyle name="Ввод  4 7" xfId="5309"/>
    <cellStyle name="Ввод  4 7 2" xfId="5310"/>
    <cellStyle name="Ввод  4 7 2 2" xfId="18277"/>
    <cellStyle name="Ввод  4 7 3" xfId="5311"/>
    <cellStyle name="Ввод  4 7 3 2" xfId="18278"/>
    <cellStyle name="Ввод  4 7 4" xfId="18276"/>
    <cellStyle name="Ввод  4 8" xfId="5312"/>
    <cellStyle name="Ввод  4 8 2" xfId="5313"/>
    <cellStyle name="Ввод  4 8 2 2" xfId="18280"/>
    <cellStyle name="Ввод  4 8 3" xfId="5314"/>
    <cellStyle name="Ввод  4 8 3 2" xfId="18281"/>
    <cellStyle name="Ввод  4 8 4" xfId="18279"/>
    <cellStyle name="Ввод  4 9" xfId="5315"/>
    <cellStyle name="Ввод  4 9 2" xfId="18282"/>
    <cellStyle name="Ввод  4_46EE.2011(v1.0)" xfId="5316"/>
    <cellStyle name="Ввод  5" xfId="5317"/>
    <cellStyle name="Ввод  5 10" xfId="5318"/>
    <cellStyle name="Ввод  5 10 2" xfId="18284"/>
    <cellStyle name="Ввод  5 11" xfId="18283"/>
    <cellStyle name="Ввод  5 2" xfId="5319"/>
    <cellStyle name="Ввод  5 2 2" xfId="5320"/>
    <cellStyle name="Ввод  5 2 2 2" xfId="5321"/>
    <cellStyle name="Ввод  5 2 2 2 2" xfId="5322"/>
    <cellStyle name="Ввод  5 2 2 2 2 2" xfId="5323"/>
    <cellStyle name="Ввод  5 2 2 2 2 2 2" xfId="18289"/>
    <cellStyle name="Ввод  5 2 2 2 2 3" xfId="18288"/>
    <cellStyle name="Ввод  5 2 2 2 3" xfId="18287"/>
    <cellStyle name="Ввод  5 2 2 3" xfId="5324"/>
    <cellStyle name="Ввод  5 2 2 3 2" xfId="5325"/>
    <cellStyle name="Ввод  5 2 2 3 2 2" xfId="18291"/>
    <cellStyle name="Ввод  5 2 2 3 3" xfId="18290"/>
    <cellStyle name="Ввод  5 2 2 4" xfId="5326"/>
    <cellStyle name="Ввод  5 2 2 4 2" xfId="18292"/>
    <cellStyle name="Ввод  5 2 2 5" xfId="5327"/>
    <cellStyle name="Ввод  5 2 2 5 2" xfId="18293"/>
    <cellStyle name="Ввод  5 2 2 6" xfId="5328"/>
    <cellStyle name="Ввод  5 2 2 6 2" xfId="18294"/>
    <cellStyle name="Ввод  5 2 2 7" xfId="5329"/>
    <cellStyle name="Ввод  5 2 2 7 2" xfId="18295"/>
    <cellStyle name="Ввод  5 2 2 8" xfId="18286"/>
    <cellStyle name="Ввод  5 2 3" xfId="5330"/>
    <cellStyle name="Ввод  5 2 3 2" xfId="5331"/>
    <cellStyle name="Ввод  5 2 3 2 2" xfId="5332"/>
    <cellStyle name="Ввод  5 2 3 2 2 2" xfId="18298"/>
    <cellStyle name="Ввод  5 2 3 2 3" xfId="18297"/>
    <cellStyle name="Ввод  5 2 3 3" xfId="18296"/>
    <cellStyle name="Ввод  5 2 4" xfId="5333"/>
    <cellStyle name="Ввод  5 2 4 2" xfId="5334"/>
    <cellStyle name="Ввод  5 2 4 2 2" xfId="18300"/>
    <cellStyle name="Ввод  5 2 4 3" xfId="18299"/>
    <cellStyle name="Ввод  5 2 5" xfId="5335"/>
    <cellStyle name="Ввод  5 2 5 2" xfId="18301"/>
    <cellStyle name="Ввод  5 2 6" xfId="5336"/>
    <cellStyle name="Ввод  5 2 6 2" xfId="18302"/>
    <cellStyle name="Ввод  5 2 7" xfId="5337"/>
    <cellStyle name="Ввод  5 2 7 2" xfId="18303"/>
    <cellStyle name="Ввод  5 2 8" xfId="18285"/>
    <cellStyle name="Ввод  5 3" xfId="5338"/>
    <cellStyle name="Ввод  5 3 2" xfId="5339"/>
    <cellStyle name="Ввод  5 3 2 2" xfId="5340"/>
    <cellStyle name="Ввод  5 3 2 2 2" xfId="5341"/>
    <cellStyle name="Ввод  5 3 2 2 2 2" xfId="18307"/>
    <cellStyle name="Ввод  5 3 2 2 3" xfId="18306"/>
    <cellStyle name="Ввод  5 3 2 3" xfId="18305"/>
    <cellStyle name="Ввод  5 3 3" xfId="5342"/>
    <cellStyle name="Ввод  5 3 3 2" xfId="5343"/>
    <cellStyle name="Ввод  5 3 3 2 2" xfId="18309"/>
    <cellStyle name="Ввод  5 3 3 3" xfId="18308"/>
    <cellStyle name="Ввод  5 3 4" xfId="5344"/>
    <cellStyle name="Ввод  5 3 4 2" xfId="18310"/>
    <cellStyle name="Ввод  5 3 5" xfId="5345"/>
    <cellStyle name="Ввод  5 3 5 2" xfId="18311"/>
    <cellStyle name="Ввод  5 3 6" xfId="5346"/>
    <cellStyle name="Ввод  5 3 6 2" xfId="18312"/>
    <cellStyle name="Ввод  5 3 7" xfId="5347"/>
    <cellStyle name="Ввод  5 3 7 2" xfId="18313"/>
    <cellStyle name="Ввод  5 3 8" xfId="18304"/>
    <cellStyle name="Ввод  5 4" xfId="5348"/>
    <cellStyle name="Ввод  5 4 2" xfId="5349"/>
    <cellStyle name="Ввод  5 4 2 2" xfId="5350"/>
    <cellStyle name="Ввод  5 4 2 2 2" xfId="18316"/>
    <cellStyle name="Ввод  5 4 2 3" xfId="18315"/>
    <cellStyle name="Ввод  5 4 3" xfId="5351"/>
    <cellStyle name="Ввод  5 4 3 2" xfId="18317"/>
    <cellStyle name="Ввод  5 4 4" xfId="18314"/>
    <cellStyle name="Ввод  5 5" xfId="5352"/>
    <cellStyle name="Ввод  5 5 2" xfId="5353"/>
    <cellStyle name="Ввод  5 5 2 2" xfId="18319"/>
    <cellStyle name="Ввод  5 5 3" xfId="5354"/>
    <cellStyle name="Ввод  5 5 3 2" xfId="18320"/>
    <cellStyle name="Ввод  5 5 4" xfId="18318"/>
    <cellStyle name="Ввод  5 6" xfId="5355"/>
    <cellStyle name="Ввод  5 6 2" xfId="5356"/>
    <cellStyle name="Ввод  5 6 2 2" xfId="18322"/>
    <cellStyle name="Ввод  5 6 3" xfId="5357"/>
    <cellStyle name="Ввод  5 6 3 2" xfId="18323"/>
    <cellStyle name="Ввод  5 6 4" xfId="18321"/>
    <cellStyle name="Ввод  5 7" xfId="5358"/>
    <cellStyle name="Ввод  5 7 2" xfId="5359"/>
    <cellStyle name="Ввод  5 7 2 2" xfId="18325"/>
    <cellStyle name="Ввод  5 7 3" xfId="5360"/>
    <cellStyle name="Ввод  5 7 3 2" xfId="18326"/>
    <cellStyle name="Ввод  5 7 4" xfId="18324"/>
    <cellStyle name="Ввод  5 8" xfId="5361"/>
    <cellStyle name="Ввод  5 8 2" xfId="5362"/>
    <cellStyle name="Ввод  5 8 2 2" xfId="18328"/>
    <cellStyle name="Ввод  5 8 3" xfId="5363"/>
    <cellStyle name="Ввод  5 8 3 2" xfId="18329"/>
    <cellStyle name="Ввод  5 8 4" xfId="18327"/>
    <cellStyle name="Ввод  5 9" xfId="5364"/>
    <cellStyle name="Ввод  5 9 2" xfId="18330"/>
    <cellStyle name="Ввод  5_46EE.2011(v1.0)" xfId="5365"/>
    <cellStyle name="Ввод  6" xfId="5366"/>
    <cellStyle name="Ввод  6 10" xfId="5367"/>
    <cellStyle name="Ввод  6 10 2" xfId="18332"/>
    <cellStyle name="Ввод  6 11" xfId="18331"/>
    <cellStyle name="Ввод  6 2" xfId="5368"/>
    <cellStyle name="Ввод  6 2 2" xfId="5369"/>
    <cellStyle name="Ввод  6 2 2 2" xfId="5370"/>
    <cellStyle name="Ввод  6 2 2 2 2" xfId="5371"/>
    <cellStyle name="Ввод  6 2 2 2 2 2" xfId="5372"/>
    <cellStyle name="Ввод  6 2 2 2 2 2 2" xfId="18337"/>
    <cellStyle name="Ввод  6 2 2 2 2 3" xfId="18336"/>
    <cellStyle name="Ввод  6 2 2 2 3" xfId="18335"/>
    <cellStyle name="Ввод  6 2 2 3" xfId="5373"/>
    <cellStyle name="Ввод  6 2 2 3 2" xfId="5374"/>
    <cellStyle name="Ввод  6 2 2 3 2 2" xfId="18339"/>
    <cellStyle name="Ввод  6 2 2 3 3" xfId="18338"/>
    <cellStyle name="Ввод  6 2 2 4" xfId="5375"/>
    <cellStyle name="Ввод  6 2 2 4 2" xfId="18340"/>
    <cellStyle name="Ввод  6 2 2 5" xfId="5376"/>
    <cellStyle name="Ввод  6 2 2 5 2" xfId="18341"/>
    <cellStyle name="Ввод  6 2 2 6" xfId="5377"/>
    <cellStyle name="Ввод  6 2 2 6 2" xfId="18342"/>
    <cellStyle name="Ввод  6 2 2 7" xfId="5378"/>
    <cellStyle name="Ввод  6 2 2 7 2" xfId="18343"/>
    <cellStyle name="Ввод  6 2 2 8" xfId="18334"/>
    <cellStyle name="Ввод  6 2 3" xfId="5379"/>
    <cellStyle name="Ввод  6 2 3 2" xfId="5380"/>
    <cellStyle name="Ввод  6 2 3 2 2" xfId="5381"/>
    <cellStyle name="Ввод  6 2 3 2 2 2" xfId="18346"/>
    <cellStyle name="Ввод  6 2 3 2 3" xfId="18345"/>
    <cellStyle name="Ввод  6 2 3 3" xfId="18344"/>
    <cellStyle name="Ввод  6 2 4" xfId="5382"/>
    <cellStyle name="Ввод  6 2 4 2" xfId="5383"/>
    <cellStyle name="Ввод  6 2 4 2 2" xfId="18348"/>
    <cellStyle name="Ввод  6 2 4 3" xfId="18347"/>
    <cellStyle name="Ввод  6 2 5" xfId="5384"/>
    <cellStyle name="Ввод  6 2 5 2" xfId="18349"/>
    <cellStyle name="Ввод  6 2 6" xfId="5385"/>
    <cellStyle name="Ввод  6 2 6 2" xfId="18350"/>
    <cellStyle name="Ввод  6 2 7" xfId="5386"/>
    <cellStyle name="Ввод  6 2 7 2" xfId="18351"/>
    <cellStyle name="Ввод  6 2 8" xfId="18333"/>
    <cellStyle name="Ввод  6 3" xfId="5387"/>
    <cellStyle name="Ввод  6 3 2" xfId="5388"/>
    <cellStyle name="Ввод  6 3 2 2" xfId="5389"/>
    <cellStyle name="Ввод  6 3 2 2 2" xfId="5390"/>
    <cellStyle name="Ввод  6 3 2 2 2 2" xfId="18355"/>
    <cellStyle name="Ввод  6 3 2 2 3" xfId="18354"/>
    <cellStyle name="Ввод  6 3 2 3" xfId="18353"/>
    <cellStyle name="Ввод  6 3 3" xfId="5391"/>
    <cellStyle name="Ввод  6 3 3 2" xfId="5392"/>
    <cellStyle name="Ввод  6 3 3 2 2" xfId="18357"/>
    <cellStyle name="Ввод  6 3 3 3" xfId="18356"/>
    <cellStyle name="Ввод  6 3 4" xfId="5393"/>
    <cellStyle name="Ввод  6 3 4 2" xfId="18358"/>
    <cellStyle name="Ввод  6 3 5" xfId="5394"/>
    <cellStyle name="Ввод  6 3 5 2" xfId="18359"/>
    <cellStyle name="Ввод  6 3 6" xfId="5395"/>
    <cellStyle name="Ввод  6 3 6 2" xfId="18360"/>
    <cellStyle name="Ввод  6 3 7" xfId="5396"/>
    <cellStyle name="Ввод  6 3 7 2" xfId="18361"/>
    <cellStyle name="Ввод  6 3 8" xfId="18352"/>
    <cellStyle name="Ввод  6 4" xfId="5397"/>
    <cellStyle name="Ввод  6 4 2" xfId="5398"/>
    <cellStyle name="Ввод  6 4 2 2" xfId="5399"/>
    <cellStyle name="Ввод  6 4 2 2 2" xfId="18364"/>
    <cellStyle name="Ввод  6 4 2 3" xfId="18363"/>
    <cellStyle name="Ввод  6 4 3" xfId="5400"/>
    <cellStyle name="Ввод  6 4 3 2" xfId="18365"/>
    <cellStyle name="Ввод  6 4 4" xfId="18362"/>
    <cellStyle name="Ввод  6 5" xfId="5401"/>
    <cellStyle name="Ввод  6 5 2" xfId="5402"/>
    <cellStyle name="Ввод  6 5 2 2" xfId="18367"/>
    <cellStyle name="Ввод  6 5 3" xfId="5403"/>
    <cellStyle name="Ввод  6 5 3 2" xfId="18368"/>
    <cellStyle name="Ввод  6 5 4" xfId="18366"/>
    <cellStyle name="Ввод  6 6" xfId="5404"/>
    <cellStyle name="Ввод  6 6 2" xfId="5405"/>
    <cellStyle name="Ввод  6 6 2 2" xfId="18370"/>
    <cellStyle name="Ввод  6 6 3" xfId="5406"/>
    <cellStyle name="Ввод  6 6 3 2" xfId="18371"/>
    <cellStyle name="Ввод  6 6 4" xfId="18369"/>
    <cellStyle name="Ввод  6 7" xfId="5407"/>
    <cellStyle name="Ввод  6 7 2" xfId="5408"/>
    <cellStyle name="Ввод  6 7 2 2" xfId="18373"/>
    <cellStyle name="Ввод  6 7 3" xfId="5409"/>
    <cellStyle name="Ввод  6 7 3 2" xfId="18374"/>
    <cellStyle name="Ввод  6 7 4" xfId="18372"/>
    <cellStyle name="Ввод  6 8" xfId="5410"/>
    <cellStyle name="Ввод  6 8 2" xfId="5411"/>
    <cellStyle name="Ввод  6 8 2 2" xfId="18376"/>
    <cellStyle name="Ввод  6 8 3" xfId="5412"/>
    <cellStyle name="Ввод  6 8 3 2" xfId="18377"/>
    <cellStyle name="Ввод  6 8 4" xfId="18375"/>
    <cellStyle name="Ввод  6 9" xfId="5413"/>
    <cellStyle name="Ввод  6 9 2" xfId="18378"/>
    <cellStyle name="Ввод  6_46EE.2011(v1.0)" xfId="5414"/>
    <cellStyle name="Ввод  7" xfId="5415"/>
    <cellStyle name="Ввод  7 10" xfId="5416"/>
    <cellStyle name="Ввод  7 10 2" xfId="18380"/>
    <cellStyle name="Ввод  7 11" xfId="18379"/>
    <cellStyle name="Ввод  7 2" xfId="5417"/>
    <cellStyle name="Ввод  7 2 2" xfId="5418"/>
    <cellStyle name="Ввод  7 2 2 2" xfId="5419"/>
    <cellStyle name="Ввод  7 2 2 2 2" xfId="5420"/>
    <cellStyle name="Ввод  7 2 2 2 2 2" xfId="5421"/>
    <cellStyle name="Ввод  7 2 2 2 2 2 2" xfId="18385"/>
    <cellStyle name="Ввод  7 2 2 2 2 3" xfId="18384"/>
    <cellStyle name="Ввод  7 2 2 2 3" xfId="18383"/>
    <cellStyle name="Ввод  7 2 2 3" xfId="5422"/>
    <cellStyle name="Ввод  7 2 2 3 2" xfId="5423"/>
    <cellStyle name="Ввод  7 2 2 3 2 2" xfId="18387"/>
    <cellStyle name="Ввод  7 2 2 3 3" xfId="18386"/>
    <cellStyle name="Ввод  7 2 2 4" xfId="5424"/>
    <cellStyle name="Ввод  7 2 2 4 2" xfId="18388"/>
    <cellStyle name="Ввод  7 2 2 5" xfId="5425"/>
    <cellStyle name="Ввод  7 2 2 5 2" xfId="18389"/>
    <cellStyle name="Ввод  7 2 2 6" xfId="5426"/>
    <cellStyle name="Ввод  7 2 2 6 2" xfId="18390"/>
    <cellStyle name="Ввод  7 2 2 7" xfId="5427"/>
    <cellStyle name="Ввод  7 2 2 7 2" xfId="18391"/>
    <cellStyle name="Ввод  7 2 2 8" xfId="18382"/>
    <cellStyle name="Ввод  7 2 3" xfId="5428"/>
    <cellStyle name="Ввод  7 2 3 2" xfId="5429"/>
    <cellStyle name="Ввод  7 2 3 2 2" xfId="5430"/>
    <cellStyle name="Ввод  7 2 3 2 2 2" xfId="18394"/>
    <cellStyle name="Ввод  7 2 3 2 3" xfId="18393"/>
    <cellStyle name="Ввод  7 2 3 3" xfId="18392"/>
    <cellStyle name="Ввод  7 2 4" xfId="5431"/>
    <cellStyle name="Ввод  7 2 4 2" xfId="5432"/>
    <cellStyle name="Ввод  7 2 4 2 2" xfId="18396"/>
    <cellStyle name="Ввод  7 2 4 3" xfId="18395"/>
    <cellStyle name="Ввод  7 2 5" xfId="5433"/>
    <cellStyle name="Ввод  7 2 5 2" xfId="18397"/>
    <cellStyle name="Ввод  7 2 6" xfId="5434"/>
    <cellStyle name="Ввод  7 2 6 2" xfId="18398"/>
    <cellStyle name="Ввод  7 2 7" xfId="5435"/>
    <cellStyle name="Ввод  7 2 7 2" xfId="18399"/>
    <cellStyle name="Ввод  7 2 8" xfId="18381"/>
    <cellStyle name="Ввод  7 3" xfId="5436"/>
    <cellStyle name="Ввод  7 3 2" xfId="5437"/>
    <cellStyle name="Ввод  7 3 2 2" xfId="5438"/>
    <cellStyle name="Ввод  7 3 2 2 2" xfId="5439"/>
    <cellStyle name="Ввод  7 3 2 2 2 2" xfId="18403"/>
    <cellStyle name="Ввод  7 3 2 2 3" xfId="18402"/>
    <cellStyle name="Ввод  7 3 2 3" xfId="18401"/>
    <cellStyle name="Ввод  7 3 3" xfId="5440"/>
    <cellStyle name="Ввод  7 3 3 2" xfId="5441"/>
    <cellStyle name="Ввод  7 3 3 2 2" xfId="18405"/>
    <cellStyle name="Ввод  7 3 3 3" xfId="18404"/>
    <cellStyle name="Ввод  7 3 4" xfId="5442"/>
    <cellStyle name="Ввод  7 3 4 2" xfId="18406"/>
    <cellStyle name="Ввод  7 3 5" xfId="5443"/>
    <cellStyle name="Ввод  7 3 5 2" xfId="18407"/>
    <cellStyle name="Ввод  7 3 6" xfId="5444"/>
    <cellStyle name="Ввод  7 3 6 2" xfId="18408"/>
    <cellStyle name="Ввод  7 3 7" xfId="5445"/>
    <cellStyle name="Ввод  7 3 7 2" xfId="18409"/>
    <cellStyle name="Ввод  7 3 8" xfId="18400"/>
    <cellStyle name="Ввод  7 4" xfId="5446"/>
    <cellStyle name="Ввод  7 4 2" xfId="5447"/>
    <cellStyle name="Ввод  7 4 2 2" xfId="5448"/>
    <cellStyle name="Ввод  7 4 2 2 2" xfId="18412"/>
    <cellStyle name="Ввод  7 4 2 3" xfId="18411"/>
    <cellStyle name="Ввод  7 4 3" xfId="5449"/>
    <cellStyle name="Ввод  7 4 3 2" xfId="18413"/>
    <cellStyle name="Ввод  7 4 4" xfId="18410"/>
    <cellStyle name="Ввод  7 5" xfId="5450"/>
    <cellStyle name="Ввод  7 5 2" xfId="5451"/>
    <cellStyle name="Ввод  7 5 2 2" xfId="18415"/>
    <cellStyle name="Ввод  7 5 3" xfId="5452"/>
    <cellStyle name="Ввод  7 5 3 2" xfId="18416"/>
    <cellStyle name="Ввод  7 5 4" xfId="18414"/>
    <cellStyle name="Ввод  7 6" xfId="5453"/>
    <cellStyle name="Ввод  7 6 2" xfId="5454"/>
    <cellStyle name="Ввод  7 6 2 2" xfId="18418"/>
    <cellStyle name="Ввод  7 6 3" xfId="5455"/>
    <cellStyle name="Ввод  7 6 3 2" xfId="18419"/>
    <cellStyle name="Ввод  7 6 4" xfId="18417"/>
    <cellStyle name="Ввод  7 7" xfId="5456"/>
    <cellStyle name="Ввод  7 7 2" xfId="5457"/>
    <cellStyle name="Ввод  7 7 2 2" xfId="18421"/>
    <cellStyle name="Ввод  7 7 3" xfId="5458"/>
    <cellStyle name="Ввод  7 7 3 2" xfId="18422"/>
    <cellStyle name="Ввод  7 7 4" xfId="18420"/>
    <cellStyle name="Ввод  7 8" xfId="5459"/>
    <cellStyle name="Ввод  7 8 2" xfId="5460"/>
    <cellStyle name="Ввод  7 8 2 2" xfId="18424"/>
    <cellStyle name="Ввод  7 8 3" xfId="5461"/>
    <cellStyle name="Ввод  7 8 3 2" xfId="18425"/>
    <cellStyle name="Ввод  7 8 4" xfId="18423"/>
    <cellStyle name="Ввод  7 9" xfId="5462"/>
    <cellStyle name="Ввод  7 9 2" xfId="18426"/>
    <cellStyle name="Ввод  7_46EE.2011(v1.0)" xfId="5463"/>
    <cellStyle name="Ввод  8" xfId="5464"/>
    <cellStyle name="Ввод  8 10" xfId="5465"/>
    <cellStyle name="Ввод  8 10 2" xfId="18428"/>
    <cellStyle name="Ввод  8 11" xfId="18427"/>
    <cellStyle name="Ввод  8 2" xfId="5466"/>
    <cellStyle name="Ввод  8 2 2" xfId="5467"/>
    <cellStyle name="Ввод  8 2 2 2" xfId="5468"/>
    <cellStyle name="Ввод  8 2 2 2 2" xfId="5469"/>
    <cellStyle name="Ввод  8 2 2 2 2 2" xfId="5470"/>
    <cellStyle name="Ввод  8 2 2 2 2 2 2" xfId="18433"/>
    <cellStyle name="Ввод  8 2 2 2 2 3" xfId="18432"/>
    <cellStyle name="Ввод  8 2 2 2 3" xfId="18431"/>
    <cellStyle name="Ввод  8 2 2 3" xfId="5471"/>
    <cellStyle name="Ввод  8 2 2 3 2" xfId="5472"/>
    <cellStyle name="Ввод  8 2 2 3 2 2" xfId="18435"/>
    <cellStyle name="Ввод  8 2 2 3 3" xfId="18434"/>
    <cellStyle name="Ввод  8 2 2 4" xfId="5473"/>
    <cellStyle name="Ввод  8 2 2 4 2" xfId="18436"/>
    <cellStyle name="Ввод  8 2 2 5" xfId="5474"/>
    <cellStyle name="Ввод  8 2 2 5 2" xfId="18437"/>
    <cellStyle name="Ввод  8 2 2 6" xfId="5475"/>
    <cellStyle name="Ввод  8 2 2 6 2" xfId="18438"/>
    <cellStyle name="Ввод  8 2 2 7" xfId="5476"/>
    <cellStyle name="Ввод  8 2 2 7 2" xfId="18439"/>
    <cellStyle name="Ввод  8 2 2 8" xfId="18430"/>
    <cellStyle name="Ввод  8 2 3" xfId="5477"/>
    <cellStyle name="Ввод  8 2 3 2" xfId="5478"/>
    <cellStyle name="Ввод  8 2 3 2 2" xfId="5479"/>
    <cellStyle name="Ввод  8 2 3 2 2 2" xfId="18442"/>
    <cellStyle name="Ввод  8 2 3 2 3" xfId="18441"/>
    <cellStyle name="Ввод  8 2 3 3" xfId="18440"/>
    <cellStyle name="Ввод  8 2 4" xfId="5480"/>
    <cellStyle name="Ввод  8 2 4 2" xfId="5481"/>
    <cellStyle name="Ввод  8 2 4 2 2" xfId="18444"/>
    <cellStyle name="Ввод  8 2 4 3" xfId="18443"/>
    <cellStyle name="Ввод  8 2 5" xfId="5482"/>
    <cellStyle name="Ввод  8 2 5 2" xfId="18445"/>
    <cellStyle name="Ввод  8 2 6" xfId="5483"/>
    <cellStyle name="Ввод  8 2 6 2" xfId="18446"/>
    <cellStyle name="Ввод  8 2 7" xfId="5484"/>
    <cellStyle name="Ввод  8 2 7 2" xfId="18447"/>
    <cellStyle name="Ввод  8 2 8" xfId="18429"/>
    <cellStyle name="Ввод  8 3" xfId="5485"/>
    <cellStyle name="Ввод  8 3 2" xfId="5486"/>
    <cellStyle name="Ввод  8 3 2 2" xfId="5487"/>
    <cellStyle name="Ввод  8 3 2 2 2" xfId="5488"/>
    <cellStyle name="Ввод  8 3 2 2 2 2" xfId="18451"/>
    <cellStyle name="Ввод  8 3 2 2 3" xfId="18450"/>
    <cellStyle name="Ввод  8 3 2 3" xfId="18449"/>
    <cellStyle name="Ввод  8 3 3" xfId="5489"/>
    <cellStyle name="Ввод  8 3 3 2" xfId="5490"/>
    <cellStyle name="Ввод  8 3 3 2 2" xfId="18453"/>
    <cellStyle name="Ввод  8 3 3 3" xfId="18452"/>
    <cellStyle name="Ввод  8 3 4" xfId="5491"/>
    <cellStyle name="Ввод  8 3 4 2" xfId="18454"/>
    <cellStyle name="Ввод  8 3 5" xfId="5492"/>
    <cellStyle name="Ввод  8 3 5 2" xfId="18455"/>
    <cellStyle name="Ввод  8 3 6" xfId="5493"/>
    <cellStyle name="Ввод  8 3 6 2" xfId="18456"/>
    <cellStyle name="Ввод  8 3 7" xfId="5494"/>
    <cellStyle name="Ввод  8 3 7 2" xfId="18457"/>
    <cellStyle name="Ввод  8 3 8" xfId="18448"/>
    <cellStyle name="Ввод  8 4" xfId="5495"/>
    <cellStyle name="Ввод  8 4 2" xfId="5496"/>
    <cellStyle name="Ввод  8 4 2 2" xfId="5497"/>
    <cellStyle name="Ввод  8 4 2 2 2" xfId="18460"/>
    <cellStyle name="Ввод  8 4 2 3" xfId="18459"/>
    <cellStyle name="Ввод  8 4 3" xfId="5498"/>
    <cellStyle name="Ввод  8 4 3 2" xfId="18461"/>
    <cellStyle name="Ввод  8 4 4" xfId="18458"/>
    <cellStyle name="Ввод  8 5" xfId="5499"/>
    <cellStyle name="Ввод  8 5 2" xfId="5500"/>
    <cellStyle name="Ввод  8 5 2 2" xfId="18463"/>
    <cellStyle name="Ввод  8 5 3" xfId="5501"/>
    <cellStyle name="Ввод  8 5 3 2" xfId="18464"/>
    <cellStyle name="Ввод  8 5 4" xfId="18462"/>
    <cellStyle name="Ввод  8 6" xfId="5502"/>
    <cellStyle name="Ввод  8 6 2" xfId="5503"/>
    <cellStyle name="Ввод  8 6 2 2" xfId="18466"/>
    <cellStyle name="Ввод  8 6 3" xfId="5504"/>
    <cellStyle name="Ввод  8 6 3 2" xfId="18467"/>
    <cellStyle name="Ввод  8 6 4" xfId="18465"/>
    <cellStyle name="Ввод  8 7" xfId="5505"/>
    <cellStyle name="Ввод  8 7 2" xfId="5506"/>
    <cellStyle name="Ввод  8 7 2 2" xfId="18469"/>
    <cellStyle name="Ввод  8 7 3" xfId="5507"/>
    <cellStyle name="Ввод  8 7 3 2" xfId="18470"/>
    <cellStyle name="Ввод  8 7 4" xfId="18468"/>
    <cellStyle name="Ввод  8 8" xfId="5508"/>
    <cellStyle name="Ввод  8 8 2" xfId="5509"/>
    <cellStyle name="Ввод  8 8 2 2" xfId="18472"/>
    <cellStyle name="Ввод  8 8 3" xfId="5510"/>
    <cellStyle name="Ввод  8 8 3 2" xfId="18473"/>
    <cellStyle name="Ввод  8 8 4" xfId="18471"/>
    <cellStyle name="Ввод  8 9" xfId="5511"/>
    <cellStyle name="Ввод  8 9 2" xfId="18474"/>
    <cellStyle name="Ввод  8_46EE.2011(v1.0)" xfId="5512"/>
    <cellStyle name="Ввод  9" xfId="5513"/>
    <cellStyle name="Ввод  9 10" xfId="5514"/>
    <cellStyle name="Ввод  9 10 2" xfId="18476"/>
    <cellStyle name="Ввод  9 11" xfId="18475"/>
    <cellStyle name="Ввод  9 2" xfId="5515"/>
    <cellStyle name="Ввод  9 2 2" xfId="5516"/>
    <cellStyle name="Ввод  9 2 2 2" xfId="5517"/>
    <cellStyle name="Ввод  9 2 2 2 2" xfId="5518"/>
    <cellStyle name="Ввод  9 2 2 2 2 2" xfId="5519"/>
    <cellStyle name="Ввод  9 2 2 2 2 2 2" xfId="18481"/>
    <cellStyle name="Ввод  9 2 2 2 2 3" xfId="18480"/>
    <cellStyle name="Ввод  9 2 2 2 3" xfId="18479"/>
    <cellStyle name="Ввод  9 2 2 3" xfId="5520"/>
    <cellStyle name="Ввод  9 2 2 3 2" xfId="5521"/>
    <cellStyle name="Ввод  9 2 2 3 2 2" xfId="18483"/>
    <cellStyle name="Ввод  9 2 2 3 3" xfId="18482"/>
    <cellStyle name="Ввод  9 2 2 4" xfId="5522"/>
    <cellStyle name="Ввод  9 2 2 4 2" xfId="18484"/>
    <cellStyle name="Ввод  9 2 2 5" xfId="5523"/>
    <cellStyle name="Ввод  9 2 2 5 2" xfId="18485"/>
    <cellStyle name="Ввод  9 2 2 6" xfId="5524"/>
    <cellStyle name="Ввод  9 2 2 6 2" xfId="18486"/>
    <cellStyle name="Ввод  9 2 2 7" xfId="5525"/>
    <cellStyle name="Ввод  9 2 2 7 2" xfId="18487"/>
    <cellStyle name="Ввод  9 2 2 8" xfId="18478"/>
    <cellStyle name="Ввод  9 2 3" xfId="5526"/>
    <cellStyle name="Ввод  9 2 3 2" xfId="5527"/>
    <cellStyle name="Ввод  9 2 3 2 2" xfId="5528"/>
    <cellStyle name="Ввод  9 2 3 2 2 2" xfId="18490"/>
    <cellStyle name="Ввод  9 2 3 2 3" xfId="18489"/>
    <cellStyle name="Ввод  9 2 3 3" xfId="18488"/>
    <cellStyle name="Ввод  9 2 4" xfId="5529"/>
    <cellStyle name="Ввод  9 2 4 2" xfId="5530"/>
    <cellStyle name="Ввод  9 2 4 2 2" xfId="18492"/>
    <cellStyle name="Ввод  9 2 4 3" xfId="18491"/>
    <cellStyle name="Ввод  9 2 5" xfId="5531"/>
    <cellStyle name="Ввод  9 2 5 2" xfId="18493"/>
    <cellStyle name="Ввод  9 2 6" xfId="5532"/>
    <cellStyle name="Ввод  9 2 6 2" xfId="18494"/>
    <cellStyle name="Ввод  9 2 7" xfId="5533"/>
    <cellStyle name="Ввод  9 2 7 2" xfId="18495"/>
    <cellStyle name="Ввод  9 2 8" xfId="18477"/>
    <cellStyle name="Ввод  9 3" xfId="5534"/>
    <cellStyle name="Ввод  9 3 2" xfId="5535"/>
    <cellStyle name="Ввод  9 3 2 2" xfId="5536"/>
    <cellStyle name="Ввод  9 3 2 2 2" xfId="5537"/>
    <cellStyle name="Ввод  9 3 2 2 2 2" xfId="18499"/>
    <cellStyle name="Ввод  9 3 2 2 3" xfId="18498"/>
    <cellStyle name="Ввод  9 3 2 3" xfId="18497"/>
    <cellStyle name="Ввод  9 3 3" xfId="5538"/>
    <cellStyle name="Ввод  9 3 3 2" xfId="5539"/>
    <cellStyle name="Ввод  9 3 3 2 2" xfId="18501"/>
    <cellStyle name="Ввод  9 3 3 3" xfId="18500"/>
    <cellStyle name="Ввод  9 3 4" xfId="5540"/>
    <cellStyle name="Ввод  9 3 4 2" xfId="18502"/>
    <cellStyle name="Ввод  9 3 5" xfId="5541"/>
    <cellStyle name="Ввод  9 3 5 2" xfId="18503"/>
    <cellStyle name="Ввод  9 3 6" xfId="5542"/>
    <cellStyle name="Ввод  9 3 6 2" xfId="18504"/>
    <cellStyle name="Ввод  9 3 7" xfId="5543"/>
    <cellStyle name="Ввод  9 3 7 2" xfId="18505"/>
    <cellStyle name="Ввод  9 3 8" xfId="18496"/>
    <cellStyle name="Ввод  9 4" xfId="5544"/>
    <cellStyle name="Ввод  9 4 2" xfId="5545"/>
    <cellStyle name="Ввод  9 4 2 2" xfId="5546"/>
    <cellStyle name="Ввод  9 4 2 2 2" xfId="18508"/>
    <cellStyle name="Ввод  9 4 2 3" xfId="18507"/>
    <cellStyle name="Ввод  9 4 3" xfId="5547"/>
    <cellStyle name="Ввод  9 4 3 2" xfId="18509"/>
    <cellStyle name="Ввод  9 4 4" xfId="18506"/>
    <cellStyle name="Ввод  9 5" xfId="5548"/>
    <cellStyle name="Ввод  9 5 2" xfId="5549"/>
    <cellStyle name="Ввод  9 5 2 2" xfId="18511"/>
    <cellStyle name="Ввод  9 5 3" xfId="5550"/>
    <cellStyle name="Ввод  9 5 3 2" xfId="18512"/>
    <cellStyle name="Ввод  9 5 4" xfId="18510"/>
    <cellStyle name="Ввод  9 6" xfId="5551"/>
    <cellStyle name="Ввод  9 6 2" xfId="5552"/>
    <cellStyle name="Ввод  9 6 2 2" xfId="18514"/>
    <cellStyle name="Ввод  9 6 3" xfId="5553"/>
    <cellStyle name="Ввод  9 6 3 2" xfId="18515"/>
    <cellStyle name="Ввод  9 6 4" xfId="18513"/>
    <cellStyle name="Ввод  9 7" xfId="5554"/>
    <cellStyle name="Ввод  9 7 2" xfId="5555"/>
    <cellStyle name="Ввод  9 7 2 2" xfId="18517"/>
    <cellStyle name="Ввод  9 7 3" xfId="5556"/>
    <cellStyle name="Ввод  9 7 3 2" xfId="18518"/>
    <cellStyle name="Ввод  9 7 4" xfId="18516"/>
    <cellStyle name="Ввод  9 8" xfId="5557"/>
    <cellStyle name="Ввод  9 8 2" xfId="5558"/>
    <cellStyle name="Ввод  9 8 2 2" xfId="18520"/>
    <cellStyle name="Ввод  9 8 3" xfId="5559"/>
    <cellStyle name="Ввод  9 8 3 2" xfId="18521"/>
    <cellStyle name="Ввод  9 8 4" xfId="18519"/>
    <cellStyle name="Ввод  9 9" xfId="5560"/>
    <cellStyle name="Ввод  9 9 2" xfId="18522"/>
    <cellStyle name="Ввод  9_46EE.2011(v1.0)" xfId="5561"/>
    <cellStyle name="Верт. заголовок" xfId="16200"/>
    <cellStyle name="Верх" xfId="16201"/>
    <cellStyle name="Вес_продукта" xfId="5562"/>
    <cellStyle name="Вывод 10" xfId="5563"/>
    <cellStyle name="Вывод 10 10" xfId="5564"/>
    <cellStyle name="Вывод 10 10 2" xfId="5565"/>
    <cellStyle name="Вывод 10 10 2 2" xfId="5566"/>
    <cellStyle name="Вывод 10 10 2 2 2" xfId="18526"/>
    <cellStyle name="Вывод 10 10 2 3" xfId="5567"/>
    <cellStyle name="Вывод 10 10 2 3 2" xfId="18527"/>
    <cellStyle name="Вывод 10 10 2 4" xfId="18525"/>
    <cellStyle name="Вывод 10 10 3" xfId="5568"/>
    <cellStyle name="Вывод 10 10 3 2" xfId="18528"/>
    <cellStyle name="Вывод 10 10 4" xfId="5569"/>
    <cellStyle name="Вывод 10 10 4 2" xfId="18529"/>
    <cellStyle name="Вывод 10 10 5" xfId="18524"/>
    <cellStyle name="Вывод 10 11" xfId="5570"/>
    <cellStyle name="Вывод 10 11 2" xfId="5571"/>
    <cellStyle name="Вывод 10 11 2 2" xfId="18531"/>
    <cellStyle name="Вывод 10 11 3" xfId="5572"/>
    <cellStyle name="Вывод 10 11 3 2" xfId="18532"/>
    <cellStyle name="Вывод 10 11 4" xfId="18530"/>
    <cellStyle name="Вывод 10 12" xfId="5573"/>
    <cellStyle name="Вывод 10 12 2" xfId="18533"/>
    <cellStyle name="Вывод 10 13" xfId="5574"/>
    <cellStyle name="Вывод 10 13 2" xfId="18534"/>
    <cellStyle name="Вывод 10 14" xfId="18523"/>
    <cellStyle name="Вывод 10 2" xfId="5575"/>
    <cellStyle name="Вывод 10 2 10" xfId="5576"/>
    <cellStyle name="Вывод 10 2 10 2" xfId="18536"/>
    <cellStyle name="Вывод 10 2 11" xfId="18535"/>
    <cellStyle name="Вывод 10 2 2" xfId="5577"/>
    <cellStyle name="Вывод 10 2 2 2" xfId="5578"/>
    <cellStyle name="Вывод 10 2 2 2 2" xfId="5579"/>
    <cellStyle name="Вывод 10 2 2 2 2 2" xfId="18539"/>
    <cellStyle name="Вывод 10 2 2 2 3" xfId="5580"/>
    <cellStyle name="Вывод 10 2 2 2 3 2" xfId="18540"/>
    <cellStyle name="Вывод 10 2 2 2 4" xfId="18538"/>
    <cellStyle name="Вывод 10 2 2 3" xfId="5581"/>
    <cellStyle name="Вывод 10 2 2 3 2" xfId="18541"/>
    <cellStyle name="Вывод 10 2 2 4" xfId="5582"/>
    <cellStyle name="Вывод 10 2 2 4 2" xfId="18542"/>
    <cellStyle name="Вывод 10 2 2 5" xfId="18537"/>
    <cellStyle name="Вывод 10 2 3" xfId="5583"/>
    <cellStyle name="Вывод 10 2 3 2" xfId="5584"/>
    <cellStyle name="Вывод 10 2 3 2 2" xfId="5585"/>
    <cellStyle name="Вывод 10 2 3 2 2 2" xfId="18545"/>
    <cellStyle name="Вывод 10 2 3 2 3" xfId="5586"/>
    <cellStyle name="Вывод 10 2 3 2 3 2" xfId="18546"/>
    <cellStyle name="Вывод 10 2 3 2 4" xfId="18544"/>
    <cellStyle name="Вывод 10 2 3 3" xfId="5587"/>
    <cellStyle name="Вывод 10 2 3 3 2" xfId="18547"/>
    <cellStyle name="Вывод 10 2 3 4" xfId="5588"/>
    <cellStyle name="Вывод 10 2 3 4 2" xfId="18548"/>
    <cellStyle name="Вывод 10 2 3 5" xfId="18543"/>
    <cellStyle name="Вывод 10 2 4" xfId="5589"/>
    <cellStyle name="Вывод 10 2 4 2" xfId="5590"/>
    <cellStyle name="Вывод 10 2 4 2 2" xfId="5591"/>
    <cellStyle name="Вывод 10 2 4 2 2 2" xfId="18551"/>
    <cellStyle name="Вывод 10 2 4 2 3" xfId="5592"/>
    <cellStyle name="Вывод 10 2 4 2 3 2" xfId="18552"/>
    <cellStyle name="Вывод 10 2 4 2 4" xfId="18550"/>
    <cellStyle name="Вывод 10 2 4 3" xfId="5593"/>
    <cellStyle name="Вывод 10 2 4 3 2" xfId="18553"/>
    <cellStyle name="Вывод 10 2 4 4" xfId="5594"/>
    <cellStyle name="Вывод 10 2 4 4 2" xfId="18554"/>
    <cellStyle name="Вывод 10 2 4 5" xfId="18549"/>
    <cellStyle name="Вывод 10 2 5" xfId="5595"/>
    <cellStyle name="Вывод 10 2 5 2" xfId="5596"/>
    <cellStyle name="Вывод 10 2 5 2 2" xfId="5597"/>
    <cellStyle name="Вывод 10 2 5 2 2 2" xfId="18557"/>
    <cellStyle name="Вывод 10 2 5 2 3" xfId="5598"/>
    <cellStyle name="Вывод 10 2 5 2 3 2" xfId="18558"/>
    <cellStyle name="Вывод 10 2 5 2 4" xfId="18556"/>
    <cellStyle name="Вывод 10 2 5 3" xfId="5599"/>
    <cellStyle name="Вывод 10 2 5 3 2" xfId="18559"/>
    <cellStyle name="Вывод 10 2 5 4" xfId="5600"/>
    <cellStyle name="Вывод 10 2 5 4 2" xfId="18560"/>
    <cellStyle name="Вывод 10 2 5 5" xfId="18555"/>
    <cellStyle name="Вывод 10 2 6" xfId="5601"/>
    <cellStyle name="Вывод 10 2 6 2" xfId="5602"/>
    <cellStyle name="Вывод 10 2 6 2 2" xfId="5603"/>
    <cellStyle name="Вывод 10 2 6 2 2 2" xfId="18563"/>
    <cellStyle name="Вывод 10 2 6 2 3" xfId="5604"/>
    <cellStyle name="Вывод 10 2 6 2 3 2" xfId="18564"/>
    <cellStyle name="Вывод 10 2 6 2 4" xfId="18562"/>
    <cellStyle name="Вывод 10 2 6 3" xfId="5605"/>
    <cellStyle name="Вывод 10 2 6 3 2" xfId="18565"/>
    <cellStyle name="Вывод 10 2 6 4" xfId="5606"/>
    <cellStyle name="Вывод 10 2 6 4 2" xfId="18566"/>
    <cellStyle name="Вывод 10 2 6 5" xfId="18561"/>
    <cellStyle name="Вывод 10 2 7" xfId="5607"/>
    <cellStyle name="Вывод 10 2 7 2" xfId="5608"/>
    <cellStyle name="Вывод 10 2 7 2 2" xfId="5609"/>
    <cellStyle name="Вывод 10 2 7 2 2 2" xfId="18569"/>
    <cellStyle name="Вывод 10 2 7 2 3" xfId="5610"/>
    <cellStyle name="Вывод 10 2 7 2 3 2" xfId="18570"/>
    <cellStyle name="Вывод 10 2 7 2 4" xfId="18568"/>
    <cellStyle name="Вывод 10 2 7 3" xfId="5611"/>
    <cellStyle name="Вывод 10 2 7 3 2" xfId="18571"/>
    <cellStyle name="Вывод 10 2 7 4" xfId="5612"/>
    <cellStyle name="Вывод 10 2 7 4 2" xfId="18572"/>
    <cellStyle name="Вывод 10 2 7 5" xfId="18567"/>
    <cellStyle name="Вывод 10 2 8" xfId="5613"/>
    <cellStyle name="Вывод 10 2 8 2" xfId="5614"/>
    <cellStyle name="Вывод 10 2 8 2 2" xfId="18574"/>
    <cellStyle name="Вывод 10 2 8 3" xfId="5615"/>
    <cellStyle name="Вывод 10 2 8 3 2" xfId="18575"/>
    <cellStyle name="Вывод 10 2 8 4" xfId="18573"/>
    <cellStyle name="Вывод 10 2 9" xfId="5616"/>
    <cellStyle name="Вывод 10 2 9 2" xfId="18576"/>
    <cellStyle name="Вывод 10 3" xfId="5617"/>
    <cellStyle name="Вывод 10 3 10" xfId="5618"/>
    <cellStyle name="Вывод 10 3 10 2" xfId="18578"/>
    <cellStyle name="Вывод 10 3 11" xfId="18577"/>
    <cellStyle name="Вывод 10 3 2" xfId="5619"/>
    <cellStyle name="Вывод 10 3 2 2" xfId="5620"/>
    <cellStyle name="Вывод 10 3 2 2 2" xfId="5621"/>
    <cellStyle name="Вывод 10 3 2 2 2 2" xfId="18581"/>
    <cellStyle name="Вывод 10 3 2 2 3" xfId="5622"/>
    <cellStyle name="Вывод 10 3 2 2 3 2" xfId="18582"/>
    <cellStyle name="Вывод 10 3 2 2 4" xfId="18580"/>
    <cellStyle name="Вывод 10 3 2 3" xfId="5623"/>
    <cellStyle name="Вывод 10 3 2 3 2" xfId="18583"/>
    <cellStyle name="Вывод 10 3 2 4" xfId="5624"/>
    <cellStyle name="Вывод 10 3 2 4 2" xfId="18584"/>
    <cellStyle name="Вывод 10 3 2 5" xfId="18579"/>
    <cellStyle name="Вывод 10 3 3" xfId="5625"/>
    <cellStyle name="Вывод 10 3 3 2" xfId="5626"/>
    <cellStyle name="Вывод 10 3 3 2 2" xfId="5627"/>
    <cellStyle name="Вывод 10 3 3 2 2 2" xfId="18587"/>
    <cellStyle name="Вывод 10 3 3 2 3" xfId="5628"/>
    <cellStyle name="Вывод 10 3 3 2 3 2" xfId="18588"/>
    <cellStyle name="Вывод 10 3 3 2 4" xfId="18586"/>
    <cellStyle name="Вывод 10 3 3 3" xfId="5629"/>
    <cellStyle name="Вывод 10 3 3 3 2" xfId="18589"/>
    <cellStyle name="Вывод 10 3 3 4" xfId="5630"/>
    <cellStyle name="Вывод 10 3 3 4 2" xfId="18590"/>
    <cellStyle name="Вывод 10 3 3 5" xfId="18585"/>
    <cellStyle name="Вывод 10 3 4" xfId="5631"/>
    <cellStyle name="Вывод 10 3 4 2" xfId="5632"/>
    <cellStyle name="Вывод 10 3 4 2 2" xfId="5633"/>
    <cellStyle name="Вывод 10 3 4 2 2 2" xfId="18593"/>
    <cellStyle name="Вывод 10 3 4 2 3" xfId="5634"/>
    <cellStyle name="Вывод 10 3 4 2 3 2" xfId="18594"/>
    <cellStyle name="Вывод 10 3 4 2 4" xfId="18592"/>
    <cellStyle name="Вывод 10 3 4 3" xfId="5635"/>
    <cellStyle name="Вывод 10 3 4 3 2" xfId="18595"/>
    <cellStyle name="Вывод 10 3 4 4" xfId="5636"/>
    <cellStyle name="Вывод 10 3 4 4 2" xfId="18596"/>
    <cellStyle name="Вывод 10 3 4 5" xfId="18591"/>
    <cellStyle name="Вывод 10 3 5" xfId="5637"/>
    <cellStyle name="Вывод 10 3 5 2" xfId="5638"/>
    <cellStyle name="Вывод 10 3 5 2 2" xfId="5639"/>
    <cellStyle name="Вывод 10 3 5 2 2 2" xfId="18599"/>
    <cellStyle name="Вывод 10 3 5 2 3" xfId="5640"/>
    <cellStyle name="Вывод 10 3 5 2 3 2" xfId="18600"/>
    <cellStyle name="Вывод 10 3 5 2 4" xfId="18598"/>
    <cellStyle name="Вывод 10 3 5 3" xfId="5641"/>
    <cellStyle name="Вывод 10 3 5 3 2" xfId="18601"/>
    <cellStyle name="Вывод 10 3 5 4" xfId="5642"/>
    <cellStyle name="Вывод 10 3 5 4 2" xfId="18602"/>
    <cellStyle name="Вывод 10 3 5 5" xfId="18597"/>
    <cellStyle name="Вывод 10 3 6" xfId="5643"/>
    <cellStyle name="Вывод 10 3 6 2" xfId="5644"/>
    <cellStyle name="Вывод 10 3 6 2 2" xfId="5645"/>
    <cellStyle name="Вывод 10 3 6 2 2 2" xfId="18605"/>
    <cellStyle name="Вывод 10 3 6 2 3" xfId="5646"/>
    <cellStyle name="Вывод 10 3 6 2 3 2" xfId="18606"/>
    <cellStyle name="Вывод 10 3 6 2 4" xfId="18604"/>
    <cellStyle name="Вывод 10 3 6 3" xfId="5647"/>
    <cellStyle name="Вывод 10 3 6 3 2" xfId="18607"/>
    <cellStyle name="Вывод 10 3 6 4" xfId="5648"/>
    <cellStyle name="Вывод 10 3 6 4 2" xfId="18608"/>
    <cellStyle name="Вывод 10 3 6 5" xfId="18603"/>
    <cellStyle name="Вывод 10 3 7" xfId="5649"/>
    <cellStyle name="Вывод 10 3 7 2" xfId="5650"/>
    <cellStyle name="Вывод 10 3 7 2 2" xfId="5651"/>
    <cellStyle name="Вывод 10 3 7 2 2 2" xfId="18611"/>
    <cellStyle name="Вывод 10 3 7 2 3" xfId="5652"/>
    <cellStyle name="Вывод 10 3 7 2 3 2" xfId="18612"/>
    <cellStyle name="Вывод 10 3 7 2 4" xfId="18610"/>
    <cellStyle name="Вывод 10 3 7 3" xfId="5653"/>
    <cellStyle name="Вывод 10 3 7 3 2" xfId="18613"/>
    <cellStyle name="Вывод 10 3 7 4" xfId="5654"/>
    <cellStyle name="Вывод 10 3 7 4 2" xfId="18614"/>
    <cellStyle name="Вывод 10 3 7 5" xfId="18609"/>
    <cellStyle name="Вывод 10 3 8" xfId="5655"/>
    <cellStyle name="Вывод 10 3 8 2" xfId="5656"/>
    <cellStyle name="Вывод 10 3 8 2 2" xfId="18616"/>
    <cellStyle name="Вывод 10 3 8 3" xfId="5657"/>
    <cellStyle name="Вывод 10 3 8 3 2" xfId="18617"/>
    <cellStyle name="Вывод 10 3 8 4" xfId="18615"/>
    <cellStyle name="Вывод 10 3 9" xfId="5658"/>
    <cellStyle name="Вывод 10 3 9 2" xfId="18618"/>
    <cellStyle name="Вывод 10 4" xfId="5659"/>
    <cellStyle name="Вывод 10 4 10" xfId="18619"/>
    <cellStyle name="Вывод 10 4 2" xfId="5660"/>
    <cellStyle name="Вывод 10 4 2 2" xfId="5661"/>
    <cellStyle name="Вывод 10 4 2 2 2" xfId="5662"/>
    <cellStyle name="Вывод 10 4 2 2 2 2" xfId="18622"/>
    <cellStyle name="Вывод 10 4 2 2 3" xfId="5663"/>
    <cellStyle name="Вывод 10 4 2 2 3 2" xfId="18623"/>
    <cellStyle name="Вывод 10 4 2 2 4" xfId="18621"/>
    <cellStyle name="Вывод 10 4 2 3" xfId="5664"/>
    <cellStyle name="Вывод 10 4 2 3 2" xfId="18624"/>
    <cellStyle name="Вывод 10 4 2 4" xfId="5665"/>
    <cellStyle name="Вывод 10 4 2 4 2" xfId="18625"/>
    <cellStyle name="Вывод 10 4 2 5" xfId="18620"/>
    <cellStyle name="Вывод 10 4 3" xfId="5666"/>
    <cellStyle name="Вывод 10 4 3 2" xfId="5667"/>
    <cellStyle name="Вывод 10 4 3 2 2" xfId="5668"/>
    <cellStyle name="Вывод 10 4 3 2 2 2" xfId="18628"/>
    <cellStyle name="Вывод 10 4 3 2 3" xfId="5669"/>
    <cellStyle name="Вывод 10 4 3 2 3 2" xfId="18629"/>
    <cellStyle name="Вывод 10 4 3 2 4" xfId="18627"/>
    <cellStyle name="Вывод 10 4 3 3" xfId="5670"/>
    <cellStyle name="Вывод 10 4 3 3 2" xfId="18630"/>
    <cellStyle name="Вывод 10 4 3 4" xfId="5671"/>
    <cellStyle name="Вывод 10 4 3 4 2" xfId="18631"/>
    <cellStyle name="Вывод 10 4 3 5" xfId="18626"/>
    <cellStyle name="Вывод 10 4 4" xfId="5672"/>
    <cellStyle name="Вывод 10 4 4 2" xfId="5673"/>
    <cellStyle name="Вывод 10 4 4 2 2" xfId="5674"/>
    <cellStyle name="Вывод 10 4 4 2 2 2" xfId="18634"/>
    <cellStyle name="Вывод 10 4 4 2 3" xfId="5675"/>
    <cellStyle name="Вывод 10 4 4 2 3 2" xfId="18635"/>
    <cellStyle name="Вывод 10 4 4 2 4" xfId="18633"/>
    <cellStyle name="Вывод 10 4 4 3" xfId="5676"/>
    <cellStyle name="Вывод 10 4 4 3 2" xfId="18636"/>
    <cellStyle name="Вывод 10 4 4 4" xfId="5677"/>
    <cellStyle name="Вывод 10 4 4 4 2" xfId="18637"/>
    <cellStyle name="Вывод 10 4 4 5" xfId="18632"/>
    <cellStyle name="Вывод 10 4 5" xfId="5678"/>
    <cellStyle name="Вывод 10 4 5 2" xfId="5679"/>
    <cellStyle name="Вывод 10 4 5 2 2" xfId="5680"/>
    <cellStyle name="Вывод 10 4 5 2 2 2" xfId="18640"/>
    <cellStyle name="Вывод 10 4 5 2 3" xfId="5681"/>
    <cellStyle name="Вывод 10 4 5 2 3 2" xfId="18641"/>
    <cellStyle name="Вывод 10 4 5 2 4" xfId="18639"/>
    <cellStyle name="Вывод 10 4 5 3" xfId="5682"/>
    <cellStyle name="Вывод 10 4 5 3 2" xfId="18642"/>
    <cellStyle name="Вывод 10 4 5 4" xfId="5683"/>
    <cellStyle name="Вывод 10 4 5 4 2" xfId="18643"/>
    <cellStyle name="Вывод 10 4 5 5" xfId="18638"/>
    <cellStyle name="Вывод 10 4 6" xfId="5684"/>
    <cellStyle name="Вывод 10 4 6 2" xfId="5685"/>
    <cellStyle name="Вывод 10 4 6 2 2" xfId="5686"/>
    <cellStyle name="Вывод 10 4 6 2 2 2" xfId="18646"/>
    <cellStyle name="Вывод 10 4 6 2 3" xfId="5687"/>
    <cellStyle name="Вывод 10 4 6 2 3 2" xfId="18647"/>
    <cellStyle name="Вывод 10 4 6 2 4" xfId="18645"/>
    <cellStyle name="Вывод 10 4 6 3" xfId="5688"/>
    <cellStyle name="Вывод 10 4 6 3 2" xfId="18648"/>
    <cellStyle name="Вывод 10 4 6 4" xfId="5689"/>
    <cellStyle name="Вывод 10 4 6 4 2" xfId="18649"/>
    <cellStyle name="Вывод 10 4 6 5" xfId="18644"/>
    <cellStyle name="Вывод 10 4 7" xfId="5690"/>
    <cellStyle name="Вывод 10 4 7 2" xfId="5691"/>
    <cellStyle name="Вывод 10 4 7 2 2" xfId="18651"/>
    <cellStyle name="Вывод 10 4 7 3" xfId="5692"/>
    <cellStyle name="Вывод 10 4 7 3 2" xfId="18652"/>
    <cellStyle name="Вывод 10 4 7 4" xfId="18650"/>
    <cellStyle name="Вывод 10 4 8" xfId="5693"/>
    <cellStyle name="Вывод 10 4 8 2" xfId="18653"/>
    <cellStyle name="Вывод 10 4 9" xfId="5694"/>
    <cellStyle name="Вывод 10 4 9 2" xfId="18654"/>
    <cellStyle name="Вывод 10 5" xfId="5695"/>
    <cellStyle name="Вывод 10 5 10" xfId="18655"/>
    <cellStyle name="Вывод 10 5 2" xfId="5696"/>
    <cellStyle name="Вывод 10 5 2 2" xfId="5697"/>
    <cellStyle name="Вывод 10 5 2 2 2" xfId="5698"/>
    <cellStyle name="Вывод 10 5 2 2 2 2" xfId="18658"/>
    <cellStyle name="Вывод 10 5 2 2 3" xfId="5699"/>
    <cellStyle name="Вывод 10 5 2 2 3 2" xfId="18659"/>
    <cellStyle name="Вывод 10 5 2 2 4" xfId="18657"/>
    <cellStyle name="Вывод 10 5 2 3" xfId="5700"/>
    <cellStyle name="Вывод 10 5 2 3 2" xfId="18660"/>
    <cellStyle name="Вывод 10 5 2 4" xfId="5701"/>
    <cellStyle name="Вывод 10 5 2 4 2" xfId="18661"/>
    <cellStyle name="Вывод 10 5 2 5" xfId="18656"/>
    <cellStyle name="Вывод 10 5 3" xfId="5702"/>
    <cellStyle name="Вывод 10 5 3 2" xfId="5703"/>
    <cellStyle name="Вывод 10 5 3 2 2" xfId="5704"/>
    <cellStyle name="Вывод 10 5 3 2 2 2" xfId="18664"/>
    <cellStyle name="Вывод 10 5 3 2 3" xfId="5705"/>
    <cellStyle name="Вывод 10 5 3 2 3 2" xfId="18665"/>
    <cellStyle name="Вывод 10 5 3 2 4" xfId="18663"/>
    <cellStyle name="Вывод 10 5 3 3" xfId="5706"/>
    <cellStyle name="Вывод 10 5 3 3 2" xfId="18666"/>
    <cellStyle name="Вывод 10 5 3 4" xfId="5707"/>
    <cellStyle name="Вывод 10 5 3 4 2" xfId="18667"/>
    <cellStyle name="Вывод 10 5 3 5" xfId="18662"/>
    <cellStyle name="Вывод 10 5 4" xfId="5708"/>
    <cellStyle name="Вывод 10 5 4 2" xfId="5709"/>
    <cellStyle name="Вывод 10 5 4 2 2" xfId="5710"/>
    <cellStyle name="Вывод 10 5 4 2 2 2" xfId="18670"/>
    <cellStyle name="Вывод 10 5 4 2 3" xfId="5711"/>
    <cellStyle name="Вывод 10 5 4 2 3 2" xfId="18671"/>
    <cellStyle name="Вывод 10 5 4 2 4" xfId="18669"/>
    <cellStyle name="Вывод 10 5 4 3" xfId="5712"/>
    <cellStyle name="Вывод 10 5 4 3 2" xfId="18672"/>
    <cellStyle name="Вывод 10 5 4 4" xfId="5713"/>
    <cellStyle name="Вывод 10 5 4 4 2" xfId="18673"/>
    <cellStyle name="Вывод 10 5 4 5" xfId="18668"/>
    <cellStyle name="Вывод 10 5 5" xfId="5714"/>
    <cellStyle name="Вывод 10 5 5 2" xfId="5715"/>
    <cellStyle name="Вывод 10 5 5 2 2" xfId="5716"/>
    <cellStyle name="Вывод 10 5 5 2 2 2" xfId="18676"/>
    <cellStyle name="Вывод 10 5 5 2 3" xfId="5717"/>
    <cellStyle name="Вывод 10 5 5 2 3 2" xfId="18677"/>
    <cellStyle name="Вывод 10 5 5 2 4" xfId="18675"/>
    <cellStyle name="Вывод 10 5 5 3" xfId="5718"/>
    <cellStyle name="Вывод 10 5 5 3 2" xfId="18678"/>
    <cellStyle name="Вывод 10 5 5 4" xfId="5719"/>
    <cellStyle name="Вывод 10 5 5 4 2" xfId="18679"/>
    <cellStyle name="Вывод 10 5 5 5" xfId="18674"/>
    <cellStyle name="Вывод 10 5 6" xfId="5720"/>
    <cellStyle name="Вывод 10 5 6 2" xfId="5721"/>
    <cellStyle name="Вывод 10 5 6 2 2" xfId="5722"/>
    <cellStyle name="Вывод 10 5 6 2 2 2" xfId="18682"/>
    <cellStyle name="Вывод 10 5 6 2 3" xfId="5723"/>
    <cellStyle name="Вывод 10 5 6 2 3 2" xfId="18683"/>
    <cellStyle name="Вывод 10 5 6 2 4" xfId="18681"/>
    <cellStyle name="Вывод 10 5 6 3" xfId="5724"/>
    <cellStyle name="Вывод 10 5 6 3 2" xfId="18684"/>
    <cellStyle name="Вывод 10 5 6 4" xfId="5725"/>
    <cellStyle name="Вывод 10 5 6 4 2" xfId="18685"/>
    <cellStyle name="Вывод 10 5 6 5" xfId="18680"/>
    <cellStyle name="Вывод 10 5 7" xfId="5726"/>
    <cellStyle name="Вывод 10 5 7 2" xfId="5727"/>
    <cellStyle name="Вывод 10 5 7 2 2" xfId="18687"/>
    <cellStyle name="Вывод 10 5 7 3" xfId="5728"/>
    <cellStyle name="Вывод 10 5 7 3 2" xfId="18688"/>
    <cellStyle name="Вывод 10 5 7 4" xfId="18686"/>
    <cellStyle name="Вывод 10 5 8" xfId="5729"/>
    <cellStyle name="Вывод 10 5 8 2" xfId="18689"/>
    <cellStyle name="Вывод 10 5 9" xfId="5730"/>
    <cellStyle name="Вывод 10 5 9 2" xfId="18690"/>
    <cellStyle name="Вывод 10 6" xfId="5731"/>
    <cellStyle name="Вывод 10 6 2" xfId="5732"/>
    <cellStyle name="Вывод 10 6 2 2" xfId="5733"/>
    <cellStyle name="Вывод 10 6 2 2 2" xfId="18693"/>
    <cellStyle name="Вывод 10 6 2 3" xfId="5734"/>
    <cellStyle name="Вывод 10 6 2 3 2" xfId="18694"/>
    <cellStyle name="Вывод 10 6 2 4" xfId="18692"/>
    <cellStyle name="Вывод 10 6 3" xfId="5735"/>
    <cellStyle name="Вывод 10 6 3 2" xfId="18695"/>
    <cellStyle name="Вывод 10 6 4" xfId="5736"/>
    <cellStyle name="Вывод 10 6 4 2" xfId="18696"/>
    <cellStyle name="Вывод 10 6 5" xfId="18691"/>
    <cellStyle name="Вывод 10 7" xfId="5737"/>
    <cellStyle name="Вывод 10 7 2" xfId="5738"/>
    <cellStyle name="Вывод 10 7 2 2" xfId="5739"/>
    <cellStyle name="Вывод 10 7 2 2 2" xfId="18699"/>
    <cellStyle name="Вывод 10 7 2 3" xfId="5740"/>
    <cellStyle name="Вывод 10 7 2 3 2" xfId="18700"/>
    <cellStyle name="Вывод 10 7 2 4" xfId="18698"/>
    <cellStyle name="Вывод 10 7 3" xfId="5741"/>
    <cellStyle name="Вывод 10 7 3 2" xfId="18701"/>
    <cellStyle name="Вывод 10 7 4" xfId="5742"/>
    <cellStyle name="Вывод 10 7 4 2" xfId="18702"/>
    <cellStyle name="Вывод 10 7 5" xfId="18697"/>
    <cellStyle name="Вывод 10 8" xfId="5743"/>
    <cellStyle name="Вывод 10 8 2" xfId="5744"/>
    <cellStyle name="Вывод 10 8 2 2" xfId="5745"/>
    <cellStyle name="Вывод 10 8 2 2 2" xfId="18705"/>
    <cellStyle name="Вывод 10 8 2 3" xfId="5746"/>
    <cellStyle name="Вывод 10 8 2 3 2" xfId="18706"/>
    <cellStyle name="Вывод 10 8 2 4" xfId="18704"/>
    <cellStyle name="Вывод 10 8 3" xfId="5747"/>
    <cellStyle name="Вывод 10 8 3 2" xfId="18707"/>
    <cellStyle name="Вывод 10 8 4" xfId="5748"/>
    <cellStyle name="Вывод 10 8 4 2" xfId="18708"/>
    <cellStyle name="Вывод 10 8 5" xfId="18703"/>
    <cellStyle name="Вывод 10 9" xfId="5749"/>
    <cellStyle name="Вывод 10 9 2" xfId="5750"/>
    <cellStyle name="Вывод 10 9 2 2" xfId="5751"/>
    <cellStyle name="Вывод 10 9 2 2 2" xfId="18711"/>
    <cellStyle name="Вывод 10 9 2 3" xfId="5752"/>
    <cellStyle name="Вывод 10 9 2 3 2" xfId="18712"/>
    <cellStyle name="Вывод 10 9 2 4" xfId="18710"/>
    <cellStyle name="Вывод 10 9 3" xfId="5753"/>
    <cellStyle name="Вывод 10 9 3 2" xfId="18713"/>
    <cellStyle name="Вывод 10 9 4" xfId="5754"/>
    <cellStyle name="Вывод 10 9 4 2" xfId="18714"/>
    <cellStyle name="Вывод 10 9 5" xfId="18709"/>
    <cellStyle name="Вывод 11" xfId="5755"/>
    <cellStyle name="Вывод 11 2" xfId="5756"/>
    <cellStyle name="Вывод 11 2 2" xfId="5757"/>
    <cellStyle name="Вывод 11 2 2 2" xfId="5758"/>
    <cellStyle name="Вывод 11 2 2 2 2" xfId="5759"/>
    <cellStyle name="Вывод 11 2 2 2 2 2" xfId="18719"/>
    <cellStyle name="Вывод 11 2 2 2 3" xfId="18718"/>
    <cellStyle name="Вывод 11 2 2 3" xfId="18717"/>
    <cellStyle name="Вывод 11 2 3" xfId="5760"/>
    <cellStyle name="Вывод 11 2 3 2" xfId="5761"/>
    <cellStyle name="Вывод 11 2 3 2 2" xfId="18721"/>
    <cellStyle name="Вывод 11 2 3 3" xfId="18720"/>
    <cellStyle name="Вывод 11 2 4" xfId="18716"/>
    <cellStyle name="Вывод 11 3" xfId="5762"/>
    <cellStyle name="Вывод 11 3 2" xfId="5763"/>
    <cellStyle name="Вывод 11 3 2 2" xfId="5764"/>
    <cellStyle name="Вывод 11 3 2 2 2" xfId="18724"/>
    <cellStyle name="Вывод 11 3 2 3" xfId="18723"/>
    <cellStyle name="Вывод 11 3 3" xfId="18722"/>
    <cellStyle name="Вывод 11 4" xfId="5765"/>
    <cellStyle name="Вывод 11 4 2" xfId="5766"/>
    <cellStyle name="Вывод 11 4 2 2" xfId="18726"/>
    <cellStyle name="Вывод 11 4 3" xfId="18725"/>
    <cellStyle name="Вывод 11 5" xfId="5767"/>
    <cellStyle name="Вывод 11 5 2" xfId="5768"/>
    <cellStyle name="Вывод 11 5 2 2" xfId="18728"/>
    <cellStyle name="Вывод 11 5 3" xfId="18727"/>
    <cellStyle name="Вывод 11 6" xfId="18715"/>
    <cellStyle name="Вывод 12" xfId="5769"/>
    <cellStyle name="Вывод 12 2" xfId="5770"/>
    <cellStyle name="Вывод 12 2 2" xfId="5771"/>
    <cellStyle name="Вывод 12 2 2 2" xfId="5772"/>
    <cellStyle name="Вывод 12 2 2 2 2" xfId="5773"/>
    <cellStyle name="Вывод 12 2 2 2 2 2" xfId="18733"/>
    <cellStyle name="Вывод 12 2 2 2 3" xfId="18732"/>
    <cellStyle name="Вывод 12 2 2 3" xfId="18731"/>
    <cellStyle name="Вывод 12 2 3" xfId="5774"/>
    <cellStyle name="Вывод 12 2 3 2" xfId="5775"/>
    <cellStyle name="Вывод 12 2 3 2 2" xfId="18735"/>
    <cellStyle name="Вывод 12 2 3 3" xfId="18734"/>
    <cellStyle name="Вывод 12 2 4" xfId="18730"/>
    <cellStyle name="Вывод 12 3" xfId="5776"/>
    <cellStyle name="Вывод 12 3 2" xfId="5777"/>
    <cellStyle name="Вывод 12 3 2 2" xfId="5778"/>
    <cellStyle name="Вывод 12 3 2 2 2" xfId="18738"/>
    <cellStyle name="Вывод 12 3 2 3" xfId="18737"/>
    <cellStyle name="Вывод 12 3 3" xfId="18736"/>
    <cellStyle name="Вывод 12 4" xfId="5779"/>
    <cellStyle name="Вывод 12 4 2" xfId="5780"/>
    <cellStyle name="Вывод 12 4 2 2" xfId="18740"/>
    <cellStyle name="Вывод 12 4 3" xfId="18739"/>
    <cellStyle name="Вывод 12 5" xfId="5781"/>
    <cellStyle name="Вывод 12 5 2" xfId="5782"/>
    <cellStyle name="Вывод 12 5 2 2" xfId="18742"/>
    <cellStyle name="Вывод 12 5 3" xfId="18741"/>
    <cellStyle name="Вывод 12 6" xfId="18729"/>
    <cellStyle name="Вывод 13" xfId="5783"/>
    <cellStyle name="Вывод 13 2" xfId="5784"/>
    <cellStyle name="Вывод 13 2 2" xfId="5785"/>
    <cellStyle name="Вывод 13 2 2 2" xfId="5786"/>
    <cellStyle name="Вывод 13 2 2 2 2" xfId="5787"/>
    <cellStyle name="Вывод 13 2 2 2 2 2" xfId="18747"/>
    <cellStyle name="Вывод 13 2 2 2 3" xfId="18746"/>
    <cellStyle name="Вывод 13 2 2 3" xfId="18745"/>
    <cellStyle name="Вывод 13 2 3" xfId="5788"/>
    <cellStyle name="Вывод 13 2 3 2" xfId="5789"/>
    <cellStyle name="Вывод 13 2 3 2 2" xfId="18749"/>
    <cellStyle name="Вывод 13 2 3 3" xfId="18748"/>
    <cellStyle name="Вывод 13 2 4" xfId="18744"/>
    <cellStyle name="Вывод 13 3" xfId="5790"/>
    <cellStyle name="Вывод 13 3 2" xfId="5791"/>
    <cellStyle name="Вывод 13 3 2 2" xfId="5792"/>
    <cellStyle name="Вывод 13 3 2 2 2" xfId="18752"/>
    <cellStyle name="Вывод 13 3 2 3" xfId="18751"/>
    <cellStyle name="Вывод 13 3 3" xfId="18750"/>
    <cellStyle name="Вывод 13 4" xfId="5793"/>
    <cellStyle name="Вывод 13 4 2" xfId="5794"/>
    <cellStyle name="Вывод 13 4 2 2" xfId="18754"/>
    <cellStyle name="Вывод 13 4 3" xfId="18753"/>
    <cellStyle name="Вывод 13 5" xfId="5795"/>
    <cellStyle name="Вывод 13 5 2" xfId="5796"/>
    <cellStyle name="Вывод 13 5 2 2" xfId="18756"/>
    <cellStyle name="Вывод 13 5 3" xfId="18755"/>
    <cellStyle name="Вывод 13 6" xfId="18743"/>
    <cellStyle name="Вывод 2" xfId="5797"/>
    <cellStyle name="Вывод 2 10" xfId="5798"/>
    <cellStyle name="Вывод 2 10 2" xfId="5799"/>
    <cellStyle name="Вывод 2 10 2 2" xfId="5800"/>
    <cellStyle name="Вывод 2 10 2 2 2" xfId="18760"/>
    <cellStyle name="Вывод 2 10 2 3" xfId="5801"/>
    <cellStyle name="Вывод 2 10 2 3 2" xfId="18761"/>
    <cellStyle name="Вывод 2 10 2 4" xfId="18759"/>
    <cellStyle name="Вывод 2 10 3" xfId="5802"/>
    <cellStyle name="Вывод 2 10 3 2" xfId="18762"/>
    <cellStyle name="Вывод 2 10 4" xfId="5803"/>
    <cellStyle name="Вывод 2 10 4 2" xfId="18763"/>
    <cellStyle name="Вывод 2 10 5" xfId="18758"/>
    <cellStyle name="Вывод 2 11" xfId="5804"/>
    <cellStyle name="Вывод 2 11 2" xfId="5805"/>
    <cellStyle name="Вывод 2 11 2 2" xfId="5806"/>
    <cellStyle name="Вывод 2 11 2 2 2" xfId="18766"/>
    <cellStyle name="Вывод 2 11 2 3" xfId="5807"/>
    <cellStyle name="Вывод 2 11 2 3 2" xfId="18767"/>
    <cellStyle name="Вывод 2 11 2 4" xfId="18765"/>
    <cellStyle name="Вывод 2 11 3" xfId="5808"/>
    <cellStyle name="Вывод 2 11 3 2" xfId="18768"/>
    <cellStyle name="Вывод 2 11 4" xfId="5809"/>
    <cellStyle name="Вывод 2 11 4 2" xfId="18769"/>
    <cellStyle name="Вывод 2 11 5" xfId="18764"/>
    <cellStyle name="Вывод 2 12" xfId="5810"/>
    <cellStyle name="Вывод 2 12 2" xfId="5811"/>
    <cellStyle name="Вывод 2 12 2 2" xfId="18771"/>
    <cellStyle name="Вывод 2 12 3" xfId="5812"/>
    <cellStyle name="Вывод 2 12 3 2" xfId="18772"/>
    <cellStyle name="Вывод 2 12 4" xfId="18770"/>
    <cellStyle name="Вывод 2 13" xfId="5813"/>
    <cellStyle name="Вывод 2 13 2" xfId="18773"/>
    <cellStyle name="Вывод 2 14" xfId="5814"/>
    <cellStyle name="Вывод 2 14 2" xfId="18774"/>
    <cellStyle name="Вывод 2 15" xfId="18757"/>
    <cellStyle name="Вывод 2 2" xfId="5815"/>
    <cellStyle name="Вывод 2 2 10" xfId="5816"/>
    <cellStyle name="Вывод 2 2 10 2" xfId="18776"/>
    <cellStyle name="Вывод 2 2 11" xfId="5817"/>
    <cellStyle name="Вывод 2 2 11 2" xfId="18777"/>
    <cellStyle name="Вывод 2 2 12" xfId="18775"/>
    <cellStyle name="Вывод 2 2 2" xfId="5818"/>
    <cellStyle name="Вывод 2 2 2 2" xfId="5819"/>
    <cellStyle name="Вывод 2 2 2 2 2" xfId="5820"/>
    <cellStyle name="Вывод 2 2 2 2 2 2" xfId="5821"/>
    <cellStyle name="Вывод 2 2 2 2 2 2 2" xfId="18781"/>
    <cellStyle name="Вывод 2 2 2 2 2 3" xfId="18780"/>
    <cellStyle name="Вывод 2 2 2 2 3" xfId="5822"/>
    <cellStyle name="Вывод 2 2 2 2 3 2" xfId="18782"/>
    <cellStyle name="Вывод 2 2 2 2 4" xfId="18779"/>
    <cellStyle name="Вывод 2 2 2 3" xfId="5823"/>
    <cellStyle name="Вывод 2 2 2 3 2" xfId="5824"/>
    <cellStyle name="Вывод 2 2 2 3 2 2" xfId="18784"/>
    <cellStyle name="Вывод 2 2 2 3 3" xfId="18783"/>
    <cellStyle name="Вывод 2 2 2 4" xfId="5825"/>
    <cellStyle name="Вывод 2 2 2 4 2" xfId="18785"/>
    <cellStyle name="Вывод 2 2 2 5" xfId="5826"/>
    <cellStyle name="Вывод 2 2 2 5 2" xfId="18786"/>
    <cellStyle name="Вывод 2 2 2 6" xfId="5827"/>
    <cellStyle name="Вывод 2 2 2 6 2" xfId="18787"/>
    <cellStyle name="Вывод 2 2 2 7" xfId="5828"/>
    <cellStyle name="Вывод 2 2 2 7 2" xfId="18788"/>
    <cellStyle name="Вывод 2 2 2 8" xfId="18778"/>
    <cellStyle name="Вывод 2 2 3" xfId="5829"/>
    <cellStyle name="Вывод 2 2 3 2" xfId="5830"/>
    <cellStyle name="Вывод 2 2 3 2 2" xfId="5831"/>
    <cellStyle name="Вывод 2 2 3 2 2 2" xfId="18791"/>
    <cellStyle name="Вывод 2 2 3 2 3" xfId="5832"/>
    <cellStyle name="Вывод 2 2 3 2 3 2" xfId="18792"/>
    <cellStyle name="Вывод 2 2 3 2 4" xfId="18790"/>
    <cellStyle name="Вывод 2 2 3 3" xfId="5833"/>
    <cellStyle name="Вывод 2 2 3 3 2" xfId="18793"/>
    <cellStyle name="Вывод 2 2 3 4" xfId="5834"/>
    <cellStyle name="Вывод 2 2 3 4 2" xfId="18794"/>
    <cellStyle name="Вывод 2 2 3 5" xfId="18789"/>
    <cellStyle name="Вывод 2 2 4" xfId="5835"/>
    <cellStyle name="Вывод 2 2 4 2" xfId="5836"/>
    <cellStyle name="Вывод 2 2 4 2 2" xfId="5837"/>
    <cellStyle name="Вывод 2 2 4 2 2 2" xfId="18797"/>
    <cellStyle name="Вывод 2 2 4 2 3" xfId="5838"/>
    <cellStyle name="Вывод 2 2 4 2 3 2" xfId="18798"/>
    <cellStyle name="Вывод 2 2 4 2 4" xfId="18796"/>
    <cellStyle name="Вывод 2 2 4 3" xfId="5839"/>
    <cellStyle name="Вывод 2 2 4 3 2" xfId="18799"/>
    <cellStyle name="Вывод 2 2 4 4" xfId="5840"/>
    <cellStyle name="Вывод 2 2 4 4 2" xfId="18800"/>
    <cellStyle name="Вывод 2 2 4 5" xfId="18795"/>
    <cellStyle name="Вывод 2 2 5" xfId="5841"/>
    <cellStyle name="Вывод 2 2 5 2" xfId="5842"/>
    <cellStyle name="Вывод 2 2 5 2 2" xfId="5843"/>
    <cellStyle name="Вывод 2 2 5 2 2 2" xfId="18803"/>
    <cellStyle name="Вывод 2 2 5 2 3" xfId="5844"/>
    <cellStyle name="Вывод 2 2 5 2 3 2" xfId="18804"/>
    <cellStyle name="Вывод 2 2 5 2 4" xfId="18802"/>
    <cellStyle name="Вывод 2 2 5 3" xfId="5845"/>
    <cellStyle name="Вывод 2 2 5 3 2" xfId="18805"/>
    <cellStyle name="Вывод 2 2 5 4" xfId="5846"/>
    <cellStyle name="Вывод 2 2 5 4 2" xfId="18806"/>
    <cellStyle name="Вывод 2 2 5 5" xfId="18801"/>
    <cellStyle name="Вывод 2 2 6" xfId="5847"/>
    <cellStyle name="Вывод 2 2 6 2" xfId="5848"/>
    <cellStyle name="Вывод 2 2 6 2 2" xfId="5849"/>
    <cellStyle name="Вывод 2 2 6 2 2 2" xfId="18809"/>
    <cellStyle name="Вывод 2 2 6 2 3" xfId="5850"/>
    <cellStyle name="Вывод 2 2 6 2 3 2" xfId="18810"/>
    <cellStyle name="Вывод 2 2 6 2 4" xfId="18808"/>
    <cellStyle name="Вывод 2 2 6 3" xfId="5851"/>
    <cellStyle name="Вывод 2 2 6 3 2" xfId="18811"/>
    <cellStyle name="Вывод 2 2 6 4" xfId="5852"/>
    <cellStyle name="Вывод 2 2 6 4 2" xfId="18812"/>
    <cellStyle name="Вывод 2 2 6 5" xfId="18807"/>
    <cellStyle name="Вывод 2 2 7" xfId="5853"/>
    <cellStyle name="Вывод 2 2 7 2" xfId="5854"/>
    <cellStyle name="Вывод 2 2 7 2 2" xfId="5855"/>
    <cellStyle name="Вывод 2 2 7 2 2 2" xfId="18815"/>
    <cellStyle name="Вывод 2 2 7 2 3" xfId="5856"/>
    <cellStyle name="Вывод 2 2 7 2 3 2" xfId="18816"/>
    <cellStyle name="Вывод 2 2 7 2 4" xfId="18814"/>
    <cellStyle name="Вывод 2 2 7 3" xfId="5857"/>
    <cellStyle name="Вывод 2 2 7 3 2" xfId="18817"/>
    <cellStyle name="Вывод 2 2 7 4" xfId="5858"/>
    <cellStyle name="Вывод 2 2 7 4 2" xfId="18818"/>
    <cellStyle name="Вывод 2 2 7 5" xfId="18813"/>
    <cellStyle name="Вывод 2 2 8" xfId="5859"/>
    <cellStyle name="Вывод 2 2 8 2" xfId="5860"/>
    <cellStyle name="Вывод 2 2 8 2 2" xfId="5861"/>
    <cellStyle name="Вывод 2 2 8 2 2 2" xfId="18821"/>
    <cellStyle name="Вывод 2 2 8 2 3" xfId="5862"/>
    <cellStyle name="Вывод 2 2 8 2 3 2" xfId="18822"/>
    <cellStyle name="Вывод 2 2 8 2 4" xfId="18820"/>
    <cellStyle name="Вывод 2 2 8 3" xfId="5863"/>
    <cellStyle name="Вывод 2 2 8 3 2" xfId="18823"/>
    <cellStyle name="Вывод 2 2 8 4" xfId="5864"/>
    <cellStyle name="Вывод 2 2 8 4 2" xfId="18824"/>
    <cellStyle name="Вывод 2 2 8 5" xfId="18819"/>
    <cellStyle name="Вывод 2 2 9" xfId="5865"/>
    <cellStyle name="Вывод 2 2 9 2" xfId="5866"/>
    <cellStyle name="Вывод 2 2 9 2 2" xfId="18826"/>
    <cellStyle name="Вывод 2 2 9 3" xfId="5867"/>
    <cellStyle name="Вывод 2 2 9 3 2" xfId="18827"/>
    <cellStyle name="Вывод 2 2 9 4" xfId="18825"/>
    <cellStyle name="Вывод 2 3" xfId="5868"/>
    <cellStyle name="Вывод 2 3 10" xfId="5869"/>
    <cellStyle name="Вывод 2 3 10 2" xfId="18829"/>
    <cellStyle name="Вывод 2 3 11" xfId="18828"/>
    <cellStyle name="Вывод 2 3 2" xfId="5870"/>
    <cellStyle name="Вывод 2 3 2 2" xfId="5871"/>
    <cellStyle name="Вывод 2 3 2 2 2" xfId="5872"/>
    <cellStyle name="Вывод 2 3 2 2 2 2" xfId="18832"/>
    <cellStyle name="Вывод 2 3 2 2 3" xfId="5873"/>
    <cellStyle name="Вывод 2 3 2 2 3 2" xfId="18833"/>
    <cellStyle name="Вывод 2 3 2 2 4" xfId="18831"/>
    <cellStyle name="Вывод 2 3 2 3" xfId="5874"/>
    <cellStyle name="Вывод 2 3 2 3 2" xfId="18834"/>
    <cellStyle name="Вывод 2 3 2 4" xfId="5875"/>
    <cellStyle name="Вывод 2 3 2 4 2" xfId="18835"/>
    <cellStyle name="Вывод 2 3 2 5" xfId="18830"/>
    <cellStyle name="Вывод 2 3 3" xfId="5876"/>
    <cellStyle name="Вывод 2 3 3 2" xfId="5877"/>
    <cellStyle name="Вывод 2 3 3 2 2" xfId="5878"/>
    <cellStyle name="Вывод 2 3 3 2 2 2" xfId="18838"/>
    <cellStyle name="Вывод 2 3 3 2 3" xfId="5879"/>
    <cellStyle name="Вывод 2 3 3 2 3 2" xfId="18839"/>
    <cellStyle name="Вывод 2 3 3 2 4" xfId="18837"/>
    <cellStyle name="Вывод 2 3 3 3" xfId="5880"/>
    <cellStyle name="Вывод 2 3 3 3 2" xfId="18840"/>
    <cellStyle name="Вывод 2 3 3 4" xfId="5881"/>
    <cellStyle name="Вывод 2 3 3 4 2" xfId="18841"/>
    <cellStyle name="Вывод 2 3 3 5" xfId="18836"/>
    <cellStyle name="Вывод 2 3 4" xfId="5882"/>
    <cellStyle name="Вывод 2 3 4 2" xfId="5883"/>
    <cellStyle name="Вывод 2 3 4 2 2" xfId="5884"/>
    <cellStyle name="Вывод 2 3 4 2 2 2" xfId="18844"/>
    <cellStyle name="Вывод 2 3 4 2 3" xfId="5885"/>
    <cellStyle name="Вывод 2 3 4 2 3 2" xfId="18845"/>
    <cellStyle name="Вывод 2 3 4 2 4" xfId="18843"/>
    <cellStyle name="Вывод 2 3 4 3" xfId="5886"/>
    <cellStyle name="Вывод 2 3 4 3 2" xfId="18846"/>
    <cellStyle name="Вывод 2 3 4 4" xfId="5887"/>
    <cellStyle name="Вывод 2 3 4 4 2" xfId="18847"/>
    <cellStyle name="Вывод 2 3 4 5" xfId="18842"/>
    <cellStyle name="Вывод 2 3 5" xfId="5888"/>
    <cellStyle name="Вывод 2 3 5 2" xfId="5889"/>
    <cellStyle name="Вывод 2 3 5 2 2" xfId="5890"/>
    <cellStyle name="Вывод 2 3 5 2 2 2" xfId="18850"/>
    <cellStyle name="Вывод 2 3 5 2 3" xfId="5891"/>
    <cellStyle name="Вывод 2 3 5 2 3 2" xfId="18851"/>
    <cellStyle name="Вывод 2 3 5 2 4" xfId="18849"/>
    <cellStyle name="Вывод 2 3 5 3" xfId="5892"/>
    <cellStyle name="Вывод 2 3 5 3 2" xfId="18852"/>
    <cellStyle name="Вывод 2 3 5 4" xfId="5893"/>
    <cellStyle name="Вывод 2 3 5 4 2" xfId="18853"/>
    <cellStyle name="Вывод 2 3 5 5" xfId="18848"/>
    <cellStyle name="Вывод 2 3 6" xfId="5894"/>
    <cellStyle name="Вывод 2 3 6 2" xfId="5895"/>
    <cellStyle name="Вывод 2 3 6 2 2" xfId="5896"/>
    <cellStyle name="Вывод 2 3 6 2 2 2" xfId="18856"/>
    <cellStyle name="Вывод 2 3 6 2 3" xfId="5897"/>
    <cellStyle name="Вывод 2 3 6 2 3 2" xfId="18857"/>
    <cellStyle name="Вывод 2 3 6 2 4" xfId="18855"/>
    <cellStyle name="Вывод 2 3 6 3" xfId="5898"/>
    <cellStyle name="Вывод 2 3 6 3 2" xfId="18858"/>
    <cellStyle name="Вывод 2 3 6 4" xfId="5899"/>
    <cellStyle name="Вывод 2 3 6 4 2" xfId="18859"/>
    <cellStyle name="Вывод 2 3 6 5" xfId="18854"/>
    <cellStyle name="Вывод 2 3 7" xfId="5900"/>
    <cellStyle name="Вывод 2 3 7 2" xfId="5901"/>
    <cellStyle name="Вывод 2 3 7 2 2" xfId="5902"/>
    <cellStyle name="Вывод 2 3 7 2 2 2" xfId="18862"/>
    <cellStyle name="Вывод 2 3 7 2 3" xfId="5903"/>
    <cellStyle name="Вывод 2 3 7 2 3 2" xfId="18863"/>
    <cellStyle name="Вывод 2 3 7 2 4" xfId="18861"/>
    <cellStyle name="Вывод 2 3 7 3" xfId="5904"/>
    <cellStyle name="Вывод 2 3 7 3 2" xfId="18864"/>
    <cellStyle name="Вывод 2 3 7 4" xfId="5905"/>
    <cellStyle name="Вывод 2 3 7 4 2" xfId="18865"/>
    <cellStyle name="Вывод 2 3 7 5" xfId="18860"/>
    <cellStyle name="Вывод 2 3 8" xfId="5906"/>
    <cellStyle name="Вывод 2 3 8 2" xfId="5907"/>
    <cellStyle name="Вывод 2 3 8 2 2" xfId="18867"/>
    <cellStyle name="Вывод 2 3 8 3" xfId="5908"/>
    <cellStyle name="Вывод 2 3 8 3 2" xfId="18868"/>
    <cellStyle name="Вывод 2 3 8 4" xfId="18866"/>
    <cellStyle name="Вывод 2 3 9" xfId="5909"/>
    <cellStyle name="Вывод 2 3 9 2" xfId="18869"/>
    <cellStyle name="Вывод 2 4" xfId="5910"/>
    <cellStyle name="Вывод 2 4 10" xfId="18870"/>
    <cellStyle name="Вывод 2 4 2" xfId="5911"/>
    <cellStyle name="Вывод 2 4 2 2" xfId="5912"/>
    <cellStyle name="Вывод 2 4 2 2 2" xfId="5913"/>
    <cellStyle name="Вывод 2 4 2 2 2 2" xfId="18873"/>
    <cellStyle name="Вывод 2 4 2 2 3" xfId="5914"/>
    <cellStyle name="Вывод 2 4 2 2 3 2" xfId="18874"/>
    <cellStyle name="Вывод 2 4 2 2 4" xfId="18872"/>
    <cellStyle name="Вывод 2 4 2 3" xfId="5915"/>
    <cellStyle name="Вывод 2 4 2 3 2" xfId="18875"/>
    <cellStyle name="Вывод 2 4 2 4" xfId="5916"/>
    <cellStyle name="Вывод 2 4 2 4 2" xfId="18876"/>
    <cellStyle name="Вывод 2 4 2 5" xfId="18871"/>
    <cellStyle name="Вывод 2 4 3" xfId="5917"/>
    <cellStyle name="Вывод 2 4 3 2" xfId="5918"/>
    <cellStyle name="Вывод 2 4 3 2 2" xfId="5919"/>
    <cellStyle name="Вывод 2 4 3 2 2 2" xfId="18879"/>
    <cellStyle name="Вывод 2 4 3 2 3" xfId="5920"/>
    <cellStyle name="Вывод 2 4 3 2 3 2" xfId="18880"/>
    <cellStyle name="Вывод 2 4 3 2 4" xfId="18878"/>
    <cellStyle name="Вывод 2 4 3 3" xfId="5921"/>
    <cellStyle name="Вывод 2 4 3 3 2" xfId="18881"/>
    <cellStyle name="Вывод 2 4 3 4" xfId="5922"/>
    <cellStyle name="Вывод 2 4 3 4 2" xfId="18882"/>
    <cellStyle name="Вывод 2 4 3 5" xfId="18877"/>
    <cellStyle name="Вывод 2 4 4" xfId="5923"/>
    <cellStyle name="Вывод 2 4 4 2" xfId="5924"/>
    <cellStyle name="Вывод 2 4 4 2 2" xfId="5925"/>
    <cellStyle name="Вывод 2 4 4 2 2 2" xfId="18885"/>
    <cellStyle name="Вывод 2 4 4 2 3" xfId="5926"/>
    <cellStyle name="Вывод 2 4 4 2 3 2" xfId="18886"/>
    <cellStyle name="Вывод 2 4 4 2 4" xfId="18884"/>
    <cellStyle name="Вывод 2 4 4 3" xfId="5927"/>
    <cellStyle name="Вывод 2 4 4 3 2" xfId="18887"/>
    <cellStyle name="Вывод 2 4 4 4" xfId="5928"/>
    <cellStyle name="Вывод 2 4 4 4 2" xfId="18888"/>
    <cellStyle name="Вывод 2 4 4 5" xfId="18883"/>
    <cellStyle name="Вывод 2 4 5" xfId="5929"/>
    <cellStyle name="Вывод 2 4 5 2" xfId="5930"/>
    <cellStyle name="Вывод 2 4 5 2 2" xfId="5931"/>
    <cellStyle name="Вывод 2 4 5 2 2 2" xfId="18891"/>
    <cellStyle name="Вывод 2 4 5 2 3" xfId="5932"/>
    <cellStyle name="Вывод 2 4 5 2 3 2" xfId="18892"/>
    <cellStyle name="Вывод 2 4 5 2 4" xfId="18890"/>
    <cellStyle name="Вывод 2 4 5 3" xfId="5933"/>
    <cellStyle name="Вывод 2 4 5 3 2" xfId="18893"/>
    <cellStyle name="Вывод 2 4 5 4" xfId="5934"/>
    <cellStyle name="Вывод 2 4 5 4 2" xfId="18894"/>
    <cellStyle name="Вывод 2 4 5 5" xfId="18889"/>
    <cellStyle name="Вывод 2 4 6" xfId="5935"/>
    <cellStyle name="Вывод 2 4 6 2" xfId="5936"/>
    <cellStyle name="Вывод 2 4 6 2 2" xfId="5937"/>
    <cellStyle name="Вывод 2 4 6 2 2 2" xfId="18897"/>
    <cellStyle name="Вывод 2 4 6 2 3" xfId="5938"/>
    <cellStyle name="Вывод 2 4 6 2 3 2" xfId="18898"/>
    <cellStyle name="Вывод 2 4 6 2 4" xfId="18896"/>
    <cellStyle name="Вывод 2 4 6 3" xfId="5939"/>
    <cellStyle name="Вывод 2 4 6 3 2" xfId="18899"/>
    <cellStyle name="Вывод 2 4 6 4" xfId="5940"/>
    <cellStyle name="Вывод 2 4 6 4 2" xfId="18900"/>
    <cellStyle name="Вывод 2 4 6 5" xfId="18895"/>
    <cellStyle name="Вывод 2 4 7" xfId="5941"/>
    <cellStyle name="Вывод 2 4 7 2" xfId="5942"/>
    <cellStyle name="Вывод 2 4 7 2 2" xfId="18902"/>
    <cellStyle name="Вывод 2 4 7 3" xfId="5943"/>
    <cellStyle name="Вывод 2 4 7 3 2" xfId="18903"/>
    <cellStyle name="Вывод 2 4 7 4" xfId="18901"/>
    <cellStyle name="Вывод 2 4 8" xfId="5944"/>
    <cellStyle name="Вывод 2 4 8 2" xfId="18904"/>
    <cellStyle name="Вывод 2 4 9" xfId="5945"/>
    <cellStyle name="Вывод 2 4 9 2" xfId="18905"/>
    <cellStyle name="Вывод 2 5" xfId="5946"/>
    <cellStyle name="Вывод 2 5 10" xfId="18906"/>
    <cellStyle name="Вывод 2 5 2" xfId="5947"/>
    <cellStyle name="Вывод 2 5 2 2" xfId="5948"/>
    <cellStyle name="Вывод 2 5 2 2 2" xfId="5949"/>
    <cellStyle name="Вывод 2 5 2 2 2 2" xfId="18909"/>
    <cellStyle name="Вывод 2 5 2 2 3" xfId="5950"/>
    <cellStyle name="Вывод 2 5 2 2 3 2" xfId="18910"/>
    <cellStyle name="Вывод 2 5 2 2 4" xfId="18908"/>
    <cellStyle name="Вывод 2 5 2 3" xfId="5951"/>
    <cellStyle name="Вывод 2 5 2 3 2" xfId="18911"/>
    <cellStyle name="Вывод 2 5 2 4" xfId="5952"/>
    <cellStyle name="Вывод 2 5 2 4 2" xfId="18912"/>
    <cellStyle name="Вывод 2 5 2 5" xfId="18907"/>
    <cellStyle name="Вывод 2 5 3" xfId="5953"/>
    <cellStyle name="Вывод 2 5 3 2" xfId="5954"/>
    <cellStyle name="Вывод 2 5 3 2 2" xfId="5955"/>
    <cellStyle name="Вывод 2 5 3 2 2 2" xfId="18915"/>
    <cellStyle name="Вывод 2 5 3 2 3" xfId="5956"/>
    <cellStyle name="Вывод 2 5 3 2 3 2" xfId="18916"/>
    <cellStyle name="Вывод 2 5 3 2 4" xfId="18914"/>
    <cellStyle name="Вывод 2 5 3 3" xfId="5957"/>
    <cellStyle name="Вывод 2 5 3 3 2" xfId="18917"/>
    <cellStyle name="Вывод 2 5 3 4" xfId="5958"/>
    <cellStyle name="Вывод 2 5 3 4 2" xfId="18918"/>
    <cellStyle name="Вывод 2 5 3 5" xfId="18913"/>
    <cellStyle name="Вывод 2 5 4" xfId="5959"/>
    <cellStyle name="Вывод 2 5 4 2" xfId="5960"/>
    <cellStyle name="Вывод 2 5 4 2 2" xfId="5961"/>
    <cellStyle name="Вывод 2 5 4 2 2 2" xfId="18921"/>
    <cellStyle name="Вывод 2 5 4 2 3" xfId="5962"/>
    <cellStyle name="Вывод 2 5 4 2 3 2" xfId="18922"/>
    <cellStyle name="Вывод 2 5 4 2 4" xfId="18920"/>
    <cellStyle name="Вывод 2 5 4 3" xfId="5963"/>
    <cellStyle name="Вывод 2 5 4 3 2" xfId="18923"/>
    <cellStyle name="Вывод 2 5 4 4" xfId="5964"/>
    <cellStyle name="Вывод 2 5 4 4 2" xfId="18924"/>
    <cellStyle name="Вывод 2 5 4 5" xfId="18919"/>
    <cellStyle name="Вывод 2 5 5" xfId="5965"/>
    <cellStyle name="Вывод 2 5 5 2" xfId="5966"/>
    <cellStyle name="Вывод 2 5 5 2 2" xfId="5967"/>
    <cellStyle name="Вывод 2 5 5 2 2 2" xfId="18927"/>
    <cellStyle name="Вывод 2 5 5 2 3" xfId="5968"/>
    <cellStyle name="Вывод 2 5 5 2 3 2" xfId="18928"/>
    <cellStyle name="Вывод 2 5 5 2 4" xfId="18926"/>
    <cellStyle name="Вывод 2 5 5 3" xfId="5969"/>
    <cellStyle name="Вывод 2 5 5 3 2" xfId="18929"/>
    <cellStyle name="Вывод 2 5 5 4" xfId="5970"/>
    <cellStyle name="Вывод 2 5 5 4 2" xfId="18930"/>
    <cellStyle name="Вывод 2 5 5 5" xfId="18925"/>
    <cellStyle name="Вывод 2 5 6" xfId="5971"/>
    <cellStyle name="Вывод 2 5 6 2" xfId="5972"/>
    <cellStyle name="Вывод 2 5 6 2 2" xfId="5973"/>
    <cellStyle name="Вывод 2 5 6 2 2 2" xfId="18933"/>
    <cellStyle name="Вывод 2 5 6 2 3" xfId="5974"/>
    <cellStyle name="Вывод 2 5 6 2 3 2" xfId="18934"/>
    <cellStyle name="Вывод 2 5 6 2 4" xfId="18932"/>
    <cellStyle name="Вывод 2 5 6 3" xfId="5975"/>
    <cellStyle name="Вывод 2 5 6 3 2" xfId="18935"/>
    <cellStyle name="Вывод 2 5 6 4" xfId="5976"/>
    <cellStyle name="Вывод 2 5 6 4 2" xfId="18936"/>
    <cellStyle name="Вывод 2 5 6 5" xfId="18931"/>
    <cellStyle name="Вывод 2 5 7" xfId="5977"/>
    <cellStyle name="Вывод 2 5 7 2" xfId="5978"/>
    <cellStyle name="Вывод 2 5 7 2 2" xfId="18938"/>
    <cellStyle name="Вывод 2 5 7 3" xfId="5979"/>
    <cellStyle name="Вывод 2 5 7 3 2" xfId="18939"/>
    <cellStyle name="Вывод 2 5 7 4" xfId="18937"/>
    <cellStyle name="Вывод 2 5 8" xfId="5980"/>
    <cellStyle name="Вывод 2 5 8 2" xfId="18940"/>
    <cellStyle name="Вывод 2 5 9" xfId="5981"/>
    <cellStyle name="Вывод 2 5 9 2" xfId="18941"/>
    <cellStyle name="Вывод 2 6" xfId="5982"/>
    <cellStyle name="Вывод 2 6 2" xfId="5983"/>
    <cellStyle name="Вывод 2 6 2 2" xfId="5984"/>
    <cellStyle name="Вывод 2 6 2 2 2" xfId="18944"/>
    <cellStyle name="Вывод 2 6 2 3" xfId="5985"/>
    <cellStyle name="Вывод 2 6 2 3 2" xfId="18945"/>
    <cellStyle name="Вывод 2 6 2 4" xfId="18943"/>
    <cellStyle name="Вывод 2 6 3" xfId="5986"/>
    <cellStyle name="Вывод 2 6 3 2" xfId="18946"/>
    <cellStyle name="Вывод 2 6 4" xfId="5987"/>
    <cellStyle name="Вывод 2 6 4 2" xfId="18947"/>
    <cellStyle name="Вывод 2 6 5" xfId="18942"/>
    <cellStyle name="Вывод 2 7" xfId="5988"/>
    <cellStyle name="Вывод 2 7 2" xfId="5989"/>
    <cellStyle name="Вывод 2 7 2 2" xfId="5990"/>
    <cellStyle name="Вывод 2 7 2 2 2" xfId="18950"/>
    <cellStyle name="Вывод 2 7 2 3" xfId="5991"/>
    <cellStyle name="Вывод 2 7 2 3 2" xfId="18951"/>
    <cellStyle name="Вывод 2 7 2 4" xfId="18949"/>
    <cellStyle name="Вывод 2 7 3" xfId="5992"/>
    <cellStyle name="Вывод 2 7 3 2" xfId="18952"/>
    <cellStyle name="Вывод 2 7 4" xfId="5993"/>
    <cellStyle name="Вывод 2 7 4 2" xfId="18953"/>
    <cellStyle name="Вывод 2 7 5" xfId="18948"/>
    <cellStyle name="Вывод 2 8" xfId="5994"/>
    <cellStyle name="Вывод 2 8 2" xfId="5995"/>
    <cellStyle name="Вывод 2 8 2 2" xfId="5996"/>
    <cellStyle name="Вывод 2 8 2 2 2" xfId="18956"/>
    <cellStyle name="Вывод 2 8 2 3" xfId="5997"/>
    <cellStyle name="Вывод 2 8 2 3 2" xfId="18957"/>
    <cellStyle name="Вывод 2 8 2 4" xfId="18955"/>
    <cellStyle name="Вывод 2 8 3" xfId="5998"/>
    <cellStyle name="Вывод 2 8 3 2" xfId="18958"/>
    <cellStyle name="Вывод 2 8 4" xfId="5999"/>
    <cellStyle name="Вывод 2 8 4 2" xfId="18959"/>
    <cellStyle name="Вывод 2 8 5" xfId="18954"/>
    <cellStyle name="Вывод 2 9" xfId="6000"/>
    <cellStyle name="Вывод 2 9 2" xfId="6001"/>
    <cellStyle name="Вывод 2 9 2 2" xfId="6002"/>
    <cellStyle name="Вывод 2 9 2 2 2" xfId="18962"/>
    <cellStyle name="Вывод 2 9 2 3" xfId="6003"/>
    <cellStyle name="Вывод 2 9 2 3 2" xfId="18963"/>
    <cellStyle name="Вывод 2 9 2 4" xfId="18961"/>
    <cellStyle name="Вывод 2 9 3" xfId="6004"/>
    <cellStyle name="Вывод 2 9 3 2" xfId="18964"/>
    <cellStyle name="Вывод 2 9 4" xfId="6005"/>
    <cellStyle name="Вывод 2 9 4 2" xfId="18965"/>
    <cellStyle name="Вывод 2 9 5" xfId="18960"/>
    <cellStyle name="Вывод 2_46EE.2011(v1.0)" xfId="6006"/>
    <cellStyle name="Вывод 3" xfId="6007"/>
    <cellStyle name="Вывод 3 10" xfId="6008"/>
    <cellStyle name="Вывод 3 10 2" xfId="6009"/>
    <cellStyle name="Вывод 3 10 2 2" xfId="6010"/>
    <cellStyle name="Вывод 3 10 2 2 2" xfId="18969"/>
    <cellStyle name="Вывод 3 10 2 3" xfId="6011"/>
    <cellStyle name="Вывод 3 10 2 3 2" xfId="18970"/>
    <cellStyle name="Вывод 3 10 2 4" xfId="18968"/>
    <cellStyle name="Вывод 3 10 3" xfId="6012"/>
    <cellStyle name="Вывод 3 10 3 2" xfId="18971"/>
    <cellStyle name="Вывод 3 10 4" xfId="6013"/>
    <cellStyle name="Вывод 3 10 4 2" xfId="18972"/>
    <cellStyle name="Вывод 3 10 5" xfId="18967"/>
    <cellStyle name="Вывод 3 11" xfId="6014"/>
    <cellStyle name="Вывод 3 11 2" xfId="6015"/>
    <cellStyle name="Вывод 3 11 2 2" xfId="6016"/>
    <cellStyle name="Вывод 3 11 2 2 2" xfId="18975"/>
    <cellStyle name="Вывод 3 11 2 3" xfId="6017"/>
    <cellStyle name="Вывод 3 11 2 3 2" xfId="18976"/>
    <cellStyle name="Вывод 3 11 2 4" xfId="18974"/>
    <cellStyle name="Вывод 3 11 3" xfId="6018"/>
    <cellStyle name="Вывод 3 11 3 2" xfId="18977"/>
    <cellStyle name="Вывод 3 11 4" xfId="6019"/>
    <cellStyle name="Вывод 3 11 4 2" xfId="18978"/>
    <cellStyle name="Вывод 3 11 5" xfId="18973"/>
    <cellStyle name="Вывод 3 12" xfId="6020"/>
    <cellStyle name="Вывод 3 12 2" xfId="6021"/>
    <cellStyle name="Вывод 3 12 2 2" xfId="18980"/>
    <cellStyle name="Вывод 3 12 3" xfId="6022"/>
    <cellStyle name="Вывод 3 12 3 2" xfId="18981"/>
    <cellStyle name="Вывод 3 12 4" xfId="18979"/>
    <cellStyle name="Вывод 3 13" xfId="6023"/>
    <cellStyle name="Вывод 3 13 2" xfId="18982"/>
    <cellStyle name="Вывод 3 14" xfId="6024"/>
    <cellStyle name="Вывод 3 14 2" xfId="18983"/>
    <cellStyle name="Вывод 3 15" xfId="18966"/>
    <cellStyle name="Вывод 3 2" xfId="6025"/>
    <cellStyle name="Вывод 3 2 10" xfId="6026"/>
    <cellStyle name="Вывод 3 2 10 2" xfId="18985"/>
    <cellStyle name="Вывод 3 2 11" xfId="6027"/>
    <cellStyle name="Вывод 3 2 11 2" xfId="18986"/>
    <cellStyle name="Вывод 3 2 12" xfId="18984"/>
    <cellStyle name="Вывод 3 2 2" xfId="6028"/>
    <cellStyle name="Вывод 3 2 2 2" xfId="6029"/>
    <cellStyle name="Вывод 3 2 2 2 2" xfId="6030"/>
    <cellStyle name="Вывод 3 2 2 2 2 2" xfId="6031"/>
    <cellStyle name="Вывод 3 2 2 2 2 2 2" xfId="18990"/>
    <cellStyle name="Вывод 3 2 2 2 2 3" xfId="18989"/>
    <cellStyle name="Вывод 3 2 2 2 3" xfId="6032"/>
    <cellStyle name="Вывод 3 2 2 2 3 2" xfId="18991"/>
    <cellStyle name="Вывод 3 2 2 2 4" xfId="18988"/>
    <cellStyle name="Вывод 3 2 2 3" xfId="6033"/>
    <cellStyle name="Вывод 3 2 2 3 2" xfId="6034"/>
    <cellStyle name="Вывод 3 2 2 3 2 2" xfId="18993"/>
    <cellStyle name="Вывод 3 2 2 3 3" xfId="18992"/>
    <cellStyle name="Вывод 3 2 2 4" xfId="6035"/>
    <cellStyle name="Вывод 3 2 2 4 2" xfId="18994"/>
    <cellStyle name="Вывод 3 2 2 5" xfId="6036"/>
    <cellStyle name="Вывод 3 2 2 5 2" xfId="18995"/>
    <cellStyle name="Вывод 3 2 2 6" xfId="6037"/>
    <cellStyle name="Вывод 3 2 2 6 2" xfId="18996"/>
    <cellStyle name="Вывод 3 2 2 7" xfId="6038"/>
    <cellStyle name="Вывод 3 2 2 7 2" xfId="18997"/>
    <cellStyle name="Вывод 3 2 2 8" xfId="18987"/>
    <cellStyle name="Вывод 3 2 3" xfId="6039"/>
    <cellStyle name="Вывод 3 2 3 2" xfId="6040"/>
    <cellStyle name="Вывод 3 2 3 2 2" xfId="6041"/>
    <cellStyle name="Вывод 3 2 3 2 2 2" xfId="19000"/>
    <cellStyle name="Вывод 3 2 3 2 3" xfId="6042"/>
    <cellStyle name="Вывод 3 2 3 2 3 2" xfId="19001"/>
    <cellStyle name="Вывод 3 2 3 2 4" xfId="18999"/>
    <cellStyle name="Вывод 3 2 3 3" xfId="6043"/>
    <cellStyle name="Вывод 3 2 3 3 2" xfId="19002"/>
    <cellStyle name="Вывод 3 2 3 4" xfId="6044"/>
    <cellStyle name="Вывод 3 2 3 4 2" xfId="19003"/>
    <cellStyle name="Вывод 3 2 3 5" xfId="18998"/>
    <cellStyle name="Вывод 3 2 4" xfId="6045"/>
    <cellStyle name="Вывод 3 2 4 2" xfId="6046"/>
    <cellStyle name="Вывод 3 2 4 2 2" xfId="6047"/>
    <cellStyle name="Вывод 3 2 4 2 2 2" xfId="19006"/>
    <cellStyle name="Вывод 3 2 4 2 3" xfId="6048"/>
    <cellStyle name="Вывод 3 2 4 2 3 2" xfId="19007"/>
    <cellStyle name="Вывод 3 2 4 2 4" xfId="19005"/>
    <cellStyle name="Вывод 3 2 4 3" xfId="6049"/>
    <cellStyle name="Вывод 3 2 4 3 2" xfId="19008"/>
    <cellStyle name="Вывод 3 2 4 4" xfId="6050"/>
    <cellStyle name="Вывод 3 2 4 4 2" xfId="19009"/>
    <cellStyle name="Вывод 3 2 4 5" xfId="19004"/>
    <cellStyle name="Вывод 3 2 5" xfId="6051"/>
    <cellStyle name="Вывод 3 2 5 2" xfId="6052"/>
    <cellStyle name="Вывод 3 2 5 2 2" xfId="6053"/>
    <cellStyle name="Вывод 3 2 5 2 2 2" xfId="19012"/>
    <cellStyle name="Вывод 3 2 5 2 3" xfId="6054"/>
    <cellStyle name="Вывод 3 2 5 2 3 2" xfId="19013"/>
    <cellStyle name="Вывод 3 2 5 2 4" xfId="19011"/>
    <cellStyle name="Вывод 3 2 5 3" xfId="6055"/>
    <cellStyle name="Вывод 3 2 5 3 2" xfId="19014"/>
    <cellStyle name="Вывод 3 2 5 4" xfId="6056"/>
    <cellStyle name="Вывод 3 2 5 4 2" xfId="19015"/>
    <cellStyle name="Вывод 3 2 5 5" xfId="19010"/>
    <cellStyle name="Вывод 3 2 6" xfId="6057"/>
    <cellStyle name="Вывод 3 2 6 2" xfId="6058"/>
    <cellStyle name="Вывод 3 2 6 2 2" xfId="6059"/>
    <cellStyle name="Вывод 3 2 6 2 2 2" xfId="19018"/>
    <cellStyle name="Вывод 3 2 6 2 3" xfId="6060"/>
    <cellStyle name="Вывод 3 2 6 2 3 2" xfId="19019"/>
    <cellStyle name="Вывод 3 2 6 2 4" xfId="19017"/>
    <cellStyle name="Вывод 3 2 6 3" xfId="6061"/>
    <cellStyle name="Вывод 3 2 6 3 2" xfId="19020"/>
    <cellStyle name="Вывод 3 2 6 4" xfId="6062"/>
    <cellStyle name="Вывод 3 2 6 4 2" xfId="19021"/>
    <cellStyle name="Вывод 3 2 6 5" xfId="19016"/>
    <cellStyle name="Вывод 3 2 7" xfId="6063"/>
    <cellStyle name="Вывод 3 2 7 2" xfId="6064"/>
    <cellStyle name="Вывод 3 2 7 2 2" xfId="6065"/>
    <cellStyle name="Вывод 3 2 7 2 2 2" xfId="19024"/>
    <cellStyle name="Вывод 3 2 7 2 3" xfId="6066"/>
    <cellStyle name="Вывод 3 2 7 2 3 2" xfId="19025"/>
    <cellStyle name="Вывод 3 2 7 2 4" xfId="19023"/>
    <cellStyle name="Вывод 3 2 7 3" xfId="6067"/>
    <cellStyle name="Вывод 3 2 7 3 2" xfId="19026"/>
    <cellStyle name="Вывод 3 2 7 4" xfId="6068"/>
    <cellStyle name="Вывод 3 2 7 4 2" xfId="19027"/>
    <cellStyle name="Вывод 3 2 7 5" xfId="19022"/>
    <cellStyle name="Вывод 3 2 8" xfId="6069"/>
    <cellStyle name="Вывод 3 2 8 2" xfId="6070"/>
    <cellStyle name="Вывод 3 2 8 2 2" xfId="6071"/>
    <cellStyle name="Вывод 3 2 8 2 2 2" xfId="19030"/>
    <cellStyle name="Вывод 3 2 8 2 3" xfId="6072"/>
    <cellStyle name="Вывод 3 2 8 2 3 2" xfId="19031"/>
    <cellStyle name="Вывод 3 2 8 2 4" xfId="19029"/>
    <cellStyle name="Вывод 3 2 8 3" xfId="6073"/>
    <cellStyle name="Вывод 3 2 8 3 2" xfId="19032"/>
    <cellStyle name="Вывод 3 2 8 4" xfId="6074"/>
    <cellStyle name="Вывод 3 2 8 4 2" xfId="19033"/>
    <cellStyle name="Вывод 3 2 8 5" xfId="19028"/>
    <cellStyle name="Вывод 3 2 9" xfId="6075"/>
    <cellStyle name="Вывод 3 2 9 2" xfId="6076"/>
    <cellStyle name="Вывод 3 2 9 2 2" xfId="19035"/>
    <cellStyle name="Вывод 3 2 9 3" xfId="6077"/>
    <cellStyle name="Вывод 3 2 9 3 2" xfId="19036"/>
    <cellStyle name="Вывод 3 2 9 4" xfId="19034"/>
    <cellStyle name="Вывод 3 3" xfId="6078"/>
    <cellStyle name="Вывод 3 3 10" xfId="6079"/>
    <cellStyle name="Вывод 3 3 10 2" xfId="19038"/>
    <cellStyle name="Вывод 3 3 11" xfId="19037"/>
    <cellStyle name="Вывод 3 3 2" xfId="6080"/>
    <cellStyle name="Вывод 3 3 2 2" xfId="6081"/>
    <cellStyle name="Вывод 3 3 2 2 2" xfId="6082"/>
    <cellStyle name="Вывод 3 3 2 2 2 2" xfId="19041"/>
    <cellStyle name="Вывод 3 3 2 2 3" xfId="6083"/>
    <cellStyle name="Вывод 3 3 2 2 3 2" xfId="19042"/>
    <cellStyle name="Вывод 3 3 2 2 4" xfId="19040"/>
    <cellStyle name="Вывод 3 3 2 3" xfId="6084"/>
    <cellStyle name="Вывод 3 3 2 3 2" xfId="19043"/>
    <cellStyle name="Вывод 3 3 2 4" xfId="6085"/>
    <cellStyle name="Вывод 3 3 2 4 2" xfId="19044"/>
    <cellStyle name="Вывод 3 3 2 5" xfId="19039"/>
    <cellStyle name="Вывод 3 3 3" xfId="6086"/>
    <cellStyle name="Вывод 3 3 3 2" xfId="6087"/>
    <cellStyle name="Вывод 3 3 3 2 2" xfId="6088"/>
    <cellStyle name="Вывод 3 3 3 2 2 2" xfId="19047"/>
    <cellStyle name="Вывод 3 3 3 2 3" xfId="6089"/>
    <cellStyle name="Вывод 3 3 3 2 3 2" xfId="19048"/>
    <cellStyle name="Вывод 3 3 3 2 4" xfId="19046"/>
    <cellStyle name="Вывод 3 3 3 3" xfId="6090"/>
    <cellStyle name="Вывод 3 3 3 3 2" xfId="19049"/>
    <cellStyle name="Вывод 3 3 3 4" xfId="6091"/>
    <cellStyle name="Вывод 3 3 3 4 2" xfId="19050"/>
    <cellStyle name="Вывод 3 3 3 5" xfId="19045"/>
    <cellStyle name="Вывод 3 3 4" xfId="6092"/>
    <cellStyle name="Вывод 3 3 4 2" xfId="6093"/>
    <cellStyle name="Вывод 3 3 4 2 2" xfId="6094"/>
    <cellStyle name="Вывод 3 3 4 2 2 2" xfId="19053"/>
    <cellStyle name="Вывод 3 3 4 2 3" xfId="6095"/>
    <cellStyle name="Вывод 3 3 4 2 3 2" xfId="19054"/>
    <cellStyle name="Вывод 3 3 4 2 4" xfId="19052"/>
    <cellStyle name="Вывод 3 3 4 3" xfId="6096"/>
    <cellStyle name="Вывод 3 3 4 3 2" xfId="19055"/>
    <cellStyle name="Вывод 3 3 4 4" xfId="6097"/>
    <cellStyle name="Вывод 3 3 4 4 2" xfId="19056"/>
    <cellStyle name="Вывод 3 3 4 5" xfId="19051"/>
    <cellStyle name="Вывод 3 3 5" xfId="6098"/>
    <cellStyle name="Вывод 3 3 5 2" xfId="6099"/>
    <cellStyle name="Вывод 3 3 5 2 2" xfId="6100"/>
    <cellStyle name="Вывод 3 3 5 2 2 2" xfId="19059"/>
    <cellStyle name="Вывод 3 3 5 2 3" xfId="6101"/>
    <cellStyle name="Вывод 3 3 5 2 3 2" xfId="19060"/>
    <cellStyle name="Вывод 3 3 5 2 4" xfId="19058"/>
    <cellStyle name="Вывод 3 3 5 3" xfId="6102"/>
    <cellStyle name="Вывод 3 3 5 3 2" xfId="19061"/>
    <cellStyle name="Вывод 3 3 5 4" xfId="6103"/>
    <cellStyle name="Вывод 3 3 5 4 2" xfId="19062"/>
    <cellStyle name="Вывод 3 3 5 5" xfId="19057"/>
    <cellStyle name="Вывод 3 3 6" xfId="6104"/>
    <cellStyle name="Вывод 3 3 6 2" xfId="6105"/>
    <cellStyle name="Вывод 3 3 6 2 2" xfId="6106"/>
    <cellStyle name="Вывод 3 3 6 2 2 2" xfId="19065"/>
    <cellStyle name="Вывод 3 3 6 2 3" xfId="6107"/>
    <cellStyle name="Вывод 3 3 6 2 3 2" xfId="19066"/>
    <cellStyle name="Вывод 3 3 6 2 4" xfId="19064"/>
    <cellStyle name="Вывод 3 3 6 3" xfId="6108"/>
    <cellStyle name="Вывод 3 3 6 3 2" xfId="19067"/>
    <cellStyle name="Вывод 3 3 6 4" xfId="6109"/>
    <cellStyle name="Вывод 3 3 6 4 2" xfId="19068"/>
    <cellStyle name="Вывод 3 3 6 5" xfId="19063"/>
    <cellStyle name="Вывод 3 3 7" xfId="6110"/>
    <cellStyle name="Вывод 3 3 7 2" xfId="6111"/>
    <cellStyle name="Вывод 3 3 7 2 2" xfId="6112"/>
    <cellStyle name="Вывод 3 3 7 2 2 2" xfId="19071"/>
    <cellStyle name="Вывод 3 3 7 2 3" xfId="6113"/>
    <cellStyle name="Вывод 3 3 7 2 3 2" xfId="19072"/>
    <cellStyle name="Вывод 3 3 7 2 4" xfId="19070"/>
    <cellStyle name="Вывод 3 3 7 3" xfId="6114"/>
    <cellStyle name="Вывод 3 3 7 3 2" xfId="19073"/>
    <cellStyle name="Вывод 3 3 7 4" xfId="6115"/>
    <cellStyle name="Вывод 3 3 7 4 2" xfId="19074"/>
    <cellStyle name="Вывод 3 3 7 5" xfId="19069"/>
    <cellStyle name="Вывод 3 3 8" xfId="6116"/>
    <cellStyle name="Вывод 3 3 8 2" xfId="6117"/>
    <cellStyle name="Вывод 3 3 8 2 2" xfId="19076"/>
    <cellStyle name="Вывод 3 3 8 3" xfId="6118"/>
    <cellStyle name="Вывод 3 3 8 3 2" xfId="19077"/>
    <cellStyle name="Вывод 3 3 8 4" xfId="19075"/>
    <cellStyle name="Вывод 3 3 9" xfId="6119"/>
    <cellStyle name="Вывод 3 3 9 2" xfId="19078"/>
    <cellStyle name="Вывод 3 4" xfId="6120"/>
    <cellStyle name="Вывод 3 4 10" xfId="19079"/>
    <cellStyle name="Вывод 3 4 2" xfId="6121"/>
    <cellStyle name="Вывод 3 4 2 2" xfId="6122"/>
    <cellStyle name="Вывод 3 4 2 2 2" xfId="6123"/>
    <cellStyle name="Вывод 3 4 2 2 2 2" xfId="19082"/>
    <cellStyle name="Вывод 3 4 2 2 3" xfId="6124"/>
    <cellStyle name="Вывод 3 4 2 2 3 2" xfId="19083"/>
    <cellStyle name="Вывод 3 4 2 2 4" xfId="19081"/>
    <cellStyle name="Вывод 3 4 2 3" xfId="6125"/>
    <cellStyle name="Вывод 3 4 2 3 2" xfId="19084"/>
    <cellStyle name="Вывод 3 4 2 4" xfId="6126"/>
    <cellStyle name="Вывод 3 4 2 4 2" xfId="19085"/>
    <cellStyle name="Вывод 3 4 2 5" xfId="19080"/>
    <cellStyle name="Вывод 3 4 3" xfId="6127"/>
    <cellStyle name="Вывод 3 4 3 2" xfId="6128"/>
    <cellStyle name="Вывод 3 4 3 2 2" xfId="6129"/>
    <cellStyle name="Вывод 3 4 3 2 2 2" xfId="19088"/>
    <cellStyle name="Вывод 3 4 3 2 3" xfId="6130"/>
    <cellStyle name="Вывод 3 4 3 2 3 2" xfId="19089"/>
    <cellStyle name="Вывод 3 4 3 2 4" xfId="19087"/>
    <cellStyle name="Вывод 3 4 3 3" xfId="6131"/>
    <cellStyle name="Вывод 3 4 3 3 2" xfId="19090"/>
    <cellStyle name="Вывод 3 4 3 4" xfId="6132"/>
    <cellStyle name="Вывод 3 4 3 4 2" xfId="19091"/>
    <cellStyle name="Вывод 3 4 3 5" xfId="19086"/>
    <cellStyle name="Вывод 3 4 4" xfId="6133"/>
    <cellStyle name="Вывод 3 4 4 2" xfId="6134"/>
    <cellStyle name="Вывод 3 4 4 2 2" xfId="6135"/>
    <cellStyle name="Вывод 3 4 4 2 2 2" xfId="19094"/>
    <cellStyle name="Вывод 3 4 4 2 3" xfId="6136"/>
    <cellStyle name="Вывод 3 4 4 2 3 2" xfId="19095"/>
    <cellStyle name="Вывод 3 4 4 2 4" xfId="19093"/>
    <cellStyle name="Вывод 3 4 4 3" xfId="6137"/>
    <cellStyle name="Вывод 3 4 4 3 2" xfId="19096"/>
    <cellStyle name="Вывод 3 4 4 4" xfId="6138"/>
    <cellStyle name="Вывод 3 4 4 4 2" xfId="19097"/>
    <cellStyle name="Вывод 3 4 4 5" xfId="19092"/>
    <cellStyle name="Вывод 3 4 5" xfId="6139"/>
    <cellStyle name="Вывод 3 4 5 2" xfId="6140"/>
    <cellStyle name="Вывод 3 4 5 2 2" xfId="6141"/>
    <cellStyle name="Вывод 3 4 5 2 2 2" xfId="19100"/>
    <cellStyle name="Вывод 3 4 5 2 3" xfId="6142"/>
    <cellStyle name="Вывод 3 4 5 2 3 2" xfId="19101"/>
    <cellStyle name="Вывод 3 4 5 2 4" xfId="19099"/>
    <cellStyle name="Вывод 3 4 5 3" xfId="6143"/>
    <cellStyle name="Вывод 3 4 5 3 2" xfId="19102"/>
    <cellStyle name="Вывод 3 4 5 4" xfId="6144"/>
    <cellStyle name="Вывод 3 4 5 4 2" xfId="19103"/>
    <cellStyle name="Вывод 3 4 5 5" xfId="19098"/>
    <cellStyle name="Вывод 3 4 6" xfId="6145"/>
    <cellStyle name="Вывод 3 4 6 2" xfId="6146"/>
    <cellStyle name="Вывод 3 4 6 2 2" xfId="6147"/>
    <cellStyle name="Вывод 3 4 6 2 2 2" xfId="19106"/>
    <cellStyle name="Вывод 3 4 6 2 3" xfId="6148"/>
    <cellStyle name="Вывод 3 4 6 2 3 2" xfId="19107"/>
    <cellStyle name="Вывод 3 4 6 2 4" xfId="19105"/>
    <cellStyle name="Вывод 3 4 6 3" xfId="6149"/>
    <cellStyle name="Вывод 3 4 6 3 2" xfId="19108"/>
    <cellStyle name="Вывод 3 4 6 4" xfId="6150"/>
    <cellStyle name="Вывод 3 4 6 4 2" xfId="19109"/>
    <cellStyle name="Вывод 3 4 6 5" xfId="19104"/>
    <cellStyle name="Вывод 3 4 7" xfId="6151"/>
    <cellStyle name="Вывод 3 4 7 2" xfId="6152"/>
    <cellStyle name="Вывод 3 4 7 2 2" xfId="19111"/>
    <cellStyle name="Вывод 3 4 7 3" xfId="6153"/>
    <cellStyle name="Вывод 3 4 7 3 2" xfId="19112"/>
    <cellStyle name="Вывод 3 4 7 4" xfId="19110"/>
    <cellStyle name="Вывод 3 4 8" xfId="6154"/>
    <cellStyle name="Вывод 3 4 8 2" xfId="19113"/>
    <cellStyle name="Вывод 3 4 9" xfId="6155"/>
    <cellStyle name="Вывод 3 4 9 2" xfId="19114"/>
    <cellStyle name="Вывод 3 5" xfId="6156"/>
    <cellStyle name="Вывод 3 5 10" xfId="19115"/>
    <cellStyle name="Вывод 3 5 2" xfId="6157"/>
    <cellStyle name="Вывод 3 5 2 2" xfId="6158"/>
    <cellStyle name="Вывод 3 5 2 2 2" xfId="6159"/>
    <cellStyle name="Вывод 3 5 2 2 2 2" xfId="19118"/>
    <cellStyle name="Вывод 3 5 2 2 3" xfId="6160"/>
    <cellStyle name="Вывод 3 5 2 2 3 2" xfId="19119"/>
    <cellStyle name="Вывод 3 5 2 2 4" xfId="19117"/>
    <cellStyle name="Вывод 3 5 2 3" xfId="6161"/>
    <cellStyle name="Вывод 3 5 2 3 2" xfId="19120"/>
    <cellStyle name="Вывод 3 5 2 4" xfId="6162"/>
    <cellStyle name="Вывод 3 5 2 4 2" xfId="19121"/>
    <cellStyle name="Вывод 3 5 2 5" xfId="19116"/>
    <cellStyle name="Вывод 3 5 3" xfId="6163"/>
    <cellStyle name="Вывод 3 5 3 2" xfId="6164"/>
    <cellStyle name="Вывод 3 5 3 2 2" xfId="6165"/>
    <cellStyle name="Вывод 3 5 3 2 2 2" xfId="19124"/>
    <cellStyle name="Вывод 3 5 3 2 3" xfId="6166"/>
    <cellStyle name="Вывод 3 5 3 2 3 2" xfId="19125"/>
    <cellStyle name="Вывод 3 5 3 2 4" xfId="19123"/>
    <cellStyle name="Вывод 3 5 3 3" xfId="6167"/>
    <cellStyle name="Вывод 3 5 3 3 2" xfId="19126"/>
    <cellStyle name="Вывод 3 5 3 4" xfId="6168"/>
    <cellStyle name="Вывод 3 5 3 4 2" xfId="19127"/>
    <cellStyle name="Вывод 3 5 3 5" xfId="19122"/>
    <cellStyle name="Вывод 3 5 4" xfId="6169"/>
    <cellStyle name="Вывод 3 5 4 2" xfId="6170"/>
    <cellStyle name="Вывод 3 5 4 2 2" xfId="6171"/>
    <cellStyle name="Вывод 3 5 4 2 2 2" xfId="19130"/>
    <cellStyle name="Вывод 3 5 4 2 3" xfId="6172"/>
    <cellStyle name="Вывод 3 5 4 2 3 2" xfId="19131"/>
    <cellStyle name="Вывод 3 5 4 2 4" xfId="19129"/>
    <cellStyle name="Вывод 3 5 4 3" xfId="6173"/>
    <cellStyle name="Вывод 3 5 4 3 2" xfId="19132"/>
    <cellStyle name="Вывод 3 5 4 4" xfId="6174"/>
    <cellStyle name="Вывод 3 5 4 4 2" xfId="19133"/>
    <cellStyle name="Вывод 3 5 4 5" xfId="19128"/>
    <cellStyle name="Вывод 3 5 5" xfId="6175"/>
    <cellStyle name="Вывод 3 5 5 2" xfId="6176"/>
    <cellStyle name="Вывод 3 5 5 2 2" xfId="6177"/>
    <cellStyle name="Вывод 3 5 5 2 2 2" xfId="19136"/>
    <cellStyle name="Вывод 3 5 5 2 3" xfId="6178"/>
    <cellStyle name="Вывод 3 5 5 2 3 2" xfId="19137"/>
    <cellStyle name="Вывод 3 5 5 2 4" xfId="19135"/>
    <cellStyle name="Вывод 3 5 5 3" xfId="6179"/>
    <cellStyle name="Вывод 3 5 5 3 2" xfId="19138"/>
    <cellStyle name="Вывод 3 5 5 4" xfId="6180"/>
    <cellStyle name="Вывод 3 5 5 4 2" xfId="19139"/>
    <cellStyle name="Вывод 3 5 5 5" xfId="19134"/>
    <cellStyle name="Вывод 3 5 6" xfId="6181"/>
    <cellStyle name="Вывод 3 5 6 2" xfId="6182"/>
    <cellStyle name="Вывод 3 5 6 2 2" xfId="6183"/>
    <cellStyle name="Вывод 3 5 6 2 2 2" xfId="19142"/>
    <cellStyle name="Вывод 3 5 6 2 3" xfId="6184"/>
    <cellStyle name="Вывод 3 5 6 2 3 2" xfId="19143"/>
    <cellStyle name="Вывод 3 5 6 2 4" xfId="19141"/>
    <cellStyle name="Вывод 3 5 6 3" xfId="6185"/>
    <cellStyle name="Вывод 3 5 6 3 2" xfId="19144"/>
    <cellStyle name="Вывод 3 5 6 4" xfId="6186"/>
    <cellStyle name="Вывод 3 5 6 4 2" xfId="19145"/>
    <cellStyle name="Вывод 3 5 6 5" xfId="19140"/>
    <cellStyle name="Вывод 3 5 7" xfId="6187"/>
    <cellStyle name="Вывод 3 5 7 2" xfId="6188"/>
    <cellStyle name="Вывод 3 5 7 2 2" xfId="19147"/>
    <cellStyle name="Вывод 3 5 7 3" xfId="6189"/>
    <cellStyle name="Вывод 3 5 7 3 2" xfId="19148"/>
    <cellStyle name="Вывод 3 5 7 4" xfId="19146"/>
    <cellStyle name="Вывод 3 5 8" xfId="6190"/>
    <cellStyle name="Вывод 3 5 8 2" xfId="19149"/>
    <cellStyle name="Вывод 3 5 9" xfId="6191"/>
    <cellStyle name="Вывод 3 5 9 2" xfId="19150"/>
    <cellStyle name="Вывод 3 6" xfId="6192"/>
    <cellStyle name="Вывод 3 6 2" xfId="6193"/>
    <cellStyle name="Вывод 3 6 2 2" xfId="6194"/>
    <cellStyle name="Вывод 3 6 2 2 2" xfId="19153"/>
    <cellStyle name="Вывод 3 6 2 3" xfId="6195"/>
    <cellStyle name="Вывод 3 6 2 3 2" xfId="19154"/>
    <cellStyle name="Вывод 3 6 2 4" xfId="19152"/>
    <cellStyle name="Вывод 3 6 3" xfId="6196"/>
    <cellStyle name="Вывод 3 6 3 2" xfId="19155"/>
    <cellStyle name="Вывод 3 6 4" xfId="6197"/>
    <cellStyle name="Вывод 3 6 4 2" xfId="19156"/>
    <cellStyle name="Вывод 3 6 5" xfId="19151"/>
    <cellStyle name="Вывод 3 7" xfId="6198"/>
    <cellStyle name="Вывод 3 7 2" xfId="6199"/>
    <cellStyle name="Вывод 3 7 2 2" xfId="6200"/>
    <cellStyle name="Вывод 3 7 2 2 2" xfId="19159"/>
    <cellStyle name="Вывод 3 7 2 3" xfId="6201"/>
    <cellStyle name="Вывод 3 7 2 3 2" xfId="19160"/>
    <cellStyle name="Вывод 3 7 2 4" xfId="19158"/>
    <cellStyle name="Вывод 3 7 3" xfId="6202"/>
    <cellStyle name="Вывод 3 7 3 2" xfId="19161"/>
    <cellStyle name="Вывод 3 7 4" xfId="6203"/>
    <cellStyle name="Вывод 3 7 4 2" xfId="19162"/>
    <cellStyle name="Вывод 3 7 5" xfId="19157"/>
    <cellStyle name="Вывод 3 8" xfId="6204"/>
    <cellStyle name="Вывод 3 8 2" xfId="6205"/>
    <cellStyle name="Вывод 3 8 2 2" xfId="6206"/>
    <cellStyle name="Вывод 3 8 2 2 2" xfId="19165"/>
    <cellStyle name="Вывод 3 8 2 3" xfId="6207"/>
    <cellStyle name="Вывод 3 8 2 3 2" xfId="19166"/>
    <cellStyle name="Вывод 3 8 2 4" xfId="19164"/>
    <cellStyle name="Вывод 3 8 3" xfId="6208"/>
    <cellStyle name="Вывод 3 8 3 2" xfId="19167"/>
    <cellStyle name="Вывод 3 8 4" xfId="6209"/>
    <cellStyle name="Вывод 3 8 4 2" xfId="19168"/>
    <cellStyle name="Вывод 3 8 5" xfId="19163"/>
    <cellStyle name="Вывод 3 9" xfId="6210"/>
    <cellStyle name="Вывод 3 9 2" xfId="6211"/>
    <cellStyle name="Вывод 3 9 2 2" xfId="6212"/>
    <cellStyle name="Вывод 3 9 2 2 2" xfId="19171"/>
    <cellStyle name="Вывод 3 9 2 3" xfId="6213"/>
    <cellStyle name="Вывод 3 9 2 3 2" xfId="19172"/>
    <cellStyle name="Вывод 3 9 2 4" xfId="19170"/>
    <cellStyle name="Вывод 3 9 3" xfId="6214"/>
    <cellStyle name="Вывод 3 9 3 2" xfId="19173"/>
    <cellStyle name="Вывод 3 9 4" xfId="6215"/>
    <cellStyle name="Вывод 3 9 4 2" xfId="19174"/>
    <cellStyle name="Вывод 3 9 5" xfId="19169"/>
    <cellStyle name="Вывод 3_46EE.2011(v1.0)" xfId="6216"/>
    <cellStyle name="Вывод 4" xfId="6217"/>
    <cellStyle name="Вывод 4 10" xfId="6218"/>
    <cellStyle name="Вывод 4 10 2" xfId="6219"/>
    <cellStyle name="Вывод 4 10 2 2" xfId="6220"/>
    <cellStyle name="Вывод 4 10 2 2 2" xfId="19178"/>
    <cellStyle name="Вывод 4 10 2 3" xfId="6221"/>
    <cellStyle name="Вывод 4 10 2 3 2" xfId="19179"/>
    <cellStyle name="Вывод 4 10 2 4" xfId="19177"/>
    <cellStyle name="Вывод 4 10 3" xfId="6222"/>
    <cellStyle name="Вывод 4 10 3 2" xfId="19180"/>
    <cellStyle name="Вывод 4 10 4" xfId="6223"/>
    <cellStyle name="Вывод 4 10 4 2" xfId="19181"/>
    <cellStyle name="Вывод 4 10 5" xfId="19176"/>
    <cellStyle name="Вывод 4 11" xfId="6224"/>
    <cellStyle name="Вывод 4 11 2" xfId="6225"/>
    <cellStyle name="Вывод 4 11 2 2" xfId="6226"/>
    <cellStyle name="Вывод 4 11 2 2 2" xfId="19184"/>
    <cellStyle name="Вывод 4 11 2 3" xfId="6227"/>
    <cellStyle name="Вывод 4 11 2 3 2" xfId="19185"/>
    <cellStyle name="Вывод 4 11 2 4" xfId="19183"/>
    <cellStyle name="Вывод 4 11 3" xfId="6228"/>
    <cellStyle name="Вывод 4 11 3 2" xfId="19186"/>
    <cellStyle name="Вывод 4 11 4" xfId="6229"/>
    <cellStyle name="Вывод 4 11 4 2" xfId="19187"/>
    <cellStyle name="Вывод 4 11 5" xfId="19182"/>
    <cellStyle name="Вывод 4 12" xfId="6230"/>
    <cellStyle name="Вывод 4 12 2" xfId="6231"/>
    <cellStyle name="Вывод 4 12 2 2" xfId="19189"/>
    <cellStyle name="Вывод 4 12 3" xfId="6232"/>
    <cellStyle name="Вывод 4 12 3 2" xfId="19190"/>
    <cellStyle name="Вывод 4 12 4" xfId="19188"/>
    <cellStyle name="Вывод 4 13" xfId="6233"/>
    <cellStyle name="Вывод 4 13 2" xfId="19191"/>
    <cellStyle name="Вывод 4 14" xfId="6234"/>
    <cellStyle name="Вывод 4 14 2" xfId="19192"/>
    <cellStyle name="Вывод 4 15" xfId="19175"/>
    <cellStyle name="Вывод 4 2" xfId="6235"/>
    <cellStyle name="Вывод 4 2 10" xfId="6236"/>
    <cellStyle name="Вывод 4 2 10 2" xfId="19194"/>
    <cellStyle name="Вывод 4 2 11" xfId="6237"/>
    <cellStyle name="Вывод 4 2 11 2" xfId="19195"/>
    <cellStyle name="Вывод 4 2 12" xfId="19193"/>
    <cellStyle name="Вывод 4 2 2" xfId="6238"/>
    <cellStyle name="Вывод 4 2 2 2" xfId="6239"/>
    <cellStyle name="Вывод 4 2 2 2 2" xfId="6240"/>
    <cellStyle name="Вывод 4 2 2 2 2 2" xfId="6241"/>
    <cellStyle name="Вывод 4 2 2 2 2 2 2" xfId="19199"/>
    <cellStyle name="Вывод 4 2 2 2 2 3" xfId="19198"/>
    <cellStyle name="Вывод 4 2 2 2 3" xfId="6242"/>
    <cellStyle name="Вывод 4 2 2 2 3 2" xfId="19200"/>
    <cellStyle name="Вывод 4 2 2 2 4" xfId="19197"/>
    <cellStyle name="Вывод 4 2 2 3" xfId="6243"/>
    <cellStyle name="Вывод 4 2 2 3 2" xfId="6244"/>
    <cellStyle name="Вывод 4 2 2 3 2 2" xfId="19202"/>
    <cellStyle name="Вывод 4 2 2 3 3" xfId="19201"/>
    <cellStyle name="Вывод 4 2 2 4" xfId="6245"/>
    <cellStyle name="Вывод 4 2 2 4 2" xfId="19203"/>
    <cellStyle name="Вывод 4 2 2 5" xfId="6246"/>
    <cellStyle name="Вывод 4 2 2 5 2" xfId="19204"/>
    <cellStyle name="Вывод 4 2 2 6" xfId="6247"/>
    <cellStyle name="Вывод 4 2 2 6 2" xfId="19205"/>
    <cellStyle name="Вывод 4 2 2 7" xfId="6248"/>
    <cellStyle name="Вывод 4 2 2 7 2" xfId="19206"/>
    <cellStyle name="Вывод 4 2 2 8" xfId="19196"/>
    <cellStyle name="Вывод 4 2 3" xfId="6249"/>
    <cellStyle name="Вывод 4 2 3 2" xfId="6250"/>
    <cellStyle name="Вывод 4 2 3 2 2" xfId="6251"/>
    <cellStyle name="Вывод 4 2 3 2 2 2" xfId="19209"/>
    <cellStyle name="Вывод 4 2 3 2 3" xfId="6252"/>
    <cellStyle name="Вывод 4 2 3 2 3 2" xfId="19210"/>
    <cellStyle name="Вывод 4 2 3 2 4" xfId="19208"/>
    <cellStyle name="Вывод 4 2 3 3" xfId="6253"/>
    <cellStyle name="Вывод 4 2 3 3 2" xfId="19211"/>
    <cellStyle name="Вывод 4 2 3 4" xfId="6254"/>
    <cellStyle name="Вывод 4 2 3 4 2" xfId="19212"/>
    <cellStyle name="Вывод 4 2 3 5" xfId="19207"/>
    <cellStyle name="Вывод 4 2 4" xfId="6255"/>
    <cellStyle name="Вывод 4 2 4 2" xfId="6256"/>
    <cellStyle name="Вывод 4 2 4 2 2" xfId="6257"/>
    <cellStyle name="Вывод 4 2 4 2 2 2" xfId="19215"/>
    <cellStyle name="Вывод 4 2 4 2 3" xfId="6258"/>
    <cellStyle name="Вывод 4 2 4 2 3 2" xfId="19216"/>
    <cellStyle name="Вывод 4 2 4 2 4" xfId="19214"/>
    <cellStyle name="Вывод 4 2 4 3" xfId="6259"/>
    <cellStyle name="Вывод 4 2 4 3 2" xfId="19217"/>
    <cellStyle name="Вывод 4 2 4 4" xfId="6260"/>
    <cellStyle name="Вывод 4 2 4 4 2" xfId="19218"/>
    <cellStyle name="Вывод 4 2 4 5" xfId="19213"/>
    <cellStyle name="Вывод 4 2 5" xfId="6261"/>
    <cellStyle name="Вывод 4 2 5 2" xfId="6262"/>
    <cellStyle name="Вывод 4 2 5 2 2" xfId="6263"/>
    <cellStyle name="Вывод 4 2 5 2 2 2" xfId="19221"/>
    <cellStyle name="Вывод 4 2 5 2 3" xfId="6264"/>
    <cellStyle name="Вывод 4 2 5 2 3 2" xfId="19222"/>
    <cellStyle name="Вывод 4 2 5 2 4" xfId="19220"/>
    <cellStyle name="Вывод 4 2 5 3" xfId="6265"/>
    <cellStyle name="Вывод 4 2 5 3 2" xfId="19223"/>
    <cellStyle name="Вывод 4 2 5 4" xfId="6266"/>
    <cellStyle name="Вывод 4 2 5 4 2" xfId="19224"/>
    <cellStyle name="Вывод 4 2 5 5" xfId="19219"/>
    <cellStyle name="Вывод 4 2 6" xfId="6267"/>
    <cellStyle name="Вывод 4 2 6 2" xfId="6268"/>
    <cellStyle name="Вывод 4 2 6 2 2" xfId="6269"/>
    <cellStyle name="Вывод 4 2 6 2 2 2" xfId="19227"/>
    <cellStyle name="Вывод 4 2 6 2 3" xfId="6270"/>
    <cellStyle name="Вывод 4 2 6 2 3 2" xfId="19228"/>
    <cellStyle name="Вывод 4 2 6 2 4" xfId="19226"/>
    <cellStyle name="Вывод 4 2 6 3" xfId="6271"/>
    <cellStyle name="Вывод 4 2 6 3 2" xfId="19229"/>
    <cellStyle name="Вывод 4 2 6 4" xfId="6272"/>
    <cellStyle name="Вывод 4 2 6 4 2" xfId="19230"/>
    <cellStyle name="Вывод 4 2 6 5" xfId="19225"/>
    <cellStyle name="Вывод 4 2 7" xfId="6273"/>
    <cellStyle name="Вывод 4 2 7 2" xfId="6274"/>
    <cellStyle name="Вывод 4 2 7 2 2" xfId="6275"/>
    <cellStyle name="Вывод 4 2 7 2 2 2" xfId="19233"/>
    <cellStyle name="Вывод 4 2 7 2 3" xfId="6276"/>
    <cellStyle name="Вывод 4 2 7 2 3 2" xfId="19234"/>
    <cellStyle name="Вывод 4 2 7 2 4" xfId="19232"/>
    <cellStyle name="Вывод 4 2 7 3" xfId="6277"/>
    <cellStyle name="Вывод 4 2 7 3 2" xfId="19235"/>
    <cellStyle name="Вывод 4 2 7 4" xfId="6278"/>
    <cellStyle name="Вывод 4 2 7 4 2" xfId="19236"/>
    <cellStyle name="Вывод 4 2 7 5" xfId="19231"/>
    <cellStyle name="Вывод 4 2 8" xfId="6279"/>
    <cellStyle name="Вывод 4 2 8 2" xfId="6280"/>
    <cellStyle name="Вывод 4 2 8 2 2" xfId="6281"/>
    <cellStyle name="Вывод 4 2 8 2 2 2" xfId="19239"/>
    <cellStyle name="Вывод 4 2 8 2 3" xfId="6282"/>
    <cellStyle name="Вывод 4 2 8 2 3 2" xfId="19240"/>
    <cellStyle name="Вывод 4 2 8 2 4" xfId="19238"/>
    <cellStyle name="Вывод 4 2 8 3" xfId="6283"/>
    <cellStyle name="Вывод 4 2 8 3 2" xfId="19241"/>
    <cellStyle name="Вывод 4 2 8 4" xfId="6284"/>
    <cellStyle name="Вывод 4 2 8 4 2" xfId="19242"/>
    <cellStyle name="Вывод 4 2 8 5" xfId="19237"/>
    <cellStyle name="Вывод 4 2 9" xfId="6285"/>
    <cellStyle name="Вывод 4 2 9 2" xfId="6286"/>
    <cellStyle name="Вывод 4 2 9 2 2" xfId="19244"/>
    <cellStyle name="Вывод 4 2 9 3" xfId="6287"/>
    <cellStyle name="Вывод 4 2 9 3 2" xfId="19245"/>
    <cellStyle name="Вывод 4 2 9 4" xfId="19243"/>
    <cellStyle name="Вывод 4 3" xfId="6288"/>
    <cellStyle name="Вывод 4 3 10" xfId="6289"/>
    <cellStyle name="Вывод 4 3 10 2" xfId="19247"/>
    <cellStyle name="Вывод 4 3 11" xfId="19246"/>
    <cellStyle name="Вывод 4 3 2" xfId="6290"/>
    <cellStyle name="Вывод 4 3 2 2" xfId="6291"/>
    <cellStyle name="Вывод 4 3 2 2 2" xfId="6292"/>
    <cellStyle name="Вывод 4 3 2 2 2 2" xfId="19250"/>
    <cellStyle name="Вывод 4 3 2 2 3" xfId="6293"/>
    <cellStyle name="Вывод 4 3 2 2 3 2" xfId="19251"/>
    <cellStyle name="Вывод 4 3 2 2 4" xfId="19249"/>
    <cellStyle name="Вывод 4 3 2 3" xfId="6294"/>
    <cellStyle name="Вывод 4 3 2 3 2" xfId="19252"/>
    <cellStyle name="Вывод 4 3 2 4" xfId="6295"/>
    <cellStyle name="Вывод 4 3 2 4 2" xfId="19253"/>
    <cellStyle name="Вывод 4 3 2 5" xfId="19248"/>
    <cellStyle name="Вывод 4 3 3" xfId="6296"/>
    <cellStyle name="Вывод 4 3 3 2" xfId="6297"/>
    <cellStyle name="Вывод 4 3 3 2 2" xfId="6298"/>
    <cellStyle name="Вывод 4 3 3 2 2 2" xfId="19256"/>
    <cellStyle name="Вывод 4 3 3 2 3" xfId="6299"/>
    <cellStyle name="Вывод 4 3 3 2 3 2" xfId="19257"/>
    <cellStyle name="Вывод 4 3 3 2 4" xfId="19255"/>
    <cellStyle name="Вывод 4 3 3 3" xfId="6300"/>
    <cellStyle name="Вывод 4 3 3 3 2" xfId="19258"/>
    <cellStyle name="Вывод 4 3 3 4" xfId="6301"/>
    <cellStyle name="Вывод 4 3 3 4 2" xfId="19259"/>
    <cellStyle name="Вывод 4 3 3 5" xfId="19254"/>
    <cellStyle name="Вывод 4 3 4" xfId="6302"/>
    <cellStyle name="Вывод 4 3 4 2" xfId="6303"/>
    <cellStyle name="Вывод 4 3 4 2 2" xfId="6304"/>
    <cellStyle name="Вывод 4 3 4 2 2 2" xfId="19262"/>
    <cellStyle name="Вывод 4 3 4 2 3" xfId="6305"/>
    <cellStyle name="Вывод 4 3 4 2 3 2" xfId="19263"/>
    <cellStyle name="Вывод 4 3 4 2 4" xfId="19261"/>
    <cellStyle name="Вывод 4 3 4 3" xfId="6306"/>
    <cellStyle name="Вывод 4 3 4 3 2" xfId="19264"/>
    <cellStyle name="Вывод 4 3 4 4" xfId="6307"/>
    <cellStyle name="Вывод 4 3 4 4 2" xfId="19265"/>
    <cellStyle name="Вывод 4 3 4 5" xfId="19260"/>
    <cellStyle name="Вывод 4 3 5" xfId="6308"/>
    <cellStyle name="Вывод 4 3 5 2" xfId="6309"/>
    <cellStyle name="Вывод 4 3 5 2 2" xfId="6310"/>
    <cellStyle name="Вывод 4 3 5 2 2 2" xfId="19268"/>
    <cellStyle name="Вывод 4 3 5 2 3" xfId="6311"/>
    <cellStyle name="Вывод 4 3 5 2 3 2" xfId="19269"/>
    <cellStyle name="Вывод 4 3 5 2 4" xfId="19267"/>
    <cellStyle name="Вывод 4 3 5 3" xfId="6312"/>
    <cellStyle name="Вывод 4 3 5 3 2" xfId="19270"/>
    <cellStyle name="Вывод 4 3 5 4" xfId="6313"/>
    <cellStyle name="Вывод 4 3 5 4 2" xfId="19271"/>
    <cellStyle name="Вывод 4 3 5 5" xfId="19266"/>
    <cellStyle name="Вывод 4 3 6" xfId="6314"/>
    <cellStyle name="Вывод 4 3 6 2" xfId="6315"/>
    <cellStyle name="Вывод 4 3 6 2 2" xfId="6316"/>
    <cellStyle name="Вывод 4 3 6 2 2 2" xfId="19274"/>
    <cellStyle name="Вывод 4 3 6 2 3" xfId="6317"/>
    <cellStyle name="Вывод 4 3 6 2 3 2" xfId="19275"/>
    <cellStyle name="Вывод 4 3 6 2 4" xfId="19273"/>
    <cellStyle name="Вывод 4 3 6 3" xfId="6318"/>
    <cellStyle name="Вывод 4 3 6 3 2" xfId="19276"/>
    <cellStyle name="Вывод 4 3 6 4" xfId="6319"/>
    <cellStyle name="Вывод 4 3 6 4 2" xfId="19277"/>
    <cellStyle name="Вывод 4 3 6 5" xfId="19272"/>
    <cellStyle name="Вывод 4 3 7" xfId="6320"/>
    <cellStyle name="Вывод 4 3 7 2" xfId="6321"/>
    <cellStyle name="Вывод 4 3 7 2 2" xfId="6322"/>
    <cellStyle name="Вывод 4 3 7 2 2 2" xfId="19280"/>
    <cellStyle name="Вывод 4 3 7 2 3" xfId="6323"/>
    <cellStyle name="Вывод 4 3 7 2 3 2" xfId="19281"/>
    <cellStyle name="Вывод 4 3 7 2 4" xfId="19279"/>
    <cellStyle name="Вывод 4 3 7 3" xfId="6324"/>
    <cellStyle name="Вывод 4 3 7 3 2" xfId="19282"/>
    <cellStyle name="Вывод 4 3 7 4" xfId="6325"/>
    <cellStyle name="Вывод 4 3 7 4 2" xfId="19283"/>
    <cellStyle name="Вывод 4 3 7 5" xfId="19278"/>
    <cellStyle name="Вывод 4 3 8" xfId="6326"/>
    <cellStyle name="Вывод 4 3 8 2" xfId="6327"/>
    <cellStyle name="Вывод 4 3 8 2 2" xfId="19285"/>
    <cellStyle name="Вывод 4 3 8 3" xfId="6328"/>
    <cellStyle name="Вывод 4 3 8 3 2" xfId="19286"/>
    <cellStyle name="Вывод 4 3 8 4" xfId="19284"/>
    <cellStyle name="Вывод 4 3 9" xfId="6329"/>
    <cellStyle name="Вывод 4 3 9 2" xfId="19287"/>
    <cellStyle name="Вывод 4 4" xfId="6330"/>
    <cellStyle name="Вывод 4 4 10" xfId="19288"/>
    <cellStyle name="Вывод 4 4 2" xfId="6331"/>
    <cellStyle name="Вывод 4 4 2 2" xfId="6332"/>
    <cellStyle name="Вывод 4 4 2 2 2" xfId="6333"/>
    <cellStyle name="Вывод 4 4 2 2 2 2" xfId="19291"/>
    <cellStyle name="Вывод 4 4 2 2 3" xfId="6334"/>
    <cellStyle name="Вывод 4 4 2 2 3 2" xfId="19292"/>
    <cellStyle name="Вывод 4 4 2 2 4" xfId="19290"/>
    <cellStyle name="Вывод 4 4 2 3" xfId="6335"/>
    <cellStyle name="Вывод 4 4 2 3 2" xfId="19293"/>
    <cellStyle name="Вывод 4 4 2 4" xfId="6336"/>
    <cellStyle name="Вывод 4 4 2 4 2" xfId="19294"/>
    <cellStyle name="Вывод 4 4 2 5" xfId="19289"/>
    <cellStyle name="Вывод 4 4 3" xfId="6337"/>
    <cellStyle name="Вывод 4 4 3 2" xfId="6338"/>
    <cellStyle name="Вывод 4 4 3 2 2" xfId="6339"/>
    <cellStyle name="Вывод 4 4 3 2 2 2" xfId="19297"/>
    <cellStyle name="Вывод 4 4 3 2 3" xfId="6340"/>
    <cellStyle name="Вывод 4 4 3 2 3 2" xfId="19298"/>
    <cellStyle name="Вывод 4 4 3 2 4" xfId="19296"/>
    <cellStyle name="Вывод 4 4 3 3" xfId="6341"/>
    <cellStyle name="Вывод 4 4 3 3 2" xfId="19299"/>
    <cellStyle name="Вывод 4 4 3 4" xfId="6342"/>
    <cellStyle name="Вывод 4 4 3 4 2" xfId="19300"/>
    <cellStyle name="Вывод 4 4 3 5" xfId="19295"/>
    <cellStyle name="Вывод 4 4 4" xfId="6343"/>
    <cellStyle name="Вывод 4 4 4 2" xfId="6344"/>
    <cellStyle name="Вывод 4 4 4 2 2" xfId="6345"/>
    <cellStyle name="Вывод 4 4 4 2 2 2" xfId="19303"/>
    <cellStyle name="Вывод 4 4 4 2 3" xfId="6346"/>
    <cellStyle name="Вывод 4 4 4 2 3 2" xfId="19304"/>
    <cellStyle name="Вывод 4 4 4 2 4" xfId="19302"/>
    <cellStyle name="Вывод 4 4 4 3" xfId="6347"/>
    <cellStyle name="Вывод 4 4 4 3 2" xfId="19305"/>
    <cellStyle name="Вывод 4 4 4 4" xfId="6348"/>
    <cellStyle name="Вывод 4 4 4 4 2" xfId="19306"/>
    <cellStyle name="Вывод 4 4 4 5" xfId="19301"/>
    <cellStyle name="Вывод 4 4 5" xfId="6349"/>
    <cellStyle name="Вывод 4 4 5 2" xfId="6350"/>
    <cellStyle name="Вывод 4 4 5 2 2" xfId="6351"/>
    <cellStyle name="Вывод 4 4 5 2 2 2" xfId="19309"/>
    <cellStyle name="Вывод 4 4 5 2 3" xfId="6352"/>
    <cellStyle name="Вывод 4 4 5 2 3 2" xfId="19310"/>
    <cellStyle name="Вывод 4 4 5 2 4" xfId="19308"/>
    <cellStyle name="Вывод 4 4 5 3" xfId="6353"/>
    <cellStyle name="Вывод 4 4 5 3 2" xfId="19311"/>
    <cellStyle name="Вывод 4 4 5 4" xfId="6354"/>
    <cellStyle name="Вывод 4 4 5 4 2" xfId="19312"/>
    <cellStyle name="Вывод 4 4 5 5" xfId="19307"/>
    <cellStyle name="Вывод 4 4 6" xfId="6355"/>
    <cellStyle name="Вывод 4 4 6 2" xfId="6356"/>
    <cellStyle name="Вывод 4 4 6 2 2" xfId="6357"/>
    <cellStyle name="Вывод 4 4 6 2 2 2" xfId="19315"/>
    <cellStyle name="Вывод 4 4 6 2 3" xfId="6358"/>
    <cellStyle name="Вывод 4 4 6 2 3 2" xfId="19316"/>
    <cellStyle name="Вывод 4 4 6 2 4" xfId="19314"/>
    <cellStyle name="Вывод 4 4 6 3" xfId="6359"/>
    <cellStyle name="Вывод 4 4 6 3 2" xfId="19317"/>
    <cellStyle name="Вывод 4 4 6 4" xfId="6360"/>
    <cellStyle name="Вывод 4 4 6 4 2" xfId="19318"/>
    <cellStyle name="Вывод 4 4 6 5" xfId="19313"/>
    <cellStyle name="Вывод 4 4 7" xfId="6361"/>
    <cellStyle name="Вывод 4 4 7 2" xfId="6362"/>
    <cellStyle name="Вывод 4 4 7 2 2" xfId="19320"/>
    <cellStyle name="Вывод 4 4 7 3" xfId="6363"/>
    <cellStyle name="Вывод 4 4 7 3 2" xfId="19321"/>
    <cellStyle name="Вывод 4 4 7 4" xfId="19319"/>
    <cellStyle name="Вывод 4 4 8" xfId="6364"/>
    <cellStyle name="Вывод 4 4 8 2" xfId="19322"/>
    <cellStyle name="Вывод 4 4 9" xfId="6365"/>
    <cellStyle name="Вывод 4 4 9 2" xfId="19323"/>
    <cellStyle name="Вывод 4 5" xfId="6366"/>
    <cellStyle name="Вывод 4 5 10" xfId="19324"/>
    <cellStyle name="Вывод 4 5 2" xfId="6367"/>
    <cellStyle name="Вывод 4 5 2 2" xfId="6368"/>
    <cellStyle name="Вывод 4 5 2 2 2" xfId="6369"/>
    <cellStyle name="Вывод 4 5 2 2 2 2" xfId="19327"/>
    <cellStyle name="Вывод 4 5 2 2 3" xfId="6370"/>
    <cellStyle name="Вывод 4 5 2 2 3 2" xfId="19328"/>
    <cellStyle name="Вывод 4 5 2 2 4" xfId="19326"/>
    <cellStyle name="Вывод 4 5 2 3" xfId="6371"/>
    <cellStyle name="Вывод 4 5 2 3 2" xfId="19329"/>
    <cellStyle name="Вывод 4 5 2 4" xfId="6372"/>
    <cellStyle name="Вывод 4 5 2 4 2" xfId="19330"/>
    <cellStyle name="Вывод 4 5 2 5" xfId="19325"/>
    <cellStyle name="Вывод 4 5 3" xfId="6373"/>
    <cellStyle name="Вывод 4 5 3 2" xfId="6374"/>
    <cellStyle name="Вывод 4 5 3 2 2" xfId="6375"/>
    <cellStyle name="Вывод 4 5 3 2 2 2" xfId="19333"/>
    <cellStyle name="Вывод 4 5 3 2 3" xfId="6376"/>
    <cellStyle name="Вывод 4 5 3 2 3 2" xfId="19334"/>
    <cellStyle name="Вывод 4 5 3 2 4" xfId="19332"/>
    <cellStyle name="Вывод 4 5 3 3" xfId="6377"/>
    <cellStyle name="Вывод 4 5 3 3 2" xfId="19335"/>
    <cellStyle name="Вывод 4 5 3 4" xfId="6378"/>
    <cellStyle name="Вывод 4 5 3 4 2" xfId="19336"/>
    <cellStyle name="Вывод 4 5 3 5" xfId="19331"/>
    <cellStyle name="Вывод 4 5 4" xfId="6379"/>
    <cellStyle name="Вывод 4 5 4 2" xfId="6380"/>
    <cellStyle name="Вывод 4 5 4 2 2" xfId="6381"/>
    <cellStyle name="Вывод 4 5 4 2 2 2" xfId="19339"/>
    <cellStyle name="Вывод 4 5 4 2 3" xfId="6382"/>
    <cellStyle name="Вывод 4 5 4 2 3 2" xfId="19340"/>
    <cellStyle name="Вывод 4 5 4 2 4" xfId="19338"/>
    <cellStyle name="Вывод 4 5 4 3" xfId="6383"/>
    <cellStyle name="Вывод 4 5 4 3 2" xfId="19341"/>
    <cellStyle name="Вывод 4 5 4 4" xfId="6384"/>
    <cellStyle name="Вывод 4 5 4 4 2" xfId="19342"/>
    <cellStyle name="Вывод 4 5 4 5" xfId="19337"/>
    <cellStyle name="Вывод 4 5 5" xfId="6385"/>
    <cellStyle name="Вывод 4 5 5 2" xfId="6386"/>
    <cellStyle name="Вывод 4 5 5 2 2" xfId="6387"/>
    <cellStyle name="Вывод 4 5 5 2 2 2" xfId="19345"/>
    <cellStyle name="Вывод 4 5 5 2 3" xfId="6388"/>
    <cellStyle name="Вывод 4 5 5 2 3 2" xfId="19346"/>
    <cellStyle name="Вывод 4 5 5 2 4" xfId="19344"/>
    <cellStyle name="Вывод 4 5 5 3" xfId="6389"/>
    <cellStyle name="Вывод 4 5 5 3 2" xfId="19347"/>
    <cellStyle name="Вывод 4 5 5 4" xfId="6390"/>
    <cellStyle name="Вывод 4 5 5 4 2" xfId="19348"/>
    <cellStyle name="Вывод 4 5 5 5" xfId="19343"/>
    <cellStyle name="Вывод 4 5 6" xfId="6391"/>
    <cellStyle name="Вывод 4 5 6 2" xfId="6392"/>
    <cellStyle name="Вывод 4 5 6 2 2" xfId="6393"/>
    <cellStyle name="Вывод 4 5 6 2 2 2" xfId="19351"/>
    <cellStyle name="Вывод 4 5 6 2 3" xfId="6394"/>
    <cellStyle name="Вывод 4 5 6 2 3 2" xfId="19352"/>
    <cellStyle name="Вывод 4 5 6 2 4" xfId="19350"/>
    <cellStyle name="Вывод 4 5 6 3" xfId="6395"/>
    <cellStyle name="Вывод 4 5 6 3 2" xfId="19353"/>
    <cellStyle name="Вывод 4 5 6 4" xfId="6396"/>
    <cellStyle name="Вывод 4 5 6 4 2" xfId="19354"/>
    <cellStyle name="Вывод 4 5 6 5" xfId="19349"/>
    <cellStyle name="Вывод 4 5 7" xfId="6397"/>
    <cellStyle name="Вывод 4 5 7 2" xfId="6398"/>
    <cellStyle name="Вывод 4 5 7 2 2" xfId="19356"/>
    <cellStyle name="Вывод 4 5 7 3" xfId="6399"/>
    <cellStyle name="Вывод 4 5 7 3 2" xfId="19357"/>
    <cellStyle name="Вывод 4 5 7 4" xfId="19355"/>
    <cellStyle name="Вывод 4 5 8" xfId="6400"/>
    <cellStyle name="Вывод 4 5 8 2" xfId="19358"/>
    <cellStyle name="Вывод 4 5 9" xfId="6401"/>
    <cellStyle name="Вывод 4 5 9 2" xfId="19359"/>
    <cellStyle name="Вывод 4 6" xfId="6402"/>
    <cellStyle name="Вывод 4 6 2" xfId="6403"/>
    <cellStyle name="Вывод 4 6 2 2" xfId="6404"/>
    <cellStyle name="Вывод 4 6 2 2 2" xfId="19362"/>
    <cellStyle name="Вывод 4 6 2 3" xfId="6405"/>
    <cellStyle name="Вывод 4 6 2 3 2" xfId="19363"/>
    <cellStyle name="Вывод 4 6 2 4" xfId="19361"/>
    <cellStyle name="Вывод 4 6 3" xfId="6406"/>
    <cellStyle name="Вывод 4 6 3 2" xfId="19364"/>
    <cellStyle name="Вывод 4 6 4" xfId="6407"/>
    <cellStyle name="Вывод 4 6 4 2" xfId="19365"/>
    <cellStyle name="Вывод 4 6 5" xfId="19360"/>
    <cellStyle name="Вывод 4 7" xfId="6408"/>
    <cellStyle name="Вывод 4 7 2" xfId="6409"/>
    <cellStyle name="Вывод 4 7 2 2" xfId="6410"/>
    <cellStyle name="Вывод 4 7 2 2 2" xfId="19368"/>
    <cellStyle name="Вывод 4 7 2 3" xfId="6411"/>
    <cellStyle name="Вывод 4 7 2 3 2" xfId="19369"/>
    <cellStyle name="Вывод 4 7 2 4" xfId="19367"/>
    <cellStyle name="Вывод 4 7 3" xfId="6412"/>
    <cellStyle name="Вывод 4 7 3 2" xfId="19370"/>
    <cellStyle name="Вывод 4 7 4" xfId="6413"/>
    <cellStyle name="Вывод 4 7 4 2" xfId="19371"/>
    <cellStyle name="Вывод 4 7 5" xfId="19366"/>
    <cellStyle name="Вывод 4 8" xfId="6414"/>
    <cellStyle name="Вывод 4 8 2" xfId="6415"/>
    <cellStyle name="Вывод 4 8 2 2" xfId="6416"/>
    <cellStyle name="Вывод 4 8 2 2 2" xfId="19374"/>
    <cellStyle name="Вывод 4 8 2 3" xfId="6417"/>
    <cellStyle name="Вывод 4 8 2 3 2" xfId="19375"/>
    <cellStyle name="Вывод 4 8 2 4" xfId="19373"/>
    <cellStyle name="Вывод 4 8 3" xfId="6418"/>
    <cellStyle name="Вывод 4 8 3 2" xfId="19376"/>
    <cellStyle name="Вывод 4 8 4" xfId="6419"/>
    <cellStyle name="Вывод 4 8 4 2" xfId="19377"/>
    <cellStyle name="Вывод 4 8 5" xfId="19372"/>
    <cellStyle name="Вывод 4 9" xfId="6420"/>
    <cellStyle name="Вывод 4 9 2" xfId="6421"/>
    <cellStyle name="Вывод 4 9 2 2" xfId="6422"/>
    <cellStyle name="Вывод 4 9 2 2 2" xfId="19380"/>
    <cellStyle name="Вывод 4 9 2 3" xfId="6423"/>
    <cellStyle name="Вывод 4 9 2 3 2" xfId="19381"/>
    <cellStyle name="Вывод 4 9 2 4" xfId="19379"/>
    <cellStyle name="Вывод 4 9 3" xfId="6424"/>
    <cellStyle name="Вывод 4 9 3 2" xfId="19382"/>
    <cellStyle name="Вывод 4 9 4" xfId="6425"/>
    <cellStyle name="Вывод 4 9 4 2" xfId="19383"/>
    <cellStyle name="Вывод 4 9 5" xfId="19378"/>
    <cellStyle name="Вывод 4_46EE.2011(v1.0)" xfId="6426"/>
    <cellStyle name="Вывод 5" xfId="6427"/>
    <cellStyle name="Вывод 5 10" xfId="6428"/>
    <cellStyle name="Вывод 5 10 2" xfId="6429"/>
    <cellStyle name="Вывод 5 10 2 2" xfId="6430"/>
    <cellStyle name="Вывод 5 10 2 2 2" xfId="19387"/>
    <cellStyle name="Вывод 5 10 2 3" xfId="6431"/>
    <cellStyle name="Вывод 5 10 2 3 2" xfId="19388"/>
    <cellStyle name="Вывод 5 10 2 4" xfId="19386"/>
    <cellStyle name="Вывод 5 10 3" xfId="6432"/>
    <cellStyle name="Вывод 5 10 3 2" xfId="19389"/>
    <cellStyle name="Вывод 5 10 4" xfId="6433"/>
    <cellStyle name="Вывод 5 10 4 2" xfId="19390"/>
    <cellStyle name="Вывод 5 10 5" xfId="19385"/>
    <cellStyle name="Вывод 5 11" xfId="6434"/>
    <cellStyle name="Вывод 5 11 2" xfId="6435"/>
    <cellStyle name="Вывод 5 11 2 2" xfId="6436"/>
    <cellStyle name="Вывод 5 11 2 2 2" xfId="19393"/>
    <cellStyle name="Вывод 5 11 2 3" xfId="6437"/>
    <cellStyle name="Вывод 5 11 2 3 2" xfId="19394"/>
    <cellStyle name="Вывод 5 11 2 4" xfId="19392"/>
    <cellStyle name="Вывод 5 11 3" xfId="6438"/>
    <cellStyle name="Вывод 5 11 3 2" xfId="19395"/>
    <cellStyle name="Вывод 5 11 4" xfId="6439"/>
    <cellStyle name="Вывод 5 11 4 2" xfId="19396"/>
    <cellStyle name="Вывод 5 11 5" xfId="19391"/>
    <cellStyle name="Вывод 5 12" xfId="6440"/>
    <cellStyle name="Вывод 5 12 2" xfId="6441"/>
    <cellStyle name="Вывод 5 12 2 2" xfId="19398"/>
    <cellStyle name="Вывод 5 12 3" xfId="6442"/>
    <cellStyle name="Вывод 5 12 3 2" xfId="19399"/>
    <cellStyle name="Вывод 5 12 4" xfId="19397"/>
    <cellStyle name="Вывод 5 13" xfId="6443"/>
    <cellStyle name="Вывод 5 13 2" xfId="19400"/>
    <cellStyle name="Вывод 5 14" xfId="6444"/>
    <cellStyle name="Вывод 5 14 2" xfId="19401"/>
    <cellStyle name="Вывод 5 15" xfId="19384"/>
    <cellStyle name="Вывод 5 2" xfId="6445"/>
    <cellStyle name="Вывод 5 2 10" xfId="6446"/>
    <cellStyle name="Вывод 5 2 10 2" xfId="19403"/>
    <cellStyle name="Вывод 5 2 11" xfId="6447"/>
    <cellStyle name="Вывод 5 2 11 2" xfId="19404"/>
    <cellStyle name="Вывод 5 2 12" xfId="19402"/>
    <cellStyle name="Вывод 5 2 2" xfId="6448"/>
    <cellStyle name="Вывод 5 2 2 2" xfId="6449"/>
    <cellStyle name="Вывод 5 2 2 2 2" xfId="6450"/>
    <cellStyle name="Вывод 5 2 2 2 2 2" xfId="6451"/>
    <cellStyle name="Вывод 5 2 2 2 2 2 2" xfId="19408"/>
    <cellStyle name="Вывод 5 2 2 2 2 3" xfId="19407"/>
    <cellStyle name="Вывод 5 2 2 2 3" xfId="6452"/>
    <cellStyle name="Вывод 5 2 2 2 3 2" xfId="19409"/>
    <cellStyle name="Вывод 5 2 2 2 4" xfId="19406"/>
    <cellStyle name="Вывод 5 2 2 3" xfId="6453"/>
    <cellStyle name="Вывод 5 2 2 3 2" xfId="6454"/>
    <cellStyle name="Вывод 5 2 2 3 2 2" xfId="19411"/>
    <cellStyle name="Вывод 5 2 2 3 3" xfId="19410"/>
    <cellStyle name="Вывод 5 2 2 4" xfId="6455"/>
    <cellStyle name="Вывод 5 2 2 4 2" xfId="19412"/>
    <cellStyle name="Вывод 5 2 2 5" xfId="6456"/>
    <cellStyle name="Вывод 5 2 2 5 2" xfId="19413"/>
    <cellStyle name="Вывод 5 2 2 6" xfId="6457"/>
    <cellStyle name="Вывод 5 2 2 6 2" xfId="19414"/>
    <cellStyle name="Вывод 5 2 2 7" xfId="6458"/>
    <cellStyle name="Вывод 5 2 2 7 2" xfId="19415"/>
    <cellStyle name="Вывод 5 2 2 8" xfId="19405"/>
    <cellStyle name="Вывод 5 2 3" xfId="6459"/>
    <cellStyle name="Вывод 5 2 3 2" xfId="6460"/>
    <cellStyle name="Вывод 5 2 3 2 2" xfId="6461"/>
    <cellStyle name="Вывод 5 2 3 2 2 2" xfId="19418"/>
    <cellStyle name="Вывод 5 2 3 2 3" xfId="6462"/>
    <cellStyle name="Вывод 5 2 3 2 3 2" xfId="19419"/>
    <cellStyle name="Вывод 5 2 3 2 4" xfId="19417"/>
    <cellStyle name="Вывод 5 2 3 3" xfId="6463"/>
    <cellStyle name="Вывод 5 2 3 3 2" xfId="19420"/>
    <cellStyle name="Вывод 5 2 3 4" xfId="6464"/>
    <cellStyle name="Вывод 5 2 3 4 2" xfId="19421"/>
    <cellStyle name="Вывод 5 2 3 5" xfId="19416"/>
    <cellStyle name="Вывод 5 2 4" xfId="6465"/>
    <cellStyle name="Вывод 5 2 4 2" xfId="6466"/>
    <cellStyle name="Вывод 5 2 4 2 2" xfId="6467"/>
    <cellStyle name="Вывод 5 2 4 2 2 2" xfId="19424"/>
    <cellStyle name="Вывод 5 2 4 2 3" xfId="6468"/>
    <cellStyle name="Вывод 5 2 4 2 3 2" xfId="19425"/>
    <cellStyle name="Вывод 5 2 4 2 4" xfId="19423"/>
    <cellStyle name="Вывод 5 2 4 3" xfId="6469"/>
    <cellStyle name="Вывод 5 2 4 3 2" xfId="19426"/>
    <cellStyle name="Вывод 5 2 4 4" xfId="6470"/>
    <cellStyle name="Вывод 5 2 4 4 2" xfId="19427"/>
    <cellStyle name="Вывод 5 2 4 5" xfId="19422"/>
    <cellStyle name="Вывод 5 2 5" xfId="6471"/>
    <cellStyle name="Вывод 5 2 5 2" xfId="6472"/>
    <cellStyle name="Вывод 5 2 5 2 2" xfId="6473"/>
    <cellStyle name="Вывод 5 2 5 2 2 2" xfId="19430"/>
    <cellStyle name="Вывод 5 2 5 2 3" xfId="6474"/>
    <cellStyle name="Вывод 5 2 5 2 3 2" xfId="19431"/>
    <cellStyle name="Вывод 5 2 5 2 4" xfId="19429"/>
    <cellStyle name="Вывод 5 2 5 3" xfId="6475"/>
    <cellStyle name="Вывод 5 2 5 3 2" xfId="19432"/>
    <cellStyle name="Вывод 5 2 5 4" xfId="6476"/>
    <cellStyle name="Вывод 5 2 5 4 2" xfId="19433"/>
    <cellStyle name="Вывод 5 2 5 5" xfId="19428"/>
    <cellStyle name="Вывод 5 2 6" xfId="6477"/>
    <cellStyle name="Вывод 5 2 6 2" xfId="6478"/>
    <cellStyle name="Вывод 5 2 6 2 2" xfId="6479"/>
    <cellStyle name="Вывод 5 2 6 2 2 2" xfId="19436"/>
    <cellStyle name="Вывод 5 2 6 2 3" xfId="6480"/>
    <cellStyle name="Вывод 5 2 6 2 3 2" xfId="19437"/>
    <cellStyle name="Вывод 5 2 6 2 4" xfId="19435"/>
    <cellStyle name="Вывод 5 2 6 3" xfId="6481"/>
    <cellStyle name="Вывод 5 2 6 3 2" xfId="19438"/>
    <cellStyle name="Вывод 5 2 6 4" xfId="6482"/>
    <cellStyle name="Вывод 5 2 6 4 2" xfId="19439"/>
    <cellStyle name="Вывод 5 2 6 5" xfId="19434"/>
    <cellStyle name="Вывод 5 2 7" xfId="6483"/>
    <cellStyle name="Вывод 5 2 7 2" xfId="6484"/>
    <cellStyle name="Вывод 5 2 7 2 2" xfId="6485"/>
    <cellStyle name="Вывод 5 2 7 2 2 2" xfId="19442"/>
    <cellStyle name="Вывод 5 2 7 2 3" xfId="6486"/>
    <cellStyle name="Вывод 5 2 7 2 3 2" xfId="19443"/>
    <cellStyle name="Вывод 5 2 7 2 4" xfId="19441"/>
    <cellStyle name="Вывод 5 2 7 3" xfId="6487"/>
    <cellStyle name="Вывод 5 2 7 3 2" xfId="19444"/>
    <cellStyle name="Вывод 5 2 7 4" xfId="6488"/>
    <cellStyle name="Вывод 5 2 7 4 2" xfId="19445"/>
    <cellStyle name="Вывод 5 2 7 5" xfId="19440"/>
    <cellStyle name="Вывод 5 2 8" xfId="6489"/>
    <cellStyle name="Вывод 5 2 8 2" xfId="6490"/>
    <cellStyle name="Вывод 5 2 8 2 2" xfId="6491"/>
    <cellStyle name="Вывод 5 2 8 2 2 2" xfId="19448"/>
    <cellStyle name="Вывод 5 2 8 2 3" xfId="6492"/>
    <cellStyle name="Вывод 5 2 8 2 3 2" xfId="19449"/>
    <cellStyle name="Вывод 5 2 8 2 4" xfId="19447"/>
    <cellStyle name="Вывод 5 2 8 3" xfId="6493"/>
    <cellStyle name="Вывод 5 2 8 3 2" xfId="19450"/>
    <cellStyle name="Вывод 5 2 8 4" xfId="6494"/>
    <cellStyle name="Вывод 5 2 8 4 2" xfId="19451"/>
    <cellStyle name="Вывод 5 2 8 5" xfId="19446"/>
    <cellStyle name="Вывод 5 2 9" xfId="6495"/>
    <cellStyle name="Вывод 5 2 9 2" xfId="6496"/>
    <cellStyle name="Вывод 5 2 9 2 2" xfId="19453"/>
    <cellStyle name="Вывод 5 2 9 3" xfId="6497"/>
    <cellStyle name="Вывод 5 2 9 3 2" xfId="19454"/>
    <cellStyle name="Вывод 5 2 9 4" xfId="19452"/>
    <cellStyle name="Вывод 5 3" xfId="6498"/>
    <cellStyle name="Вывод 5 3 10" xfId="6499"/>
    <cellStyle name="Вывод 5 3 10 2" xfId="19456"/>
    <cellStyle name="Вывод 5 3 11" xfId="19455"/>
    <cellStyle name="Вывод 5 3 2" xfId="6500"/>
    <cellStyle name="Вывод 5 3 2 2" xfId="6501"/>
    <cellStyle name="Вывод 5 3 2 2 2" xfId="6502"/>
    <cellStyle name="Вывод 5 3 2 2 2 2" xfId="19459"/>
    <cellStyle name="Вывод 5 3 2 2 3" xfId="6503"/>
    <cellStyle name="Вывод 5 3 2 2 3 2" xfId="19460"/>
    <cellStyle name="Вывод 5 3 2 2 4" xfId="19458"/>
    <cellStyle name="Вывод 5 3 2 3" xfId="6504"/>
    <cellStyle name="Вывод 5 3 2 3 2" xfId="19461"/>
    <cellStyle name="Вывод 5 3 2 4" xfId="6505"/>
    <cellStyle name="Вывод 5 3 2 4 2" xfId="19462"/>
    <cellStyle name="Вывод 5 3 2 5" xfId="19457"/>
    <cellStyle name="Вывод 5 3 3" xfId="6506"/>
    <cellStyle name="Вывод 5 3 3 2" xfId="6507"/>
    <cellStyle name="Вывод 5 3 3 2 2" xfId="6508"/>
    <cellStyle name="Вывод 5 3 3 2 2 2" xfId="19465"/>
    <cellStyle name="Вывод 5 3 3 2 3" xfId="6509"/>
    <cellStyle name="Вывод 5 3 3 2 3 2" xfId="19466"/>
    <cellStyle name="Вывод 5 3 3 2 4" xfId="19464"/>
    <cellStyle name="Вывод 5 3 3 3" xfId="6510"/>
    <cellStyle name="Вывод 5 3 3 3 2" xfId="19467"/>
    <cellStyle name="Вывод 5 3 3 4" xfId="6511"/>
    <cellStyle name="Вывод 5 3 3 4 2" xfId="19468"/>
    <cellStyle name="Вывод 5 3 3 5" xfId="19463"/>
    <cellStyle name="Вывод 5 3 4" xfId="6512"/>
    <cellStyle name="Вывод 5 3 4 2" xfId="6513"/>
    <cellStyle name="Вывод 5 3 4 2 2" xfId="6514"/>
    <cellStyle name="Вывод 5 3 4 2 2 2" xfId="19471"/>
    <cellStyle name="Вывод 5 3 4 2 3" xfId="6515"/>
    <cellStyle name="Вывод 5 3 4 2 3 2" xfId="19472"/>
    <cellStyle name="Вывод 5 3 4 2 4" xfId="19470"/>
    <cellStyle name="Вывод 5 3 4 3" xfId="6516"/>
    <cellStyle name="Вывод 5 3 4 3 2" xfId="19473"/>
    <cellStyle name="Вывод 5 3 4 4" xfId="6517"/>
    <cellStyle name="Вывод 5 3 4 4 2" xfId="19474"/>
    <cellStyle name="Вывод 5 3 4 5" xfId="19469"/>
    <cellStyle name="Вывод 5 3 5" xfId="6518"/>
    <cellStyle name="Вывод 5 3 5 2" xfId="6519"/>
    <cellStyle name="Вывод 5 3 5 2 2" xfId="6520"/>
    <cellStyle name="Вывод 5 3 5 2 2 2" xfId="19477"/>
    <cellStyle name="Вывод 5 3 5 2 3" xfId="6521"/>
    <cellStyle name="Вывод 5 3 5 2 3 2" xfId="19478"/>
    <cellStyle name="Вывод 5 3 5 2 4" xfId="19476"/>
    <cellStyle name="Вывод 5 3 5 3" xfId="6522"/>
    <cellStyle name="Вывод 5 3 5 3 2" xfId="19479"/>
    <cellStyle name="Вывод 5 3 5 4" xfId="6523"/>
    <cellStyle name="Вывод 5 3 5 4 2" xfId="19480"/>
    <cellStyle name="Вывод 5 3 5 5" xfId="19475"/>
    <cellStyle name="Вывод 5 3 6" xfId="6524"/>
    <cellStyle name="Вывод 5 3 6 2" xfId="6525"/>
    <cellStyle name="Вывод 5 3 6 2 2" xfId="6526"/>
    <cellStyle name="Вывод 5 3 6 2 2 2" xfId="19483"/>
    <cellStyle name="Вывод 5 3 6 2 3" xfId="6527"/>
    <cellStyle name="Вывод 5 3 6 2 3 2" xfId="19484"/>
    <cellStyle name="Вывод 5 3 6 2 4" xfId="19482"/>
    <cellStyle name="Вывод 5 3 6 3" xfId="6528"/>
    <cellStyle name="Вывод 5 3 6 3 2" xfId="19485"/>
    <cellStyle name="Вывод 5 3 6 4" xfId="6529"/>
    <cellStyle name="Вывод 5 3 6 4 2" xfId="19486"/>
    <cellStyle name="Вывод 5 3 6 5" xfId="19481"/>
    <cellStyle name="Вывод 5 3 7" xfId="6530"/>
    <cellStyle name="Вывод 5 3 7 2" xfId="6531"/>
    <cellStyle name="Вывод 5 3 7 2 2" xfId="6532"/>
    <cellStyle name="Вывод 5 3 7 2 2 2" xfId="19489"/>
    <cellStyle name="Вывод 5 3 7 2 3" xfId="6533"/>
    <cellStyle name="Вывод 5 3 7 2 3 2" xfId="19490"/>
    <cellStyle name="Вывод 5 3 7 2 4" xfId="19488"/>
    <cellStyle name="Вывод 5 3 7 3" xfId="6534"/>
    <cellStyle name="Вывод 5 3 7 3 2" xfId="19491"/>
    <cellStyle name="Вывод 5 3 7 4" xfId="6535"/>
    <cellStyle name="Вывод 5 3 7 4 2" xfId="19492"/>
    <cellStyle name="Вывод 5 3 7 5" xfId="19487"/>
    <cellStyle name="Вывод 5 3 8" xfId="6536"/>
    <cellStyle name="Вывод 5 3 8 2" xfId="6537"/>
    <cellStyle name="Вывод 5 3 8 2 2" xfId="19494"/>
    <cellStyle name="Вывод 5 3 8 3" xfId="6538"/>
    <cellStyle name="Вывод 5 3 8 3 2" xfId="19495"/>
    <cellStyle name="Вывод 5 3 8 4" xfId="19493"/>
    <cellStyle name="Вывод 5 3 9" xfId="6539"/>
    <cellStyle name="Вывод 5 3 9 2" xfId="19496"/>
    <cellStyle name="Вывод 5 4" xfId="6540"/>
    <cellStyle name="Вывод 5 4 10" xfId="19497"/>
    <cellStyle name="Вывод 5 4 2" xfId="6541"/>
    <cellStyle name="Вывод 5 4 2 2" xfId="6542"/>
    <cellStyle name="Вывод 5 4 2 2 2" xfId="6543"/>
    <cellStyle name="Вывод 5 4 2 2 2 2" xfId="19500"/>
    <cellStyle name="Вывод 5 4 2 2 3" xfId="6544"/>
    <cellStyle name="Вывод 5 4 2 2 3 2" xfId="19501"/>
    <cellStyle name="Вывод 5 4 2 2 4" xfId="19499"/>
    <cellStyle name="Вывод 5 4 2 3" xfId="6545"/>
    <cellStyle name="Вывод 5 4 2 3 2" xfId="19502"/>
    <cellStyle name="Вывод 5 4 2 4" xfId="6546"/>
    <cellStyle name="Вывод 5 4 2 4 2" xfId="19503"/>
    <cellStyle name="Вывод 5 4 2 5" xfId="19498"/>
    <cellStyle name="Вывод 5 4 3" xfId="6547"/>
    <cellStyle name="Вывод 5 4 3 2" xfId="6548"/>
    <cellStyle name="Вывод 5 4 3 2 2" xfId="6549"/>
    <cellStyle name="Вывод 5 4 3 2 2 2" xfId="19506"/>
    <cellStyle name="Вывод 5 4 3 2 3" xfId="6550"/>
    <cellStyle name="Вывод 5 4 3 2 3 2" xfId="19507"/>
    <cellStyle name="Вывод 5 4 3 2 4" xfId="19505"/>
    <cellStyle name="Вывод 5 4 3 3" xfId="6551"/>
    <cellStyle name="Вывод 5 4 3 3 2" xfId="19508"/>
    <cellStyle name="Вывод 5 4 3 4" xfId="6552"/>
    <cellStyle name="Вывод 5 4 3 4 2" xfId="19509"/>
    <cellStyle name="Вывод 5 4 3 5" xfId="19504"/>
    <cellStyle name="Вывод 5 4 4" xfId="6553"/>
    <cellStyle name="Вывод 5 4 4 2" xfId="6554"/>
    <cellStyle name="Вывод 5 4 4 2 2" xfId="6555"/>
    <cellStyle name="Вывод 5 4 4 2 2 2" xfId="19512"/>
    <cellStyle name="Вывод 5 4 4 2 3" xfId="6556"/>
    <cellStyle name="Вывод 5 4 4 2 3 2" xfId="19513"/>
    <cellStyle name="Вывод 5 4 4 2 4" xfId="19511"/>
    <cellStyle name="Вывод 5 4 4 3" xfId="6557"/>
    <cellStyle name="Вывод 5 4 4 3 2" xfId="19514"/>
    <cellStyle name="Вывод 5 4 4 4" xfId="6558"/>
    <cellStyle name="Вывод 5 4 4 4 2" xfId="19515"/>
    <cellStyle name="Вывод 5 4 4 5" xfId="19510"/>
    <cellStyle name="Вывод 5 4 5" xfId="6559"/>
    <cellStyle name="Вывод 5 4 5 2" xfId="6560"/>
    <cellStyle name="Вывод 5 4 5 2 2" xfId="6561"/>
    <cellStyle name="Вывод 5 4 5 2 2 2" xfId="19518"/>
    <cellStyle name="Вывод 5 4 5 2 3" xfId="6562"/>
    <cellStyle name="Вывод 5 4 5 2 3 2" xfId="19519"/>
    <cellStyle name="Вывод 5 4 5 2 4" xfId="19517"/>
    <cellStyle name="Вывод 5 4 5 3" xfId="6563"/>
    <cellStyle name="Вывод 5 4 5 3 2" xfId="19520"/>
    <cellStyle name="Вывод 5 4 5 4" xfId="6564"/>
    <cellStyle name="Вывод 5 4 5 4 2" xfId="19521"/>
    <cellStyle name="Вывод 5 4 5 5" xfId="19516"/>
    <cellStyle name="Вывод 5 4 6" xfId="6565"/>
    <cellStyle name="Вывод 5 4 6 2" xfId="6566"/>
    <cellStyle name="Вывод 5 4 6 2 2" xfId="6567"/>
    <cellStyle name="Вывод 5 4 6 2 2 2" xfId="19524"/>
    <cellStyle name="Вывод 5 4 6 2 3" xfId="6568"/>
    <cellStyle name="Вывод 5 4 6 2 3 2" xfId="19525"/>
    <cellStyle name="Вывод 5 4 6 2 4" xfId="19523"/>
    <cellStyle name="Вывод 5 4 6 3" xfId="6569"/>
    <cellStyle name="Вывод 5 4 6 3 2" xfId="19526"/>
    <cellStyle name="Вывод 5 4 6 4" xfId="6570"/>
    <cellStyle name="Вывод 5 4 6 4 2" xfId="19527"/>
    <cellStyle name="Вывод 5 4 6 5" xfId="19522"/>
    <cellStyle name="Вывод 5 4 7" xfId="6571"/>
    <cellStyle name="Вывод 5 4 7 2" xfId="6572"/>
    <cellStyle name="Вывод 5 4 7 2 2" xfId="19529"/>
    <cellStyle name="Вывод 5 4 7 3" xfId="6573"/>
    <cellStyle name="Вывод 5 4 7 3 2" xfId="19530"/>
    <cellStyle name="Вывод 5 4 7 4" xfId="19528"/>
    <cellStyle name="Вывод 5 4 8" xfId="6574"/>
    <cellStyle name="Вывод 5 4 8 2" xfId="19531"/>
    <cellStyle name="Вывод 5 4 9" xfId="6575"/>
    <cellStyle name="Вывод 5 4 9 2" xfId="19532"/>
    <cellStyle name="Вывод 5 5" xfId="6576"/>
    <cellStyle name="Вывод 5 5 10" xfId="19533"/>
    <cellStyle name="Вывод 5 5 2" xfId="6577"/>
    <cellStyle name="Вывод 5 5 2 2" xfId="6578"/>
    <cellStyle name="Вывод 5 5 2 2 2" xfId="6579"/>
    <cellStyle name="Вывод 5 5 2 2 2 2" xfId="19536"/>
    <cellStyle name="Вывод 5 5 2 2 3" xfId="6580"/>
    <cellStyle name="Вывод 5 5 2 2 3 2" xfId="19537"/>
    <cellStyle name="Вывод 5 5 2 2 4" xfId="19535"/>
    <cellStyle name="Вывод 5 5 2 3" xfId="6581"/>
    <cellStyle name="Вывод 5 5 2 3 2" xfId="19538"/>
    <cellStyle name="Вывод 5 5 2 4" xfId="6582"/>
    <cellStyle name="Вывод 5 5 2 4 2" xfId="19539"/>
    <cellStyle name="Вывод 5 5 2 5" xfId="19534"/>
    <cellStyle name="Вывод 5 5 3" xfId="6583"/>
    <cellStyle name="Вывод 5 5 3 2" xfId="6584"/>
    <cellStyle name="Вывод 5 5 3 2 2" xfId="6585"/>
    <cellStyle name="Вывод 5 5 3 2 2 2" xfId="19542"/>
    <cellStyle name="Вывод 5 5 3 2 3" xfId="6586"/>
    <cellStyle name="Вывод 5 5 3 2 3 2" xfId="19543"/>
    <cellStyle name="Вывод 5 5 3 2 4" xfId="19541"/>
    <cellStyle name="Вывод 5 5 3 3" xfId="6587"/>
    <cellStyle name="Вывод 5 5 3 3 2" xfId="19544"/>
    <cellStyle name="Вывод 5 5 3 4" xfId="6588"/>
    <cellStyle name="Вывод 5 5 3 4 2" xfId="19545"/>
    <cellStyle name="Вывод 5 5 3 5" xfId="19540"/>
    <cellStyle name="Вывод 5 5 4" xfId="6589"/>
    <cellStyle name="Вывод 5 5 4 2" xfId="6590"/>
    <cellStyle name="Вывод 5 5 4 2 2" xfId="6591"/>
    <cellStyle name="Вывод 5 5 4 2 2 2" xfId="19548"/>
    <cellStyle name="Вывод 5 5 4 2 3" xfId="6592"/>
    <cellStyle name="Вывод 5 5 4 2 3 2" xfId="19549"/>
    <cellStyle name="Вывод 5 5 4 2 4" xfId="19547"/>
    <cellStyle name="Вывод 5 5 4 3" xfId="6593"/>
    <cellStyle name="Вывод 5 5 4 3 2" xfId="19550"/>
    <cellStyle name="Вывод 5 5 4 4" xfId="6594"/>
    <cellStyle name="Вывод 5 5 4 4 2" xfId="19551"/>
    <cellStyle name="Вывод 5 5 4 5" xfId="19546"/>
    <cellStyle name="Вывод 5 5 5" xfId="6595"/>
    <cellStyle name="Вывод 5 5 5 2" xfId="6596"/>
    <cellStyle name="Вывод 5 5 5 2 2" xfId="6597"/>
    <cellStyle name="Вывод 5 5 5 2 2 2" xfId="19554"/>
    <cellStyle name="Вывод 5 5 5 2 3" xfId="6598"/>
    <cellStyle name="Вывод 5 5 5 2 3 2" xfId="19555"/>
    <cellStyle name="Вывод 5 5 5 2 4" xfId="19553"/>
    <cellStyle name="Вывод 5 5 5 3" xfId="6599"/>
    <cellStyle name="Вывод 5 5 5 3 2" xfId="19556"/>
    <cellStyle name="Вывод 5 5 5 4" xfId="6600"/>
    <cellStyle name="Вывод 5 5 5 4 2" xfId="19557"/>
    <cellStyle name="Вывод 5 5 5 5" xfId="19552"/>
    <cellStyle name="Вывод 5 5 6" xfId="6601"/>
    <cellStyle name="Вывод 5 5 6 2" xfId="6602"/>
    <cellStyle name="Вывод 5 5 6 2 2" xfId="6603"/>
    <cellStyle name="Вывод 5 5 6 2 2 2" xfId="19560"/>
    <cellStyle name="Вывод 5 5 6 2 3" xfId="6604"/>
    <cellStyle name="Вывод 5 5 6 2 3 2" xfId="19561"/>
    <cellStyle name="Вывод 5 5 6 2 4" xfId="19559"/>
    <cellStyle name="Вывод 5 5 6 3" xfId="6605"/>
    <cellStyle name="Вывод 5 5 6 3 2" xfId="19562"/>
    <cellStyle name="Вывод 5 5 6 4" xfId="6606"/>
    <cellStyle name="Вывод 5 5 6 4 2" xfId="19563"/>
    <cellStyle name="Вывод 5 5 6 5" xfId="19558"/>
    <cellStyle name="Вывод 5 5 7" xfId="6607"/>
    <cellStyle name="Вывод 5 5 7 2" xfId="6608"/>
    <cellStyle name="Вывод 5 5 7 2 2" xfId="19565"/>
    <cellStyle name="Вывод 5 5 7 3" xfId="6609"/>
    <cellStyle name="Вывод 5 5 7 3 2" xfId="19566"/>
    <cellStyle name="Вывод 5 5 7 4" xfId="19564"/>
    <cellStyle name="Вывод 5 5 8" xfId="6610"/>
    <cellStyle name="Вывод 5 5 8 2" xfId="19567"/>
    <cellStyle name="Вывод 5 5 9" xfId="6611"/>
    <cellStyle name="Вывод 5 5 9 2" xfId="19568"/>
    <cellStyle name="Вывод 5 6" xfId="6612"/>
    <cellStyle name="Вывод 5 6 2" xfId="6613"/>
    <cellStyle name="Вывод 5 6 2 2" xfId="6614"/>
    <cellStyle name="Вывод 5 6 2 2 2" xfId="19571"/>
    <cellStyle name="Вывод 5 6 2 3" xfId="6615"/>
    <cellStyle name="Вывод 5 6 2 3 2" xfId="19572"/>
    <cellStyle name="Вывод 5 6 2 4" xfId="19570"/>
    <cellStyle name="Вывод 5 6 3" xfId="6616"/>
    <cellStyle name="Вывод 5 6 3 2" xfId="19573"/>
    <cellStyle name="Вывод 5 6 4" xfId="6617"/>
    <cellStyle name="Вывод 5 6 4 2" xfId="19574"/>
    <cellStyle name="Вывод 5 6 5" xfId="19569"/>
    <cellStyle name="Вывод 5 7" xfId="6618"/>
    <cellStyle name="Вывод 5 7 2" xfId="6619"/>
    <cellStyle name="Вывод 5 7 2 2" xfId="6620"/>
    <cellStyle name="Вывод 5 7 2 2 2" xfId="19577"/>
    <cellStyle name="Вывод 5 7 2 3" xfId="6621"/>
    <cellStyle name="Вывод 5 7 2 3 2" xfId="19578"/>
    <cellStyle name="Вывод 5 7 2 4" xfId="19576"/>
    <cellStyle name="Вывод 5 7 3" xfId="6622"/>
    <cellStyle name="Вывод 5 7 3 2" xfId="19579"/>
    <cellStyle name="Вывод 5 7 4" xfId="6623"/>
    <cellStyle name="Вывод 5 7 4 2" xfId="19580"/>
    <cellStyle name="Вывод 5 7 5" xfId="19575"/>
    <cellStyle name="Вывод 5 8" xfId="6624"/>
    <cellStyle name="Вывод 5 8 2" xfId="6625"/>
    <cellStyle name="Вывод 5 8 2 2" xfId="6626"/>
    <cellStyle name="Вывод 5 8 2 2 2" xfId="19583"/>
    <cellStyle name="Вывод 5 8 2 3" xfId="6627"/>
    <cellStyle name="Вывод 5 8 2 3 2" xfId="19584"/>
    <cellStyle name="Вывод 5 8 2 4" xfId="19582"/>
    <cellStyle name="Вывод 5 8 3" xfId="6628"/>
    <cellStyle name="Вывод 5 8 3 2" xfId="19585"/>
    <cellStyle name="Вывод 5 8 4" xfId="6629"/>
    <cellStyle name="Вывод 5 8 4 2" xfId="19586"/>
    <cellStyle name="Вывод 5 8 5" xfId="19581"/>
    <cellStyle name="Вывод 5 9" xfId="6630"/>
    <cellStyle name="Вывод 5 9 2" xfId="6631"/>
    <cellStyle name="Вывод 5 9 2 2" xfId="6632"/>
    <cellStyle name="Вывод 5 9 2 2 2" xfId="19589"/>
    <cellStyle name="Вывод 5 9 2 3" xfId="6633"/>
    <cellStyle name="Вывод 5 9 2 3 2" xfId="19590"/>
    <cellStyle name="Вывод 5 9 2 4" xfId="19588"/>
    <cellStyle name="Вывод 5 9 3" xfId="6634"/>
    <cellStyle name="Вывод 5 9 3 2" xfId="19591"/>
    <cellStyle name="Вывод 5 9 4" xfId="6635"/>
    <cellStyle name="Вывод 5 9 4 2" xfId="19592"/>
    <cellStyle name="Вывод 5 9 5" xfId="19587"/>
    <cellStyle name="Вывод 5_46EE.2011(v1.0)" xfId="6636"/>
    <cellStyle name="Вывод 6" xfId="6637"/>
    <cellStyle name="Вывод 6 10" xfId="6638"/>
    <cellStyle name="Вывод 6 10 2" xfId="6639"/>
    <cellStyle name="Вывод 6 10 2 2" xfId="6640"/>
    <cellStyle name="Вывод 6 10 2 2 2" xfId="19596"/>
    <cellStyle name="Вывод 6 10 2 3" xfId="6641"/>
    <cellStyle name="Вывод 6 10 2 3 2" xfId="19597"/>
    <cellStyle name="Вывод 6 10 2 4" xfId="19595"/>
    <cellStyle name="Вывод 6 10 3" xfId="6642"/>
    <cellStyle name="Вывод 6 10 3 2" xfId="19598"/>
    <cellStyle name="Вывод 6 10 4" xfId="6643"/>
    <cellStyle name="Вывод 6 10 4 2" xfId="19599"/>
    <cellStyle name="Вывод 6 10 5" xfId="19594"/>
    <cellStyle name="Вывод 6 11" xfId="6644"/>
    <cellStyle name="Вывод 6 11 2" xfId="6645"/>
    <cellStyle name="Вывод 6 11 2 2" xfId="6646"/>
    <cellStyle name="Вывод 6 11 2 2 2" xfId="19602"/>
    <cellStyle name="Вывод 6 11 2 3" xfId="6647"/>
    <cellStyle name="Вывод 6 11 2 3 2" xfId="19603"/>
    <cellStyle name="Вывод 6 11 2 4" xfId="19601"/>
    <cellStyle name="Вывод 6 11 3" xfId="6648"/>
    <cellStyle name="Вывод 6 11 3 2" xfId="19604"/>
    <cellStyle name="Вывод 6 11 4" xfId="6649"/>
    <cellStyle name="Вывод 6 11 4 2" xfId="19605"/>
    <cellStyle name="Вывод 6 11 5" xfId="19600"/>
    <cellStyle name="Вывод 6 12" xfId="6650"/>
    <cellStyle name="Вывод 6 12 2" xfId="6651"/>
    <cellStyle name="Вывод 6 12 2 2" xfId="19607"/>
    <cellStyle name="Вывод 6 12 3" xfId="6652"/>
    <cellStyle name="Вывод 6 12 3 2" xfId="19608"/>
    <cellStyle name="Вывод 6 12 4" xfId="19606"/>
    <cellStyle name="Вывод 6 13" xfId="6653"/>
    <cellStyle name="Вывод 6 13 2" xfId="19609"/>
    <cellStyle name="Вывод 6 14" xfId="6654"/>
    <cellStyle name="Вывод 6 14 2" xfId="19610"/>
    <cellStyle name="Вывод 6 15" xfId="19593"/>
    <cellStyle name="Вывод 6 2" xfId="6655"/>
    <cellStyle name="Вывод 6 2 10" xfId="6656"/>
    <cellStyle name="Вывод 6 2 10 2" xfId="19612"/>
    <cellStyle name="Вывод 6 2 11" xfId="6657"/>
    <cellStyle name="Вывод 6 2 11 2" xfId="19613"/>
    <cellStyle name="Вывод 6 2 12" xfId="19611"/>
    <cellStyle name="Вывод 6 2 2" xfId="6658"/>
    <cellStyle name="Вывод 6 2 2 2" xfId="6659"/>
    <cellStyle name="Вывод 6 2 2 2 2" xfId="6660"/>
    <cellStyle name="Вывод 6 2 2 2 2 2" xfId="6661"/>
    <cellStyle name="Вывод 6 2 2 2 2 2 2" xfId="19617"/>
    <cellStyle name="Вывод 6 2 2 2 2 3" xfId="19616"/>
    <cellStyle name="Вывод 6 2 2 2 3" xfId="6662"/>
    <cellStyle name="Вывод 6 2 2 2 3 2" xfId="19618"/>
    <cellStyle name="Вывод 6 2 2 2 4" xfId="19615"/>
    <cellStyle name="Вывод 6 2 2 3" xfId="6663"/>
    <cellStyle name="Вывод 6 2 2 3 2" xfId="6664"/>
    <cellStyle name="Вывод 6 2 2 3 2 2" xfId="19620"/>
    <cellStyle name="Вывод 6 2 2 3 3" xfId="19619"/>
    <cellStyle name="Вывод 6 2 2 4" xfId="6665"/>
    <cellStyle name="Вывод 6 2 2 4 2" xfId="19621"/>
    <cellStyle name="Вывод 6 2 2 5" xfId="6666"/>
    <cellStyle name="Вывод 6 2 2 5 2" xfId="19622"/>
    <cellStyle name="Вывод 6 2 2 6" xfId="6667"/>
    <cellStyle name="Вывод 6 2 2 6 2" xfId="19623"/>
    <cellStyle name="Вывод 6 2 2 7" xfId="6668"/>
    <cellStyle name="Вывод 6 2 2 7 2" xfId="19624"/>
    <cellStyle name="Вывод 6 2 2 8" xfId="19614"/>
    <cellStyle name="Вывод 6 2 3" xfId="6669"/>
    <cellStyle name="Вывод 6 2 3 2" xfId="6670"/>
    <cellStyle name="Вывод 6 2 3 2 2" xfId="6671"/>
    <cellStyle name="Вывод 6 2 3 2 2 2" xfId="19627"/>
    <cellStyle name="Вывод 6 2 3 2 3" xfId="6672"/>
    <cellStyle name="Вывод 6 2 3 2 3 2" xfId="19628"/>
    <cellStyle name="Вывод 6 2 3 2 4" xfId="19626"/>
    <cellStyle name="Вывод 6 2 3 3" xfId="6673"/>
    <cellStyle name="Вывод 6 2 3 3 2" xfId="19629"/>
    <cellStyle name="Вывод 6 2 3 4" xfId="6674"/>
    <cellStyle name="Вывод 6 2 3 4 2" xfId="19630"/>
    <cellStyle name="Вывод 6 2 3 5" xfId="19625"/>
    <cellStyle name="Вывод 6 2 4" xfId="6675"/>
    <cellStyle name="Вывод 6 2 4 2" xfId="6676"/>
    <cellStyle name="Вывод 6 2 4 2 2" xfId="6677"/>
    <cellStyle name="Вывод 6 2 4 2 2 2" xfId="19633"/>
    <cellStyle name="Вывод 6 2 4 2 3" xfId="6678"/>
    <cellStyle name="Вывод 6 2 4 2 3 2" xfId="19634"/>
    <cellStyle name="Вывод 6 2 4 2 4" xfId="19632"/>
    <cellStyle name="Вывод 6 2 4 3" xfId="6679"/>
    <cellStyle name="Вывод 6 2 4 3 2" xfId="19635"/>
    <cellStyle name="Вывод 6 2 4 4" xfId="6680"/>
    <cellStyle name="Вывод 6 2 4 4 2" xfId="19636"/>
    <cellStyle name="Вывод 6 2 4 5" xfId="19631"/>
    <cellStyle name="Вывод 6 2 5" xfId="6681"/>
    <cellStyle name="Вывод 6 2 5 2" xfId="6682"/>
    <cellStyle name="Вывод 6 2 5 2 2" xfId="6683"/>
    <cellStyle name="Вывод 6 2 5 2 2 2" xfId="19639"/>
    <cellStyle name="Вывод 6 2 5 2 3" xfId="6684"/>
    <cellStyle name="Вывод 6 2 5 2 3 2" xfId="19640"/>
    <cellStyle name="Вывод 6 2 5 2 4" xfId="19638"/>
    <cellStyle name="Вывод 6 2 5 3" xfId="6685"/>
    <cellStyle name="Вывод 6 2 5 3 2" xfId="19641"/>
    <cellStyle name="Вывод 6 2 5 4" xfId="6686"/>
    <cellStyle name="Вывод 6 2 5 4 2" xfId="19642"/>
    <cellStyle name="Вывод 6 2 5 5" xfId="19637"/>
    <cellStyle name="Вывод 6 2 6" xfId="6687"/>
    <cellStyle name="Вывод 6 2 6 2" xfId="6688"/>
    <cellStyle name="Вывод 6 2 6 2 2" xfId="6689"/>
    <cellStyle name="Вывод 6 2 6 2 2 2" xfId="19645"/>
    <cellStyle name="Вывод 6 2 6 2 3" xfId="6690"/>
    <cellStyle name="Вывод 6 2 6 2 3 2" xfId="19646"/>
    <cellStyle name="Вывод 6 2 6 2 4" xfId="19644"/>
    <cellStyle name="Вывод 6 2 6 3" xfId="6691"/>
    <cellStyle name="Вывод 6 2 6 3 2" xfId="19647"/>
    <cellStyle name="Вывод 6 2 6 4" xfId="6692"/>
    <cellStyle name="Вывод 6 2 6 4 2" xfId="19648"/>
    <cellStyle name="Вывод 6 2 6 5" xfId="19643"/>
    <cellStyle name="Вывод 6 2 7" xfId="6693"/>
    <cellStyle name="Вывод 6 2 7 2" xfId="6694"/>
    <cellStyle name="Вывод 6 2 7 2 2" xfId="6695"/>
    <cellStyle name="Вывод 6 2 7 2 2 2" xfId="19651"/>
    <cellStyle name="Вывод 6 2 7 2 3" xfId="6696"/>
    <cellStyle name="Вывод 6 2 7 2 3 2" xfId="19652"/>
    <cellStyle name="Вывод 6 2 7 2 4" xfId="19650"/>
    <cellStyle name="Вывод 6 2 7 3" xfId="6697"/>
    <cellStyle name="Вывод 6 2 7 3 2" xfId="19653"/>
    <cellStyle name="Вывод 6 2 7 4" xfId="6698"/>
    <cellStyle name="Вывод 6 2 7 4 2" xfId="19654"/>
    <cellStyle name="Вывод 6 2 7 5" xfId="19649"/>
    <cellStyle name="Вывод 6 2 8" xfId="6699"/>
    <cellStyle name="Вывод 6 2 8 2" xfId="6700"/>
    <cellStyle name="Вывод 6 2 8 2 2" xfId="6701"/>
    <cellStyle name="Вывод 6 2 8 2 2 2" xfId="19657"/>
    <cellStyle name="Вывод 6 2 8 2 3" xfId="6702"/>
    <cellStyle name="Вывод 6 2 8 2 3 2" xfId="19658"/>
    <cellStyle name="Вывод 6 2 8 2 4" xfId="19656"/>
    <cellStyle name="Вывод 6 2 8 3" xfId="6703"/>
    <cellStyle name="Вывод 6 2 8 3 2" xfId="19659"/>
    <cellStyle name="Вывод 6 2 8 4" xfId="6704"/>
    <cellStyle name="Вывод 6 2 8 4 2" xfId="19660"/>
    <cellStyle name="Вывод 6 2 8 5" xfId="19655"/>
    <cellStyle name="Вывод 6 2 9" xfId="6705"/>
    <cellStyle name="Вывод 6 2 9 2" xfId="6706"/>
    <cellStyle name="Вывод 6 2 9 2 2" xfId="19662"/>
    <cellStyle name="Вывод 6 2 9 3" xfId="6707"/>
    <cellStyle name="Вывод 6 2 9 3 2" xfId="19663"/>
    <cellStyle name="Вывод 6 2 9 4" xfId="19661"/>
    <cellStyle name="Вывод 6 3" xfId="6708"/>
    <cellStyle name="Вывод 6 3 10" xfId="6709"/>
    <cellStyle name="Вывод 6 3 10 2" xfId="19665"/>
    <cellStyle name="Вывод 6 3 11" xfId="19664"/>
    <cellStyle name="Вывод 6 3 2" xfId="6710"/>
    <cellStyle name="Вывод 6 3 2 2" xfId="6711"/>
    <cellStyle name="Вывод 6 3 2 2 2" xfId="6712"/>
    <cellStyle name="Вывод 6 3 2 2 2 2" xfId="19668"/>
    <cellStyle name="Вывод 6 3 2 2 3" xfId="6713"/>
    <cellStyle name="Вывод 6 3 2 2 3 2" xfId="19669"/>
    <cellStyle name="Вывод 6 3 2 2 4" xfId="19667"/>
    <cellStyle name="Вывод 6 3 2 3" xfId="6714"/>
    <cellStyle name="Вывод 6 3 2 3 2" xfId="19670"/>
    <cellStyle name="Вывод 6 3 2 4" xfId="6715"/>
    <cellStyle name="Вывод 6 3 2 4 2" xfId="19671"/>
    <cellStyle name="Вывод 6 3 2 5" xfId="19666"/>
    <cellStyle name="Вывод 6 3 3" xfId="6716"/>
    <cellStyle name="Вывод 6 3 3 2" xfId="6717"/>
    <cellStyle name="Вывод 6 3 3 2 2" xfId="6718"/>
    <cellStyle name="Вывод 6 3 3 2 2 2" xfId="19674"/>
    <cellStyle name="Вывод 6 3 3 2 3" xfId="6719"/>
    <cellStyle name="Вывод 6 3 3 2 3 2" xfId="19675"/>
    <cellStyle name="Вывод 6 3 3 2 4" xfId="19673"/>
    <cellStyle name="Вывод 6 3 3 3" xfId="6720"/>
    <cellStyle name="Вывод 6 3 3 3 2" xfId="19676"/>
    <cellStyle name="Вывод 6 3 3 4" xfId="6721"/>
    <cellStyle name="Вывод 6 3 3 4 2" xfId="19677"/>
    <cellStyle name="Вывод 6 3 3 5" xfId="19672"/>
    <cellStyle name="Вывод 6 3 4" xfId="6722"/>
    <cellStyle name="Вывод 6 3 4 2" xfId="6723"/>
    <cellStyle name="Вывод 6 3 4 2 2" xfId="6724"/>
    <cellStyle name="Вывод 6 3 4 2 2 2" xfId="19680"/>
    <cellStyle name="Вывод 6 3 4 2 3" xfId="6725"/>
    <cellStyle name="Вывод 6 3 4 2 3 2" xfId="19681"/>
    <cellStyle name="Вывод 6 3 4 2 4" xfId="19679"/>
    <cellStyle name="Вывод 6 3 4 3" xfId="6726"/>
    <cellStyle name="Вывод 6 3 4 3 2" xfId="19682"/>
    <cellStyle name="Вывод 6 3 4 4" xfId="6727"/>
    <cellStyle name="Вывод 6 3 4 4 2" xfId="19683"/>
    <cellStyle name="Вывод 6 3 4 5" xfId="19678"/>
    <cellStyle name="Вывод 6 3 5" xfId="6728"/>
    <cellStyle name="Вывод 6 3 5 2" xfId="6729"/>
    <cellStyle name="Вывод 6 3 5 2 2" xfId="6730"/>
    <cellStyle name="Вывод 6 3 5 2 2 2" xfId="19686"/>
    <cellStyle name="Вывод 6 3 5 2 3" xfId="6731"/>
    <cellStyle name="Вывод 6 3 5 2 3 2" xfId="19687"/>
    <cellStyle name="Вывод 6 3 5 2 4" xfId="19685"/>
    <cellStyle name="Вывод 6 3 5 3" xfId="6732"/>
    <cellStyle name="Вывод 6 3 5 3 2" xfId="19688"/>
    <cellStyle name="Вывод 6 3 5 4" xfId="6733"/>
    <cellStyle name="Вывод 6 3 5 4 2" xfId="19689"/>
    <cellStyle name="Вывод 6 3 5 5" xfId="19684"/>
    <cellStyle name="Вывод 6 3 6" xfId="6734"/>
    <cellStyle name="Вывод 6 3 6 2" xfId="6735"/>
    <cellStyle name="Вывод 6 3 6 2 2" xfId="6736"/>
    <cellStyle name="Вывод 6 3 6 2 2 2" xfId="19692"/>
    <cellStyle name="Вывод 6 3 6 2 3" xfId="6737"/>
    <cellStyle name="Вывод 6 3 6 2 3 2" xfId="19693"/>
    <cellStyle name="Вывод 6 3 6 2 4" xfId="19691"/>
    <cellStyle name="Вывод 6 3 6 3" xfId="6738"/>
    <cellStyle name="Вывод 6 3 6 3 2" xfId="19694"/>
    <cellStyle name="Вывод 6 3 6 4" xfId="6739"/>
    <cellStyle name="Вывод 6 3 6 4 2" xfId="19695"/>
    <cellStyle name="Вывод 6 3 6 5" xfId="19690"/>
    <cellStyle name="Вывод 6 3 7" xfId="6740"/>
    <cellStyle name="Вывод 6 3 7 2" xfId="6741"/>
    <cellStyle name="Вывод 6 3 7 2 2" xfId="6742"/>
    <cellStyle name="Вывод 6 3 7 2 2 2" xfId="19698"/>
    <cellStyle name="Вывод 6 3 7 2 3" xfId="6743"/>
    <cellStyle name="Вывод 6 3 7 2 3 2" xfId="19699"/>
    <cellStyle name="Вывод 6 3 7 2 4" xfId="19697"/>
    <cellStyle name="Вывод 6 3 7 3" xfId="6744"/>
    <cellStyle name="Вывод 6 3 7 3 2" xfId="19700"/>
    <cellStyle name="Вывод 6 3 7 4" xfId="6745"/>
    <cellStyle name="Вывод 6 3 7 4 2" xfId="19701"/>
    <cellStyle name="Вывод 6 3 7 5" xfId="19696"/>
    <cellStyle name="Вывод 6 3 8" xfId="6746"/>
    <cellStyle name="Вывод 6 3 8 2" xfId="6747"/>
    <cellStyle name="Вывод 6 3 8 2 2" xfId="19703"/>
    <cellStyle name="Вывод 6 3 8 3" xfId="6748"/>
    <cellStyle name="Вывод 6 3 8 3 2" xfId="19704"/>
    <cellStyle name="Вывод 6 3 8 4" xfId="19702"/>
    <cellStyle name="Вывод 6 3 9" xfId="6749"/>
    <cellStyle name="Вывод 6 3 9 2" xfId="19705"/>
    <cellStyle name="Вывод 6 4" xfId="6750"/>
    <cellStyle name="Вывод 6 4 10" xfId="19706"/>
    <cellStyle name="Вывод 6 4 2" xfId="6751"/>
    <cellStyle name="Вывод 6 4 2 2" xfId="6752"/>
    <cellStyle name="Вывод 6 4 2 2 2" xfId="6753"/>
    <cellStyle name="Вывод 6 4 2 2 2 2" xfId="19709"/>
    <cellStyle name="Вывод 6 4 2 2 3" xfId="6754"/>
    <cellStyle name="Вывод 6 4 2 2 3 2" xfId="19710"/>
    <cellStyle name="Вывод 6 4 2 2 4" xfId="19708"/>
    <cellStyle name="Вывод 6 4 2 3" xfId="6755"/>
    <cellStyle name="Вывод 6 4 2 3 2" xfId="19711"/>
    <cellStyle name="Вывод 6 4 2 4" xfId="6756"/>
    <cellStyle name="Вывод 6 4 2 4 2" xfId="19712"/>
    <cellStyle name="Вывод 6 4 2 5" xfId="19707"/>
    <cellStyle name="Вывод 6 4 3" xfId="6757"/>
    <cellStyle name="Вывод 6 4 3 2" xfId="6758"/>
    <cellStyle name="Вывод 6 4 3 2 2" xfId="6759"/>
    <cellStyle name="Вывод 6 4 3 2 2 2" xfId="19715"/>
    <cellStyle name="Вывод 6 4 3 2 3" xfId="6760"/>
    <cellStyle name="Вывод 6 4 3 2 3 2" xfId="19716"/>
    <cellStyle name="Вывод 6 4 3 2 4" xfId="19714"/>
    <cellStyle name="Вывод 6 4 3 3" xfId="6761"/>
    <cellStyle name="Вывод 6 4 3 3 2" xfId="19717"/>
    <cellStyle name="Вывод 6 4 3 4" xfId="6762"/>
    <cellStyle name="Вывод 6 4 3 4 2" xfId="19718"/>
    <cellStyle name="Вывод 6 4 3 5" xfId="19713"/>
    <cellStyle name="Вывод 6 4 4" xfId="6763"/>
    <cellStyle name="Вывод 6 4 4 2" xfId="6764"/>
    <cellStyle name="Вывод 6 4 4 2 2" xfId="6765"/>
    <cellStyle name="Вывод 6 4 4 2 2 2" xfId="19721"/>
    <cellStyle name="Вывод 6 4 4 2 3" xfId="6766"/>
    <cellStyle name="Вывод 6 4 4 2 3 2" xfId="19722"/>
    <cellStyle name="Вывод 6 4 4 2 4" xfId="19720"/>
    <cellStyle name="Вывод 6 4 4 3" xfId="6767"/>
    <cellStyle name="Вывод 6 4 4 3 2" xfId="19723"/>
    <cellStyle name="Вывод 6 4 4 4" xfId="6768"/>
    <cellStyle name="Вывод 6 4 4 4 2" xfId="19724"/>
    <cellStyle name="Вывод 6 4 4 5" xfId="19719"/>
    <cellStyle name="Вывод 6 4 5" xfId="6769"/>
    <cellStyle name="Вывод 6 4 5 2" xfId="6770"/>
    <cellStyle name="Вывод 6 4 5 2 2" xfId="6771"/>
    <cellStyle name="Вывод 6 4 5 2 2 2" xfId="19727"/>
    <cellStyle name="Вывод 6 4 5 2 3" xfId="6772"/>
    <cellStyle name="Вывод 6 4 5 2 3 2" xfId="19728"/>
    <cellStyle name="Вывод 6 4 5 2 4" xfId="19726"/>
    <cellStyle name="Вывод 6 4 5 3" xfId="6773"/>
    <cellStyle name="Вывод 6 4 5 3 2" xfId="19729"/>
    <cellStyle name="Вывод 6 4 5 4" xfId="6774"/>
    <cellStyle name="Вывод 6 4 5 4 2" xfId="19730"/>
    <cellStyle name="Вывод 6 4 5 5" xfId="19725"/>
    <cellStyle name="Вывод 6 4 6" xfId="6775"/>
    <cellStyle name="Вывод 6 4 6 2" xfId="6776"/>
    <cellStyle name="Вывод 6 4 6 2 2" xfId="6777"/>
    <cellStyle name="Вывод 6 4 6 2 2 2" xfId="19733"/>
    <cellStyle name="Вывод 6 4 6 2 3" xfId="6778"/>
    <cellStyle name="Вывод 6 4 6 2 3 2" xfId="19734"/>
    <cellStyle name="Вывод 6 4 6 2 4" xfId="19732"/>
    <cellStyle name="Вывод 6 4 6 3" xfId="6779"/>
    <cellStyle name="Вывод 6 4 6 3 2" xfId="19735"/>
    <cellStyle name="Вывод 6 4 6 4" xfId="6780"/>
    <cellStyle name="Вывод 6 4 6 4 2" xfId="19736"/>
    <cellStyle name="Вывод 6 4 6 5" xfId="19731"/>
    <cellStyle name="Вывод 6 4 7" xfId="6781"/>
    <cellStyle name="Вывод 6 4 7 2" xfId="6782"/>
    <cellStyle name="Вывод 6 4 7 2 2" xfId="19738"/>
    <cellStyle name="Вывод 6 4 7 3" xfId="6783"/>
    <cellStyle name="Вывод 6 4 7 3 2" xfId="19739"/>
    <cellStyle name="Вывод 6 4 7 4" xfId="19737"/>
    <cellStyle name="Вывод 6 4 8" xfId="6784"/>
    <cellStyle name="Вывод 6 4 8 2" xfId="19740"/>
    <cellStyle name="Вывод 6 4 9" xfId="6785"/>
    <cellStyle name="Вывод 6 4 9 2" xfId="19741"/>
    <cellStyle name="Вывод 6 5" xfId="6786"/>
    <cellStyle name="Вывод 6 5 10" xfId="19742"/>
    <cellStyle name="Вывод 6 5 2" xfId="6787"/>
    <cellStyle name="Вывод 6 5 2 2" xfId="6788"/>
    <cellStyle name="Вывод 6 5 2 2 2" xfId="6789"/>
    <cellStyle name="Вывод 6 5 2 2 2 2" xfId="19745"/>
    <cellStyle name="Вывод 6 5 2 2 3" xfId="6790"/>
    <cellStyle name="Вывод 6 5 2 2 3 2" xfId="19746"/>
    <cellStyle name="Вывод 6 5 2 2 4" xfId="19744"/>
    <cellStyle name="Вывод 6 5 2 3" xfId="6791"/>
    <cellStyle name="Вывод 6 5 2 3 2" xfId="19747"/>
    <cellStyle name="Вывод 6 5 2 4" xfId="6792"/>
    <cellStyle name="Вывод 6 5 2 4 2" xfId="19748"/>
    <cellStyle name="Вывод 6 5 2 5" xfId="19743"/>
    <cellStyle name="Вывод 6 5 3" xfId="6793"/>
    <cellStyle name="Вывод 6 5 3 2" xfId="6794"/>
    <cellStyle name="Вывод 6 5 3 2 2" xfId="6795"/>
    <cellStyle name="Вывод 6 5 3 2 2 2" xfId="19751"/>
    <cellStyle name="Вывод 6 5 3 2 3" xfId="6796"/>
    <cellStyle name="Вывод 6 5 3 2 3 2" xfId="19752"/>
    <cellStyle name="Вывод 6 5 3 2 4" xfId="19750"/>
    <cellStyle name="Вывод 6 5 3 3" xfId="6797"/>
    <cellStyle name="Вывод 6 5 3 3 2" xfId="19753"/>
    <cellStyle name="Вывод 6 5 3 4" xfId="6798"/>
    <cellStyle name="Вывод 6 5 3 4 2" xfId="19754"/>
    <cellStyle name="Вывод 6 5 3 5" xfId="19749"/>
    <cellStyle name="Вывод 6 5 4" xfId="6799"/>
    <cellStyle name="Вывод 6 5 4 2" xfId="6800"/>
    <cellStyle name="Вывод 6 5 4 2 2" xfId="6801"/>
    <cellStyle name="Вывод 6 5 4 2 2 2" xfId="19757"/>
    <cellStyle name="Вывод 6 5 4 2 3" xfId="6802"/>
    <cellStyle name="Вывод 6 5 4 2 3 2" xfId="19758"/>
    <cellStyle name="Вывод 6 5 4 2 4" xfId="19756"/>
    <cellStyle name="Вывод 6 5 4 3" xfId="6803"/>
    <cellStyle name="Вывод 6 5 4 3 2" xfId="19759"/>
    <cellStyle name="Вывод 6 5 4 4" xfId="6804"/>
    <cellStyle name="Вывод 6 5 4 4 2" xfId="19760"/>
    <cellStyle name="Вывод 6 5 4 5" xfId="19755"/>
    <cellStyle name="Вывод 6 5 5" xfId="6805"/>
    <cellStyle name="Вывод 6 5 5 2" xfId="6806"/>
    <cellStyle name="Вывод 6 5 5 2 2" xfId="6807"/>
    <cellStyle name="Вывод 6 5 5 2 2 2" xfId="19763"/>
    <cellStyle name="Вывод 6 5 5 2 3" xfId="6808"/>
    <cellStyle name="Вывод 6 5 5 2 3 2" xfId="19764"/>
    <cellStyle name="Вывод 6 5 5 2 4" xfId="19762"/>
    <cellStyle name="Вывод 6 5 5 3" xfId="6809"/>
    <cellStyle name="Вывод 6 5 5 3 2" xfId="19765"/>
    <cellStyle name="Вывод 6 5 5 4" xfId="6810"/>
    <cellStyle name="Вывод 6 5 5 4 2" xfId="19766"/>
    <cellStyle name="Вывод 6 5 5 5" xfId="19761"/>
    <cellStyle name="Вывод 6 5 6" xfId="6811"/>
    <cellStyle name="Вывод 6 5 6 2" xfId="6812"/>
    <cellStyle name="Вывод 6 5 6 2 2" xfId="6813"/>
    <cellStyle name="Вывод 6 5 6 2 2 2" xfId="19769"/>
    <cellStyle name="Вывод 6 5 6 2 3" xfId="6814"/>
    <cellStyle name="Вывод 6 5 6 2 3 2" xfId="19770"/>
    <cellStyle name="Вывод 6 5 6 2 4" xfId="19768"/>
    <cellStyle name="Вывод 6 5 6 3" xfId="6815"/>
    <cellStyle name="Вывод 6 5 6 3 2" xfId="19771"/>
    <cellStyle name="Вывод 6 5 6 4" xfId="6816"/>
    <cellStyle name="Вывод 6 5 6 4 2" xfId="19772"/>
    <cellStyle name="Вывод 6 5 6 5" xfId="19767"/>
    <cellStyle name="Вывод 6 5 7" xfId="6817"/>
    <cellStyle name="Вывод 6 5 7 2" xfId="6818"/>
    <cellStyle name="Вывод 6 5 7 2 2" xfId="19774"/>
    <cellStyle name="Вывод 6 5 7 3" xfId="6819"/>
    <cellStyle name="Вывод 6 5 7 3 2" xfId="19775"/>
    <cellStyle name="Вывод 6 5 7 4" xfId="19773"/>
    <cellStyle name="Вывод 6 5 8" xfId="6820"/>
    <cellStyle name="Вывод 6 5 8 2" xfId="19776"/>
    <cellStyle name="Вывод 6 5 9" xfId="6821"/>
    <cellStyle name="Вывод 6 5 9 2" xfId="19777"/>
    <cellStyle name="Вывод 6 6" xfId="6822"/>
    <cellStyle name="Вывод 6 6 2" xfId="6823"/>
    <cellStyle name="Вывод 6 6 2 2" xfId="6824"/>
    <cellStyle name="Вывод 6 6 2 2 2" xfId="19780"/>
    <cellStyle name="Вывод 6 6 2 3" xfId="6825"/>
    <cellStyle name="Вывод 6 6 2 3 2" xfId="19781"/>
    <cellStyle name="Вывод 6 6 2 4" xfId="19779"/>
    <cellStyle name="Вывод 6 6 3" xfId="6826"/>
    <cellStyle name="Вывод 6 6 3 2" xfId="19782"/>
    <cellStyle name="Вывод 6 6 4" xfId="6827"/>
    <cellStyle name="Вывод 6 6 4 2" xfId="19783"/>
    <cellStyle name="Вывод 6 6 5" xfId="19778"/>
    <cellStyle name="Вывод 6 7" xfId="6828"/>
    <cellStyle name="Вывод 6 7 2" xfId="6829"/>
    <cellStyle name="Вывод 6 7 2 2" xfId="6830"/>
    <cellStyle name="Вывод 6 7 2 2 2" xfId="19786"/>
    <cellStyle name="Вывод 6 7 2 3" xfId="6831"/>
    <cellStyle name="Вывод 6 7 2 3 2" xfId="19787"/>
    <cellStyle name="Вывод 6 7 2 4" xfId="19785"/>
    <cellStyle name="Вывод 6 7 3" xfId="6832"/>
    <cellStyle name="Вывод 6 7 3 2" xfId="19788"/>
    <cellStyle name="Вывод 6 7 4" xfId="6833"/>
    <cellStyle name="Вывод 6 7 4 2" xfId="19789"/>
    <cellStyle name="Вывод 6 7 5" xfId="19784"/>
    <cellStyle name="Вывод 6 8" xfId="6834"/>
    <cellStyle name="Вывод 6 8 2" xfId="6835"/>
    <cellStyle name="Вывод 6 8 2 2" xfId="6836"/>
    <cellStyle name="Вывод 6 8 2 2 2" xfId="19792"/>
    <cellStyle name="Вывод 6 8 2 3" xfId="6837"/>
    <cellStyle name="Вывод 6 8 2 3 2" xfId="19793"/>
    <cellStyle name="Вывод 6 8 2 4" xfId="19791"/>
    <cellStyle name="Вывод 6 8 3" xfId="6838"/>
    <cellStyle name="Вывод 6 8 3 2" xfId="19794"/>
    <cellStyle name="Вывод 6 8 4" xfId="6839"/>
    <cellStyle name="Вывод 6 8 4 2" xfId="19795"/>
    <cellStyle name="Вывод 6 8 5" xfId="19790"/>
    <cellStyle name="Вывод 6 9" xfId="6840"/>
    <cellStyle name="Вывод 6 9 2" xfId="6841"/>
    <cellStyle name="Вывод 6 9 2 2" xfId="6842"/>
    <cellStyle name="Вывод 6 9 2 2 2" xfId="19798"/>
    <cellStyle name="Вывод 6 9 2 3" xfId="6843"/>
    <cellStyle name="Вывод 6 9 2 3 2" xfId="19799"/>
    <cellStyle name="Вывод 6 9 2 4" xfId="19797"/>
    <cellStyle name="Вывод 6 9 3" xfId="6844"/>
    <cellStyle name="Вывод 6 9 3 2" xfId="19800"/>
    <cellStyle name="Вывод 6 9 4" xfId="6845"/>
    <cellStyle name="Вывод 6 9 4 2" xfId="19801"/>
    <cellStyle name="Вывод 6 9 5" xfId="19796"/>
    <cellStyle name="Вывод 6_46EE.2011(v1.0)" xfId="6846"/>
    <cellStyle name="Вывод 7" xfId="6847"/>
    <cellStyle name="Вывод 7 10" xfId="6848"/>
    <cellStyle name="Вывод 7 10 2" xfId="6849"/>
    <cellStyle name="Вывод 7 10 2 2" xfId="6850"/>
    <cellStyle name="Вывод 7 10 2 2 2" xfId="19805"/>
    <cellStyle name="Вывод 7 10 2 3" xfId="6851"/>
    <cellStyle name="Вывод 7 10 2 3 2" xfId="19806"/>
    <cellStyle name="Вывод 7 10 2 4" xfId="19804"/>
    <cellStyle name="Вывод 7 10 3" xfId="6852"/>
    <cellStyle name="Вывод 7 10 3 2" xfId="19807"/>
    <cellStyle name="Вывод 7 10 4" xfId="6853"/>
    <cellStyle name="Вывод 7 10 4 2" xfId="19808"/>
    <cellStyle name="Вывод 7 10 5" xfId="19803"/>
    <cellStyle name="Вывод 7 11" xfId="6854"/>
    <cellStyle name="Вывод 7 11 2" xfId="6855"/>
    <cellStyle name="Вывод 7 11 2 2" xfId="6856"/>
    <cellStyle name="Вывод 7 11 2 2 2" xfId="19811"/>
    <cellStyle name="Вывод 7 11 2 3" xfId="6857"/>
    <cellStyle name="Вывод 7 11 2 3 2" xfId="19812"/>
    <cellStyle name="Вывод 7 11 2 4" xfId="19810"/>
    <cellStyle name="Вывод 7 11 3" xfId="6858"/>
    <cellStyle name="Вывод 7 11 3 2" xfId="19813"/>
    <cellStyle name="Вывод 7 11 4" xfId="6859"/>
    <cellStyle name="Вывод 7 11 4 2" xfId="19814"/>
    <cellStyle name="Вывод 7 11 5" xfId="19809"/>
    <cellStyle name="Вывод 7 12" xfId="6860"/>
    <cellStyle name="Вывод 7 12 2" xfId="6861"/>
    <cellStyle name="Вывод 7 12 2 2" xfId="19816"/>
    <cellStyle name="Вывод 7 12 3" xfId="6862"/>
    <cellStyle name="Вывод 7 12 3 2" xfId="19817"/>
    <cellStyle name="Вывод 7 12 4" xfId="19815"/>
    <cellStyle name="Вывод 7 13" xfId="6863"/>
    <cellStyle name="Вывод 7 13 2" xfId="19818"/>
    <cellStyle name="Вывод 7 14" xfId="6864"/>
    <cellStyle name="Вывод 7 14 2" xfId="19819"/>
    <cellStyle name="Вывод 7 15" xfId="19802"/>
    <cellStyle name="Вывод 7 2" xfId="6865"/>
    <cellStyle name="Вывод 7 2 10" xfId="6866"/>
    <cellStyle name="Вывод 7 2 10 2" xfId="19821"/>
    <cellStyle name="Вывод 7 2 11" xfId="6867"/>
    <cellStyle name="Вывод 7 2 11 2" xfId="19822"/>
    <cellStyle name="Вывод 7 2 12" xfId="19820"/>
    <cellStyle name="Вывод 7 2 2" xfId="6868"/>
    <cellStyle name="Вывод 7 2 2 2" xfId="6869"/>
    <cellStyle name="Вывод 7 2 2 2 2" xfId="6870"/>
    <cellStyle name="Вывод 7 2 2 2 2 2" xfId="6871"/>
    <cellStyle name="Вывод 7 2 2 2 2 2 2" xfId="19826"/>
    <cellStyle name="Вывод 7 2 2 2 2 3" xfId="19825"/>
    <cellStyle name="Вывод 7 2 2 2 3" xfId="6872"/>
    <cellStyle name="Вывод 7 2 2 2 3 2" xfId="19827"/>
    <cellStyle name="Вывод 7 2 2 2 4" xfId="19824"/>
    <cellStyle name="Вывод 7 2 2 3" xfId="6873"/>
    <cellStyle name="Вывод 7 2 2 3 2" xfId="6874"/>
    <cellStyle name="Вывод 7 2 2 3 2 2" xfId="19829"/>
    <cellStyle name="Вывод 7 2 2 3 3" xfId="19828"/>
    <cellStyle name="Вывод 7 2 2 4" xfId="6875"/>
    <cellStyle name="Вывод 7 2 2 4 2" xfId="19830"/>
    <cellStyle name="Вывод 7 2 2 5" xfId="6876"/>
    <cellStyle name="Вывод 7 2 2 5 2" xfId="19831"/>
    <cellStyle name="Вывод 7 2 2 6" xfId="6877"/>
    <cellStyle name="Вывод 7 2 2 6 2" xfId="19832"/>
    <cellStyle name="Вывод 7 2 2 7" xfId="6878"/>
    <cellStyle name="Вывод 7 2 2 7 2" xfId="19833"/>
    <cellStyle name="Вывод 7 2 2 8" xfId="19823"/>
    <cellStyle name="Вывод 7 2 3" xfId="6879"/>
    <cellStyle name="Вывод 7 2 3 2" xfId="6880"/>
    <cellStyle name="Вывод 7 2 3 2 2" xfId="6881"/>
    <cellStyle name="Вывод 7 2 3 2 2 2" xfId="19836"/>
    <cellStyle name="Вывод 7 2 3 2 3" xfId="6882"/>
    <cellStyle name="Вывод 7 2 3 2 3 2" xfId="19837"/>
    <cellStyle name="Вывод 7 2 3 2 4" xfId="19835"/>
    <cellStyle name="Вывод 7 2 3 3" xfId="6883"/>
    <cellStyle name="Вывод 7 2 3 3 2" xfId="19838"/>
    <cellStyle name="Вывод 7 2 3 4" xfId="6884"/>
    <cellStyle name="Вывод 7 2 3 4 2" xfId="19839"/>
    <cellStyle name="Вывод 7 2 3 5" xfId="19834"/>
    <cellStyle name="Вывод 7 2 4" xfId="6885"/>
    <cellStyle name="Вывод 7 2 4 2" xfId="6886"/>
    <cellStyle name="Вывод 7 2 4 2 2" xfId="6887"/>
    <cellStyle name="Вывод 7 2 4 2 2 2" xfId="19842"/>
    <cellStyle name="Вывод 7 2 4 2 3" xfId="6888"/>
    <cellStyle name="Вывод 7 2 4 2 3 2" xfId="19843"/>
    <cellStyle name="Вывод 7 2 4 2 4" xfId="19841"/>
    <cellStyle name="Вывод 7 2 4 3" xfId="6889"/>
    <cellStyle name="Вывод 7 2 4 3 2" xfId="19844"/>
    <cellStyle name="Вывод 7 2 4 4" xfId="6890"/>
    <cellStyle name="Вывод 7 2 4 4 2" xfId="19845"/>
    <cellStyle name="Вывод 7 2 4 5" xfId="19840"/>
    <cellStyle name="Вывод 7 2 5" xfId="6891"/>
    <cellStyle name="Вывод 7 2 5 2" xfId="6892"/>
    <cellStyle name="Вывод 7 2 5 2 2" xfId="6893"/>
    <cellStyle name="Вывод 7 2 5 2 2 2" xfId="19848"/>
    <cellStyle name="Вывод 7 2 5 2 3" xfId="6894"/>
    <cellStyle name="Вывод 7 2 5 2 3 2" xfId="19849"/>
    <cellStyle name="Вывод 7 2 5 2 4" xfId="19847"/>
    <cellStyle name="Вывод 7 2 5 3" xfId="6895"/>
    <cellStyle name="Вывод 7 2 5 3 2" xfId="19850"/>
    <cellStyle name="Вывод 7 2 5 4" xfId="6896"/>
    <cellStyle name="Вывод 7 2 5 4 2" xfId="19851"/>
    <cellStyle name="Вывод 7 2 5 5" xfId="19846"/>
    <cellStyle name="Вывод 7 2 6" xfId="6897"/>
    <cellStyle name="Вывод 7 2 6 2" xfId="6898"/>
    <cellStyle name="Вывод 7 2 6 2 2" xfId="6899"/>
    <cellStyle name="Вывод 7 2 6 2 2 2" xfId="19854"/>
    <cellStyle name="Вывод 7 2 6 2 3" xfId="6900"/>
    <cellStyle name="Вывод 7 2 6 2 3 2" xfId="19855"/>
    <cellStyle name="Вывод 7 2 6 2 4" xfId="19853"/>
    <cellStyle name="Вывод 7 2 6 3" xfId="6901"/>
    <cellStyle name="Вывод 7 2 6 3 2" xfId="19856"/>
    <cellStyle name="Вывод 7 2 6 4" xfId="6902"/>
    <cellStyle name="Вывод 7 2 6 4 2" xfId="19857"/>
    <cellStyle name="Вывод 7 2 6 5" xfId="19852"/>
    <cellStyle name="Вывод 7 2 7" xfId="6903"/>
    <cellStyle name="Вывод 7 2 7 2" xfId="6904"/>
    <cellStyle name="Вывод 7 2 7 2 2" xfId="6905"/>
    <cellStyle name="Вывод 7 2 7 2 2 2" xfId="19860"/>
    <cellStyle name="Вывод 7 2 7 2 3" xfId="6906"/>
    <cellStyle name="Вывод 7 2 7 2 3 2" xfId="19861"/>
    <cellStyle name="Вывод 7 2 7 2 4" xfId="19859"/>
    <cellStyle name="Вывод 7 2 7 3" xfId="6907"/>
    <cellStyle name="Вывод 7 2 7 3 2" xfId="19862"/>
    <cellStyle name="Вывод 7 2 7 4" xfId="6908"/>
    <cellStyle name="Вывод 7 2 7 4 2" xfId="19863"/>
    <cellStyle name="Вывод 7 2 7 5" xfId="19858"/>
    <cellStyle name="Вывод 7 2 8" xfId="6909"/>
    <cellStyle name="Вывод 7 2 8 2" xfId="6910"/>
    <cellStyle name="Вывод 7 2 8 2 2" xfId="6911"/>
    <cellStyle name="Вывод 7 2 8 2 2 2" xfId="19866"/>
    <cellStyle name="Вывод 7 2 8 2 3" xfId="6912"/>
    <cellStyle name="Вывод 7 2 8 2 3 2" xfId="19867"/>
    <cellStyle name="Вывод 7 2 8 2 4" xfId="19865"/>
    <cellStyle name="Вывод 7 2 8 3" xfId="6913"/>
    <cellStyle name="Вывод 7 2 8 3 2" xfId="19868"/>
    <cellStyle name="Вывод 7 2 8 4" xfId="6914"/>
    <cellStyle name="Вывод 7 2 8 4 2" xfId="19869"/>
    <cellStyle name="Вывод 7 2 8 5" xfId="19864"/>
    <cellStyle name="Вывод 7 2 9" xfId="6915"/>
    <cellStyle name="Вывод 7 2 9 2" xfId="6916"/>
    <cellStyle name="Вывод 7 2 9 2 2" xfId="19871"/>
    <cellStyle name="Вывод 7 2 9 3" xfId="6917"/>
    <cellStyle name="Вывод 7 2 9 3 2" xfId="19872"/>
    <cellStyle name="Вывод 7 2 9 4" xfId="19870"/>
    <cellStyle name="Вывод 7 3" xfId="6918"/>
    <cellStyle name="Вывод 7 3 10" xfId="6919"/>
    <cellStyle name="Вывод 7 3 10 2" xfId="19874"/>
    <cellStyle name="Вывод 7 3 11" xfId="19873"/>
    <cellStyle name="Вывод 7 3 2" xfId="6920"/>
    <cellStyle name="Вывод 7 3 2 2" xfId="6921"/>
    <cellStyle name="Вывод 7 3 2 2 2" xfId="6922"/>
    <cellStyle name="Вывод 7 3 2 2 2 2" xfId="19877"/>
    <cellStyle name="Вывод 7 3 2 2 3" xfId="6923"/>
    <cellStyle name="Вывод 7 3 2 2 3 2" xfId="19878"/>
    <cellStyle name="Вывод 7 3 2 2 4" xfId="19876"/>
    <cellStyle name="Вывод 7 3 2 3" xfId="6924"/>
    <cellStyle name="Вывод 7 3 2 3 2" xfId="19879"/>
    <cellStyle name="Вывод 7 3 2 4" xfId="6925"/>
    <cellStyle name="Вывод 7 3 2 4 2" xfId="19880"/>
    <cellStyle name="Вывод 7 3 2 5" xfId="19875"/>
    <cellStyle name="Вывод 7 3 3" xfId="6926"/>
    <cellStyle name="Вывод 7 3 3 2" xfId="6927"/>
    <cellStyle name="Вывод 7 3 3 2 2" xfId="6928"/>
    <cellStyle name="Вывод 7 3 3 2 2 2" xfId="19883"/>
    <cellStyle name="Вывод 7 3 3 2 3" xfId="6929"/>
    <cellStyle name="Вывод 7 3 3 2 3 2" xfId="19884"/>
    <cellStyle name="Вывод 7 3 3 2 4" xfId="19882"/>
    <cellStyle name="Вывод 7 3 3 3" xfId="6930"/>
    <cellStyle name="Вывод 7 3 3 3 2" xfId="19885"/>
    <cellStyle name="Вывод 7 3 3 4" xfId="6931"/>
    <cellStyle name="Вывод 7 3 3 4 2" xfId="19886"/>
    <cellStyle name="Вывод 7 3 3 5" xfId="19881"/>
    <cellStyle name="Вывод 7 3 4" xfId="6932"/>
    <cellStyle name="Вывод 7 3 4 2" xfId="6933"/>
    <cellStyle name="Вывод 7 3 4 2 2" xfId="6934"/>
    <cellStyle name="Вывод 7 3 4 2 2 2" xfId="19889"/>
    <cellStyle name="Вывод 7 3 4 2 3" xfId="6935"/>
    <cellStyle name="Вывод 7 3 4 2 3 2" xfId="19890"/>
    <cellStyle name="Вывод 7 3 4 2 4" xfId="19888"/>
    <cellStyle name="Вывод 7 3 4 3" xfId="6936"/>
    <cellStyle name="Вывод 7 3 4 3 2" xfId="19891"/>
    <cellStyle name="Вывод 7 3 4 4" xfId="6937"/>
    <cellStyle name="Вывод 7 3 4 4 2" xfId="19892"/>
    <cellStyle name="Вывод 7 3 4 5" xfId="19887"/>
    <cellStyle name="Вывод 7 3 5" xfId="6938"/>
    <cellStyle name="Вывод 7 3 5 2" xfId="6939"/>
    <cellStyle name="Вывод 7 3 5 2 2" xfId="6940"/>
    <cellStyle name="Вывод 7 3 5 2 2 2" xfId="19895"/>
    <cellStyle name="Вывод 7 3 5 2 3" xfId="6941"/>
    <cellStyle name="Вывод 7 3 5 2 3 2" xfId="19896"/>
    <cellStyle name="Вывод 7 3 5 2 4" xfId="19894"/>
    <cellStyle name="Вывод 7 3 5 3" xfId="6942"/>
    <cellStyle name="Вывод 7 3 5 3 2" xfId="19897"/>
    <cellStyle name="Вывод 7 3 5 4" xfId="6943"/>
    <cellStyle name="Вывод 7 3 5 4 2" xfId="19898"/>
    <cellStyle name="Вывод 7 3 5 5" xfId="19893"/>
    <cellStyle name="Вывод 7 3 6" xfId="6944"/>
    <cellStyle name="Вывод 7 3 6 2" xfId="6945"/>
    <cellStyle name="Вывод 7 3 6 2 2" xfId="6946"/>
    <cellStyle name="Вывод 7 3 6 2 2 2" xfId="19901"/>
    <cellStyle name="Вывод 7 3 6 2 3" xfId="6947"/>
    <cellStyle name="Вывод 7 3 6 2 3 2" xfId="19902"/>
    <cellStyle name="Вывод 7 3 6 2 4" xfId="19900"/>
    <cellStyle name="Вывод 7 3 6 3" xfId="6948"/>
    <cellStyle name="Вывод 7 3 6 3 2" xfId="19903"/>
    <cellStyle name="Вывод 7 3 6 4" xfId="6949"/>
    <cellStyle name="Вывод 7 3 6 4 2" xfId="19904"/>
    <cellStyle name="Вывод 7 3 6 5" xfId="19899"/>
    <cellStyle name="Вывод 7 3 7" xfId="6950"/>
    <cellStyle name="Вывод 7 3 7 2" xfId="6951"/>
    <cellStyle name="Вывод 7 3 7 2 2" xfId="6952"/>
    <cellStyle name="Вывод 7 3 7 2 2 2" xfId="19907"/>
    <cellStyle name="Вывод 7 3 7 2 3" xfId="6953"/>
    <cellStyle name="Вывод 7 3 7 2 3 2" xfId="19908"/>
    <cellStyle name="Вывод 7 3 7 2 4" xfId="19906"/>
    <cellStyle name="Вывод 7 3 7 3" xfId="6954"/>
    <cellStyle name="Вывод 7 3 7 3 2" xfId="19909"/>
    <cellStyle name="Вывод 7 3 7 4" xfId="6955"/>
    <cellStyle name="Вывод 7 3 7 4 2" xfId="19910"/>
    <cellStyle name="Вывод 7 3 7 5" xfId="19905"/>
    <cellStyle name="Вывод 7 3 8" xfId="6956"/>
    <cellStyle name="Вывод 7 3 8 2" xfId="6957"/>
    <cellStyle name="Вывод 7 3 8 2 2" xfId="19912"/>
    <cellStyle name="Вывод 7 3 8 3" xfId="6958"/>
    <cellStyle name="Вывод 7 3 8 3 2" xfId="19913"/>
    <cellStyle name="Вывод 7 3 8 4" xfId="19911"/>
    <cellStyle name="Вывод 7 3 9" xfId="6959"/>
    <cellStyle name="Вывод 7 3 9 2" xfId="19914"/>
    <cellStyle name="Вывод 7 4" xfId="6960"/>
    <cellStyle name="Вывод 7 4 10" xfId="19915"/>
    <cellStyle name="Вывод 7 4 2" xfId="6961"/>
    <cellStyle name="Вывод 7 4 2 2" xfId="6962"/>
    <cellStyle name="Вывод 7 4 2 2 2" xfId="6963"/>
    <cellStyle name="Вывод 7 4 2 2 2 2" xfId="19918"/>
    <cellStyle name="Вывод 7 4 2 2 3" xfId="6964"/>
    <cellStyle name="Вывод 7 4 2 2 3 2" xfId="19919"/>
    <cellStyle name="Вывод 7 4 2 2 4" xfId="19917"/>
    <cellStyle name="Вывод 7 4 2 3" xfId="6965"/>
    <cellStyle name="Вывод 7 4 2 3 2" xfId="19920"/>
    <cellStyle name="Вывод 7 4 2 4" xfId="6966"/>
    <cellStyle name="Вывод 7 4 2 4 2" xfId="19921"/>
    <cellStyle name="Вывод 7 4 2 5" xfId="19916"/>
    <cellStyle name="Вывод 7 4 3" xfId="6967"/>
    <cellStyle name="Вывод 7 4 3 2" xfId="6968"/>
    <cellStyle name="Вывод 7 4 3 2 2" xfId="6969"/>
    <cellStyle name="Вывод 7 4 3 2 2 2" xfId="19924"/>
    <cellStyle name="Вывод 7 4 3 2 3" xfId="6970"/>
    <cellStyle name="Вывод 7 4 3 2 3 2" xfId="19925"/>
    <cellStyle name="Вывод 7 4 3 2 4" xfId="19923"/>
    <cellStyle name="Вывод 7 4 3 3" xfId="6971"/>
    <cellStyle name="Вывод 7 4 3 3 2" xfId="19926"/>
    <cellStyle name="Вывод 7 4 3 4" xfId="6972"/>
    <cellStyle name="Вывод 7 4 3 4 2" xfId="19927"/>
    <cellStyle name="Вывод 7 4 3 5" xfId="19922"/>
    <cellStyle name="Вывод 7 4 4" xfId="6973"/>
    <cellStyle name="Вывод 7 4 4 2" xfId="6974"/>
    <cellStyle name="Вывод 7 4 4 2 2" xfId="6975"/>
    <cellStyle name="Вывод 7 4 4 2 2 2" xfId="19930"/>
    <cellStyle name="Вывод 7 4 4 2 3" xfId="6976"/>
    <cellStyle name="Вывод 7 4 4 2 3 2" xfId="19931"/>
    <cellStyle name="Вывод 7 4 4 2 4" xfId="19929"/>
    <cellStyle name="Вывод 7 4 4 3" xfId="6977"/>
    <cellStyle name="Вывод 7 4 4 3 2" xfId="19932"/>
    <cellStyle name="Вывод 7 4 4 4" xfId="6978"/>
    <cellStyle name="Вывод 7 4 4 4 2" xfId="19933"/>
    <cellStyle name="Вывод 7 4 4 5" xfId="19928"/>
    <cellStyle name="Вывод 7 4 5" xfId="6979"/>
    <cellStyle name="Вывод 7 4 5 2" xfId="6980"/>
    <cellStyle name="Вывод 7 4 5 2 2" xfId="6981"/>
    <cellStyle name="Вывод 7 4 5 2 2 2" xfId="19936"/>
    <cellStyle name="Вывод 7 4 5 2 3" xfId="6982"/>
    <cellStyle name="Вывод 7 4 5 2 3 2" xfId="19937"/>
    <cellStyle name="Вывод 7 4 5 2 4" xfId="19935"/>
    <cellStyle name="Вывод 7 4 5 3" xfId="6983"/>
    <cellStyle name="Вывод 7 4 5 3 2" xfId="19938"/>
    <cellStyle name="Вывод 7 4 5 4" xfId="6984"/>
    <cellStyle name="Вывод 7 4 5 4 2" xfId="19939"/>
    <cellStyle name="Вывод 7 4 5 5" xfId="19934"/>
    <cellStyle name="Вывод 7 4 6" xfId="6985"/>
    <cellStyle name="Вывод 7 4 6 2" xfId="6986"/>
    <cellStyle name="Вывод 7 4 6 2 2" xfId="6987"/>
    <cellStyle name="Вывод 7 4 6 2 2 2" xfId="19942"/>
    <cellStyle name="Вывод 7 4 6 2 3" xfId="6988"/>
    <cellStyle name="Вывод 7 4 6 2 3 2" xfId="19943"/>
    <cellStyle name="Вывод 7 4 6 2 4" xfId="19941"/>
    <cellStyle name="Вывод 7 4 6 3" xfId="6989"/>
    <cellStyle name="Вывод 7 4 6 3 2" xfId="19944"/>
    <cellStyle name="Вывод 7 4 6 4" xfId="6990"/>
    <cellStyle name="Вывод 7 4 6 4 2" xfId="19945"/>
    <cellStyle name="Вывод 7 4 6 5" xfId="19940"/>
    <cellStyle name="Вывод 7 4 7" xfId="6991"/>
    <cellStyle name="Вывод 7 4 7 2" xfId="6992"/>
    <cellStyle name="Вывод 7 4 7 2 2" xfId="19947"/>
    <cellStyle name="Вывод 7 4 7 3" xfId="6993"/>
    <cellStyle name="Вывод 7 4 7 3 2" xfId="19948"/>
    <cellStyle name="Вывод 7 4 7 4" xfId="19946"/>
    <cellStyle name="Вывод 7 4 8" xfId="6994"/>
    <cellStyle name="Вывод 7 4 8 2" xfId="19949"/>
    <cellStyle name="Вывод 7 4 9" xfId="6995"/>
    <cellStyle name="Вывод 7 4 9 2" xfId="19950"/>
    <cellStyle name="Вывод 7 5" xfId="6996"/>
    <cellStyle name="Вывод 7 5 10" xfId="19951"/>
    <cellStyle name="Вывод 7 5 2" xfId="6997"/>
    <cellStyle name="Вывод 7 5 2 2" xfId="6998"/>
    <cellStyle name="Вывод 7 5 2 2 2" xfId="6999"/>
    <cellStyle name="Вывод 7 5 2 2 2 2" xfId="19954"/>
    <cellStyle name="Вывод 7 5 2 2 3" xfId="7000"/>
    <cellStyle name="Вывод 7 5 2 2 3 2" xfId="19955"/>
    <cellStyle name="Вывод 7 5 2 2 4" xfId="19953"/>
    <cellStyle name="Вывод 7 5 2 3" xfId="7001"/>
    <cellStyle name="Вывод 7 5 2 3 2" xfId="19956"/>
    <cellStyle name="Вывод 7 5 2 4" xfId="7002"/>
    <cellStyle name="Вывод 7 5 2 4 2" xfId="19957"/>
    <cellStyle name="Вывод 7 5 2 5" xfId="19952"/>
    <cellStyle name="Вывод 7 5 3" xfId="7003"/>
    <cellStyle name="Вывод 7 5 3 2" xfId="7004"/>
    <cellStyle name="Вывод 7 5 3 2 2" xfId="7005"/>
    <cellStyle name="Вывод 7 5 3 2 2 2" xfId="19960"/>
    <cellStyle name="Вывод 7 5 3 2 3" xfId="7006"/>
    <cellStyle name="Вывод 7 5 3 2 3 2" xfId="19961"/>
    <cellStyle name="Вывод 7 5 3 2 4" xfId="19959"/>
    <cellStyle name="Вывод 7 5 3 3" xfId="7007"/>
    <cellStyle name="Вывод 7 5 3 3 2" xfId="19962"/>
    <cellStyle name="Вывод 7 5 3 4" xfId="7008"/>
    <cellStyle name="Вывод 7 5 3 4 2" xfId="19963"/>
    <cellStyle name="Вывод 7 5 3 5" xfId="19958"/>
    <cellStyle name="Вывод 7 5 4" xfId="7009"/>
    <cellStyle name="Вывод 7 5 4 2" xfId="7010"/>
    <cellStyle name="Вывод 7 5 4 2 2" xfId="7011"/>
    <cellStyle name="Вывод 7 5 4 2 2 2" xfId="19966"/>
    <cellStyle name="Вывод 7 5 4 2 3" xfId="7012"/>
    <cellStyle name="Вывод 7 5 4 2 3 2" xfId="19967"/>
    <cellStyle name="Вывод 7 5 4 2 4" xfId="19965"/>
    <cellStyle name="Вывод 7 5 4 3" xfId="7013"/>
    <cellStyle name="Вывод 7 5 4 3 2" xfId="19968"/>
    <cellStyle name="Вывод 7 5 4 4" xfId="7014"/>
    <cellStyle name="Вывод 7 5 4 4 2" xfId="19969"/>
    <cellStyle name="Вывод 7 5 4 5" xfId="19964"/>
    <cellStyle name="Вывод 7 5 5" xfId="7015"/>
    <cellStyle name="Вывод 7 5 5 2" xfId="7016"/>
    <cellStyle name="Вывод 7 5 5 2 2" xfId="7017"/>
    <cellStyle name="Вывод 7 5 5 2 2 2" xfId="19972"/>
    <cellStyle name="Вывод 7 5 5 2 3" xfId="7018"/>
    <cellStyle name="Вывод 7 5 5 2 3 2" xfId="19973"/>
    <cellStyle name="Вывод 7 5 5 2 4" xfId="19971"/>
    <cellStyle name="Вывод 7 5 5 3" xfId="7019"/>
    <cellStyle name="Вывод 7 5 5 3 2" xfId="19974"/>
    <cellStyle name="Вывод 7 5 5 4" xfId="7020"/>
    <cellStyle name="Вывод 7 5 5 4 2" xfId="19975"/>
    <cellStyle name="Вывод 7 5 5 5" xfId="19970"/>
    <cellStyle name="Вывод 7 5 6" xfId="7021"/>
    <cellStyle name="Вывод 7 5 6 2" xfId="7022"/>
    <cellStyle name="Вывод 7 5 6 2 2" xfId="7023"/>
    <cellStyle name="Вывод 7 5 6 2 2 2" xfId="19978"/>
    <cellStyle name="Вывод 7 5 6 2 3" xfId="7024"/>
    <cellStyle name="Вывод 7 5 6 2 3 2" xfId="19979"/>
    <cellStyle name="Вывод 7 5 6 2 4" xfId="19977"/>
    <cellStyle name="Вывод 7 5 6 3" xfId="7025"/>
    <cellStyle name="Вывод 7 5 6 3 2" xfId="19980"/>
    <cellStyle name="Вывод 7 5 6 4" xfId="7026"/>
    <cellStyle name="Вывод 7 5 6 4 2" xfId="19981"/>
    <cellStyle name="Вывод 7 5 6 5" xfId="19976"/>
    <cellStyle name="Вывод 7 5 7" xfId="7027"/>
    <cellStyle name="Вывод 7 5 7 2" xfId="7028"/>
    <cellStyle name="Вывод 7 5 7 2 2" xfId="19983"/>
    <cellStyle name="Вывод 7 5 7 3" xfId="7029"/>
    <cellStyle name="Вывод 7 5 7 3 2" xfId="19984"/>
    <cellStyle name="Вывод 7 5 7 4" xfId="19982"/>
    <cellStyle name="Вывод 7 5 8" xfId="7030"/>
    <cellStyle name="Вывод 7 5 8 2" xfId="19985"/>
    <cellStyle name="Вывод 7 5 9" xfId="7031"/>
    <cellStyle name="Вывод 7 5 9 2" xfId="19986"/>
    <cellStyle name="Вывод 7 6" xfId="7032"/>
    <cellStyle name="Вывод 7 6 2" xfId="7033"/>
    <cellStyle name="Вывод 7 6 2 2" xfId="7034"/>
    <cellStyle name="Вывод 7 6 2 2 2" xfId="19989"/>
    <cellStyle name="Вывод 7 6 2 3" xfId="7035"/>
    <cellStyle name="Вывод 7 6 2 3 2" xfId="19990"/>
    <cellStyle name="Вывод 7 6 2 4" xfId="19988"/>
    <cellStyle name="Вывод 7 6 3" xfId="7036"/>
    <cellStyle name="Вывод 7 6 3 2" xfId="19991"/>
    <cellStyle name="Вывод 7 6 4" xfId="7037"/>
    <cellStyle name="Вывод 7 6 4 2" xfId="19992"/>
    <cellStyle name="Вывод 7 6 5" xfId="19987"/>
    <cellStyle name="Вывод 7 7" xfId="7038"/>
    <cellStyle name="Вывод 7 7 2" xfId="7039"/>
    <cellStyle name="Вывод 7 7 2 2" xfId="7040"/>
    <cellStyle name="Вывод 7 7 2 2 2" xfId="19995"/>
    <cellStyle name="Вывод 7 7 2 3" xfId="7041"/>
    <cellStyle name="Вывод 7 7 2 3 2" xfId="19996"/>
    <cellStyle name="Вывод 7 7 2 4" xfId="19994"/>
    <cellStyle name="Вывод 7 7 3" xfId="7042"/>
    <cellStyle name="Вывод 7 7 3 2" xfId="19997"/>
    <cellStyle name="Вывод 7 7 4" xfId="7043"/>
    <cellStyle name="Вывод 7 7 4 2" xfId="19998"/>
    <cellStyle name="Вывод 7 7 5" xfId="19993"/>
    <cellStyle name="Вывод 7 8" xfId="7044"/>
    <cellStyle name="Вывод 7 8 2" xfId="7045"/>
    <cellStyle name="Вывод 7 8 2 2" xfId="7046"/>
    <cellStyle name="Вывод 7 8 2 2 2" xfId="20001"/>
    <cellStyle name="Вывод 7 8 2 3" xfId="7047"/>
    <cellStyle name="Вывод 7 8 2 3 2" xfId="20002"/>
    <cellStyle name="Вывод 7 8 2 4" xfId="20000"/>
    <cellStyle name="Вывод 7 8 3" xfId="7048"/>
    <cellStyle name="Вывод 7 8 3 2" xfId="20003"/>
    <cellStyle name="Вывод 7 8 4" xfId="7049"/>
    <cellStyle name="Вывод 7 8 4 2" xfId="20004"/>
    <cellStyle name="Вывод 7 8 5" xfId="19999"/>
    <cellStyle name="Вывод 7 9" xfId="7050"/>
    <cellStyle name="Вывод 7 9 2" xfId="7051"/>
    <cellStyle name="Вывод 7 9 2 2" xfId="7052"/>
    <cellStyle name="Вывод 7 9 2 2 2" xfId="20007"/>
    <cellStyle name="Вывод 7 9 2 3" xfId="7053"/>
    <cellStyle name="Вывод 7 9 2 3 2" xfId="20008"/>
    <cellStyle name="Вывод 7 9 2 4" xfId="20006"/>
    <cellStyle name="Вывод 7 9 3" xfId="7054"/>
    <cellStyle name="Вывод 7 9 3 2" xfId="20009"/>
    <cellStyle name="Вывод 7 9 4" xfId="7055"/>
    <cellStyle name="Вывод 7 9 4 2" xfId="20010"/>
    <cellStyle name="Вывод 7 9 5" xfId="20005"/>
    <cellStyle name="Вывод 7_46EE.2011(v1.0)" xfId="7056"/>
    <cellStyle name="Вывод 8" xfId="7057"/>
    <cellStyle name="Вывод 8 10" xfId="7058"/>
    <cellStyle name="Вывод 8 10 2" xfId="7059"/>
    <cellStyle name="Вывод 8 10 2 2" xfId="7060"/>
    <cellStyle name="Вывод 8 10 2 2 2" xfId="20014"/>
    <cellStyle name="Вывод 8 10 2 3" xfId="7061"/>
    <cellStyle name="Вывод 8 10 2 3 2" xfId="20015"/>
    <cellStyle name="Вывод 8 10 2 4" xfId="20013"/>
    <cellStyle name="Вывод 8 10 3" xfId="7062"/>
    <cellStyle name="Вывод 8 10 3 2" xfId="20016"/>
    <cellStyle name="Вывод 8 10 4" xfId="7063"/>
    <cellStyle name="Вывод 8 10 4 2" xfId="20017"/>
    <cellStyle name="Вывод 8 10 5" xfId="20012"/>
    <cellStyle name="Вывод 8 11" xfId="7064"/>
    <cellStyle name="Вывод 8 11 2" xfId="7065"/>
    <cellStyle name="Вывод 8 11 2 2" xfId="7066"/>
    <cellStyle name="Вывод 8 11 2 2 2" xfId="20020"/>
    <cellStyle name="Вывод 8 11 2 3" xfId="7067"/>
    <cellStyle name="Вывод 8 11 2 3 2" xfId="20021"/>
    <cellStyle name="Вывод 8 11 2 4" xfId="20019"/>
    <cellStyle name="Вывод 8 11 3" xfId="7068"/>
    <cellStyle name="Вывод 8 11 3 2" xfId="20022"/>
    <cellStyle name="Вывод 8 11 4" xfId="7069"/>
    <cellStyle name="Вывод 8 11 4 2" xfId="20023"/>
    <cellStyle name="Вывод 8 11 5" xfId="20018"/>
    <cellStyle name="Вывод 8 12" xfId="7070"/>
    <cellStyle name="Вывод 8 12 2" xfId="7071"/>
    <cellStyle name="Вывод 8 12 2 2" xfId="20025"/>
    <cellStyle name="Вывод 8 12 3" xfId="7072"/>
    <cellStyle name="Вывод 8 12 3 2" xfId="20026"/>
    <cellStyle name="Вывод 8 12 4" xfId="20024"/>
    <cellStyle name="Вывод 8 13" xfId="7073"/>
    <cellStyle name="Вывод 8 13 2" xfId="20027"/>
    <cellStyle name="Вывод 8 14" xfId="7074"/>
    <cellStyle name="Вывод 8 14 2" xfId="20028"/>
    <cellStyle name="Вывод 8 15" xfId="20011"/>
    <cellStyle name="Вывод 8 2" xfId="7075"/>
    <cellStyle name="Вывод 8 2 10" xfId="7076"/>
    <cellStyle name="Вывод 8 2 10 2" xfId="20030"/>
    <cellStyle name="Вывод 8 2 11" xfId="7077"/>
    <cellStyle name="Вывод 8 2 11 2" xfId="20031"/>
    <cellStyle name="Вывод 8 2 12" xfId="20029"/>
    <cellStyle name="Вывод 8 2 2" xfId="7078"/>
    <cellStyle name="Вывод 8 2 2 2" xfId="7079"/>
    <cellStyle name="Вывод 8 2 2 2 2" xfId="7080"/>
    <cellStyle name="Вывод 8 2 2 2 2 2" xfId="7081"/>
    <cellStyle name="Вывод 8 2 2 2 2 2 2" xfId="20035"/>
    <cellStyle name="Вывод 8 2 2 2 2 3" xfId="20034"/>
    <cellStyle name="Вывод 8 2 2 2 3" xfId="7082"/>
    <cellStyle name="Вывод 8 2 2 2 3 2" xfId="20036"/>
    <cellStyle name="Вывод 8 2 2 2 4" xfId="20033"/>
    <cellStyle name="Вывод 8 2 2 3" xfId="7083"/>
    <cellStyle name="Вывод 8 2 2 3 2" xfId="7084"/>
    <cellStyle name="Вывод 8 2 2 3 2 2" xfId="20038"/>
    <cellStyle name="Вывод 8 2 2 3 3" xfId="20037"/>
    <cellStyle name="Вывод 8 2 2 4" xfId="7085"/>
    <cellStyle name="Вывод 8 2 2 4 2" xfId="20039"/>
    <cellStyle name="Вывод 8 2 2 5" xfId="7086"/>
    <cellStyle name="Вывод 8 2 2 5 2" xfId="20040"/>
    <cellStyle name="Вывод 8 2 2 6" xfId="7087"/>
    <cellStyle name="Вывод 8 2 2 6 2" xfId="20041"/>
    <cellStyle name="Вывод 8 2 2 7" xfId="7088"/>
    <cellStyle name="Вывод 8 2 2 7 2" xfId="20042"/>
    <cellStyle name="Вывод 8 2 2 8" xfId="20032"/>
    <cellStyle name="Вывод 8 2 3" xfId="7089"/>
    <cellStyle name="Вывод 8 2 3 2" xfId="7090"/>
    <cellStyle name="Вывод 8 2 3 2 2" xfId="7091"/>
    <cellStyle name="Вывод 8 2 3 2 2 2" xfId="20045"/>
    <cellStyle name="Вывод 8 2 3 2 3" xfId="7092"/>
    <cellStyle name="Вывод 8 2 3 2 3 2" xfId="20046"/>
    <cellStyle name="Вывод 8 2 3 2 4" xfId="20044"/>
    <cellStyle name="Вывод 8 2 3 3" xfId="7093"/>
    <cellStyle name="Вывод 8 2 3 3 2" xfId="20047"/>
    <cellStyle name="Вывод 8 2 3 4" xfId="7094"/>
    <cellStyle name="Вывод 8 2 3 4 2" xfId="20048"/>
    <cellStyle name="Вывод 8 2 3 5" xfId="20043"/>
    <cellStyle name="Вывод 8 2 4" xfId="7095"/>
    <cellStyle name="Вывод 8 2 4 2" xfId="7096"/>
    <cellStyle name="Вывод 8 2 4 2 2" xfId="7097"/>
    <cellStyle name="Вывод 8 2 4 2 2 2" xfId="20051"/>
    <cellStyle name="Вывод 8 2 4 2 3" xfId="7098"/>
    <cellStyle name="Вывод 8 2 4 2 3 2" xfId="20052"/>
    <cellStyle name="Вывод 8 2 4 2 4" xfId="20050"/>
    <cellStyle name="Вывод 8 2 4 3" xfId="7099"/>
    <cellStyle name="Вывод 8 2 4 3 2" xfId="20053"/>
    <cellStyle name="Вывод 8 2 4 4" xfId="7100"/>
    <cellStyle name="Вывод 8 2 4 4 2" xfId="20054"/>
    <cellStyle name="Вывод 8 2 4 5" xfId="20049"/>
    <cellStyle name="Вывод 8 2 5" xfId="7101"/>
    <cellStyle name="Вывод 8 2 5 2" xfId="7102"/>
    <cellStyle name="Вывод 8 2 5 2 2" xfId="7103"/>
    <cellStyle name="Вывод 8 2 5 2 2 2" xfId="20057"/>
    <cellStyle name="Вывод 8 2 5 2 3" xfId="7104"/>
    <cellStyle name="Вывод 8 2 5 2 3 2" xfId="20058"/>
    <cellStyle name="Вывод 8 2 5 2 4" xfId="20056"/>
    <cellStyle name="Вывод 8 2 5 3" xfId="7105"/>
    <cellStyle name="Вывод 8 2 5 3 2" xfId="20059"/>
    <cellStyle name="Вывод 8 2 5 4" xfId="7106"/>
    <cellStyle name="Вывод 8 2 5 4 2" xfId="20060"/>
    <cellStyle name="Вывод 8 2 5 5" xfId="20055"/>
    <cellStyle name="Вывод 8 2 6" xfId="7107"/>
    <cellStyle name="Вывод 8 2 6 2" xfId="7108"/>
    <cellStyle name="Вывод 8 2 6 2 2" xfId="7109"/>
    <cellStyle name="Вывод 8 2 6 2 2 2" xfId="20063"/>
    <cellStyle name="Вывод 8 2 6 2 3" xfId="7110"/>
    <cellStyle name="Вывод 8 2 6 2 3 2" xfId="20064"/>
    <cellStyle name="Вывод 8 2 6 2 4" xfId="20062"/>
    <cellStyle name="Вывод 8 2 6 3" xfId="7111"/>
    <cellStyle name="Вывод 8 2 6 3 2" xfId="20065"/>
    <cellStyle name="Вывод 8 2 6 4" xfId="7112"/>
    <cellStyle name="Вывод 8 2 6 4 2" xfId="20066"/>
    <cellStyle name="Вывод 8 2 6 5" xfId="20061"/>
    <cellStyle name="Вывод 8 2 7" xfId="7113"/>
    <cellStyle name="Вывод 8 2 7 2" xfId="7114"/>
    <cellStyle name="Вывод 8 2 7 2 2" xfId="7115"/>
    <cellStyle name="Вывод 8 2 7 2 2 2" xfId="20069"/>
    <cellStyle name="Вывод 8 2 7 2 3" xfId="7116"/>
    <cellStyle name="Вывод 8 2 7 2 3 2" xfId="20070"/>
    <cellStyle name="Вывод 8 2 7 2 4" xfId="20068"/>
    <cellStyle name="Вывод 8 2 7 3" xfId="7117"/>
    <cellStyle name="Вывод 8 2 7 3 2" xfId="20071"/>
    <cellStyle name="Вывод 8 2 7 4" xfId="7118"/>
    <cellStyle name="Вывод 8 2 7 4 2" xfId="20072"/>
    <cellStyle name="Вывод 8 2 7 5" xfId="20067"/>
    <cellStyle name="Вывод 8 2 8" xfId="7119"/>
    <cellStyle name="Вывод 8 2 8 2" xfId="7120"/>
    <cellStyle name="Вывод 8 2 8 2 2" xfId="7121"/>
    <cellStyle name="Вывод 8 2 8 2 2 2" xfId="20075"/>
    <cellStyle name="Вывод 8 2 8 2 3" xfId="7122"/>
    <cellStyle name="Вывод 8 2 8 2 3 2" xfId="20076"/>
    <cellStyle name="Вывод 8 2 8 2 4" xfId="20074"/>
    <cellStyle name="Вывод 8 2 8 3" xfId="7123"/>
    <cellStyle name="Вывод 8 2 8 3 2" xfId="20077"/>
    <cellStyle name="Вывод 8 2 8 4" xfId="7124"/>
    <cellStyle name="Вывод 8 2 8 4 2" xfId="20078"/>
    <cellStyle name="Вывод 8 2 8 5" xfId="20073"/>
    <cellStyle name="Вывод 8 2 9" xfId="7125"/>
    <cellStyle name="Вывод 8 2 9 2" xfId="7126"/>
    <cellStyle name="Вывод 8 2 9 2 2" xfId="20080"/>
    <cellStyle name="Вывод 8 2 9 3" xfId="7127"/>
    <cellStyle name="Вывод 8 2 9 3 2" xfId="20081"/>
    <cellStyle name="Вывод 8 2 9 4" xfId="20079"/>
    <cellStyle name="Вывод 8 3" xfId="7128"/>
    <cellStyle name="Вывод 8 3 10" xfId="7129"/>
    <cellStyle name="Вывод 8 3 10 2" xfId="20083"/>
    <cellStyle name="Вывод 8 3 11" xfId="20082"/>
    <cellStyle name="Вывод 8 3 2" xfId="7130"/>
    <cellStyle name="Вывод 8 3 2 2" xfId="7131"/>
    <cellStyle name="Вывод 8 3 2 2 2" xfId="7132"/>
    <cellStyle name="Вывод 8 3 2 2 2 2" xfId="20086"/>
    <cellStyle name="Вывод 8 3 2 2 3" xfId="7133"/>
    <cellStyle name="Вывод 8 3 2 2 3 2" xfId="20087"/>
    <cellStyle name="Вывод 8 3 2 2 4" xfId="20085"/>
    <cellStyle name="Вывод 8 3 2 3" xfId="7134"/>
    <cellStyle name="Вывод 8 3 2 3 2" xfId="20088"/>
    <cellStyle name="Вывод 8 3 2 4" xfId="7135"/>
    <cellStyle name="Вывод 8 3 2 4 2" xfId="20089"/>
    <cellStyle name="Вывод 8 3 2 5" xfId="20084"/>
    <cellStyle name="Вывод 8 3 3" xfId="7136"/>
    <cellStyle name="Вывод 8 3 3 2" xfId="7137"/>
    <cellStyle name="Вывод 8 3 3 2 2" xfId="7138"/>
    <cellStyle name="Вывод 8 3 3 2 2 2" xfId="20092"/>
    <cellStyle name="Вывод 8 3 3 2 3" xfId="7139"/>
    <cellStyle name="Вывод 8 3 3 2 3 2" xfId="20093"/>
    <cellStyle name="Вывод 8 3 3 2 4" xfId="20091"/>
    <cellStyle name="Вывод 8 3 3 3" xfId="7140"/>
    <cellStyle name="Вывод 8 3 3 3 2" xfId="20094"/>
    <cellStyle name="Вывод 8 3 3 4" xfId="7141"/>
    <cellStyle name="Вывод 8 3 3 4 2" xfId="20095"/>
    <cellStyle name="Вывод 8 3 3 5" xfId="20090"/>
    <cellStyle name="Вывод 8 3 4" xfId="7142"/>
    <cellStyle name="Вывод 8 3 4 2" xfId="7143"/>
    <cellStyle name="Вывод 8 3 4 2 2" xfId="7144"/>
    <cellStyle name="Вывод 8 3 4 2 2 2" xfId="20098"/>
    <cellStyle name="Вывод 8 3 4 2 3" xfId="7145"/>
    <cellStyle name="Вывод 8 3 4 2 3 2" xfId="20099"/>
    <cellStyle name="Вывод 8 3 4 2 4" xfId="20097"/>
    <cellStyle name="Вывод 8 3 4 3" xfId="7146"/>
    <cellStyle name="Вывод 8 3 4 3 2" xfId="20100"/>
    <cellStyle name="Вывод 8 3 4 4" xfId="7147"/>
    <cellStyle name="Вывод 8 3 4 4 2" xfId="20101"/>
    <cellStyle name="Вывод 8 3 4 5" xfId="20096"/>
    <cellStyle name="Вывод 8 3 5" xfId="7148"/>
    <cellStyle name="Вывод 8 3 5 2" xfId="7149"/>
    <cellStyle name="Вывод 8 3 5 2 2" xfId="7150"/>
    <cellStyle name="Вывод 8 3 5 2 2 2" xfId="20104"/>
    <cellStyle name="Вывод 8 3 5 2 3" xfId="7151"/>
    <cellStyle name="Вывод 8 3 5 2 3 2" xfId="20105"/>
    <cellStyle name="Вывод 8 3 5 2 4" xfId="20103"/>
    <cellStyle name="Вывод 8 3 5 3" xfId="7152"/>
    <cellStyle name="Вывод 8 3 5 3 2" xfId="20106"/>
    <cellStyle name="Вывод 8 3 5 4" xfId="7153"/>
    <cellStyle name="Вывод 8 3 5 4 2" xfId="20107"/>
    <cellStyle name="Вывод 8 3 5 5" xfId="20102"/>
    <cellStyle name="Вывод 8 3 6" xfId="7154"/>
    <cellStyle name="Вывод 8 3 6 2" xfId="7155"/>
    <cellStyle name="Вывод 8 3 6 2 2" xfId="7156"/>
    <cellStyle name="Вывод 8 3 6 2 2 2" xfId="20110"/>
    <cellStyle name="Вывод 8 3 6 2 3" xfId="7157"/>
    <cellStyle name="Вывод 8 3 6 2 3 2" xfId="20111"/>
    <cellStyle name="Вывод 8 3 6 2 4" xfId="20109"/>
    <cellStyle name="Вывод 8 3 6 3" xfId="7158"/>
    <cellStyle name="Вывод 8 3 6 3 2" xfId="20112"/>
    <cellStyle name="Вывод 8 3 6 4" xfId="7159"/>
    <cellStyle name="Вывод 8 3 6 4 2" xfId="20113"/>
    <cellStyle name="Вывод 8 3 6 5" xfId="20108"/>
    <cellStyle name="Вывод 8 3 7" xfId="7160"/>
    <cellStyle name="Вывод 8 3 7 2" xfId="7161"/>
    <cellStyle name="Вывод 8 3 7 2 2" xfId="7162"/>
    <cellStyle name="Вывод 8 3 7 2 2 2" xfId="20116"/>
    <cellStyle name="Вывод 8 3 7 2 3" xfId="7163"/>
    <cellStyle name="Вывод 8 3 7 2 3 2" xfId="20117"/>
    <cellStyle name="Вывод 8 3 7 2 4" xfId="20115"/>
    <cellStyle name="Вывод 8 3 7 3" xfId="7164"/>
    <cellStyle name="Вывод 8 3 7 3 2" xfId="20118"/>
    <cellStyle name="Вывод 8 3 7 4" xfId="7165"/>
    <cellStyle name="Вывод 8 3 7 4 2" xfId="20119"/>
    <cellStyle name="Вывод 8 3 7 5" xfId="20114"/>
    <cellStyle name="Вывод 8 3 8" xfId="7166"/>
    <cellStyle name="Вывод 8 3 8 2" xfId="7167"/>
    <cellStyle name="Вывод 8 3 8 2 2" xfId="20121"/>
    <cellStyle name="Вывод 8 3 8 3" xfId="7168"/>
    <cellStyle name="Вывод 8 3 8 3 2" xfId="20122"/>
    <cellStyle name="Вывод 8 3 8 4" xfId="20120"/>
    <cellStyle name="Вывод 8 3 9" xfId="7169"/>
    <cellStyle name="Вывод 8 3 9 2" xfId="20123"/>
    <cellStyle name="Вывод 8 4" xfId="7170"/>
    <cellStyle name="Вывод 8 4 10" xfId="20124"/>
    <cellStyle name="Вывод 8 4 2" xfId="7171"/>
    <cellStyle name="Вывод 8 4 2 2" xfId="7172"/>
    <cellStyle name="Вывод 8 4 2 2 2" xfId="7173"/>
    <cellStyle name="Вывод 8 4 2 2 2 2" xfId="20127"/>
    <cellStyle name="Вывод 8 4 2 2 3" xfId="7174"/>
    <cellStyle name="Вывод 8 4 2 2 3 2" xfId="20128"/>
    <cellStyle name="Вывод 8 4 2 2 4" xfId="20126"/>
    <cellStyle name="Вывод 8 4 2 3" xfId="7175"/>
    <cellStyle name="Вывод 8 4 2 3 2" xfId="20129"/>
    <cellStyle name="Вывод 8 4 2 4" xfId="7176"/>
    <cellStyle name="Вывод 8 4 2 4 2" xfId="20130"/>
    <cellStyle name="Вывод 8 4 2 5" xfId="20125"/>
    <cellStyle name="Вывод 8 4 3" xfId="7177"/>
    <cellStyle name="Вывод 8 4 3 2" xfId="7178"/>
    <cellStyle name="Вывод 8 4 3 2 2" xfId="7179"/>
    <cellStyle name="Вывод 8 4 3 2 2 2" xfId="20133"/>
    <cellStyle name="Вывод 8 4 3 2 3" xfId="7180"/>
    <cellStyle name="Вывод 8 4 3 2 3 2" xfId="20134"/>
    <cellStyle name="Вывод 8 4 3 2 4" xfId="20132"/>
    <cellStyle name="Вывод 8 4 3 3" xfId="7181"/>
    <cellStyle name="Вывод 8 4 3 3 2" xfId="20135"/>
    <cellStyle name="Вывод 8 4 3 4" xfId="7182"/>
    <cellStyle name="Вывод 8 4 3 4 2" xfId="20136"/>
    <cellStyle name="Вывод 8 4 3 5" xfId="20131"/>
    <cellStyle name="Вывод 8 4 4" xfId="7183"/>
    <cellStyle name="Вывод 8 4 4 2" xfId="7184"/>
    <cellStyle name="Вывод 8 4 4 2 2" xfId="7185"/>
    <cellStyle name="Вывод 8 4 4 2 2 2" xfId="20139"/>
    <cellStyle name="Вывод 8 4 4 2 3" xfId="7186"/>
    <cellStyle name="Вывод 8 4 4 2 3 2" xfId="20140"/>
    <cellStyle name="Вывод 8 4 4 2 4" xfId="20138"/>
    <cellStyle name="Вывод 8 4 4 3" xfId="7187"/>
    <cellStyle name="Вывод 8 4 4 3 2" xfId="20141"/>
    <cellStyle name="Вывод 8 4 4 4" xfId="7188"/>
    <cellStyle name="Вывод 8 4 4 4 2" xfId="20142"/>
    <cellStyle name="Вывод 8 4 4 5" xfId="20137"/>
    <cellStyle name="Вывод 8 4 5" xfId="7189"/>
    <cellStyle name="Вывод 8 4 5 2" xfId="7190"/>
    <cellStyle name="Вывод 8 4 5 2 2" xfId="7191"/>
    <cellStyle name="Вывод 8 4 5 2 2 2" xfId="20145"/>
    <cellStyle name="Вывод 8 4 5 2 3" xfId="7192"/>
    <cellStyle name="Вывод 8 4 5 2 3 2" xfId="20146"/>
    <cellStyle name="Вывод 8 4 5 2 4" xfId="20144"/>
    <cellStyle name="Вывод 8 4 5 3" xfId="7193"/>
    <cellStyle name="Вывод 8 4 5 3 2" xfId="20147"/>
    <cellStyle name="Вывод 8 4 5 4" xfId="7194"/>
    <cellStyle name="Вывод 8 4 5 4 2" xfId="20148"/>
    <cellStyle name="Вывод 8 4 5 5" xfId="20143"/>
    <cellStyle name="Вывод 8 4 6" xfId="7195"/>
    <cellStyle name="Вывод 8 4 6 2" xfId="7196"/>
    <cellStyle name="Вывод 8 4 6 2 2" xfId="7197"/>
    <cellStyle name="Вывод 8 4 6 2 2 2" xfId="20151"/>
    <cellStyle name="Вывод 8 4 6 2 3" xfId="7198"/>
    <cellStyle name="Вывод 8 4 6 2 3 2" xfId="20152"/>
    <cellStyle name="Вывод 8 4 6 2 4" xfId="20150"/>
    <cellStyle name="Вывод 8 4 6 3" xfId="7199"/>
    <cellStyle name="Вывод 8 4 6 3 2" xfId="20153"/>
    <cellStyle name="Вывод 8 4 6 4" xfId="7200"/>
    <cellStyle name="Вывод 8 4 6 4 2" xfId="20154"/>
    <cellStyle name="Вывод 8 4 6 5" xfId="20149"/>
    <cellStyle name="Вывод 8 4 7" xfId="7201"/>
    <cellStyle name="Вывод 8 4 7 2" xfId="7202"/>
    <cellStyle name="Вывод 8 4 7 2 2" xfId="20156"/>
    <cellStyle name="Вывод 8 4 7 3" xfId="7203"/>
    <cellStyle name="Вывод 8 4 7 3 2" xfId="20157"/>
    <cellStyle name="Вывод 8 4 7 4" xfId="20155"/>
    <cellStyle name="Вывод 8 4 8" xfId="7204"/>
    <cellStyle name="Вывод 8 4 8 2" xfId="20158"/>
    <cellStyle name="Вывод 8 4 9" xfId="7205"/>
    <cellStyle name="Вывод 8 4 9 2" xfId="20159"/>
    <cellStyle name="Вывод 8 5" xfId="7206"/>
    <cellStyle name="Вывод 8 5 10" xfId="20160"/>
    <cellStyle name="Вывод 8 5 2" xfId="7207"/>
    <cellStyle name="Вывод 8 5 2 2" xfId="7208"/>
    <cellStyle name="Вывод 8 5 2 2 2" xfId="7209"/>
    <cellStyle name="Вывод 8 5 2 2 2 2" xfId="20163"/>
    <cellStyle name="Вывод 8 5 2 2 3" xfId="7210"/>
    <cellStyle name="Вывод 8 5 2 2 3 2" xfId="20164"/>
    <cellStyle name="Вывод 8 5 2 2 4" xfId="20162"/>
    <cellStyle name="Вывод 8 5 2 3" xfId="7211"/>
    <cellStyle name="Вывод 8 5 2 3 2" xfId="20165"/>
    <cellStyle name="Вывод 8 5 2 4" xfId="7212"/>
    <cellStyle name="Вывод 8 5 2 4 2" xfId="20166"/>
    <cellStyle name="Вывод 8 5 2 5" xfId="20161"/>
    <cellStyle name="Вывод 8 5 3" xfId="7213"/>
    <cellStyle name="Вывод 8 5 3 2" xfId="7214"/>
    <cellStyle name="Вывод 8 5 3 2 2" xfId="7215"/>
    <cellStyle name="Вывод 8 5 3 2 2 2" xfId="20169"/>
    <cellStyle name="Вывод 8 5 3 2 3" xfId="7216"/>
    <cellStyle name="Вывод 8 5 3 2 3 2" xfId="20170"/>
    <cellStyle name="Вывод 8 5 3 2 4" xfId="20168"/>
    <cellStyle name="Вывод 8 5 3 3" xfId="7217"/>
    <cellStyle name="Вывод 8 5 3 3 2" xfId="20171"/>
    <cellStyle name="Вывод 8 5 3 4" xfId="7218"/>
    <cellStyle name="Вывод 8 5 3 4 2" xfId="20172"/>
    <cellStyle name="Вывод 8 5 3 5" xfId="20167"/>
    <cellStyle name="Вывод 8 5 4" xfId="7219"/>
    <cellStyle name="Вывод 8 5 4 2" xfId="7220"/>
    <cellStyle name="Вывод 8 5 4 2 2" xfId="7221"/>
    <cellStyle name="Вывод 8 5 4 2 2 2" xfId="20175"/>
    <cellStyle name="Вывод 8 5 4 2 3" xfId="7222"/>
    <cellStyle name="Вывод 8 5 4 2 3 2" xfId="20176"/>
    <cellStyle name="Вывод 8 5 4 2 4" xfId="20174"/>
    <cellStyle name="Вывод 8 5 4 3" xfId="7223"/>
    <cellStyle name="Вывод 8 5 4 3 2" xfId="20177"/>
    <cellStyle name="Вывод 8 5 4 4" xfId="7224"/>
    <cellStyle name="Вывод 8 5 4 4 2" xfId="20178"/>
    <cellStyle name="Вывод 8 5 4 5" xfId="20173"/>
    <cellStyle name="Вывод 8 5 5" xfId="7225"/>
    <cellStyle name="Вывод 8 5 5 2" xfId="7226"/>
    <cellStyle name="Вывод 8 5 5 2 2" xfId="7227"/>
    <cellStyle name="Вывод 8 5 5 2 2 2" xfId="20181"/>
    <cellStyle name="Вывод 8 5 5 2 3" xfId="7228"/>
    <cellStyle name="Вывод 8 5 5 2 3 2" xfId="20182"/>
    <cellStyle name="Вывод 8 5 5 2 4" xfId="20180"/>
    <cellStyle name="Вывод 8 5 5 3" xfId="7229"/>
    <cellStyle name="Вывод 8 5 5 3 2" xfId="20183"/>
    <cellStyle name="Вывод 8 5 5 4" xfId="7230"/>
    <cellStyle name="Вывод 8 5 5 4 2" xfId="20184"/>
    <cellStyle name="Вывод 8 5 5 5" xfId="20179"/>
    <cellStyle name="Вывод 8 5 6" xfId="7231"/>
    <cellStyle name="Вывод 8 5 6 2" xfId="7232"/>
    <cellStyle name="Вывод 8 5 6 2 2" xfId="7233"/>
    <cellStyle name="Вывод 8 5 6 2 2 2" xfId="20187"/>
    <cellStyle name="Вывод 8 5 6 2 3" xfId="7234"/>
    <cellStyle name="Вывод 8 5 6 2 3 2" xfId="20188"/>
    <cellStyle name="Вывод 8 5 6 2 4" xfId="20186"/>
    <cellStyle name="Вывод 8 5 6 3" xfId="7235"/>
    <cellStyle name="Вывод 8 5 6 3 2" xfId="20189"/>
    <cellStyle name="Вывод 8 5 6 4" xfId="7236"/>
    <cellStyle name="Вывод 8 5 6 4 2" xfId="20190"/>
    <cellStyle name="Вывод 8 5 6 5" xfId="20185"/>
    <cellStyle name="Вывод 8 5 7" xfId="7237"/>
    <cellStyle name="Вывод 8 5 7 2" xfId="7238"/>
    <cellStyle name="Вывод 8 5 7 2 2" xfId="20192"/>
    <cellStyle name="Вывод 8 5 7 3" xfId="7239"/>
    <cellStyle name="Вывод 8 5 7 3 2" xfId="20193"/>
    <cellStyle name="Вывод 8 5 7 4" xfId="20191"/>
    <cellStyle name="Вывод 8 5 8" xfId="7240"/>
    <cellStyle name="Вывод 8 5 8 2" xfId="20194"/>
    <cellStyle name="Вывод 8 5 9" xfId="7241"/>
    <cellStyle name="Вывод 8 5 9 2" xfId="20195"/>
    <cellStyle name="Вывод 8 6" xfId="7242"/>
    <cellStyle name="Вывод 8 6 2" xfId="7243"/>
    <cellStyle name="Вывод 8 6 2 2" xfId="7244"/>
    <cellStyle name="Вывод 8 6 2 2 2" xfId="20198"/>
    <cellStyle name="Вывод 8 6 2 3" xfId="7245"/>
    <cellStyle name="Вывод 8 6 2 3 2" xfId="20199"/>
    <cellStyle name="Вывод 8 6 2 4" xfId="20197"/>
    <cellStyle name="Вывод 8 6 3" xfId="7246"/>
    <cellStyle name="Вывод 8 6 3 2" xfId="20200"/>
    <cellStyle name="Вывод 8 6 4" xfId="7247"/>
    <cellStyle name="Вывод 8 6 4 2" xfId="20201"/>
    <cellStyle name="Вывод 8 6 5" xfId="20196"/>
    <cellStyle name="Вывод 8 7" xfId="7248"/>
    <cellStyle name="Вывод 8 7 2" xfId="7249"/>
    <cellStyle name="Вывод 8 7 2 2" xfId="7250"/>
    <cellStyle name="Вывод 8 7 2 2 2" xfId="20204"/>
    <cellStyle name="Вывод 8 7 2 3" xfId="7251"/>
    <cellStyle name="Вывод 8 7 2 3 2" xfId="20205"/>
    <cellStyle name="Вывод 8 7 2 4" xfId="20203"/>
    <cellStyle name="Вывод 8 7 3" xfId="7252"/>
    <cellStyle name="Вывод 8 7 3 2" xfId="20206"/>
    <cellStyle name="Вывод 8 7 4" xfId="7253"/>
    <cellStyle name="Вывод 8 7 4 2" xfId="20207"/>
    <cellStyle name="Вывод 8 7 5" xfId="20202"/>
    <cellStyle name="Вывод 8 8" xfId="7254"/>
    <cellStyle name="Вывод 8 8 2" xfId="7255"/>
    <cellStyle name="Вывод 8 8 2 2" xfId="7256"/>
    <cellStyle name="Вывод 8 8 2 2 2" xfId="20210"/>
    <cellStyle name="Вывод 8 8 2 3" xfId="7257"/>
    <cellStyle name="Вывод 8 8 2 3 2" xfId="20211"/>
    <cellStyle name="Вывод 8 8 2 4" xfId="20209"/>
    <cellStyle name="Вывод 8 8 3" xfId="7258"/>
    <cellStyle name="Вывод 8 8 3 2" xfId="20212"/>
    <cellStyle name="Вывод 8 8 4" xfId="7259"/>
    <cellStyle name="Вывод 8 8 4 2" xfId="20213"/>
    <cellStyle name="Вывод 8 8 5" xfId="20208"/>
    <cellStyle name="Вывод 8 9" xfId="7260"/>
    <cellStyle name="Вывод 8 9 2" xfId="7261"/>
    <cellStyle name="Вывод 8 9 2 2" xfId="7262"/>
    <cellStyle name="Вывод 8 9 2 2 2" xfId="20216"/>
    <cellStyle name="Вывод 8 9 2 3" xfId="7263"/>
    <cellStyle name="Вывод 8 9 2 3 2" xfId="20217"/>
    <cellStyle name="Вывод 8 9 2 4" xfId="20215"/>
    <cellStyle name="Вывод 8 9 3" xfId="7264"/>
    <cellStyle name="Вывод 8 9 3 2" xfId="20218"/>
    <cellStyle name="Вывод 8 9 4" xfId="7265"/>
    <cellStyle name="Вывод 8 9 4 2" xfId="20219"/>
    <cellStyle name="Вывод 8 9 5" xfId="20214"/>
    <cellStyle name="Вывод 8_46EE.2011(v1.0)" xfId="7266"/>
    <cellStyle name="Вывод 9" xfId="7267"/>
    <cellStyle name="Вывод 9 10" xfId="7268"/>
    <cellStyle name="Вывод 9 10 2" xfId="7269"/>
    <cellStyle name="Вывод 9 10 2 2" xfId="7270"/>
    <cellStyle name="Вывод 9 10 2 2 2" xfId="20223"/>
    <cellStyle name="Вывод 9 10 2 3" xfId="7271"/>
    <cellStyle name="Вывод 9 10 2 3 2" xfId="20224"/>
    <cellStyle name="Вывод 9 10 2 4" xfId="20222"/>
    <cellStyle name="Вывод 9 10 3" xfId="7272"/>
    <cellStyle name="Вывод 9 10 3 2" xfId="20225"/>
    <cellStyle name="Вывод 9 10 4" xfId="7273"/>
    <cellStyle name="Вывод 9 10 4 2" xfId="20226"/>
    <cellStyle name="Вывод 9 10 5" xfId="20221"/>
    <cellStyle name="Вывод 9 11" xfId="7274"/>
    <cellStyle name="Вывод 9 11 2" xfId="7275"/>
    <cellStyle name="Вывод 9 11 2 2" xfId="7276"/>
    <cellStyle name="Вывод 9 11 2 2 2" xfId="20229"/>
    <cellStyle name="Вывод 9 11 2 3" xfId="7277"/>
    <cellStyle name="Вывод 9 11 2 3 2" xfId="20230"/>
    <cellStyle name="Вывод 9 11 2 4" xfId="20228"/>
    <cellStyle name="Вывод 9 11 3" xfId="7278"/>
    <cellStyle name="Вывод 9 11 3 2" xfId="20231"/>
    <cellStyle name="Вывод 9 11 4" xfId="7279"/>
    <cellStyle name="Вывод 9 11 4 2" xfId="20232"/>
    <cellStyle name="Вывод 9 11 5" xfId="20227"/>
    <cellStyle name="Вывод 9 12" xfId="7280"/>
    <cellStyle name="Вывод 9 12 2" xfId="7281"/>
    <cellStyle name="Вывод 9 12 2 2" xfId="20234"/>
    <cellStyle name="Вывод 9 12 3" xfId="7282"/>
    <cellStyle name="Вывод 9 12 3 2" xfId="20235"/>
    <cellStyle name="Вывод 9 12 4" xfId="20233"/>
    <cellStyle name="Вывод 9 13" xfId="7283"/>
    <cellStyle name="Вывод 9 13 2" xfId="20236"/>
    <cellStyle name="Вывод 9 14" xfId="7284"/>
    <cellStyle name="Вывод 9 14 2" xfId="20237"/>
    <cellStyle name="Вывод 9 15" xfId="20220"/>
    <cellStyle name="Вывод 9 2" xfId="7285"/>
    <cellStyle name="Вывод 9 2 10" xfId="7286"/>
    <cellStyle name="Вывод 9 2 10 2" xfId="20239"/>
    <cellStyle name="Вывод 9 2 11" xfId="7287"/>
    <cellStyle name="Вывод 9 2 11 2" xfId="20240"/>
    <cellStyle name="Вывод 9 2 12" xfId="20238"/>
    <cellStyle name="Вывод 9 2 2" xfId="7288"/>
    <cellStyle name="Вывод 9 2 2 2" xfId="7289"/>
    <cellStyle name="Вывод 9 2 2 2 2" xfId="7290"/>
    <cellStyle name="Вывод 9 2 2 2 2 2" xfId="7291"/>
    <cellStyle name="Вывод 9 2 2 2 2 2 2" xfId="20244"/>
    <cellStyle name="Вывод 9 2 2 2 2 3" xfId="20243"/>
    <cellStyle name="Вывод 9 2 2 2 3" xfId="7292"/>
    <cellStyle name="Вывод 9 2 2 2 3 2" xfId="20245"/>
    <cellStyle name="Вывод 9 2 2 2 4" xfId="20242"/>
    <cellStyle name="Вывод 9 2 2 3" xfId="7293"/>
    <cellStyle name="Вывод 9 2 2 3 2" xfId="7294"/>
    <cellStyle name="Вывод 9 2 2 3 2 2" xfId="20247"/>
    <cellStyle name="Вывод 9 2 2 3 3" xfId="20246"/>
    <cellStyle name="Вывод 9 2 2 4" xfId="7295"/>
    <cellStyle name="Вывод 9 2 2 4 2" xfId="20248"/>
    <cellStyle name="Вывод 9 2 2 5" xfId="7296"/>
    <cellStyle name="Вывод 9 2 2 5 2" xfId="20249"/>
    <cellStyle name="Вывод 9 2 2 6" xfId="7297"/>
    <cellStyle name="Вывод 9 2 2 6 2" xfId="20250"/>
    <cellStyle name="Вывод 9 2 2 7" xfId="7298"/>
    <cellStyle name="Вывод 9 2 2 7 2" xfId="20251"/>
    <cellStyle name="Вывод 9 2 2 8" xfId="20241"/>
    <cellStyle name="Вывод 9 2 3" xfId="7299"/>
    <cellStyle name="Вывод 9 2 3 2" xfId="7300"/>
    <cellStyle name="Вывод 9 2 3 2 2" xfId="7301"/>
    <cellStyle name="Вывод 9 2 3 2 2 2" xfId="20254"/>
    <cellStyle name="Вывод 9 2 3 2 3" xfId="7302"/>
    <cellStyle name="Вывод 9 2 3 2 3 2" xfId="20255"/>
    <cellStyle name="Вывод 9 2 3 2 4" xfId="20253"/>
    <cellStyle name="Вывод 9 2 3 3" xfId="7303"/>
    <cellStyle name="Вывод 9 2 3 3 2" xfId="20256"/>
    <cellStyle name="Вывод 9 2 3 4" xfId="7304"/>
    <cellStyle name="Вывод 9 2 3 4 2" xfId="20257"/>
    <cellStyle name="Вывод 9 2 3 5" xfId="20252"/>
    <cellStyle name="Вывод 9 2 4" xfId="7305"/>
    <cellStyle name="Вывод 9 2 4 2" xfId="7306"/>
    <cellStyle name="Вывод 9 2 4 2 2" xfId="7307"/>
    <cellStyle name="Вывод 9 2 4 2 2 2" xfId="20260"/>
    <cellStyle name="Вывод 9 2 4 2 3" xfId="7308"/>
    <cellStyle name="Вывод 9 2 4 2 3 2" xfId="20261"/>
    <cellStyle name="Вывод 9 2 4 2 4" xfId="20259"/>
    <cellStyle name="Вывод 9 2 4 3" xfId="7309"/>
    <cellStyle name="Вывод 9 2 4 3 2" xfId="20262"/>
    <cellStyle name="Вывод 9 2 4 4" xfId="7310"/>
    <cellStyle name="Вывод 9 2 4 4 2" xfId="20263"/>
    <cellStyle name="Вывод 9 2 4 5" xfId="20258"/>
    <cellStyle name="Вывод 9 2 5" xfId="7311"/>
    <cellStyle name="Вывод 9 2 5 2" xfId="7312"/>
    <cellStyle name="Вывод 9 2 5 2 2" xfId="7313"/>
    <cellStyle name="Вывод 9 2 5 2 2 2" xfId="20266"/>
    <cellStyle name="Вывод 9 2 5 2 3" xfId="7314"/>
    <cellStyle name="Вывод 9 2 5 2 3 2" xfId="20267"/>
    <cellStyle name="Вывод 9 2 5 2 4" xfId="20265"/>
    <cellStyle name="Вывод 9 2 5 3" xfId="7315"/>
    <cellStyle name="Вывод 9 2 5 3 2" xfId="20268"/>
    <cellStyle name="Вывод 9 2 5 4" xfId="7316"/>
    <cellStyle name="Вывод 9 2 5 4 2" xfId="20269"/>
    <cellStyle name="Вывод 9 2 5 5" xfId="20264"/>
    <cellStyle name="Вывод 9 2 6" xfId="7317"/>
    <cellStyle name="Вывод 9 2 6 2" xfId="7318"/>
    <cellStyle name="Вывод 9 2 6 2 2" xfId="7319"/>
    <cellStyle name="Вывод 9 2 6 2 2 2" xfId="20272"/>
    <cellStyle name="Вывод 9 2 6 2 3" xfId="7320"/>
    <cellStyle name="Вывод 9 2 6 2 3 2" xfId="20273"/>
    <cellStyle name="Вывод 9 2 6 2 4" xfId="20271"/>
    <cellStyle name="Вывод 9 2 6 3" xfId="7321"/>
    <cellStyle name="Вывод 9 2 6 3 2" xfId="20274"/>
    <cellStyle name="Вывод 9 2 6 4" xfId="7322"/>
    <cellStyle name="Вывод 9 2 6 4 2" xfId="20275"/>
    <cellStyle name="Вывод 9 2 6 5" xfId="20270"/>
    <cellStyle name="Вывод 9 2 7" xfId="7323"/>
    <cellStyle name="Вывод 9 2 7 2" xfId="7324"/>
    <cellStyle name="Вывод 9 2 7 2 2" xfId="7325"/>
    <cellStyle name="Вывод 9 2 7 2 2 2" xfId="20278"/>
    <cellStyle name="Вывод 9 2 7 2 3" xfId="7326"/>
    <cellStyle name="Вывод 9 2 7 2 3 2" xfId="20279"/>
    <cellStyle name="Вывод 9 2 7 2 4" xfId="20277"/>
    <cellStyle name="Вывод 9 2 7 3" xfId="7327"/>
    <cellStyle name="Вывод 9 2 7 3 2" xfId="20280"/>
    <cellStyle name="Вывод 9 2 7 4" xfId="7328"/>
    <cellStyle name="Вывод 9 2 7 4 2" xfId="20281"/>
    <cellStyle name="Вывод 9 2 7 5" xfId="20276"/>
    <cellStyle name="Вывод 9 2 8" xfId="7329"/>
    <cellStyle name="Вывод 9 2 8 2" xfId="7330"/>
    <cellStyle name="Вывод 9 2 8 2 2" xfId="7331"/>
    <cellStyle name="Вывод 9 2 8 2 2 2" xfId="20284"/>
    <cellStyle name="Вывод 9 2 8 2 3" xfId="7332"/>
    <cellStyle name="Вывод 9 2 8 2 3 2" xfId="20285"/>
    <cellStyle name="Вывод 9 2 8 2 4" xfId="20283"/>
    <cellStyle name="Вывод 9 2 8 3" xfId="7333"/>
    <cellStyle name="Вывод 9 2 8 3 2" xfId="20286"/>
    <cellStyle name="Вывод 9 2 8 4" xfId="7334"/>
    <cellStyle name="Вывод 9 2 8 4 2" xfId="20287"/>
    <cellStyle name="Вывод 9 2 8 5" xfId="20282"/>
    <cellStyle name="Вывод 9 2 9" xfId="7335"/>
    <cellStyle name="Вывод 9 2 9 2" xfId="7336"/>
    <cellStyle name="Вывод 9 2 9 2 2" xfId="20289"/>
    <cellStyle name="Вывод 9 2 9 3" xfId="7337"/>
    <cellStyle name="Вывод 9 2 9 3 2" xfId="20290"/>
    <cellStyle name="Вывод 9 2 9 4" xfId="20288"/>
    <cellStyle name="Вывод 9 3" xfId="7338"/>
    <cellStyle name="Вывод 9 3 10" xfId="7339"/>
    <cellStyle name="Вывод 9 3 10 2" xfId="20292"/>
    <cellStyle name="Вывод 9 3 11" xfId="20291"/>
    <cellStyle name="Вывод 9 3 2" xfId="7340"/>
    <cellStyle name="Вывод 9 3 2 2" xfId="7341"/>
    <cellStyle name="Вывод 9 3 2 2 2" xfId="7342"/>
    <cellStyle name="Вывод 9 3 2 2 2 2" xfId="20295"/>
    <cellStyle name="Вывод 9 3 2 2 3" xfId="7343"/>
    <cellStyle name="Вывод 9 3 2 2 3 2" xfId="20296"/>
    <cellStyle name="Вывод 9 3 2 2 4" xfId="20294"/>
    <cellStyle name="Вывод 9 3 2 3" xfId="7344"/>
    <cellStyle name="Вывод 9 3 2 3 2" xfId="20297"/>
    <cellStyle name="Вывод 9 3 2 4" xfId="7345"/>
    <cellStyle name="Вывод 9 3 2 4 2" xfId="20298"/>
    <cellStyle name="Вывод 9 3 2 5" xfId="20293"/>
    <cellStyle name="Вывод 9 3 3" xfId="7346"/>
    <cellStyle name="Вывод 9 3 3 2" xfId="7347"/>
    <cellStyle name="Вывод 9 3 3 2 2" xfId="7348"/>
    <cellStyle name="Вывод 9 3 3 2 2 2" xfId="20301"/>
    <cellStyle name="Вывод 9 3 3 2 3" xfId="7349"/>
    <cellStyle name="Вывод 9 3 3 2 3 2" xfId="20302"/>
    <cellStyle name="Вывод 9 3 3 2 4" xfId="20300"/>
    <cellStyle name="Вывод 9 3 3 3" xfId="7350"/>
    <cellStyle name="Вывод 9 3 3 3 2" xfId="20303"/>
    <cellStyle name="Вывод 9 3 3 4" xfId="7351"/>
    <cellStyle name="Вывод 9 3 3 4 2" xfId="20304"/>
    <cellStyle name="Вывод 9 3 3 5" xfId="20299"/>
    <cellStyle name="Вывод 9 3 4" xfId="7352"/>
    <cellStyle name="Вывод 9 3 4 2" xfId="7353"/>
    <cellStyle name="Вывод 9 3 4 2 2" xfId="7354"/>
    <cellStyle name="Вывод 9 3 4 2 2 2" xfId="20307"/>
    <cellStyle name="Вывод 9 3 4 2 3" xfId="7355"/>
    <cellStyle name="Вывод 9 3 4 2 3 2" xfId="20308"/>
    <cellStyle name="Вывод 9 3 4 2 4" xfId="20306"/>
    <cellStyle name="Вывод 9 3 4 3" xfId="7356"/>
    <cellStyle name="Вывод 9 3 4 3 2" xfId="20309"/>
    <cellStyle name="Вывод 9 3 4 4" xfId="7357"/>
    <cellStyle name="Вывод 9 3 4 4 2" xfId="20310"/>
    <cellStyle name="Вывод 9 3 4 5" xfId="20305"/>
    <cellStyle name="Вывод 9 3 5" xfId="7358"/>
    <cellStyle name="Вывод 9 3 5 2" xfId="7359"/>
    <cellStyle name="Вывод 9 3 5 2 2" xfId="7360"/>
    <cellStyle name="Вывод 9 3 5 2 2 2" xfId="20313"/>
    <cellStyle name="Вывод 9 3 5 2 3" xfId="7361"/>
    <cellStyle name="Вывод 9 3 5 2 3 2" xfId="20314"/>
    <cellStyle name="Вывод 9 3 5 2 4" xfId="20312"/>
    <cellStyle name="Вывод 9 3 5 3" xfId="7362"/>
    <cellStyle name="Вывод 9 3 5 3 2" xfId="20315"/>
    <cellStyle name="Вывод 9 3 5 4" xfId="7363"/>
    <cellStyle name="Вывод 9 3 5 4 2" xfId="20316"/>
    <cellStyle name="Вывод 9 3 5 5" xfId="20311"/>
    <cellStyle name="Вывод 9 3 6" xfId="7364"/>
    <cellStyle name="Вывод 9 3 6 2" xfId="7365"/>
    <cellStyle name="Вывод 9 3 6 2 2" xfId="7366"/>
    <cellStyle name="Вывод 9 3 6 2 2 2" xfId="20319"/>
    <cellStyle name="Вывод 9 3 6 2 3" xfId="7367"/>
    <cellStyle name="Вывод 9 3 6 2 3 2" xfId="20320"/>
    <cellStyle name="Вывод 9 3 6 2 4" xfId="20318"/>
    <cellStyle name="Вывод 9 3 6 3" xfId="7368"/>
    <cellStyle name="Вывод 9 3 6 3 2" xfId="20321"/>
    <cellStyle name="Вывод 9 3 6 4" xfId="7369"/>
    <cellStyle name="Вывод 9 3 6 4 2" xfId="20322"/>
    <cellStyle name="Вывод 9 3 6 5" xfId="20317"/>
    <cellStyle name="Вывод 9 3 7" xfId="7370"/>
    <cellStyle name="Вывод 9 3 7 2" xfId="7371"/>
    <cellStyle name="Вывод 9 3 7 2 2" xfId="7372"/>
    <cellStyle name="Вывод 9 3 7 2 2 2" xfId="20325"/>
    <cellStyle name="Вывод 9 3 7 2 3" xfId="7373"/>
    <cellStyle name="Вывод 9 3 7 2 3 2" xfId="20326"/>
    <cellStyle name="Вывод 9 3 7 2 4" xfId="20324"/>
    <cellStyle name="Вывод 9 3 7 3" xfId="7374"/>
    <cellStyle name="Вывод 9 3 7 3 2" xfId="20327"/>
    <cellStyle name="Вывод 9 3 7 4" xfId="7375"/>
    <cellStyle name="Вывод 9 3 7 4 2" xfId="20328"/>
    <cellStyle name="Вывод 9 3 7 5" xfId="20323"/>
    <cellStyle name="Вывод 9 3 8" xfId="7376"/>
    <cellStyle name="Вывод 9 3 8 2" xfId="7377"/>
    <cellStyle name="Вывод 9 3 8 2 2" xfId="20330"/>
    <cellStyle name="Вывод 9 3 8 3" xfId="7378"/>
    <cellStyle name="Вывод 9 3 8 3 2" xfId="20331"/>
    <cellStyle name="Вывод 9 3 8 4" xfId="20329"/>
    <cellStyle name="Вывод 9 3 9" xfId="7379"/>
    <cellStyle name="Вывод 9 3 9 2" xfId="20332"/>
    <cellStyle name="Вывод 9 4" xfId="7380"/>
    <cellStyle name="Вывод 9 4 10" xfId="20333"/>
    <cellStyle name="Вывод 9 4 2" xfId="7381"/>
    <cellStyle name="Вывод 9 4 2 2" xfId="7382"/>
    <cellStyle name="Вывод 9 4 2 2 2" xfId="7383"/>
    <cellStyle name="Вывод 9 4 2 2 2 2" xfId="20336"/>
    <cellStyle name="Вывод 9 4 2 2 3" xfId="7384"/>
    <cellStyle name="Вывод 9 4 2 2 3 2" xfId="20337"/>
    <cellStyle name="Вывод 9 4 2 2 4" xfId="20335"/>
    <cellStyle name="Вывод 9 4 2 3" xfId="7385"/>
    <cellStyle name="Вывод 9 4 2 3 2" xfId="20338"/>
    <cellStyle name="Вывод 9 4 2 4" xfId="7386"/>
    <cellStyle name="Вывод 9 4 2 4 2" xfId="20339"/>
    <cellStyle name="Вывод 9 4 2 5" xfId="20334"/>
    <cellStyle name="Вывод 9 4 3" xfId="7387"/>
    <cellStyle name="Вывод 9 4 3 2" xfId="7388"/>
    <cellStyle name="Вывод 9 4 3 2 2" xfId="7389"/>
    <cellStyle name="Вывод 9 4 3 2 2 2" xfId="20342"/>
    <cellStyle name="Вывод 9 4 3 2 3" xfId="7390"/>
    <cellStyle name="Вывод 9 4 3 2 3 2" xfId="20343"/>
    <cellStyle name="Вывод 9 4 3 2 4" xfId="20341"/>
    <cellStyle name="Вывод 9 4 3 3" xfId="7391"/>
    <cellStyle name="Вывод 9 4 3 3 2" xfId="20344"/>
    <cellStyle name="Вывод 9 4 3 4" xfId="7392"/>
    <cellStyle name="Вывод 9 4 3 4 2" xfId="20345"/>
    <cellStyle name="Вывод 9 4 3 5" xfId="20340"/>
    <cellStyle name="Вывод 9 4 4" xfId="7393"/>
    <cellStyle name="Вывод 9 4 4 2" xfId="7394"/>
    <cellStyle name="Вывод 9 4 4 2 2" xfId="7395"/>
    <cellStyle name="Вывод 9 4 4 2 2 2" xfId="20348"/>
    <cellStyle name="Вывод 9 4 4 2 3" xfId="7396"/>
    <cellStyle name="Вывод 9 4 4 2 3 2" xfId="20349"/>
    <cellStyle name="Вывод 9 4 4 2 4" xfId="20347"/>
    <cellStyle name="Вывод 9 4 4 3" xfId="7397"/>
    <cellStyle name="Вывод 9 4 4 3 2" xfId="20350"/>
    <cellStyle name="Вывод 9 4 4 4" xfId="7398"/>
    <cellStyle name="Вывод 9 4 4 4 2" xfId="20351"/>
    <cellStyle name="Вывод 9 4 4 5" xfId="20346"/>
    <cellStyle name="Вывод 9 4 5" xfId="7399"/>
    <cellStyle name="Вывод 9 4 5 2" xfId="7400"/>
    <cellStyle name="Вывод 9 4 5 2 2" xfId="7401"/>
    <cellStyle name="Вывод 9 4 5 2 2 2" xfId="20354"/>
    <cellStyle name="Вывод 9 4 5 2 3" xfId="7402"/>
    <cellStyle name="Вывод 9 4 5 2 3 2" xfId="20355"/>
    <cellStyle name="Вывод 9 4 5 2 4" xfId="20353"/>
    <cellStyle name="Вывод 9 4 5 3" xfId="7403"/>
    <cellStyle name="Вывод 9 4 5 3 2" xfId="20356"/>
    <cellStyle name="Вывод 9 4 5 4" xfId="7404"/>
    <cellStyle name="Вывод 9 4 5 4 2" xfId="20357"/>
    <cellStyle name="Вывод 9 4 5 5" xfId="20352"/>
    <cellStyle name="Вывод 9 4 6" xfId="7405"/>
    <cellStyle name="Вывод 9 4 6 2" xfId="7406"/>
    <cellStyle name="Вывод 9 4 6 2 2" xfId="7407"/>
    <cellStyle name="Вывод 9 4 6 2 2 2" xfId="20360"/>
    <cellStyle name="Вывод 9 4 6 2 3" xfId="7408"/>
    <cellStyle name="Вывод 9 4 6 2 3 2" xfId="20361"/>
    <cellStyle name="Вывод 9 4 6 2 4" xfId="20359"/>
    <cellStyle name="Вывод 9 4 6 3" xfId="7409"/>
    <cellStyle name="Вывод 9 4 6 3 2" xfId="20362"/>
    <cellStyle name="Вывод 9 4 6 4" xfId="7410"/>
    <cellStyle name="Вывод 9 4 6 4 2" xfId="20363"/>
    <cellStyle name="Вывод 9 4 6 5" xfId="20358"/>
    <cellStyle name="Вывод 9 4 7" xfId="7411"/>
    <cellStyle name="Вывод 9 4 7 2" xfId="7412"/>
    <cellStyle name="Вывод 9 4 7 2 2" xfId="20365"/>
    <cellStyle name="Вывод 9 4 7 3" xfId="7413"/>
    <cellStyle name="Вывод 9 4 7 3 2" xfId="20366"/>
    <cellStyle name="Вывод 9 4 7 4" xfId="20364"/>
    <cellStyle name="Вывод 9 4 8" xfId="7414"/>
    <cellStyle name="Вывод 9 4 8 2" xfId="20367"/>
    <cellStyle name="Вывод 9 4 9" xfId="7415"/>
    <cellStyle name="Вывод 9 4 9 2" xfId="20368"/>
    <cellStyle name="Вывод 9 5" xfId="7416"/>
    <cellStyle name="Вывод 9 5 10" xfId="20369"/>
    <cellStyle name="Вывод 9 5 2" xfId="7417"/>
    <cellStyle name="Вывод 9 5 2 2" xfId="7418"/>
    <cellStyle name="Вывод 9 5 2 2 2" xfId="7419"/>
    <cellStyle name="Вывод 9 5 2 2 2 2" xfId="20372"/>
    <cellStyle name="Вывод 9 5 2 2 3" xfId="7420"/>
    <cellStyle name="Вывод 9 5 2 2 3 2" xfId="20373"/>
    <cellStyle name="Вывод 9 5 2 2 4" xfId="20371"/>
    <cellStyle name="Вывод 9 5 2 3" xfId="7421"/>
    <cellStyle name="Вывод 9 5 2 3 2" xfId="20374"/>
    <cellStyle name="Вывод 9 5 2 4" xfId="7422"/>
    <cellStyle name="Вывод 9 5 2 4 2" xfId="20375"/>
    <cellStyle name="Вывод 9 5 2 5" xfId="20370"/>
    <cellStyle name="Вывод 9 5 3" xfId="7423"/>
    <cellStyle name="Вывод 9 5 3 2" xfId="7424"/>
    <cellStyle name="Вывод 9 5 3 2 2" xfId="7425"/>
    <cellStyle name="Вывод 9 5 3 2 2 2" xfId="20378"/>
    <cellStyle name="Вывод 9 5 3 2 3" xfId="7426"/>
    <cellStyle name="Вывод 9 5 3 2 3 2" xfId="20379"/>
    <cellStyle name="Вывод 9 5 3 2 4" xfId="20377"/>
    <cellStyle name="Вывод 9 5 3 3" xfId="7427"/>
    <cellStyle name="Вывод 9 5 3 3 2" xfId="20380"/>
    <cellStyle name="Вывод 9 5 3 4" xfId="7428"/>
    <cellStyle name="Вывод 9 5 3 4 2" xfId="20381"/>
    <cellStyle name="Вывод 9 5 3 5" xfId="20376"/>
    <cellStyle name="Вывод 9 5 4" xfId="7429"/>
    <cellStyle name="Вывод 9 5 4 2" xfId="7430"/>
    <cellStyle name="Вывод 9 5 4 2 2" xfId="7431"/>
    <cellStyle name="Вывод 9 5 4 2 2 2" xfId="20384"/>
    <cellStyle name="Вывод 9 5 4 2 3" xfId="7432"/>
    <cellStyle name="Вывод 9 5 4 2 3 2" xfId="20385"/>
    <cellStyle name="Вывод 9 5 4 2 4" xfId="20383"/>
    <cellStyle name="Вывод 9 5 4 3" xfId="7433"/>
    <cellStyle name="Вывод 9 5 4 3 2" xfId="20386"/>
    <cellStyle name="Вывод 9 5 4 4" xfId="7434"/>
    <cellStyle name="Вывод 9 5 4 4 2" xfId="20387"/>
    <cellStyle name="Вывод 9 5 4 5" xfId="20382"/>
    <cellStyle name="Вывод 9 5 5" xfId="7435"/>
    <cellStyle name="Вывод 9 5 5 2" xfId="7436"/>
    <cellStyle name="Вывод 9 5 5 2 2" xfId="7437"/>
    <cellStyle name="Вывод 9 5 5 2 2 2" xfId="20390"/>
    <cellStyle name="Вывод 9 5 5 2 3" xfId="7438"/>
    <cellStyle name="Вывод 9 5 5 2 3 2" xfId="20391"/>
    <cellStyle name="Вывод 9 5 5 2 4" xfId="20389"/>
    <cellStyle name="Вывод 9 5 5 3" xfId="7439"/>
    <cellStyle name="Вывод 9 5 5 3 2" xfId="20392"/>
    <cellStyle name="Вывод 9 5 5 4" xfId="7440"/>
    <cellStyle name="Вывод 9 5 5 4 2" xfId="20393"/>
    <cellStyle name="Вывод 9 5 5 5" xfId="20388"/>
    <cellStyle name="Вывод 9 5 6" xfId="7441"/>
    <cellStyle name="Вывод 9 5 6 2" xfId="7442"/>
    <cellStyle name="Вывод 9 5 6 2 2" xfId="7443"/>
    <cellStyle name="Вывод 9 5 6 2 2 2" xfId="20396"/>
    <cellStyle name="Вывод 9 5 6 2 3" xfId="7444"/>
    <cellStyle name="Вывод 9 5 6 2 3 2" xfId="20397"/>
    <cellStyle name="Вывод 9 5 6 2 4" xfId="20395"/>
    <cellStyle name="Вывод 9 5 6 3" xfId="7445"/>
    <cellStyle name="Вывод 9 5 6 3 2" xfId="20398"/>
    <cellStyle name="Вывод 9 5 6 4" xfId="7446"/>
    <cellStyle name="Вывод 9 5 6 4 2" xfId="20399"/>
    <cellStyle name="Вывод 9 5 6 5" xfId="20394"/>
    <cellStyle name="Вывод 9 5 7" xfId="7447"/>
    <cellStyle name="Вывод 9 5 7 2" xfId="7448"/>
    <cellStyle name="Вывод 9 5 7 2 2" xfId="20401"/>
    <cellStyle name="Вывод 9 5 7 3" xfId="7449"/>
    <cellStyle name="Вывод 9 5 7 3 2" xfId="20402"/>
    <cellStyle name="Вывод 9 5 7 4" xfId="20400"/>
    <cellStyle name="Вывод 9 5 8" xfId="7450"/>
    <cellStyle name="Вывод 9 5 8 2" xfId="20403"/>
    <cellStyle name="Вывод 9 5 9" xfId="7451"/>
    <cellStyle name="Вывод 9 5 9 2" xfId="20404"/>
    <cellStyle name="Вывод 9 6" xfId="7452"/>
    <cellStyle name="Вывод 9 6 2" xfId="7453"/>
    <cellStyle name="Вывод 9 6 2 2" xfId="7454"/>
    <cellStyle name="Вывод 9 6 2 2 2" xfId="20407"/>
    <cellStyle name="Вывод 9 6 2 3" xfId="7455"/>
    <cellStyle name="Вывод 9 6 2 3 2" xfId="20408"/>
    <cellStyle name="Вывод 9 6 2 4" xfId="20406"/>
    <cellStyle name="Вывод 9 6 3" xfId="7456"/>
    <cellStyle name="Вывод 9 6 3 2" xfId="20409"/>
    <cellStyle name="Вывод 9 6 4" xfId="7457"/>
    <cellStyle name="Вывод 9 6 4 2" xfId="20410"/>
    <cellStyle name="Вывод 9 6 5" xfId="20405"/>
    <cellStyle name="Вывод 9 7" xfId="7458"/>
    <cellStyle name="Вывод 9 7 2" xfId="7459"/>
    <cellStyle name="Вывод 9 7 2 2" xfId="7460"/>
    <cellStyle name="Вывод 9 7 2 2 2" xfId="20413"/>
    <cellStyle name="Вывод 9 7 2 3" xfId="7461"/>
    <cellStyle name="Вывод 9 7 2 3 2" xfId="20414"/>
    <cellStyle name="Вывод 9 7 2 4" xfId="20412"/>
    <cellStyle name="Вывод 9 7 3" xfId="7462"/>
    <cellStyle name="Вывод 9 7 3 2" xfId="20415"/>
    <cellStyle name="Вывод 9 7 4" xfId="7463"/>
    <cellStyle name="Вывод 9 7 4 2" xfId="20416"/>
    <cellStyle name="Вывод 9 7 5" xfId="20411"/>
    <cellStyle name="Вывод 9 8" xfId="7464"/>
    <cellStyle name="Вывод 9 8 2" xfId="7465"/>
    <cellStyle name="Вывод 9 8 2 2" xfId="7466"/>
    <cellStyle name="Вывод 9 8 2 2 2" xfId="20419"/>
    <cellStyle name="Вывод 9 8 2 3" xfId="7467"/>
    <cellStyle name="Вывод 9 8 2 3 2" xfId="20420"/>
    <cellStyle name="Вывод 9 8 2 4" xfId="20418"/>
    <cellStyle name="Вывод 9 8 3" xfId="7468"/>
    <cellStyle name="Вывод 9 8 3 2" xfId="20421"/>
    <cellStyle name="Вывод 9 8 4" xfId="7469"/>
    <cellStyle name="Вывод 9 8 4 2" xfId="20422"/>
    <cellStyle name="Вывод 9 8 5" xfId="20417"/>
    <cellStyle name="Вывод 9 9" xfId="7470"/>
    <cellStyle name="Вывод 9 9 2" xfId="7471"/>
    <cellStyle name="Вывод 9 9 2 2" xfId="7472"/>
    <cellStyle name="Вывод 9 9 2 2 2" xfId="20425"/>
    <cellStyle name="Вывод 9 9 2 3" xfId="7473"/>
    <cellStyle name="Вывод 9 9 2 3 2" xfId="20426"/>
    <cellStyle name="Вывод 9 9 2 4" xfId="20424"/>
    <cellStyle name="Вывод 9 9 3" xfId="7474"/>
    <cellStyle name="Вывод 9 9 3 2" xfId="20427"/>
    <cellStyle name="Вывод 9 9 4" xfId="7475"/>
    <cellStyle name="Вывод 9 9 4 2" xfId="20428"/>
    <cellStyle name="Вывод 9 9 5" xfId="20423"/>
    <cellStyle name="Вывод 9_46EE.2011(v1.0)" xfId="7476"/>
    <cellStyle name="Вычисление 10" xfId="7477"/>
    <cellStyle name="Вычисление 10 10" xfId="20429"/>
    <cellStyle name="Вычисление 10 2" xfId="7478"/>
    <cellStyle name="Вычисление 10 2 2" xfId="7479"/>
    <cellStyle name="Вычисление 10 2 2 2" xfId="7480"/>
    <cellStyle name="Вычисление 10 2 2 2 2" xfId="7481"/>
    <cellStyle name="Вычисление 10 2 2 2 2 2" xfId="20433"/>
    <cellStyle name="Вычисление 10 2 2 2 3" xfId="20432"/>
    <cellStyle name="Вычисление 10 2 2 3" xfId="20431"/>
    <cellStyle name="Вычисление 10 2 3" xfId="7482"/>
    <cellStyle name="Вычисление 10 2 3 2" xfId="7483"/>
    <cellStyle name="Вычисление 10 2 3 2 2" xfId="20435"/>
    <cellStyle name="Вычисление 10 2 3 3" xfId="20434"/>
    <cellStyle name="Вычисление 10 2 4" xfId="20430"/>
    <cellStyle name="Вычисление 10 3" xfId="7484"/>
    <cellStyle name="Вычисление 10 3 2" xfId="7485"/>
    <cellStyle name="Вычисление 10 3 2 2" xfId="7486"/>
    <cellStyle name="Вычисление 10 3 2 2 2" xfId="20438"/>
    <cellStyle name="Вычисление 10 3 2 3" xfId="20437"/>
    <cellStyle name="Вычисление 10 3 3" xfId="7487"/>
    <cellStyle name="Вычисление 10 3 3 2" xfId="20439"/>
    <cellStyle name="Вычисление 10 3 4" xfId="20436"/>
    <cellStyle name="Вычисление 10 4" xfId="7488"/>
    <cellStyle name="Вычисление 10 4 2" xfId="7489"/>
    <cellStyle name="Вычисление 10 4 2 2" xfId="20441"/>
    <cellStyle name="Вычисление 10 4 3" xfId="7490"/>
    <cellStyle name="Вычисление 10 4 3 2" xfId="20442"/>
    <cellStyle name="Вычисление 10 4 4" xfId="20440"/>
    <cellStyle name="Вычисление 10 5" xfId="7491"/>
    <cellStyle name="Вычисление 10 5 2" xfId="7492"/>
    <cellStyle name="Вычисление 10 5 2 2" xfId="20444"/>
    <cellStyle name="Вычисление 10 5 3" xfId="7493"/>
    <cellStyle name="Вычисление 10 5 3 2" xfId="20445"/>
    <cellStyle name="Вычисление 10 5 4" xfId="20443"/>
    <cellStyle name="Вычисление 10 6" xfId="7494"/>
    <cellStyle name="Вычисление 10 6 2" xfId="7495"/>
    <cellStyle name="Вычисление 10 6 2 2" xfId="20447"/>
    <cellStyle name="Вычисление 10 6 3" xfId="7496"/>
    <cellStyle name="Вычисление 10 6 3 2" xfId="20448"/>
    <cellStyle name="Вычисление 10 6 4" xfId="20446"/>
    <cellStyle name="Вычисление 10 7" xfId="7497"/>
    <cellStyle name="Вычисление 10 7 2" xfId="7498"/>
    <cellStyle name="Вычисление 10 7 2 2" xfId="20450"/>
    <cellStyle name="Вычисление 10 7 3" xfId="7499"/>
    <cellStyle name="Вычисление 10 7 3 2" xfId="20451"/>
    <cellStyle name="Вычисление 10 7 4" xfId="20449"/>
    <cellStyle name="Вычисление 10 8" xfId="7500"/>
    <cellStyle name="Вычисление 10 8 2" xfId="20452"/>
    <cellStyle name="Вычисление 10 9" xfId="7501"/>
    <cellStyle name="Вычисление 10 9 2" xfId="20453"/>
    <cellStyle name="Вычисление 11" xfId="7502"/>
    <cellStyle name="Вычисление 11 2" xfId="7503"/>
    <cellStyle name="Вычисление 11 2 2" xfId="7504"/>
    <cellStyle name="Вычисление 11 2 2 2" xfId="7505"/>
    <cellStyle name="Вычисление 11 2 2 2 2" xfId="7506"/>
    <cellStyle name="Вычисление 11 2 2 2 2 2" xfId="20458"/>
    <cellStyle name="Вычисление 11 2 2 2 3" xfId="20457"/>
    <cellStyle name="Вычисление 11 2 2 3" xfId="20456"/>
    <cellStyle name="Вычисление 11 2 3" xfId="7507"/>
    <cellStyle name="Вычисление 11 2 3 2" xfId="7508"/>
    <cellStyle name="Вычисление 11 2 3 2 2" xfId="20460"/>
    <cellStyle name="Вычисление 11 2 3 3" xfId="20459"/>
    <cellStyle name="Вычисление 11 2 4" xfId="20455"/>
    <cellStyle name="Вычисление 11 3" xfId="7509"/>
    <cellStyle name="Вычисление 11 3 2" xfId="7510"/>
    <cellStyle name="Вычисление 11 3 2 2" xfId="7511"/>
    <cellStyle name="Вычисление 11 3 2 2 2" xfId="20463"/>
    <cellStyle name="Вычисление 11 3 2 3" xfId="20462"/>
    <cellStyle name="Вычисление 11 3 3" xfId="20461"/>
    <cellStyle name="Вычисление 11 4" xfId="7512"/>
    <cellStyle name="Вычисление 11 4 2" xfId="7513"/>
    <cellStyle name="Вычисление 11 4 2 2" xfId="20465"/>
    <cellStyle name="Вычисление 11 4 3" xfId="20464"/>
    <cellStyle name="Вычисление 11 5" xfId="7514"/>
    <cellStyle name="Вычисление 11 5 2" xfId="20466"/>
    <cellStyle name="Вычисление 11 6" xfId="20454"/>
    <cellStyle name="Вычисление 12" xfId="7515"/>
    <cellStyle name="Вычисление 12 2" xfId="7516"/>
    <cellStyle name="Вычисление 12 2 2" xfId="7517"/>
    <cellStyle name="Вычисление 12 2 2 2" xfId="7518"/>
    <cellStyle name="Вычисление 12 2 2 2 2" xfId="7519"/>
    <cellStyle name="Вычисление 12 2 2 2 2 2" xfId="20471"/>
    <cellStyle name="Вычисление 12 2 2 2 3" xfId="20470"/>
    <cellStyle name="Вычисление 12 2 2 3" xfId="20469"/>
    <cellStyle name="Вычисление 12 2 3" xfId="7520"/>
    <cellStyle name="Вычисление 12 2 3 2" xfId="7521"/>
    <cellStyle name="Вычисление 12 2 3 2 2" xfId="20473"/>
    <cellStyle name="Вычисление 12 2 3 3" xfId="20472"/>
    <cellStyle name="Вычисление 12 2 4" xfId="20468"/>
    <cellStyle name="Вычисление 12 3" xfId="7522"/>
    <cellStyle name="Вычисление 12 3 2" xfId="7523"/>
    <cellStyle name="Вычисление 12 3 2 2" xfId="7524"/>
    <cellStyle name="Вычисление 12 3 2 2 2" xfId="20476"/>
    <cellStyle name="Вычисление 12 3 2 3" xfId="20475"/>
    <cellStyle name="Вычисление 12 3 3" xfId="20474"/>
    <cellStyle name="Вычисление 12 4" xfId="7525"/>
    <cellStyle name="Вычисление 12 4 2" xfId="7526"/>
    <cellStyle name="Вычисление 12 4 2 2" xfId="20478"/>
    <cellStyle name="Вычисление 12 4 3" xfId="20477"/>
    <cellStyle name="Вычисление 12 5" xfId="7527"/>
    <cellStyle name="Вычисление 12 5 2" xfId="20479"/>
    <cellStyle name="Вычисление 12 6" xfId="20467"/>
    <cellStyle name="Вычисление 13" xfId="7528"/>
    <cellStyle name="Вычисление 13 2" xfId="7529"/>
    <cellStyle name="Вычисление 13 2 2" xfId="7530"/>
    <cellStyle name="Вычисление 13 2 2 2" xfId="7531"/>
    <cellStyle name="Вычисление 13 2 2 2 2" xfId="7532"/>
    <cellStyle name="Вычисление 13 2 2 2 2 2" xfId="20484"/>
    <cellStyle name="Вычисление 13 2 2 2 3" xfId="20483"/>
    <cellStyle name="Вычисление 13 2 2 3" xfId="20482"/>
    <cellStyle name="Вычисление 13 2 3" xfId="7533"/>
    <cellStyle name="Вычисление 13 2 3 2" xfId="7534"/>
    <cellStyle name="Вычисление 13 2 3 2 2" xfId="20486"/>
    <cellStyle name="Вычисление 13 2 3 3" xfId="20485"/>
    <cellStyle name="Вычисление 13 2 4" xfId="20481"/>
    <cellStyle name="Вычисление 13 3" xfId="7535"/>
    <cellStyle name="Вычисление 13 3 2" xfId="7536"/>
    <cellStyle name="Вычисление 13 3 2 2" xfId="7537"/>
    <cellStyle name="Вычисление 13 3 2 2 2" xfId="20489"/>
    <cellStyle name="Вычисление 13 3 2 3" xfId="20488"/>
    <cellStyle name="Вычисление 13 3 3" xfId="20487"/>
    <cellStyle name="Вычисление 13 4" xfId="7538"/>
    <cellStyle name="Вычисление 13 4 2" xfId="7539"/>
    <cellStyle name="Вычисление 13 4 2 2" xfId="20491"/>
    <cellStyle name="Вычисление 13 4 3" xfId="20490"/>
    <cellStyle name="Вычисление 13 5" xfId="7540"/>
    <cellStyle name="Вычисление 13 5 2" xfId="20492"/>
    <cellStyle name="Вычисление 13 6" xfId="20480"/>
    <cellStyle name="Вычисление 2" xfId="7541"/>
    <cellStyle name="Вычисление 2 10" xfId="7542"/>
    <cellStyle name="Вычисление 2 10 2" xfId="20494"/>
    <cellStyle name="Вычисление 2 11" xfId="20493"/>
    <cellStyle name="Вычисление 2 2" xfId="7543"/>
    <cellStyle name="Вычисление 2 2 2" xfId="7544"/>
    <cellStyle name="Вычисление 2 2 2 2" xfId="7545"/>
    <cellStyle name="Вычисление 2 2 2 2 2" xfId="7546"/>
    <cellStyle name="Вычисление 2 2 2 2 2 2" xfId="7547"/>
    <cellStyle name="Вычисление 2 2 2 2 2 2 2" xfId="20499"/>
    <cellStyle name="Вычисление 2 2 2 2 2 3" xfId="20498"/>
    <cellStyle name="Вычисление 2 2 2 2 3" xfId="20497"/>
    <cellStyle name="Вычисление 2 2 2 3" xfId="7548"/>
    <cellStyle name="Вычисление 2 2 2 3 2" xfId="7549"/>
    <cellStyle name="Вычисление 2 2 2 3 2 2" xfId="20501"/>
    <cellStyle name="Вычисление 2 2 2 3 3" xfId="20500"/>
    <cellStyle name="Вычисление 2 2 2 4" xfId="7550"/>
    <cellStyle name="Вычисление 2 2 2 4 2" xfId="20502"/>
    <cellStyle name="Вычисление 2 2 2 5" xfId="7551"/>
    <cellStyle name="Вычисление 2 2 2 5 2" xfId="20503"/>
    <cellStyle name="Вычисление 2 2 2 6" xfId="7552"/>
    <cellStyle name="Вычисление 2 2 2 6 2" xfId="20504"/>
    <cellStyle name="Вычисление 2 2 2 7" xfId="7553"/>
    <cellStyle name="Вычисление 2 2 2 7 2" xfId="20505"/>
    <cellStyle name="Вычисление 2 2 2 8" xfId="20496"/>
    <cellStyle name="Вычисление 2 2 3" xfId="7554"/>
    <cellStyle name="Вычисление 2 2 3 2" xfId="7555"/>
    <cellStyle name="Вычисление 2 2 3 2 2" xfId="7556"/>
    <cellStyle name="Вычисление 2 2 3 2 2 2" xfId="20508"/>
    <cellStyle name="Вычисление 2 2 3 2 3" xfId="20507"/>
    <cellStyle name="Вычисление 2 2 3 3" xfId="20506"/>
    <cellStyle name="Вычисление 2 2 4" xfId="7557"/>
    <cellStyle name="Вычисление 2 2 4 2" xfId="7558"/>
    <cellStyle name="Вычисление 2 2 4 2 2" xfId="20510"/>
    <cellStyle name="Вычисление 2 2 4 3" xfId="20509"/>
    <cellStyle name="Вычисление 2 2 5" xfId="7559"/>
    <cellStyle name="Вычисление 2 2 5 2" xfId="20511"/>
    <cellStyle name="Вычисление 2 2 6" xfId="7560"/>
    <cellStyle name="Вычисление 2 2 6 2" xfId="20512"/>
    <cellStyle name="Вычисление 2 2 7" xfId="7561"/>
    <cellStyle name="Вычисление 2 2 7 2" xfId="20513"/>
    <cellStyle name="Вычисление 2 2 8" xfId="20495"/>
    <cellStyle name="Вычисление 2 3" xfId="7562"/>
    <cellStyle name="Вычисление 2 3 2" xfId="7563"/>
    <cellStyle name="Вычисление 2 3 2 2" xfId="7564"/>
    <cellStyle name="Вычисление 2 3 2 2 2" xfId="7565"/>
    <cellStyle name="Вычисление 2 3 2 2 2 2" xfId="20517"/>
    <cellStyle name="Вычисление 2 3 2 2 3" xfId="20516"/>
    <cellStyle name="Вычисление 2 3 2 3" xfId="20515"/>
    <cellStyle name="Вычисление 2 3 3" xfId="7566"/>
    <cellStyle name="Вычисление 2 3 3 2" xfId="7567"/>
    <cellStyle name="Вычисление 2 3 3 2 2" xfId="20519"/>
    <cellStyle name="Вычисление 2 3 3 3" xfId="20518"/>
    <cellStyle name="Вычисление 2 3 4" xfId="7568"/>
    <cellStyle name="Вычисление 2 3 4 2" xfId="20520"/>
    <cellStyle name="Вычисление 2 3 5" xfId="7569"/>
    <cellStyle name="Вычисление 2 3 5 2" xfId="20521"/>
    <cellStyle name="Вычисление 2 3 6" xfId="7570"/>
    <cellStyle name="Вычисление 2 3 6 2" xfId="20522"/>
    <cellStyle name="Вычисление 2 3 7" xfId="7571"/>
    <cellStyle name="Вычисление 2 3 7 2" xfId="20523"/>
    <cellStyle name="Вычисление 2 3 8" xfId="20514"/>
    <cellStyle name="Вычисление 2 4" xfId="7572"/>
    <cellStyle name="Вычисление 2 4 2" xfId="7573"/>
    <cellStyle name="Вычисление 2 4 2 2" xfId="7574"/>
    <cellStyle name="Вычисление 2 4 2 2 2" xfId="20526"/>
    <cellStyle name="Вычисление 2 4 2 3" xfId="20525"/>
    <cellStyle name="Вычисление 2 4 3" xfId="7575"/>
    <cellStyle name="Вычисление 2 4 3 2" xfId="20527"/>
    <cellStyle name="Вычисление 2 4 4" xfId="20524"/>
    <cellStyle name="Вычисление 2 5" xfId="7576"/>
    <cellStyle name="Вычисление 2 5 2" xfId="7577"/>
    <cellStyle name="Вычисление 2 5 2 2" xfId="20529"/>
    <cellStyle name="Вычисление 2 5 3" xfId="7578"/>
    <cellStyle name="Вычисление 2 5 3 2" xfId="20530"/>
    <cellStyle name="Вычисление 2 5 4" xfId="20528"/>
    <cellStyle name="Вычисление 2 6" xfId="7579"/>
    <cellStyle name="Вычисление 2 6 2" xfId="7580"/>
    <cellStyle name="Вычисление 2 6 2 2" xfId="20532"/>
    <cellStyle name="Вычисление 2 6 3" xfId="7581"/>
    <cellStyle name="Вычисление 2 6 3 2" xfId="20533"/>
    <cellStyle name="Вычисление 2 6 4" xfId="20531"/>
    <cellStyle name="Вычисление 2 7" xfId="7582"/>
    <cellStyle name="Вычисление 2 7 2" xfId="7583"/>
    <cellStyle name="Вычисление 2 7 2 2" xfId="20535"/>
    <cellStyle name="Вычисление 2 7 3" xfId="7584"/>
    <cellStyle name="Вычисление 2 7 3 2" xfId="20536"/>
    <cellStyle name="Вычисление 2 7 4" xfId="20534"/>
    <cellStyle name="Вычисление 2 8" xfId="7585"/>
    <cellStyle name="Вычисление 2 8 2" xfId="7586"/>
    <cellStyle name="Вычисление 2 8 2 2" xfId="20538"/>
    <cellStyle name="Вычисление 2 8 3" xfId="7587"/>
    <cellStyle name="Вычисление 2 8 3 2" xfId="20539"/>
    <cellStyle name="Вычисление 2 8 4" xfId="20537"/>
    <cellStyle name="Вычисление 2 9" xfId="7588"/>
    <cellStyle name="Вычисление 2 9 2" xfId="20540"/>
    <cellStyle name="Вычисление 2_46EE.2011(v1.0)" xfId="7589"/>
    <cellStyle name="Вычисление 3" xfId="7590"/>
    <cellStyle name="Вычисление 3 10" xfId="7591"/>
    <cellStyle name="Вычисление 3 10 2" xfId="20542"/>
    <cellStyle name="Вычисление 3 11" xfId="20541"/>
    <cellStyle name="Вычисление 3 2" xfId="7592"/>
    <cellStyle name="Вычисление 3 2 2" xfId="7593"/>
    <cellStyle name="Вычисление 3 2 2 2" xfId="7594"/>
    <cellStyle name="Вычисление 3 2 2 2 2" xfId="7595"/>
    <cellStyle name="Вычисление 3 2 2 2 2 2" xfId="7596"/>
    <cellStyle name="Вычисление 3 2 2 2 2 2 2" xfId="20547"/>
    <cellStyle name="Вычисление 3 2 2 2 2 3" xfId="20546"/>
    <cellStyle name="Вычисление 3 2 2 2 3" xfId="20545"/>
    <cellStyle name="Вычисление 3 2 2 3" xfId="7597"/>
    <cellStyle name="Вычисление 3 2 2 3 2" xfId="7598"/>
    <cellStyle name="Вычисление 3 2 2 3 2 2" xfId="20549"/>
    <cellStyle name="Вычисление 3 2 2 3 3" xfId="20548"/>
    <cellStyle name="Вычисление 3 2 2 4" xfId="7599"/>
    <cellStyle name="Вычисление 3 2 2 4 2" xfId="20550"/>
    <cellStyle name="Вычисление 3 2 2 5" xfId="7600"/>
    <cellStyle name="Вычисление 3 2 2 5 2" xfId="20551"/>
    <cellStyle name="Вычисление 3 2 2 6" xfId="7601"/>
    <cellStyle name="Вычисление 3 2 2 6 2" xfId="20552"/>
    <cellStyle name="Вычисление 3 2 2 7" xfId="7602"/>
    <cellStyle name="Вычисление 3 2 2 7 2" xfId="20553"/>
    <cellStyle name="Вычисление 3 2 2 8" xfId="20544"/>
    <cellStyle name="Вычисление 3 2 3" xfId="7603"/>
    <cellStyle name="Вычисление 3 2 3 2" xfId="7604"/>
    <cellStyle name="Вычисление 3 2 3 2 2" xfId="7605"/>
    <cellStyle name="Вычисление 3 2 3 2 2 2" xfId="20556"/>
    <cellStyle name="Вычисление 3 2 3 2 3" xfId="20555"/>
    <cellStyle name="Вычисление 3 2 3 3" xfId="20554"/>
    <cellStyle name="Вычисление 3 2 4" xfId="7606"/>
    <cellStyle name="Вычисление 3 2 4 2" xfId="7607"/>
    <cellStyle name="Вычисление 3 2 4 2 2" xfId="20558"/>
    <cellStyle name="Вычисление 3 2 4 3" xfId="20557"/>
    <cellStyle name="Вычисление 3 2 5" xfId="7608"/>
    <cellStyle name="Вычисление 3 2 5 2" xfId="20559"/>
    <cellStyle name="Вычисление 3 2 6" xfId="7609"/>
    <cellStyle name="Вычисление 3 2 6 2" xfId="20560"/>
    <cellStyle name="Вычисление 3 2 7" xfId="7610"/>
    <cellStyle name="Вычисление 3 2 7 2" xfId="20561"/>
    <cellStyle name="Вычисление 3 2 8" xfId="20543"/>
    <cellStyle name="Вычисление 3 3" xfId="7611"/>
    <cellStyle name="Вычисление 3 3 2" xfId="7612"/>
    <cellStyle name="Вычисление 3 3 2 2" xfId="7613"/>
    <cellStyle name="Вычисление 3 3 2 2 2" xfId="7614"/>
    <cellStyle name="Вычисление 3 3 2 2 2 2" xfId="20565"/>
    <cellStyle name="Вычисление 3 3 2 2 3" xfId="20564"/>
    <cellStyle name="Вычисление 3 3 2 3" xfId="20563"/>
    <cellStyle name="Вычисление 3 3 3" xfId="7615"/>
    <cellStyle name="Вычисление 3 3 3 2" xfId="7616"/>
    <cellStyle name="Вычисление 3 3 3 2 2" xfId="20567"/>
    <cellStyle name="Вычисление 3 3 3 3" xfId="20566"/>
    <cellStyle name="Вычисление 3 3 4" xfId="7617"/>
    <cellStyle name="Вычисление 3 3 4 2" xfId="20568"/>
    <cellStyle name="Вычисление 3 3 5" xfId="7618"/>
    <cellStyle name="Вычисление 3 3 5 2" xfId="20569"/>
    <cellStyle name="Вычисление 3 3 6" xfId="7619"/>
    <cellStyle name="Вычисление 3 3 6 2" xfId="20570"/>
    <cellStyle name="Вычисление 3 3 7" xfId="7620"/>
    <cellStyle name="Вычисление 3 3 7 2" xfId="20571"/>
    <cellStyle name="Вычисление 3 3 8" xfId="20562"/>
    <cellStyle name="Вычисление 3 4" xfId="7621"/>
    <cellStyle name="Вычисление 3 4 2" xfId="7622"/>
    <cellStyle name="Вычисление 3 4 2 2" xfId="7623"/>
    <cellStyle name="Вычисление 3 4 2 2 2" xfId="20574"/>
    <cellStyle name="Вычисление 3 4 2 3" xfId="20573"/>
    <cellStyle name="Вычисление 3 4 3" xfId="7624"/>
    <cellStyle name="Вычисление 3 4 3 2" xfId="20575"/>
    <cellStyle name="Вычисление 3 4 4" xfId="20572"/>
    <cellStyle name="Вычисление 3 5" xfId="7625"/>
    <cellStyle name="Вычисление 3 5 2" xfId="7626"/>
    <cellStyle name="Вычисление 3 5 2 2" xfId="20577"/>
    <cellStyle name="Вычисление 3 5 3" xfId="7627"/>
    <cellStyle name="Вычисление 3 5 3 2" xfId="20578"/>
    <cellStyle name="Вычисление 3 5 4" xfId="20576"/>
    <cellStyle name="Вычисление 3 6" xfId="7628"/>
    <cellStyle name="Вычисление 3 6 2" xfId="7629"/>
    <cellStyle name="Вычисление 3 6 2 2" xfId="20580"/>
    <cellStyle name="Вычисление 3 6 3" xfId="7630"/>
    <cellStyle name="Вычисление 3 6 3 2" xfId="20581"/>
    <cellStyle name="Вычисление 3 6 4" xfId="20579"/>
    <cellStyle name="Вычисление 3 7" xfId="7631"/>
    <cellStyle name="Вычисление 3 7 2" xfId="7632"/>
    <cellStyle name="Вычисление 3 7 2 2" xfId="20583"/>
    <cellStyle name="Вычисление 3 7 3" xfId="7633"/>
    <cellStyle name="Вычисление 3 7 3 2" xfId="20584"/>
    <cellStyle name="Вычисление 3 7 4" xfId="20582"/>
    <cellStyle name="Вычисление 3 8" xfId="7634"/>
    <cellStyle name="Вычисление 3 8 2" xfId="7635"/>
    <cellStyle name="Вычисление 3 8 2 2" xfId="20586"/>
    <cellStyle name="Вычисление 3 8 3" xfId="7636"/>
    <cellStyle name="Вычисление 3 8 3 2" xfId="20587"/>
    <cellStyle name="Вычисление 3 8 4" xfId="20585"/>
    <cellStyle name="Вычисление 3 9" xfId="7637"/>
    <cellStyle name="Вычисление 3 9 2" xfId="20588"/>
    <cellStyle name="Вычисление 3_46EE.2011(v1.0)" xfId="7638"/>
    <cellStyle name="Вычисление 4" xfId="7639"/>
    <cellStyle name="Вычисление 4 10" xfId="7640"/>
    <cellStyle name="Вычисление 4 10 2" xfId="20590"/>
    <cellStyle name="Вычисление 4 11" xfId="20589"/>
    <cellStyle name="Вычисление 4 2" xfId="7641"/>
    <cellStyle name="Вычисление 4 2 2" xfId="7642"/>
    <cellStyle name="Вычисление 4 2 2 2" xfId="7643"/>
    <cellStyle name="Вычисление 4 2 2 2 2" xfId="7644"/>
    <cellStyle name="Вычисление 4 2 2 2 2 2" xfId="7645"/>
    <cellStyle name="Вычисление 4 2 2 2 2 2 2" xfId="20595"/>
    <cellStyle name="Вычисление 4 2 2 2 2 3" xfId="20594"/>
    <cellStyle name="Вычисление 4 2 2 2 3" xfId="20593"/>
    <cellStyle name="Вычисление 4 2 2 3" xfId="7646"/>
    <cellStyle name="Вычисление 4 2 2 3 2" xfId="7647"/>
    <cellStyle name="Вычисление 4 2 2 3 2 2" xfId="20597"/>
    <cellStyle name="Вычисление 4 2 2 3 3" xfId="20596"/>
    <cellStyle name="Вычисление 4 2 2 4" xfId="7648"/>
    <cellStyle name="Вычисление 4 2 2 4 2" xfId="20598"/>
    <cellStyle name="Вычисление 4 2 2 5" xfId="7649"/>
    <cellStyle name="Вычисление 4 2 2 5 2" xfId="20599"/>
    <cellStyle name="Вычисление 4 2 2 6" xfId="7650"/>
    <cellStyle name="Вычисление 4 2 2 6 2" xfId="20600"/>
    <cellStyle name="Вычисление 4 2 2 7" xfId="7651"/>
    <cellStyle name="Вычисление 4 2 2 7 2" xfId="20601"/>
    <cellStyle name="Вычисление 4 2 2 8" xfId="20592"/>
    <cellStyle name="Вычисление 4 2 3" xfId="7652"/>
    <cellStyle name="Вычисление 4 2 3 2" xfId="7653"/>
    <cellStyle name="Вычисление 4 2 3 2 2" xfId="7654"/>
    <cellStyle name="Вычисление 4 2 3 2 2 2" xfId="20604"/>
    <cellStyle name="Вычисление 4 2 3 2 3" xfId="20603"/>
    <cellStyle name="Вычисление 4 2 3 3" xfId="20602"/>
    <cellStyle name="Вычисление 4 2 4" xfId="7655"/>
    <cellStyle name="Вычисление 4 2 4 2" xfId="7656"/>
    <cellStyle name="Вычисление 4 2 4 2 2" xfId="20606"/>
    <cellStyle name="Вычисление 4 2 4 3" xfId="20605"/>
    <cellStyle name="Вычисление 4 2 5" xfId="7657"/>
    <cellStyle name="Вычисление 4 2 5 2" xfId="20607"/>
    <cellStyle name="Вычисление 4 2 6" xfId="7658"/>
    <cellStyle name="Вычисление 4 2 6 2" xfId="20608"/>
    <cellStyle name="Вычисление 4 2 7" xfId="7659"/>
    <cellStyle name="Вычисление 4 2 7 2" xfId="20609"/>
    <cellStyle name="Вычисление 4 2 8" xfId="20591"/>
    <cellStyle name="Вычисление 4 3" xfId="7660"/>
    <cellStyle name="Вычисление 4 3 2" xfId="7661"/>
    <cellStyle name="Вычисление 4 3 2 2" xfId="7662"/>
    <cellStyle name="Вычисление 4 3 2 2 2" xfId="7663"/>
    <cellStyle name="Вычисление 4 3 2 2 2 2" xfId="20613"/>
    <cellStyle name="Вычисление 4 3 2 2 3" xfId="20612"/>
    <cellStyle name="Вычисление 4 3 2 3" xfId="20611"/>
    <cellStyle name="Вычисление 4 3 3" xfId="7664"/>
    <cellStyle name="Вычисление 4 3 3 2" xfId="7665"/>
    <cellStyle name="Вычисление 4 3 3 2 2" xfId="20615"/>
    <cellStyle name="Вычисление 4 3 3 3" xfId="20614"/>
    <cellStyle name="Вычисление 4 3 4" xfId="7666"/>
    <cellStyle name="Вычисление 4 3 4 2" xfId="20616"/>
    <cellStyle name="Вычисление 4 3 5" xfId="7667"/>
    <cellStyle name="Вычисление 4 3 5 2" xfId="20617"/>
    <cellStyle name="Вычисление 4 3 6" xfId="7668"/>
    <cellStyle name="Вычисление 4 3 6 2" xfId="20618"/>
    <cellStyle name="Вычисление 4 3 7" xfId="7669"/>
    <cellStyle name="Вычисление 4 3 7 2" xfId="20619"/>
    <cellStyle name="Вычисление 4 3 8" xfId="20610"/>
    <cellStyle name="Вычисление 4 4" xfId="7670"/>
    <cellStyle name="Вычисление 4 4 2" xfId="7671"/>
    <cellStyle name="Вычисление 4 4 2 2" xfId="7672"/>
    <cellStyle name="Вычисление 4 4 2 2 2" xfId="20622"/>
    <cellStyle name="Вычисление 4 4 2 3" xfId="20621"/>
    <cellStyle name="Вычисление 4 4 3" xfId="7673"/>
    <cellStyle name="Вычисление 4 4 3 2" xfId="20623"/>
    <cellStyle name="Вычисление 4 4 4" xfId="20620"/>
    <cellStyle name="Вычисление 4 5" xfId="7674"/>
    <cellStyle name="Вычисление 4 5 2" xfId="7675"/>
    <cellStyle name="Вычисление 4 5 2 2" xfId="20625"/>
    <cellStyle name="Вычисление 4 5 3" xfId="7676"/>
    <cellStyle name="Вычисление 4 5 3 2" xfId="20626"/>
    <cellStyle name="Вычисление 4 5 4" xfId="20624"/>
    <cellStyle name="Вычисление 4 6" xfId="7677"/>
    <cellStyle name="Вычисление 4 6 2" xfId="7678"/>
    <cellStyle name="Вычисление 4 6 2 2" xfId="20628"/>
    <cellStyle name="Вычисление 4 6 3" xfId="7679"/>
    <cellStyle name="Вычисление 4 6 3 2" xfId="20629"/>
    <cellStyle name="Вычисление 4 6 4" xfId="20627"/>
    <cellStyle name="Вычисление 4 7" xfId="7680"/>
    <cellStyle name="Вычисление 4 7 2" xfId="7681"/>
    <cellStyle name="Вычисление 4 7 2 2" xfId="20631"/>
    <cellStyle name="Вычисление 4 7 3" xfId="7682"/>
    <cellStyle name="Вычисление 4 7 3 2" xfId="20632"/>
    <cellStyle name="Вычисление 4 7 4" xfId="20630"/>
    <cellStyle name="Вычисление 4 8" xfId="7683"/>
    <cellStyle name="Вычисление 4 8 2" xfId="7684"/>
    <cellStyle name="Вычисление 4 8 2 2" xfId="20634"/>
    <cellStyle name="Вычисление 4 8 3" xfId="7685"/>
    <cellStyle name="Вычисление 4 8 3 2" xfId="20635"/>
    <cellStyle name="Вычисление 4 8 4" xfId="20633"/>
    <cellStyle name="Вычисление 4 9" xfId="7686"/>
    <cellStyle name="Вычисление 4 9 2" xfId="20636"/>
    <cellStyle name="Вычисление 4_46EE.2011(v1.0)" xfId="7687"/>
    <cellStyle name="Вычисление 5" xfId="7688"/>
    <cellStyle name="Вычисление 5 10" xfId="7689"/>
    <cellStyle name="Вычисление 5 10 2" xfId="20638"/>
    <cellStyle name="Вычисление 5 11" xfId="20637"/>
    <cellStyle name="Вычисление 5 2" xfId="7690"/>
    <cellStyle name="Вычисление 5 2 2" xfId="7691"/>
    <cellStyle name="Вычисление 5 2 2 2" xfId="7692"/>
    <cellStyle name="Вычисление 5 2 2 2 2" xfId="7693"/>
    <cellStyle name="Вычисление 5 2 2 2 2 2" xfId="7694"/>
    <cellStyle name="Вычисление 5 2 2 2 2 2 2" xfId="20643"/>
    <cellStyle name="Вычисление 5 2 2 2 2 3" xfId="20642"/>
    <cellStyle name="Вычисление 5 2 2 2 3" xfId="20641"/>
    <cellStyle name="Вычисление 5 2 2 3" xfId="7695"/>
    <cellStyle name="Вычисление 5 2 2 3 2" xfId="7696"/>
    <cellStyle name="Вычисление 5 2 2 3 2 2" xfId="20645"/>
    <cellStyle name="Вычисление 5 2 2 3 3" xfId="20644"/>
    <cellStyle name="Вычисление 5 2 2 4" xfId="7697"/>
    <cellStyle name="Вычисление 5 2 2 4 2" xfId="20646"/>
    <cellStyle name="Вычисление 5 2 2 5" xfId="7698"/>
    <cellStyle name="Вычисление 5 2 2 5 2" xfId="20647"/>
    <cellStyle name="Вычисление 5 2 2 6" xfId="7699"/>
    <cellStyle name="Вычисление 5 2 2 6 2" xfId="20648"/>
    <cellStyle name="Вычисление 5 2 2 7" xfId="7700"/>
    <cellStyle name="Вычисление 5 2 2 7 2" xfId="20649"/>
    <cellStyle name="Вычисление 5 2 2 8" xfId="20640"/>
    <cellStyle name="Вычисление 5 2 3" xfId="7701"/>
    <cellStyle name="Вычисление 5 2 3 2" xfId="7702"/>
    <cellStyle name="Вычисление 5 2 3 2 2" xfId="7703"/>
    <cellStyle name="Вычисление 5 2 3 2 2 2" xfId="20652"/>
    <cellStyle name="Вычисление 5 2 3 2 3" xfId="20651"/>
    <cellStyle name="Вычисление 5 2 3 3" xfId="20650"/>
    <cellStyle name="Вычисление 5 2 4" xfId="7704"/>
    <cellStyle name="Вычисление 5 2 4 2" xfId="7705"/>
    <cellStyle name="Вычисление 5 2 4 2 2" xfId="20654"/>
    <cellStyle name="Вычисление 5 2 4 3" xfId="20653"/>
    <cellStyle name="Вычисление 5 2 5" xfId="7706"/>
    <cellStyle name="Вычисление 5 2 5 2" xfId="20655"/>
    <cellStyle name="Вычисление 5 2 6" xfId="7707"/>
    <cellStyle name="Вычисление 5 2 6 2" xfId="20656"/>
    <cellStyle name="Вычисление 5 2 7" xfId="7708"/>
    <cellStyle name="Вычисление 5 2 7 2" xfId="20657"/>
    <cellStyle name="Вычисление 5 2 8" xfId="20639"/>
    <cellStyle name="Вычисление 5 3" xfId="7709"/>
    <cellStyle name="Вычисление 5 3 2" xfId="7710"/>
    <cellStyle name="Вычисление 5 3 2 2" xfId="7711"/>
    <cellStyle name="Вычисление 5 3 2 2 2" xfId="7712"/>
    <cellStyle name="Вычисление 5 3 2 2 2 2" xfId="20661"/>
    <cellStyle name="Вычисление 5 3 2 2 3" xfId="20660"/>
    <cellStyle name="Вычисление 5 3 2 3" xfId="20659"/>
    <cellStyle name="Вычисление 5 3 3" xfId="7713"/>
    <cellStyle name="Вычисление 5 3 3 2" xfId="7714"/>
    <cellStyle name="Вычисление 5 3 3 2 2" xfId="20663"/>
    <cellStyle name="Вычисление 5 3 3 3" xfId="20662"/>
    <cellStyle name="Вычисление 5 3 4" xfId="7715"/>
    <cellStyle name="Вычисление 5 3 4 2" xfId="20664"/>
    <cellStyle name="Вычисление 5 3 5" xfId="7716"/>
    <cellStyle name="Вычисление 5 3 5 2" xfId="20665"/>
    <cellStyle name="Вычисление 5 3 6" xfId="7717"/>
    <cellStyle name="Вычисление 5 3 6 2" xfId="20666"/>
    <cellStyle name="Вычисление 5 3 7" xfId="7718"/>
    <cellStyle name="Вычисление 5 3 7 2" xfId="20667"/>
    <cellStyle name="Вычисление 5 3 8" xfId="20658"/>
    <cellStyle name="Вычисление 5 4" xfId="7719"/>
    <cellStyle name="Вычисление 5 4 2" xfId="7720"/>
    <cellStyle name="Вычисление 5 4 2 2" xfId="7721"/>
    <cellStyle name="Вычисление 5 4 2 2 2" xfId="20670"/>
    <cellStyle name="Вычисление 5 4 2 3" xfId="20669"/>
    <cellStyle name="Вычисление 5 4 3" xfId="7722"/>
    <cellStyle name="Вычисление 5 4 3 2" xfId="20671"/>
    <cellStyle name="Вычисление 5 4 4" xfId="20668"/>
    <cellStyle name="Вычисление 5 5" xfId="7723"/>
    <cellStyle name="Вычисление 5 5 2" xfId="7724"/>
    <cellStyle name="Вычисление 5 5 2 2" xfId="20673"/>
    <cellStyle name="Вычисление 5 5 3" xfId="7725"/>
    <cellStyle name="Вычисление 5 5 3 2" xfId="20674"/>
    <cellStyle name="Вычисление 5 5 4" xfId="20672"/>
    <cellStyle name="Вычисление 5 6" xfId="7726"/>
    <cellStyle name="Вычисление 5 6 2" xfId="7727"/>
    <cellStyle name="Вычисление 5 6 2 2" xfId="20676"/>
    <cellStyle name="Вычисление 5 6 3" xfId="7728"/>
    <cellStyle name="Вычисление 5 6 3 2" xfId="20677"/>
    <cellStyle name="Вычисление 5 6 4" xfId="20675"/>
    <cellStyle name="Вычисление 5 7" xfId="7729"/>
    <cellStyle name="Вычисление 5 7 2" xfId="7730"/>
    <cellStyle name="Вычисление 5 7 2 2" xfId="20679"/>
    <cellStyle name="Вычисление 5 7 3" xfId="7731"/>
    <cellStyle name="Вычисление 5 7 3 2" xfId="20680"/>
    <cellStyle name="Вычисление 5 7 4" xfId="20678"/>
    <cellStyle name="Вычисление 5 8" xfId="7732"/>
    <cellStyle name="Вычисление 5 8 2" xfId="7733"/>
    <cellStyle name="Вычисление 5 8 2 2" xfId="20682"/>
    <cellStyle name="Вычисление 5 8 3" xfId="7734"/>
    <cellStyle name="Вычисление 5 8 3 2" xfId="20683"/>
    <cellStyle name="Вычисление 5 8 4" xfId="20681"/>
    <cellStyle name="Вычисление 5 9" xfId="7735"/>
    <cellStyle name="Вычисление 5 9 2" xfId="20684"/>
    <cellStyle name="Вычисление 5_46EE.2011(v1.0)" xfId="7736"/>
    <cellStyle name="Вычисление 6" xfId="7737"/>
    <cellStyle name="Вычисление 6 10" xfId="7738"/>
    <cellStyle name="Вычисление 6 10 2" xfId="20686"/>
    <cellStyle name="Вычисление 6 11" xfId="20685"/>
    <cellStyle name="Вычисление 6 2" xfId="7739"/>
    <cellStyle name="Вычисление 6 2 2" xfId="7740"/>
    <cellStyle name="Вычисление 6 2 2 2" xfId="7741"/>
    <cellStyle name="Вычисление 6 2 2 2 2" xfId="7742"/>
    <cellStyle name="Вычисление 6 2 2 2 2 2" xfId="7743"/>
    <cellStyle name="Вычисление 6 2 2 2 2 2 2" xfId="20691"/>
    <cellStyle name="Вычисление 6 2 2 2 2 3" xfId="20690"/>
    <cellStyle name="Вычисление 6 2 2 2 3" xfId="20689"/>
    <cellStyle name="Вычисление 6 2 2 3" xfId="7744"/>
    <cellStyle name="Вычисление 6 2 2 3 2" xfId="7745"/>
    <cellStyle name="Вычисление 6 2 2 3 2 2" xfId="20693"/>
    <cellStyle name="Вычисление 6 2 2 3 3" xfId="20692"/>
    <cellStyle name="Вычисление 6 2 2 4" xfId="7746"/>
    <cellStyle name="Вычисление 6 2 2 4 2" xfId="20694"/>
    <cellStyle name="Вычисление 6 2 2 5" xfId="7747"/>
    <cellStyle name="Вычисление 6 2 2 5 2" xfId="20695"/>
    <cellStyle name="Вычисление 6 2 2 6" xfId="7748"/>
    <cellStyle name="Вычисление 6 2 2 6 2" xfId="20696"/>
    <cellStyle name="Вычисление 6 2 2 7" xfId="7749"/>
    <cellStyle name="Вычисление 6 2 2 7 2" xfId="20697"/>
    <cellStyle name="Вычисление 6 2 2 8" xfId="20688"/>
    <cellStyle name="Вычисление 6 2 3" xfId="7750"/>
    <cellStyle name="Вычисление 6 2 3 2" xfId="7751"/>
    <cellStyle name="Вычисление 6 2 3 2 2" xfId="7752"/>
    <cellStyle name="Вычисление 6 2 3 2 2 2" xfId="20700"/>
    <cellStyle name="Вычисление 6 2 3 2 3" xfId="20699"/>
    <cellStyle name="Вычисление 6 2 3 3" xfId="20698"/>
    <cellStyle name="Вычисление 6 2 4" xfId="7753"/>
    <cellStyle name="Вычисление 6 2 4 2" xfId="7754"/>
    <cellStyle name="Вычисление 6 2 4 2 2" xfId="20702"/>
    <cellStyle name="Вычисление 6 2 4 3" xfId="20701"/>
    <cellStyle name="Вычисление 6 2 5" xfId="7755"/>
    <cellStyle name="Вычисление 6 2 5 2" xfId="20703"/>
    <cellStyle name="Вычисление 6 2 6" xfId="7756"/>
    <cellStyle name="Вычисление 6 2 6 2" xfId="20704"/>
    <cellStyle name="Вычисление 6 2 7" xfId="7757"/>
    <cellStyle name="Вычисление 6 2 7 2" xfId="20705"/>
    <cellStyle name="Вычисление 6 2 8" xfId="20687"/>
    <cellStyle name="Вычисление 6 3" xfId="7758"/>
    <cellStyle name="Вычисление 6 3 2" xfId="7759"/>
    <cellStyle name="Вычисление 6 3 2 2" xfId="7760"/>
    <cellStyle name="Вычисление 6 3 2 2 2" xfId="7761"/>
    <cellStyle name="Вычисление 6 3 2 2 2 2" xfId="20709"/>
    <cellStyle name="Вычисление 6 3 2 2 3" xfId="20708"/>
    <cellStyle name="Вычисление 6 3 2 3" xfId="20707"/>
    <cellStyle name="Вычисление 6 3 3" xfId="7762"/>
    <cellStyle name="Вычисление 6 3 3 2" xfId="7763"/>
    <cellStyle name="Вычисление 6 3 3 2 2" xfId="20711"/>
    <cellStyle name="Вычисление 6 3 3 3" xfId="20710"/>
    <cellStyle name="Вычисление 6 3 4" xfId="7764"/>
    <cellStyle name="Вычисление 6 3 4 2" xfId="20712"/>
    <cellStyle name="Вычисление 6 3 5" xfId="7765"/>
    <cellStyle name="Вычисление 6 3 5 2" xfId="20713"/>
    <cellStyle name="Вычисление 6 3 6" xfId="7766"/>
    <cellStyle name="Вычисление 6 3 6 2" xfId="20714"/>
    <cellStyle name="Вычисление 6 3 7" xfId="7767"/>
    <cellStyle name="Вычисление 6 3 7 2" xfId="20715"/>
    <cellStyle name="Вычисление 6 3 8" xfId="20706"/>
    <cellStyle name="Вычисление 6 4" xfId="7768"/>
    <cellStyle name="Вычисление 6 4 2" xfId="7769"/>
    <cellStyle name="Вычисление 6 4 2 2" xfId="7770"/>
    <cellStyle name="Вычисление 6 4 2 2 2" xfId="20718"/>
    <cellStyle name="Вычисление 6 4 2 3" xfId="20717"/>
    <cellStyle name="Вычисление 6 4 3" xfId="7771"/>
    <cellStyle name="Вычисление 6 4 3 2" xfId="20719"/>
    <cellStyle name="Вычисление 6 4 4" xfId="20716"/>
    <cellStyle name="Вычисление 6 5" xfId="7772"/>
    <cellStyle name="Вычисление 6 5 2" xfId="7773"/>
    <cellStyle name="Вычисление 6 5 2 2" xfId="20721"/>
    <cellStyle name="Вычисление 6 5 3" xfId="7774"/>
    <cellStyle name="Вычисление 6 5 3 2" xfId="20722"/>
    <cellStyle name="Вычисление 6 5 4" xfId="20720"/>
    <cellStyle name="Вычисление 6 6" xfId="7775"/>
    <cellStyle name="Вычисление 6 6 2" xfId="7776"/>
    <cellStyle name="Вычисление 6 6 2 2" xfId="20724"/>
    <cellStyle name="Вычисление 6 6 3" xfId="7777"/>
    <cellStyle name="Вычисление 6 6 3 2" xfId="20725"/>
    <cellStyle name="Вычисление 6 6 4" xfId="20723"/>
    <cellStyle name="Вычисление 6 7" xfId="7778"/>
    <cellStyle name="Вычисление 6 7 2" xfId="7779"/>
    <cellStyle name="Вычисление 6 7 2 2" xfId="20727"/>
    <cellStyle name="Вычисление 6 7 3" xfId="7780"/>
    <cellStyle name="Вычисление 6 7 3 2" xfId="20728"/>
    <cellStyle name="Вычисление 6 7 4" xfId="20726"/>
    <cellStyle name="Вычисление 6 8" xfId="7781"/>
    <cellStyle name="Вычисление 6 8 2" xfId="7782"/>
    <cellStyle name="Вычисление 6 8 2 2" xfId="20730"/>
    <cellStyle name="Вычисление 6 8 3" xfId="7783"/>
    <cellStyle name="Вычисление 6 8 3 2" xfId="20731"/>
    <cellStyle name="Вычисление 6 8 4" xfId="20729"/>
    <cellStyle name="Вычисление 6 9" xfId="7784"/>
    <cellStyle name="Вычисление 6 9 2" xfId="20732"/>
    <cellStyle name="Вычисление 6_46EE.2011(v1.0)" xfId="7785"/>
    <cellStyle name="Вычисление 7" xfId="7786"/>
    <cellStyle name="Вычисление 7 10" xfId="7787"/>
    <cellStyle name="Вычисление 7 10 2" xfId="20734"/>
    <cellStyle name="Вычисление 7 11" xfId="20733"/>
    <cellStyle name="Вычисление 7 2" xfId="7788"/>
    <cellStyle name="Вычисление 7 2 2" xfId="7789"/>
    <cellStyle name="Вычисление 7 2 2 2" xfId="7790"/>
    <cellStyle name="Вычисление 7 2 2 2 2" xfId="7791"/>
    <cellStyle name="Вычисление 7 2 2 2 2 2" xfId="7792"/>
    <cellStyle name="Вычисление 7 2 2 2 2 2 2" xfId="20739"/>
    <cellStyle name="Вычисление 7 2 2 2 2 3" xfId="20738"/>
    <cellStyle name="Вычисление 7 2 2 2 3" xfId="20737"/>
    <cellStyle name="Вычисление 7 2 2 3" xfId="7793"/>
    <cellStyle name="Вычисление 7 2 2 3 2" xfId="7794"/>
    <cellStyle name="Вычисление 7 2 2 3 2 2" xfId="20741"/>
    <cellStyle name="Вычисление 7 2 2 3 3" xfId="20740"/>
    <cellStyle name="Вычисление 7 2 2 4" xfId="7795"/>
    <cellStyle name="Вычисление 7 2 2 4 2" xfId="20742"/>
    <cellStyle name="Вычисление 7 2 2 5" xfId="7796"/>
    <cellStyle name="Вычисление 7 2 2 5 2" xfId="20743"/>
    <cellStyle name="Вычисление 7 2 2 6" xfId="7797"/>
    <cellStyle name="Вычисление 7 2 2 6 2" xfId="20744"/>
    <cellStyle name="Вычисление 7 2 2 7" xfId="7798"/>
    <cellStyle name="Вычисление 7 2 2 7 2" xfId="20745"/>
    <cellStyle name="Вычисление 7 2 2 8" xfId="20736"/>
    <cellStyle name="Вычисление 7 2 3" xfId="7799"/>
    <cellStyle name="Вычисление 7 2 3 2" xfId="7800"/>
    <cellStyle name="Вычисление 7 2 3 2 2" xfId="7801"/>
    <cellStyle name="Вычисление 7 2 3 2 2 2" xfId="20748"/>
    <cellStyle name="Вычисление 7 2 3 2 3" xfId="20747"/>
    <cellStyle name="Вычисление 7 2 3 3" xfId="20746"/>
    <cellStyle name="Вычисление 7 2 4" xfId="7802"/>
    <cellStyle name="Вычисление 7 2 4 2" xfId="7803"/>
    <cellStyle name="Вычисление 7 2 4 2 2" xfId="20750"/>
    <cellStyle name="Вычисление 7 2 4 3" xfId="20749"/>
    <cellStyle name="Вычисление 7 2 5" xfId="7804"/>
    <cellStyle name="Вычисление 7 2 5 2" xfId="20751"/>
    <cellStyle name="Вычисление 7 2 6" xfId="7805"/>
    <cellStyle name="Вычисление 7 2 6 2" xfId="20752"/>
    <cellStyle name="Вычисление 7 2 7" xfId="7806"/>
    <cellStyle name="Вычисление 7 2 7 2" xfId="20753"/>
    <cellStyle name="Вычисление 7 2 8" xfId="20735"/>
    <cellStyle name="Вычисление 7 3" xfId="7807"/>
    <cellStyle name="Вычисление 7 3 2" xfId="7808"/>
    <cellStyle name="Вычисление 7 3 2 2" xfId="7809"/>
    <cellStyle name="Вычисление 7 3 2 2 2" xfId="7810"/>
    <cellStyle name="Вычисление 7 3 2 2 2 2" xfId="20757"/>
    <cellStyle name="Вычисление 7 3 2 2 3" xfId="20756"/>
    <cellStyle name="Вычисление 7 3 2 3" xfId="20755"/>
    <cellStyle name="Вычисление 7 3 3" xfId="7811"/>
    <cellStyle name="Вычисление 7 3 3 2" xfId="7812"/>
    <cellStyle name="Вычисление 7 3 3 2 2" xfId="20759"/>
    <cellStyle name="Вычисление 7 3 3 3" xfId="20758"/>
    <cellStyle name="Вычисление 7 3 4" xfId="7813"/>
    <cellStyle name="Вычисление 7 3 4 2" xfId="20760"/>
    <cellStyle name="Вычисление 7 3 5" xfId="7814"/>
    <cellStyle name="Вычисление 7 3 5 2" xfId="20761"/>
    <cellStyle name="Вычисление 7 3 6" xfId="7815"/>
    <cellStyle name="Вычисление 7 3 6 2" xfId="20762"/>
    <cellStyle name="Вычисление 7 3 7" xfId="7816"/>
    <cellStyle name="Вычисление 7 3 7 2" xfId="20763"/>
    <cellStyle name="Вычисление 7 3 8" xfId="20754"/>
    <cellStyle name="Вычисление 7 4" xfId="7817"/>
    <cellStyle name="Вычисление 7 4 2" xfId="7818"/>
    <cellStyle name="Вычисление 7 4 2 2" xfId="7819"/>
    <cellStyle name="Вычисление 7 4 2 2 2" xfId="20766"/>
    <cellStyle name="Вычисление 7 4 2 3" xfId="20765"/>
    <cellStyle name="Вычисление 7 4 3" xfId="7820"/>
    <cellStyle name="Вычисление 7 4 3 2" xfId="20767"/>
    <cellStyle name="Вычисление 7 4 4" xfId="20764"/>
    <cellStyle name="Вычисление 7 5" xfId="7821"/>
    <cellStyle name="Вычисление 7 5 2" xfId="7822"/>
    <cellStyle name="Вычисление 7 5 2 2" xfId="20769"/>
    <cellStyle name="Вычисление 7 5 3" xfId="7823"/>
    <cellStyle name="Вычисление 7 5 3 2" xfId="20770"/>
    <cellStyle name="Вычисление 7 5 4" xfId="20768"/>
    <cellStyle name="Вычисление 7 6" xfId="7824"/>
    <cellStyle name="Вычисление 7 6 2" xfId="7825"/>
    <cellStyle name="Вычисление 7 6 2 2" xfId="20772"/>
    <cellStyle name="Вычисление 7 6 3" xfId="7826"/>
    <cellStyle name="Вычисление 7 6 3 2" xfId="20773"/>
    <cellStyle name="Вычисление 7 6 4" xfId="20771"/>
    <cellStyle name="Вычисление 7 7" xfId="7827"/>
    <cellStyle name="Вычисление 7 7 2" xfId="7828"/>
    <cellStyle name="Вычисление 7 7 2 2" xfId="20775"/>
    <cellStyle name="Вычисление 7 7 3" xfId="7829"/>
    <cellStyle name="Вычисление 7 7 3 2" xfId="20776"/>
    <cellStyle name="Вычисление 7 7 4" xfId="20774"/>
    <cellStyle name="Вычисление 7 8" xfId="7830"/>
    <cellStyle name="Вычисление 7 8 2" xfId="7831"/>
    <cellStyle name="Вычисление 7 8 2 2" xfId="20778"/>
    <cellStyle name="Вычисление 7 8 3" xfId="7832"/>
    <cellStyle name="Вычисление 7 8 3 2" xfId="20779"/>
    <cellStyle name="Вычисление 7 8 4" xfId="20777"/>
    <cellStyle name="Вычисление 7 9" xfId="7833"/>
    <cellStyle name="Вычисление 7 9 2" xfId="20780"/>
    <cellStyle name="Вычисление 7_46EE.2011(v1.0)" xfId="7834"/>
    <cellStyle name="Вычисление 8" xfId="7835"/>
    <cellStyle name="Вычисление 8 10" xfId="7836"/>
    <cellStyle name="Вычисление 8 10 2" xfId="20782"/>
    <cellStyle name="Вычисление 8 11" xfId="20781"/>
    <cellStyle name="Вычисление 8 2" xfId="7837"/>
    <cellStyle name="Вычисление 8 2 2" xfId="7838"/>
    <cellStyle name="Вычисление 8 2 2 2" xfId="7839"/>
    <cellStyle name="Вычисление 8 2 2 2 2" xfId="7840"/>
    <cellStyle name="Вычисление 8 2 2 2 2 2" xfId="7841"/>
    <cellStyle name="Вычисление 8 2 2 2 2 2 2" xfId="20787"/>
    <cellStyle name="Вычисление 8 2 2 2 2 3" xfId="20786"/>
    <cellStyle name="Вычисление 8 2 2 2 3" xfId="20785"/>
    <cellStyle name="Вычисление 8 2 2 3" xfId="7842"/>
    <cellStyle name="Вычисление 8 2 2 3 2" xfId="7843"/>
    <cellStyle name="Вычисление 8 2 2 3 2 2" xfId="20789"/>
    <cellStyle name="Вычисление 8 2 2 3 3" xfId="20788"/>
    <cellStyle name="Вычисление 8 2 2 4" xfId="7844"/>
    <cellStyle name="Вычисление 8 2 2 4 2" xfId="20790"/>
    <cellStyle name="Вычисление 8 2 2 5" xfId="7845"/>
    <cellStyle name="Вычисление 8 2 2 5 2" xfId="20791"/>
    <cellStyle name="Вычисление 8 2 2 6" xfId="7846"/>
    <cellStyle name="Вычисление 8 2 2 6 2" xfId="20792"/>
    <cellStyle name="Вычисление 8 2 2 7" xfId="7847"/>
    <cellStyle name="Вычисление 8 2 2 7 2" xfId="20793"/>
    <cellStyle name="Вычисление 8 2 2 8" xfId="20784"/>
    <cellStyle name="Вычисление 8 2 3" xfId="7848"/>
    <cellStyle name="Вычисление 8 2 3 2" xfId="7849"/>
    <cellStyle name="Вычисление 8 2 3 2 2" xfId="7850"/>
    <cellStyle name="Вычисление 8 2 3 2 2 2" xfId="20796"/>
    <cellStyle name="Вычисление 8 2 3 2 3" xfId="20795"/>
    <cellStyle name="Вычисление 8 2 3 3" xfId="20794"/>
    <cellStyle name="Вычисление 8 2 4" xfId="7851"/>
    <cellStyle name="Вычисление 8 2 4 2" xfId="7852"/>
    <cellStyle name="Вычисление 8 2 4 2 2" xfId="20798"/>
    <cellStyle name="Вычисление 8 2 4 3" xfId="20797"/>
    <cellStyle name="Вычисление 8 2 5" xfId="7853"/>
    <cellStyle name="Вычисление 8 2 5 2" xfId="20799"/>
    <cellStyle name="Вычисление 8 2 6" xfId="7854"/>
    <cellStyle name="Вычисление 8 2 6 2" xfId="20800"/>
    <cellStyle name="Вычисление 8 2 7" xfId="7855"/>
    <cellStyle name="Вычисление 8 2 7 2" xfId="20801"/>
    <cellStyle name="Вычисление 8 2 8" xfId="20783"/>
    <cellStyle name="Вычисление 8 3" xfId="7856"/>
    <cellStyle name="Вычисление 8 3 2" xfId="7857"/>
    <cellStyle name="Вычисление 8 3 2 2" xfId="7858"/>
    <cellStyle name="Вычисление 8 3 2 2 2" xfId="7859"/>
    <cellStyle name="Вычисление 8 3 2 2 2 2" xfId="20805"/>
    <cellStyle name="Вычисление 8 3 2 2 3" xfId="20804"/>
    <cellStyle name="Вычисление 8 3 2 3" xfId="20803"/>
    <cellStyle name="Вычисление 8 3 3" xfId="7860"/>
    <cellStyle name="Вычисление 8 3 3 2" xfId="7861"/>
    <cellStyle name="Вычисление 8 3 3 2 2" xfId="20807"/>
    <cellStyle name="Вычисление 8 3 3 3" xfId="20806"/>
    <cellStyle name="Вычисление 8 3 4" xfId="7862"/>
    <cellStyle name="Вычисление 8 3 4 2" xfId="20808"/>
    <cellStyle name="Вычисление 8 3 5" xfId="7863"/>
    <cellStyle name="Вычисление 8 3 5 2" xfId="20809"/>
    <cellStyle name="Вычисление 8 3 6" xfId="7864"/>
    <cellStyle name="Вычисление 8 3 6 2" xfId="20810"/>
    <cellStyle name="Вычисление 8 3 7" xfId="7865"/>
    <cellStyle name="Вычисление 8 3 7 2" xfId="20811"/>
    <cellStyle name="Вычисление 8 3 8" xfId="20802"/>
    <cellStyle name="Вычисление 8 4" xfId="7866"/>
    <cellStyle name="Вычисление 8 4 2" xfId="7867"/>
    <cellStyle name="Вычисление 8 4 2 2" xfId="7868"/>
    <cellStyle name="Вычисление 8 4 2 2 2" xfId="20814"/>
    <cellStyle name="Вычисление 8 4 2 3" xfId="20813"/>
    <cellStyle name="Вычисление 8 4 3" xfId="7869"/>
    <cellStyle name="Вычисление 8 4 3 2" xfId="20815"/>
    <cellStyle name="Вычисление 8 4 4" xfId="20812"/>
    <cellStyle name="Вычисление 8 5" xfId="7870"/>
    <cellStyle name="Вычисление 8 5 2" xfId="7871"/>
    <cellStyle name="Вычисление 8 5 2 2" xfId="20817"/>
    <cellStyle name="Вычисление 8 5 3" xfId="7872"/>
    <cellStyle name="Вычисление 8 5 3 2" xfId="20818"/>
    <cellStyle name="Вычисление 8 5 4" xfId="20816"/>
    <cellStyle name="Вычисление 8 6" xfId="7873"/>
    <cellStyle name="Вычисление 8 6 2" xfId="7874"/>
    <cellStyle name="Вычисление 8 6 2 2" xfId="20820"/>
    <cellStyle name="Вычисление 8 6 3" xfId="7875"/>
    <cellStyle name="Вычисление 8 6 3 2" xfId="20821"/>
    <cellStyle name="Вычисление 8 6 4" xfId="20819"/>
    <cellStyle name="Вычисление 8 7" xfId="7876"/>
    <cellStyle name="Вычисление 8 7 2" xfId="7877"/>
    <cellStyle name="Вычисление 8 7 2 2" xfId="20823"/>
    <cellStyle name="Вычисление 8 7 3" xfId="7878"/>
    <cellStyle name="Вычисление 8 7 3 2" xfId="20824"/>
    <cellStyle name="Вычисление 8 7 4" xfId="20822"/>
    <cellStyle name="Вычисление 8 8" xfId="7879"/>
    <cellStyle name="Вычисление 8 8 2" xfId="7880"/>
    <cellStyle name="Вычисление 8 8 2 2" xfId="20826"/>
    <cellStyle name="Вычисление 8 8 3" xfId="7881"/>
    <cellStyle name="Вычисление 8 8 3 2" xfId="20827"/>
    <cellStyle name="Вычисление 8 8 4" xfId="20825"/>
    <cellStyle name="Вычисление 8 9" xfId="7882"/>
    <cellStyle name="Вычисление 8 9 2" xfId="20828"/>
    <cellStyle name="Вычисление 8_46EE.2011(v1.0)" xfId="7883"/>
    <cellStyle name="Вычисление 9" xfId="7884"/>
    <cellStyle name="Вычисление 9 10" xfId="7885"/>
    <cellStyle name="Вычисление 9 10 2" xfId="20830"/>
    <cellStyle name="Вычисление 9 11" xfId="20829"/>
    <cellStyle name="Вычисление 9 2" xfId="7886"/>
    <cellStyle name="Вычисление 9 2 2" xfId="7887"/>
    <cellStyle name="Вычисление 9 2 2 2" xfId="7888"/>
    <cellStyle name="Вычисление 9 2 2 2 2" xfId="7889"/>
    <cellStyle name="Вычисление 9 2 2 2 2 2" xfId="7890"/>
    <cellStyle name="Вычисление 9 2 2 2 2 2 2" xfId="20835"/>
    <cellStyle name="Вычисление 9 2 2 2 2 3" xfId="20834"/>
    <cellStyle name="Вычисление 9 2 2 2 3" xfId="20833"/>
    <cellStyle name="Вычисление 9 2 2 3" xfId="7891"/>
    <cellStyle name="Вычисление 9 2 2 3 2" xfId="7892"/>
    <cellStyle name="Вычисление 9 2 2 3 2 2" xfId="20837"/>
    <cellStyle name="Вычисление 9 2 2 3 3" xfId="20836"/>
    <cellStyle name="Вычисление 9 2 2 4" xfId="7893"/>
    <cellStyle name="Вычисление 9 2 2 4 2" xfId="20838"/>
    <cellStyle name="Вычисление 9 2 2 5" xfId="7894"/>
    <cellStyle name="Вычисление 9 2 2 5 2" xfId="20839"/>
    <cellStyle name="Вычисление 9 2 2 6" xfId="7895"/>
    <cellStyle name="Вычисление 9 2 2 6 2" xfId="20840"/>
    <cellStyle name="Вычисление 9 2 2 7" xfId="7896"/>
    <cellStyle name="Вычисление 9 2 2 7 2" xfId="20841"/>
    <cellStyle name="Вычисление 9 2 2 8" xfId="20832"/>
    <cellStyle name="Вычисление 9 2 3" xfId="7897"/>
    <cellStyle name="Вычисление 9 2 3 2" xfId="7898"/>
    <cellStyle name="Вычисление 9 2 3 2 2" xfId="7899"/>
    <cellStyle name="Вычисление 9 2 3 2 2 2" xfId="20844"/>
    <cellStyle name="Вычисление 9 2 3 2 3" xfId="20843"/>
    <cellStyle name="Вычисление 9 2 3 3" xfId="20842"/>
    <cellStyle name="Вычисление 9 2 4" xfId="7900"/>
    <cellStyle name="Вычисление 9 2 4 2" xfId="7901"/>
    <cellStyle name="Вычисление 9 2 4 2 2" xfId="20846"/>
    <cellStyle name="Вычисление 9 2 4 3" xfId="20845"/>
    <cellStyle name="Вычисление 9 2 5" xfId="7902"/>
    <cellStyle name="Вычисление 9 2 5 2" xfId="20847"/>
    <cellStyle name="Вычисление 9 2 6" xfId="7903"/>
    <cellStyle name="Вычисление 9 2 6 2" xfId="20848"/>
    <cellStyle name="Вычисление 9 2 7" xfId="7904"/>
    <cellStyle name="Вычисление 9 2 7 2" xfId="20849"/>
    <cellStyle name="Вычисление 9 2 8" xfId="20831"/>
    <cellStyle name="Вычисление 9 3" xfId="7905"/>
    <cellStyle name="Вычисление 9 3 2" xfId="7906"/>
    <cellStyle name="Вычисление 9 3 2 2" xfId="7907"/>
    <cellStyle name="Вычисление 9 3 2 2 2" xfId="7908"/>
    <cellStyle name="Вычисление 9 3 2 2 2 2" xfId="20853"/>
    <cellStyle name="Вычисление 9 3 2 2 3" xfId="20852"/>
    <cellStyle name="Вычисление 9 3 2 3" xfId="20851"/>
    <cellStyle name="Вычисление 9 3 3" xfId="7909"/>
    <cellStyle name="Вычисление 9 3 3 2" xfId="7910"/>
    <cellStyle name="Вычисление 9 3 3 2 2" xfId="20855"/>
    <cellStyle name="Вычисление 9 3 3 3" xfId="20854"/>
    <cellStyle name="Вычисление 9 3 4" xfId="7911"/>
    <cellStyle name="Вычисление 9 3 4 2" xfId="20856"/>
    <cellStyle name="Вычисление 9 3 5" xfId="7912"/>
    <cellStyle name="Вычисление 9 3 5 2" xfId="20857"/>
    <cellStyle name="Вычисление 9 3 6" xfId="7913"/>
    <cellStyle name="Вычисление 9 3 6 2" xfId="20858"/>
    <cellStyle name="Вычисление 9 3 7" xfId="7914"/>
    <cellStyle name="Вычисление 9 3 7 2" xfId="20859"/>
    <cellStyle name="Вычисление 9 3 8" xfId="20850"/>
    <cellStyle name="Вычисление 9 4" xfId="7915"/>
    <cellStyle name="Вычисление 9 4 2" xfId="7916"/>
    <cellStyle name="Вычисление 9 4 2 2" xfId="7917"/>
    <cellStyle name="Вычисление 9 4 2 2 2" xfId="20862"/>
    <cellStyle name="Вычисление 9 4 2 3" xfId="20861"/>
    <cellStyle name="Вычисление 9 4 3" xfId="7918"/>
    <cellStyle name="Вычисление 9 4 3 2" xfId="20863"/>
    <cellStyle name="Вычисление 9 4 4" xfId="20860"/>
    <cellStyle name="Вычисление 9 5" xfId="7919"/>
    <cellStyle name="Вычисление 9 5 2" xfId="7920"/>
    <cellStyle name="Вычисление 9 5 2 2" xfId="20865"/>
    <cellStyle name="Вычисление 9 5 3" xfId="7921"/>
    <cellStyle name="Вычисление 9 5 3 2" xfId="20866"/>
    <cellStyle name="Вычисление 9 5 4" xfId="20864"/>
    <cellStyle name="Вычисление 9 6" xfId="7922"/>
    <cellStyle name="Вычисление 9 6 2" xfId="7923"/>
    <cellStyle name="Вычисление 9 6 2 2" xfId="20868"/>
    <cellStyle name="Вычисление 9 6 3" xfId="7924"/>
    <cellStyle name="Вычисление 9 6 3 2" xfId="20869"/>
    <cellStyle name="Вычисление 9 6 4" xfId="20867"/>
    <cellStyle name="Вычисление 9 7" xfId="7925"/>
    <cellStyle name="Вычисление 9 7 2" xfId="7926"/>
    <cellStyle name="Вычисление 9 7 2 2" xfId="20871"/>
    <cellStyle name="Вычисление 9 7 3" xfId="7927"/>
    <cellStyle name="Вычисление 9 7 3 2" xfId="20872"/>
    <cellStyle name="Вычисление 9 7 4" xfId="20870"/>
    <cellStyle name="Вычисление 9 8" xfId="7928"/>
    <cellStyle name="Вычисление 9 8 2" xfId="7929"/>
    <cellStyle name="Вычисление 9 8 2 2" xfId="20874"/>
    <cellStyle name="Вычисление 9 8 3" xfId="7930"/>
    <cellStyle name="Вычисление 9 8 3 2" xfId="20875"/>
    <cellStyle name="Вычисление 9 8 4" xfId="20873"/>
    <cellStyle name="Вычисление 9 9" xfId="7931"/>
    <cellStyle name="Вычисление 9 9 2" xfId="20876"/>
    <cellStyle name="Вычисление 9_46EE.2011(v1.0)" xfId="7932"/>
    <cellStyle name="Гиперссылка" xfId="22" builtinId="8"/>
    <cellStyle name="Гиперссылка 2" xfId="7933"/>
    <cellStyle name="Гиперссылка 2 2" xfId="7934"/>
    <cellStyle name="Гиперссылка 2 2 2" xfId="7935"/>
    <cellStyle name="Гиперссылка 2 2 3" xfId="7936"/>
    <cellStyle name="Гиперссылка 3" xfId="7937"/>
    <cellStyle name="Гиперссылка 3 2" xfId="7938"/>
    <cellStyle name="Гиперссылка 3 3" xfId="7939"/>
    <cellStyle name="Гиперссылка 4" xfId="7940"/>
    <cellStyle name="Гиперссылка 4 2" xfId="7941"/>
    <cellStyle name="Гиперссылка 4 2 2" xfId="7942"/>
    <cellStyle name="Гиперссылка 5" xfId="7943"/>
    <cellStyle name="Гиперссылка 5 2" xfId="7944"/>
    <cellStyle name="Гиперссылка 6" xfId="7945"/>
    <cellStyle name="Гиперссылка 7" xfId="7946"/>
    <cellStyle name="Группа" xfId="7947"/>
    <cellStyle name="Группа 0" xfId="16202"/>
    <cellStyle name="Группа 1" xfId="7948"/>
    <cellStyle name="Группа 1 2" xfId="7949"/>
    <cellStyle name="Группа 1 2 2" xfId="7950"/>
    <cellStyle name="Группа 1 2 2 2" xfId="20880"/>
    <cellStyle name="Группа 1 2 3" xfId="20879"/>
    <cellStyle name="Группа 1 3" xfId="7951"/>
    <cellStyle name="Группа 1 3 2" xfId="20881"/>
    <cellStyle name="Группа 1 4" xfId="20878"/>
    <cellStyle name="Группа 2" xfId="7952"/>
    <cellStyle name="Группа 2 2" xfId="7953"/>
    <cellStyle name="Группа 2 2 2" xfId="20883"/>
    <cellStyle name="Группа 2 3" xfId="20882"/>
    <cellStyle name="Группа 3" xfId="7954"/>
    <cellStyle name="Группа 3 2" xfId="7955"/>
    <cellStyle name="Группа 3 2 2" xfId="7956"/>
    <cellStyle name="Группа 3 2 2 2" xfId="7957"/>
    <cellStyle name="Группа 3 2 2 2 2" xfId="20887"/>
    <cellStyle name="Группа 3 2 2 3" xfId="20886"/>
    <cellStyle name="Группа 3 2 3" xfId="7958"/>
    <cellStyle name="Группа 3 2 3 2" xfId="7959"/>
    <cellStyle name="Группа 3 2 3 2 2" xfId="20889"/>
    <cellStyle name="Группа 3 2 3 3" xfId="20888"/>
    <cellStyle name="Группа 3 2 4" xfId="7960"/>
    <cellStyle name="Группа 3 2 4 2" xfId="20890"/>
    <cellStyle name="Группа 3 2 5" xfId="7961"/>
    <cellStyle name="Группа 3 2 5 2" xfId="20891"/>
    <cellStyle name="Группа 3 2 6" xfId="20885"/>
    <cellStyle name="Группа 3 3" xfId="7962"/>
    <cellStyle name="Группа 3 3 2" xfId="7963"/>
    <cellStyle name="Группа 3 3 2 2" xfId="20893"/>
    <cellStyle name="Группа 3 3 3" xfId="20892"/>
    <cellStyle name="Группа 3 4" xfId="20884"/>
    <cellStyle name="Группа 4" xfId="7964"/>
    <cellStyle name="Группа 4 2" xfId="20894"/>
    <cellStyle name="Группа 5" xfId="7965"/>
    <cellStyle name="Группа 5 2" xfId="7966"/>
    <cellStyle name="Группа 5 2 2" xfId="7967"/>
    <cellStyle name="Группа 5 2 2 2" xfId="20897"/>
    <cellStyle name="Группа 5 2 3" xfId="20896"/>
    <cellStyle name="Группа 5 3" xfId="7968"/>
    <cellStyle name="Группа 5 3 2" xfId="20898"/>
    <cellStyle name="Группа 5 4" xfId="20895"/>
    <cellStyle name="Группа 6" xfId="16203"/>
    <cellStyle name="Группа 7" xfId="7969"/>
    <cellStyle name="Группа 7 2" xfId="7970"/>
    <cellStyle name="Группа 7 2 2" xfId="7971"/>
    <cellStyle name="Группа 7 2 2 2" xfId="20901"/>
    <cellStyle name="Группа 7 2 3" xfId="20900"/>
    <cellStyle name="Группа 7 3" xfId="7972"/>
    <cellStyle name="Группа 7 3 2" xfId="20902"/>
    <cellStyle name="Группа 7 4" xfId="20899"/>
    <cellStyle name="Группа 8" xfId="7973"/>
    <cellStyle name="Группа 8 2" xfId="7974"/>
    <cellStyle name="Группа 8 2 2" xfId="7975"/>
    <cellStyle name="Группа 8 2 2 2" xfId="20905"/>
    <cellStyle name="Группа 8 2 3" xfId="7976"/>
    <cellStyle name="Группа 8 2 3 2" xfId="7977"/>
    <cellStyle name="Группа 8 2 3 2 2" xfId="20907"/>
    <cellStyle name="Группа 8 2 3 3" xfId="20906"/>
    <cellStyle name="Группа 8 2 4" xfId="7978"/>
    <cellStyle name="Группа 8 2 4 2" xfId="20908"/>
    <cellStyle name="Группа 8 2 5" xfId="7979"/>
    <cellStyle name="Группа 8 2 5 2" xfId="20909"/>
    <cellStyle name="Группа 8 2 6" xfId="20904"/>
    <cellStyle name="Группа 8 3" xfId="7980"/>
    <cellStyle name="Группа 8 3 2" xfId="20910"/>
    <cellStyle name="Группа 8 4" xfId="20903"/>
    <cellStyle name="Группа 9" xfId="20877"/>
    <cellStyle name="Группа_" xfId="16204"/>
    <cellStyle name="Группа0 0" xfId="16205"/>
    <cellStyle name="Группа0 1" xfId="16206"/>
    <cellStyle name="Группа0 2" xfId="16207"/>
    <cellStyle name="ДАТА" xfId="7981"/>
    <cellStyle name="ДАТА 2" xfId="7982"/>
    <cellStyle name="ДАТА 3" xfId="7983"/>
    <cellStyle name="ДАТА 4" xfId="7984"/>
    <cellStyle name="ДАТА 5" xfId="7985"/>
    <cellStyle name="ДАТА 6" xfId="7986"/>
    <cellStyle name="ДАТА 7" xfId="7987"/>
    <cellStyle name="ДАТА 8" xfId="7988"/>
    <cellStyle name="Дата UTL" xfId="16208"/>
    <cellStyle name="ДАТА_1" xfId="7989"/>
    <cellStyle name="Денежный 2" xfId="7990"/>
    <cellStyle name="Денежный 2 2" xfId="7991"/>
    <cellStyle name="Денежный 2 3" xfId="7992"/>
    <cellStyle name="Денежный 3" xfId="7993"/>
    <cellStyle name="Денежный 3 2" xfId="7994"/>
    <cellStyle name="Денежный 4" xfId="7995"/>
    <cellStyle name="заголовок" xfId="33"/>
    <cellStyle name="Заголовок 1 1" xfId="16209"/>
    <cellStyle name="Заголовок 1 1 1" xfId="7996"/>
    <cellStyle name="Заголовок 1 10" xfId="7997"/>
    <cellStyle name="Заголовок 1 11" xfId="7998"/>
    <cellStyle name="Заголовок 1 12" xfId="7999"/>
    <cellStyle name="Заголовок 1 13" xfId="8000"/>
    <cellStyle name="Заголовок 1 2" xfId="8001"/>
    <cellStyle name="Заголовок 1 2 2" xfId="8002"/>
    <cellStyle name="Заголовок 1 2_46EE.2011(v1.0)" xfId="8003"/>
    <cellStyle name="Заголовок 1 3" xfId="8004"/>
    <cellStyle name="Заголовок 1 3 2" xfId="8005"/>
    <cellStyle name="Заголовок 1 3_46EE.2011(v1.0)" xfId="8006"/>
    <cellStyle name="Заголовок 1 4" xfId="8007"/>
    <cellStyle name="Заголовок 1 4 2" xfId="8008"/>
    <cellStyle name="Заголовок 1 4_46EE.2011(v1.0)" xfId="8009"/>
    <cellStyle name="Заголовок 1 5" xfId="8010"/>
    <cellStyle name="Заголовок 1 5 2" xfId="8011"/>
    <cellStyle name="Заголовок 1 5_46EE.2011(v1.0)" xfId="8012"/>
    <cellStyle name="Заголовок 1 6" xfId="8013"/>
    <cellStyle name="Заголовок 1 6 2" xfId="8014"/>
    <cellStyle name="Заголовок 1 6_46EE.2011(v1.0)" xfId="8015"/>
    <cellStyle name="Заголовок 1 7" xfId="8016"/>
    <cellStyle name="Заголовок 1 7 2" xfId="8017"/>
    <cellStyle name="Заголовок 1 7_46EE.2011(v1.0)" xfId="8018"/>
    <cellStyle name="Заголовок 1 8" xfId="8019"/>
    <cellStyle name="Заголовок 1 8 2" xfId="8020"/>
    <cellStyle name="Заголовок 1 8_46EE.2011(v1.0)" xfId="8021"/>
    <cellStyle name="Заголовок 1 9" xfId="8022"/>
    <cellStyle name="Заголовок 1 9 2" xfId="8023"/>
    <cellStyle name="Заголовок 1 9_46EE.2011(v1.0)" xfId="8024"/>
    <cellStyle name="Заголовок 2 10" xfId="8025"/>
    <cellStyle name="Заголовок 2 11" xfId="8026"/>
    <cellStyle name="Заголовок 2 12" xfId="8027"/>
    <cellStyle name="Заголовок 2 13" xfId="8028"/>
    <cellStyle name="Заголовок 2 2" xfId="8029"/>
    <cellStyle name="Заголовок 2 2 2" xfId="8030"/>
    <cellStyle name="Заголовок 2 2_46EE.2011(v1.0)" xfId="8031"/>
    <cellStyle name="Заголовок 2 3" xfId="8032"/>
    <cellStyle name="Заголовок 2 3 2" xfId="8033"/>
    <cellStyle name="Заголовок 2 3_46EE.2011(v1.0)" xfId="8034"/>
    <cellStyle name="Заголовок 2 4" xfId="8035"/>
    <cellStyle name="Заголовок 2 4 2" xfId="8036"/>
    <cellStyle name="Заголовок 2 4_46EE.2011(v1.0)" xfId="8037"/>
    <cellStyle name="Заголовок 2 5" xfId="8038"/>
    <cellStyle name="Заголовок 2 5 2" xfId="8039"/>
    <cellStyle name="Заголовок 2 5_46EE.2011(v1.0)" xfId="8040"/>
    <cellStyle name="Заголовок 2 6" xfId="8041"/>
    <cellStyle name="Заголовок 2 6 2" xfId="8042"/>
    <cellStyle name="Заголовок 2 6_46EE.2011(v1.0)" xfId="8043"/>
    <cellStyle name="Заголовок 2 7" xfId="8044"/>
    <cellStyle name="Заголовок 2 7 2" xfId="8045"/>
    <cellStyle name="Заголовок 2 7_46EE.2011(v1.0)" xfId="8046"/>
    <cellStyle name="Заголовок 2 8" xfId="8047"/>
    <cellStyle name="Заголовок 2 8 2" xfId="8048"/>
    <cellStyle name="Заголовок 2 8_46EE.2011(v1.0)" xfId="8049"/>
    <cellStyle name="Заголовок 2 9" xfId="8050"/>
    <cellStyle name="Заголовок 2 9 2" xfId="8051"/>
    <cellStyle name="Заголовок 2 9_46EE.2011(v1.0)" xfId="8052"/>
    <cellStyle name="Заголовок 3 10" xfId="8053"/>
    <cellStyle name="Заголовок 3 11" xfId="8054"/>
    <cellStyle name="Заголовок 3 12" xfId="8055"/>
    <cellStyle name="Заголовок 3 13" xfId="8056"/>
    <cellStyle name="Заголовок 3 2" xfId="8057"/>
    <cellStyle name="Заголовок 3 2 2" xfId="8058"/>
    <cellStyle name="Заголовок 3 2 3" xfId="8059"/>
    <cellStyle name="Заголовок 3 2_46EE.2011(v1.0)" xfId="8060"/>
    <cellStyle name="Заголовок 3 3" xfId="8061"/>
    <cellStyle name="Заголовок 3 3 2" xfId="8062"/>
    <cellStyle name="Заголовок 3 3 3" xfId="8063"/>
    <cellStyle name="Заголовок 3 3_46EE.2011(v1.0)" xfId="8064"/>
    <cellStyle name="Заголовок 3 4" xfId="8065"/>
    <cellStyle name="Заголовок 3 4 2" xfId="8066"/>
    <cellStyle name="Заголовок 3 4 3" xfId="8067"/>
    <cellStyle name="Заголовок 3 4_46EE.2011(v1.0)" xfId="8068"/>
    <cellStyle name="Заголовок 3 5" xfId="8069"/>
    <cellStyle name="Заголовок 3 5 2" xfId="8070"/>
    <cellStyle name="Заголовок 3 5 2 2" xfId="8071"/>
    <cellStyle name="Заголовок 3 5 3" xfId="8072"/>
    <cellStyle name="Заголовок 3 5_46EE.2011(v1.0)" xfId="8073"/>
    <cellStyle name="Заголовок 3 6" xfId="8074"/>
    <cellStyle name="Заголовок 3 6 2" xfId="8075"/>
    <cellStyle name="Заголовок 3 6 3" xfId="8076"/>
    <cellStyle name="Заголовок 3 6_46EE.2011(v1.0)" xfId="8077"/>
    <cellStyle name="Заголовок 3 7" xfId="8078"/>
    <cellStyle name="Заголовок 3 7 2" xfId="8079"/>
    <cellStyle name="Заголовок 3 7 3" xfId="8080"/>
    <cellStyle name="Заголовок 3 7_46EE.2011(v1.0)" xfId="8081"/>
    <cellStyle name="Заголовок 3 8" xfId="8082"/>
    <cellStyle name="Заголовок 3 8 2" xfId="8083"/>
    <cellStyle name="Заголовок 3 8 3" xfId="8084"/>
    <cellStyle name="Заголовок 3 8_46EE.2011(v1.0)" xfId="8085"/>
    <cellStyle name="Заголовок 3 9" xfId="8086"/>
    <cellStyle name="Заголовок 3 9 2" xfId="8087"/>
    <cellStyle name="Заголовок 3 9 3" xfId="8088"/>
    <cellStyle name="Заголовок 3 9_46EE.2011(v1.0)" xfId="8089"/>
    <cellStyle name="Заголовок 4 10" xfId="8090"/>
    <cellStyle name="Заголовок 4 11" xfId="8091"/>
    <cellStyle name="Заголовок 4 12" xfId="8092"/>
    <cellStyle name="Заголовок 4 13" xfId="8093"/>
    <cellStyle name="Заголовок 4 2" xfId="8094"/>
    <cellStyle name="Заголовок 4 2 2" xfId="8095"/>
    <cellStyle name="Заголовок 4 3" xfId="8096"/>
    <cellStyle name="Заголовок 4 3 2" xfId="8097"/>
    <cellStyle name="Заголовок 4 4" xfId="8098"/>
    <cellStyle name="Заголовок 4 4 2" xfId="8099"/>
    <cellStyle name="Заголовок 4 5" xfId="8100"/>
    <cellStyle name="Заголовок 4 5 2" xfId="8101"/>
    <cellStyle name="Заголовок 4 6" xfId="8102"/>
    <cellStyle name="Заголовок 4 6 2" xfId="8103"/>
    <cellStyle name="Заголовок 4 7" xfId="8104"/>
    <cellStyle name="Заголовок 4 7 2" xfId="8105"/>
    <cellStyle name="Заголовок 4 8" xfId="8106"/>
    <cellStyle name="Заголовок 4 8 2" xfId="8107"/>
    <cellStyle name="Заголовок 4 9" xfId="8108"/>
    <cellStyle name="Заголовок 4 9 2" xfId="8109"/>
    <cellStyle name="Заголовок 5" xfId="16210"/>
    <cellStyle name="Заголовок таблицы" xfId="16211"/>
    <cellStyle name="Заголовок таблицы 2" xfId="16212"/>
    <cellStyle name="ЗАГОЛОВОК1" xfId="8110"/>
    <cellStyle name="ЗАГОЛОВОК2" xfId="8111"/>
    <cellStyle name="ЗаголовокСтолбца" xfId="8112"/>
    <cellStyle name="ЗаголовокСтолбца 2" xfId="8113"/>
    <cellStyle name="Защитный" xfId="8114"/>
    <cellStyle name="Защитный 2" xfId="16213"/>
    <cellStyle name="Защитный 3" xfId="16214"/>
    <cellStyle name="Значение" xfId="8115"/>
    <cellStyle name="Значение 2" xfId="8116"/>
    <cellStyle name="Значение 2 2" xfId="8117"/>
    <cellStyle name="Значение 2 2 2" xfId="8118"/>
    <cellStyle name="Значение 2 2 2 2" xfId="20914"/>
    <cellStyle name="Значение 2 2 3" xfId="20913"/>
    <cellStyle name="Значение 2 3" xfId="8119"/>
    <cellStyle name="Значение 2 3 2" xfId="8120"/>
    <cellStyle name="Значение 2 3 2 2" xfId="20916"/>
    <cellStyle name="Значение 2 3 3" xfId="20915"/>
    <cellStyle name="Значение 2 4" xfId="8121"/>
    <cellStyle name="Значение 2 4 2" xfId="20917"/>
    <cellStyle name="Значение 2 5" xfId="8122"/>
    <cellStyle name="Значение 2 5 2" xfId="20918"/>
    <cellStyle name="Значение 2 6" xfId="20912"/>
    <cellStyle name="Значение 3" xfId="8123"/>
    <cellStyle name="Значение 3 2" xfId="8124"/>
    <cellStyle name="Значение 3 2 2" xfId="20920"/>
    <cellStyle name="Значение 3 3" xfId="20919"/>
    <cellStyle name="Значение 4" xfId="20911"/>
    <cellStyle name="Зоголовок" xfId="8125"/>
    <cellStyle name="Итог 10" xfId="8126"/>
    <cellStyle name="Итог 10 10" xfId="8127"/>
    <cellStyle name="Итог 10 10 2" xfId="8128"/>
    <cellStyle name="Итог 10 10 2 2" xfId="8129"/>
    <cellStyle name="Итог 10 10 2 2 2" xfId="20924"/>
    <cellStyle name="Итог 10 10 2 3" xfId="8130"/>
    <cellStyle name="Итог 10 10 2 3 2" xfId="20925"/>
    <cellStyle name="Итог 10 10 2 4" xfId="20923"/>
    <cellStyle name="Итог 10 10 3" xfId="8131"/>
    <cellStyle name="Итог 10 10 3 2" xfId="20926"/>
    <cellStyle name="Итог 10 10 4" xfId="8132"/>
    <cellStyle name="Итог 10 10 4 2" xfId="20927"/>
    <cellStyle name="Итог 10 10 5" xfId="20922"/>
    <cellStyle name="Итог 10 11" xfId="8133"/>
    <cellStyle name="Итог 10 11 2" xfId="8134"/>
    <cellStyle name="Итог 10 11 2 2" xfId="20929"/>
    <cellStyle name="Итог 10 11 3" xfId="8135"/>
    <cellStyle name="Итог 10 11 3 2" xfId="20930"/>
    <cellStyle name="Итог 10 11 4" xfId="20928"/>
    <cellStyle name="Итог 10 12" xfId="8136"/>
    <cellStyle name="Итог 10 12 2" xfId="20931"/>
    <cellStyle name="Итог 10 13" xfId="8137"/>
    <cellStyle name="Итог 10 13 2" xfId="20932"/>
    <cellStyle name="Итог 10 14" xfId="20921"/>
    <cellStyle name="Итог 10 2" xfId="8138"/>
    <cellStyle name="Итог 10 2 10" xfId="8139"/>
    <cellStyle name="Итог 10 2 10 2" xfId="20934"/>
    <cellStyle name="Итог 10 2 11" xfId="8140"/>
    <cellStyle name="Итог 10 2 11 2" xfId="20935"/>
    <cellStyle name="Итог 10 2 12" xfId="20933"/>
    <cellStyle name="Итог 10 2 2" xfId="8141"/>
    <cellStyle name="Итог 10 2 2 10" xfId="8142"/>
    <cellStyle name="Итог 10 2 2 10 2" xfId="20937"/>
    <cellStyle name="Итог 10 2 2 11" xfId="20936"/>
    <cellStyle name="Итог 10 2 2 2" xfId="8143"/>
    <cellStyle name="Итог 10 2 2 2 2" xfId="8144"/>
    <cellStyle name="Итог 10 2 2 2 2 2" xfId="8145"/>
    <cellStyle name="Итог 10 2 2 2 2 2 2" xfId="20940"/>
    <cellStyle name="Итог 10 2 2 2 2 3" xfId="8146"/>
    <cellStyle name="Итог 10 2 2 2 2 3 2" xfId="20941"/>
    <cellStyle name="Итог 10 2 2 2 2 4" xfId="20939"/>
    <cellStyle name="Итог 10 2 2 2 3" xfId="8147"/>
    <cellStyle name="Итог 10 2 2 2 3 2" xfId="20942"/>
    <cellStyle name="Итог 10 2 2 2 4" xfId="8148"/>
    <cellStyle name="Итог 10 2 2 2 4 2" xfId="20943"/>
    <cellStyle name="Итог 10 2 2 2 5" xfId="20938"/>
    <cellStyle name="Итог 10 2 2 3" xfId="8149"/>
    <cellStyle name="Итог 10 2 2 3 2" xfId="8150"/>
    <cellStyle name="Итог 10 2 2 3 2 2" xfId="8151"/>
    <cellStyle name="Итог 10 2 2 3 2 2 2" xfId="20946"/>
    <cellStyle name="Итог 10 2 2 3 2 3" xfId="8152"/>
    <cellStyle name="Итог 10 2 2 3 2 3 2" xfId="20947"/>
    <cellStyle name="Итог 10 2 2 3 2 4" xfId="20945"/>
    <cellStyle name="Итог 10 2 2 3 3" xfId="8153"/>
    <cellStyle name="Итог 10 2 2 3 3 2" xfId="20948"/>
    <cellStyle name="Итог 10 2 2 3 4" xfId="8154"/>
    <cellStyle name="Итог 10 2 2 3 4 2" xfId="20949"/>
    <cellStyle name="Итог 10 2 2 3 5" xfId="20944"/>
    <cellStyle name="Итог 10 2 2 4" xfId="8155"/>
    <cellStyle name="Итог 10 2 2 4 2" xfId="8156"/>
    <cellStyle name="Итог 10 2 2 4 2 2" xfId="8157"/>
    <cellStyle name="Итог 10 2 2 4 2 2 2" xfId="20952"/>
    <cellStyle name="Итог 10 2 2 4 2 3" xfId="8158"/>
    <cellStyle name="Итог 10 2 2 4 2 3 2" xfId="20953"/>
    <cellStyle name="Итог 10 2 2 4 2 4" xfId="20951"/>
    <cellStyle name="Итог 10 2 2 4 3" xfId="8159"/>
    <cellStyle name="Итог 10 2 2 4 3 2" xfId="20954"/>
    <cellStyle name="Итог 10 2 2 4 4" xfId="8160"/>
    <cellStyle name="Итог 10 2 2 4 4 2" xfId="20955"/>
    <cellStyle name="Итог 10 2 2 4 5" xfId="20950"/>
    <cellStyle name="Итог 10 2 2 5" xfId="8161"/>
    <cellStyle name="Итог 10 2 2 5 2" xfId="8162"/>
    <cellStyle name="Итог 10 2 2 5 2 2" xfId="8163"/>
    <cellStyle name="Итог 10 2 2 5 2 2 2" xfId="20958"/>
    <cellStyle name="Итог 10 2 2 5 2 3" xfId="8164"/>
    <cellStyle name="Итог 10 2 2 5 2 3 2" xfId="20959"/>
    <cellStyle name="Итог 10 2 2 5 2 4" xfId="20957"/>
    <cellStyle name="Итог 10 2 2 5 3" xfId="8165"/>
    <cellStyle name="Итог 10 2 2 5 3 2" xfId="20960"/>
    <cellStyle name="Итог 10 2 2 5 4" xfId="8166"/>
    <cellStyle name="Итог 10 2 2 5 4 2" xfId="20961"/>
    <cellStyle name="Итог 10 2 2 5 5" xfId="20956"/>
    <cellStyle name="Итог 10 2 2 6" xfId="8167"/>
    <cellStyle name="Итог 10 2 2 6 2" xfId="8168"/>
    <cellStyle name="Итог 10 2 2 6 2 2" xfId="8169"/>
    <cellStyle name="Итог 10 2 2 6 2 2 2" xfId="20964"/>
    <cellStyle name="Итог 10 2 2 6 2 3" xfId="8170"/>
    <cellStyle name="Итог 10 2 2 6 2 3 2" xfId="20965"/>
    <cellStyle name="Итог 10 2 2 6 2 4" xfId="20963"/>
    <cellStyle name="Итог 10 2 2 6 3" xfId="8171"/>
    <cellStyle name="Итог 10 2 2 6 3 2" xfId="20966"/>
    <cellStyle name="Итог 10 2 2 6 4" xfId="8172"/>
    <cellStyle name="Итог 10 2 2 6 4 2" xfId="20967"/>
    <cellStyle name="Итог 10 2 2 6 5" xfId="20962"/>
    <cellStyle name="Итог 10 2 2 7" xfId="8173"/>
    <cellStyle name="Итог 10 2 2 7 2" xfId="8174"/>
    <cellStyle name="Итог 10 2 2 7 2 2" xfId="8175"/>
    <cellStyle name="Итог 10 2 2 7 2 2 2" xfId="20970"/>
    <cellStyle name="Итог 10 2 2 7 2 3" xfId="8176"/>
    <cellStyle name="Итог 10 2 2 7 2 3 2" xfId="20971"/>
    <cellStyle name="Итог 10 2 2 7 2 4" xfId="20969"/>
    <cellStyle name="Итог 10 2 2 7 3" xfId="8177"/>
    <cellStyle name="Итог 10 2 2 7 3 2" xfId="20972"/>
    <cellStyle name="Итог 10 2 2 7 4" xfId="8178"/>
    <cellStyle name="Итог 10 2 2 7 4 2" xfId="20973"/>
    <cellStyle name="Итог 10 2 2 7 5" xfId="20968"/>
    <cellStyle name="Итог 10 2 2 8" xfId="8179"/>
    <cellStyle name="Итог 10 2 2 8 2" xfId="8180"/>
    <cellStyle name="Итог 10 2 2 8 2 2" xfId="20975"/>
    <cellStyle name="Итог 10 2 2 8 3" xfId="8181"/>
    <cellStyle name="Итог 10 2 2 8 3 2" xfId="20976"/>
    <cellStyle name="Итог 10 2 2 8 4" xfId="20974"/>
    <cellStyle name="Итог 10 2 2 9" xfId="8182"/>
    <cellStyle name="Итог 10 2 2 9 2" xfId="20977"/>
    <cellStyle name="Итог 10 2 3" xfId="8183"/>
    <cellStyle name="Итог 10 2 3 2" xfId="8184"/>
    <cellStyle name="Итог 10 2 3 2 2" xfId="8185"/>
    <cellStyle name="Итог 10 2 3 2 2 2" xfId="20980"/>
    <cellStyle name="Итог 10 2 3 2 3" xfId="8186"/>
    <cellStyle name="Итог 10 2 3 2 3 2" xfId="20981"/>
    <cellStyle name="Итог 10 2 3 2 4" xfId="20979"/>
    <cellStyle name="Итог 10 2 3 3" xfId="8187"/>
    <cellStyle name="Итог 10 2 3 3 2" xfId="20982"/>
    <cellStyle name="Итог 10 2 3 4" xfId="8188"/>
    <cellStyle name="Итог 10 2 3 4 2" xfId="20983"/>
    <cellStyle name="Итог 10 2 3 5" xfId="20978"/>
    <cellStyle name="Итог 10 2 4" xfId="8189"/>
    <cellStyle name="Итог 10 2 4 2" xfId="8190"/>
    <cellStyle name="Итог 10 2 4 2 2" xfId="8191"/>
    <cellStyle name="Итог 10 2 4 2 2 2" xfId="20986"/>
    <cellStyle name="Итог 10 2 4 2 3" xfId="8192"/>
    <cellStyle name="Итог 10 2 4 2 3 2" xfId="20987"/>
    <cellStyle name="Итог 10 2 4 2 4" xfId="20985"/>
    <cellStyle name="Итог 10 2 4 3" xfId="8193"/>
    <cellStyle name="Итог 10 2 4 3 2" xfId="20988"/>
    <cellStyle name="Итог 10 2 4 4" xfId="8194"/>
    <cellStyle name="Итог 10 2 4 4 2" xfId="20989"/>
    <cellStyle name="Итог 10 2 4 5" xfId="20984"/>
    <cellStyle name="Итог 10 2 5" xfId="8195"/>
    <cellStyle name="Итог 10 2 5 2" xfId="8196"/>
    <cellStyle name="Итог 10 2 5 2 2" xfId="8197"/>
    <cellStyle name="Итог 10 2 5 2 2 2" xfId="20992"/>
    <cellStyle name="Итог 10 2 5 2 3" xfId="8198"/>
    <cellStyle name="Итог 10 2 5 2 3 2" xfId="20993"/>
    <cellStyle name="Итог 10 2 5 2 4" xfId="20991"/>
    <cellStyle name="Итог 10 2 5 3" xfId="8199"/>
    <cellStyle name="Итог 10 2 5 3 2" xfId="20994"/>
    <cellStyle name="Итог 10 2 5 4" xfId="8200"/>
    <cellStyle name="Итог 10 2 5 4 2" xfId="20995"/>
    <cellStyle name="Итог 10 2 5 5" xfId="20990"/>
    <cellStyle name="Итог 10 2 6" xfId="8201"/>
    <cellStyle name="Итог 10 2 6 2" xfId="8202"/>
    <cellStyle name="Итог 10 2 6 2 2" xfId="8203"/>
    <cellStyle name="Итог 10 2 6 2 2 2" xfId="20998"/>
    <cellStyle name="Итог 10 2 6 2 3" xfId="8204"/>
    <cellStyle name="Итог 10 2 6 2 3 2" xfId="20999"/>
    <cellStyle name="Итог 10 2 6 2 4" xfId="20997"/>
    <cellStyle name="Итог 10 2 6 3" xfId="8205"/>
    <cellStyle name="Итог 10 2 6 3 2" xfId="21000"/>
    <cellStyle name="Итог 10 2 6 4" xfId="8206"/>
    <cellStyle name="Итог 10 2 6 4 2" xfId="21001"/>
    <cellStyle name="Итог 10 2 6 5" xfId="20996"/>
    <cellStyle name="Итог 10 2 7" xfId="8207"/>
    <cellStyle name="Итог 10 2 7 2" xfId="8208"/>
    <cellStyle name="Итог 10 2 7 2 2" xfId="8209"/>
    <cellStyle name="Итог 10 2 7 2 2 2" xfId="21004"/>
    <cellStyle name="Итог 10 2 7 2 3" xfId="8210"/>
    <cellStyle name="Итог 10 2 7 2 3 2" xfId="21005"/>
    <cellStyle name="Итог 10 2 7 2 4" xfId="21003"/>
    <cellStyle name="Итог 10 2 7 3" xfId="8211"/>
    <cellStyle name="Итог 10 2 7 3 2" xfId="21006"/>
    <cellStyle name="Итог 10 2 7 4" xfId="8212"/>
    <cellStyle name="Итог 10 2 7 4 2" xfId="21007"/>
    <cellStyle name="Итог 10 2 7 5" xfId="21002"/>
    <cellStyle name="Итог 10 2 8" xfId="8213"/>
    <cellStyle name="Итог 10 2 8 2" xfId="8214"/>
    <cellStyle name="Итог 10 2 8 2 2" xfId="8215"/>
    <cellStyle name="Итог 10 2 8 2 2 2" xfId="21010"/>
    <cellStyle name="Итог 10 2 8 2 3" xfId="8216"/>
    <cellStyle name="Итог 10 2 8 2 3 2" xfId="21011"/>
    <cellStyle name="Итог 10 2 8 2 4" xfId="21009"/>
    <cellStyle name="Итог 10 2 8 3" xfId="8217"/>
    <cellStyle name="Итог 10 2 8 3 2" xfId="21012"/>
    <cellStyle name="Итог 10 2 8 4" xfId="8218"/>
    <cellStyle name="Итог 10 2 8 4 2" xfId="21013"/>
    <cellStyle name="Итог 10 2 8 5" xfId="21008"/>
    <cellStyle name="Итог 10 2 9" xfId="8219"/>
    <cellStyle name="Итог 10 2 9 2" xfId="8220"/>
    <cellStyle name="Итог 10 2 9 2 2" xfId="21015"/>
    <cellStyle name="Итог 10 2 9 3" xfId="8221"/>
    <cellStyle name="Итог 10 2 9 3 2" xfId="21016"/>
    <cellStyle name="Итог 10 2 9 4" xfId="21014"/>
    <cellStyle name="Итог 10 3" xfId="8222"/>
    <cellStyle name="Итог 10 3 10" xfId="8223"/>
    <cellStyle name="Итог 10 3 10 2" xfId="21018"/>
    <cellStyle name="Итог 10 3 11" xfId="8224"/>
    <cellStyle name="Итог 10 3 11 2" xfId="21019"/>
    <cellStyle name="Итог 10 3 12" xfId="21017"/>
    <cellStyle name="Итог 10 3 2" xfId="8225"/>
    <cellStyle name="Итог 10 3 2 10" xfId="8226"/>
    <cellStyle name="Итог 10 3 2 10 2" xfId="21021"/>
    <cellStyle name="Итог 10 3 2 11" xfId="21020"/>
    <cellStyle name="Итог 10 3 2 2" xfId="8227"/>
    <cellStyle name="Итог 10 3 2 2 2" xfId="8228"/>
    <cellStyle name="Итог 10 3 2 2 2 2" xfId="8229"/>
    <cellStyle name="Итог 10 3 2 2 2 2 2" xfId="21024"/>
    <cellStyle name="Итог 10 3 2 2 2 3" xfId="8230"/>
    <cellStyle name="Итог 10 3 2 2 2 3 2" xfId="21025"/>
    <cellStyle name="Итог 10 3 2 2 2 4" xfId="21023"/>
    <cellStyle name="Итог 10 3 2 2 3" xfId="8231"/>
    <cellStyle name="Итог 10 3 2 2 3 2" xfId="21026"/>
    <cellStyle name="Итог 10 3 2 2 4" xfId="8232"/>
    <cellStyle name="Итог 10 3 2 2 4 2" xfId="21027"/>
    <cellStyle name="Итог 10 3 2 2 5" xfId="21022"/>
    <cellStyle name="Итог 10 3 2 3" xfId="8233"/>
    <cellStyle name="Итог 10 3 2 3 2" xfId="8234"/>
    <cellStyle name="Итог 10 3 2 3 2 2" xfId="8235"/>
    <cellStyle name="Итог 10 3 2 3 2 2 2" xfId="21030"/>
    <cellStyle name="Итог 10 3 2 3 2 3" xfId="8236"/>
    <cellStyle name="Итог 10 3 2 3 2 3 2" xfId="21031"/>
    <cellStyle name="Итог 10 3 2 3 2 4" xfId="21029"/>
    <cellStyle name="Итог 10 3 2 3 3" xfId="8237"/>
    <cellStyle name="Итог 10 3 2 3 3 2" xfId="21032"/>
    <cellStyle name="Итог 10 3 2 3 4" xfId="8238"/>
    <cellStyle name="Итог 10 3 2 3 4 2" xfId="21033"/>
    <cellStyle name="Итог 10 3 2 3 5" xfId="21028"/>
    <cellStyle name="Итог 10 3 2 4" xfId="8239"/>
    <cellStyle name="Итог 10 3 2 4 2" xfId="8240"/>
    <cellStyle name="Итог 10 3 2 4 2 2" xfId="8241"/>
    <cellStyle name="Итог 10 3 2 4 2 2 2" xfId="21036"/>
    <cellStyle name="Итог 10 3 2 4 2 3" xfId="8242"/>
    <cellStyle name="Итог 10 3 2 4 2 3 2" xfId="21037"/>
    <cellStyle name="Итог 10 3 2 4 2 4" xfId="21035"/>
    <cellStyle name="Итог 10 3 2 4 3" xfId="8243"/>
    <cellStyle name="Итог 10 3 2 4 3 2" xfId="21038"/>
    <cellStyle name="Итог 10 3 2 4 4" xfId="8244"/>
    <cellStyle name="Итог 10 3 2 4 4 2" xfId="21039"/>
    <cellStyle name="Итог 10 3 2 4 5" xfId="21034"/>
    <cellStyle name="Итог 10 3 2 5" xfId="8245"/>
    <cellStyle name="Итог 10 3 2 5 2" xfId="8246"/>
    <cellStyle name="Итог 10 3 2 5 2 2" xfId="8247"/>
    <cellStyle name="Итог 10 3 2 5 2 2 2" xfId="21042"/>
    <cellStyle name="Итог 10 3 2 5 2 3" xfId="8248"/>
    <cellStyle name="Итог 10 3 2 5 2 3 2" xfId="21043"/>
    <cellStyle name="Итог 10 3 2 5 2 4" xfId="21041"/>
    <cellStyle name="Итог 10 3 2 5 3" xfId="8249"/>
    <cellStyle name="Итог 10 3 2 5 3 2" xfId="21044"/>
    <cellStyle name="Итог 10 3 2 5 4" xfId="8250"/>
    <cellStyle name="Итог 10 3 2 5 4 2" xfId="21045"/>
    <cellStyle name="Итог 10 3 2 5 5" xfId="21040"/>
    <cellStyle name="Итог 10 3 2 6" xfId="8251"/>
    <cellStyle name="Итог 10 3 2 6 2" xfId="8252"/>
    <cellStyle name="Итог 10 3 2 6 2 2" xfId="8253"/>
    <cellStyle name="Итог 10 3 2 6 2 2 2" xfId="21048"/>
    <cellStyle name="Итог 10 3 2 6 2 3" xfId="8254"/>
    <cellStyle name="Итог 10 3 2 6 2 3 2" xfId="21049"/>
    <cellStyle name="Итог 10 3 2 6 2 4" xfId="21047"/>
    <cellStyle name="Итог 10 3 2 6 3" xfId="8255"/>
    <cellStyle name="Итог 10 3 2 6 3 2" xfId="21050"/>
    <cellStyle name="Итог 10 3 2 6 4" xfId="8256"/>
    <cellStyle name="Итог 10 3 2 6 4 2" xfId="21051"/>
    <cellStyle name="Итог 10 3 2 6 5" xfId="21046"/>
    <cellStyle name="Итог 10 3 2 7" xfId="8257"/>
    <cellStyle name="Итог 10 3 2 7 2" xfId="8258"/>
    <cellStyle name="Итог 10 3 2 7 2 2" xfId="8259"/>
    <cellStyle name="Итог 10 3 2 7 2 2 2" xfId="21054"/>
    <cellStyle name="Итог 10 3 2 7 2 3" xfId="8260"/>
    <cellStyle name="Итог 10 3 2 7 2 3 2" xfId="21055"/>
    <cellStyle name="Итог 10 3 2 7 2 4" xfId="21053"/>
    <cellStyle name="Итог 10 3 2 7 3" xfId="8261"/>
    <cellStyle name="Итог 10 3 2 7 3 2" xfId="21056"/>
    <cellStyle name="Итог 10 3 2 7 4" xfId="8262"/>
    <cellStyle name="Итог 10 3 2 7 4 2" xfId="21057"/>
    <cellStyle name="Итог 10 3 2 7 5" xfId="21052"/>
    <cellStyle name="Итог 10 3 2 8" xfId="8263"/>
    <cellStyle name="Итог 10 3 2 8 2" xfId="8264"/>
    <cellStyle name="Итог 10 3 2 8 2 2" xfId="21059"/>
    <cellStyle name="Итог 10 3 2 8 3" xfId="8265"/>
    <cellStyle name="Итог 10 3 2 8 3 2" xfId="21060"/>
    <cellStyle name="Итог 10 3 2 8 4" xfId="21058"/>
    <cellStyle name="Итог 10 3 2 9" xfId="8266"/>
    <cellStyle name="Итог 10 3 2 9 2" xfId="21061"/>
    <cellStyle name="Итог 10 3 3" xfId="8267"/>
    <cellStyle name="Итог 10 3 3 2" xfId="8268"/>
    <cellStyle name="Итог 10 3 3 2 2" xfId="8269"/>
    <cellStyle name="Итог 10 3 3 2 2 2" xfId="21064"/>
    <cellStyle name="Итог 10 3 3 2 3" xfId="8270"/>
    <cellStyle name="Итог 10 3 3 2 3 2" xfId="21065"/>
    <cellStyle name="Итог 10 3 3 2 4" xfId="21063"/>
    <cellStyle name="Итог 10 3 3 3" xfId="8271"/>
    <cellStyle name="Итог 10 3 3 3 2" xfId="21066"/>
    <cellStyle name="Итог 10 3 3 4" xfId="8272"/>
    <cellStyle name="Итог 10 3 3 4 2" xfId="21067"/>
    <cellStyle name="Итог 10 3 3 5" xfId="21062"/>
    <cellStyle name="Итог 10 3 4" xfId="8273"/>
    <cellStyle name="Итог 10 3 4 2" xfId="8274"/>
    <cellStyle name="Итог 10 3 4 2 2" xfId="8275"/>
    <cellStyle name="Итог 10 3 4 2 2 2" xfId="21070"/>
    <cellStyle name="Итог 10 3 4 2 3" xfId="8276"/>
    <cellStyle name="Итог 10 3 4 2 3 2" xfId="21071"/>
    <cellStyle name="Итог 10 3 4 2 4" xfId="21069"/>
    <cellStyle name="Итог 10 3 4 3" xfId="8277"/>
    <cellStyle name="Итог 10 3 4 3 2" xfId="21072"/>
    <cellStyle name="Итог 10 3 4 4" xfId="8278"/>
    <cellStyle name="Итог 10 3 4 4 2" xfId="21073"/>
    <cellStyle name="Итог 10 3 4 5" xfId="21068"/>
    <cellStyle name="Итог 10 3 5" xfId="8279"/>
    <cellStyle name="Итог 10 3 5 2" xfId="8280"/>
    <cellStyle name="Итог 10 3 5 2 2" xfId="8281"/>
    <cellStyle name="Итог 10 3 5 2 2 2" xfId="21076"/>
    <cellStyle name="Итог 10 3 5 2 3" xfId="8282"/>
    <cellStyle name="Итог 10 3 5 2 3 2" xfId="21077"/>
    <cellStyle name="Итог 10 3 5 2 4" xfId="21075"/>
    <cellStyle name="Итог 10 3 5 3" xfId="8283"/>
    <cellStyle name="Итог 10 3 5 3 2" xfId="21078"/>
    <cellStyle name="Итог 10 3 5 4" xfId="8284"/>
    <cellStyle name="Итог 10 3 5 4 2" xfId="21079"/>
    <cellStyle name="Итог 10 3 5 5" xfId="21074"/>
    <cellStyle name="Итог 10 3 6" xfId="8285"/>
    <cellStyle name="Итог 10 3 6 2" xfId="8286"/>
    <cellStyle name="Итог 10 3 6 2 2" xfId="8287"/>
    <cellStyle name="Итог 10 3 6 2 2 2" xfId="21082"/>
    <cellStyle name="Итог 10 3 6 2 3" xfId="8288"/>
    <cellStyle name="Итог 10 3 6 2 3 2" xfId="21083"/>
    <cellStyle name="Итог 10 3 6 2 4" xfId="21081"/>
    <cellStyle name="Итог 10 3 6 3" xfId="8289"/>
    <cellStyle name="Итог 10 3 6 3 2" xfId="21084"/>
    <cellStyle name="Итог 10 3 6 4" xfId="8290"/>
    <cellStyle name="Итог 10 3 6 4 2" xfId="21085"/>
    <cellStyle name="Итог 10 3 6 5" xfId="21080"/>
    <cellStyle name="Итог 10 3 7" xfId="8291"/>
    <cellStyle name="Итог 10 3 7 2" xfId="8292"/>
    <cellStyle name="Итог 10 3 7 2 2" xfId="8293"/>
    <cellStyle name="Итог 10 3 7 2 2 2" xfId="21088"/>
    <cellStyle name="Итог 10 3 7 2 3" xfId="8294"/>
    <cellStyle name="Итог 10 3 7 2 3 2" xfId="21089"/>
    <cellStyle name="Итог 10 3 7 2 4" xfId="21087"/>
    <cellStyle name="Итог 10 3 7 3" xfId="8295"/>
    <cellStyle name="Итог 10 3 7 3 2" xfId="21090"/>
    <cellStyle name="Итог 10 3 7 4" xfId="8296"/>
    <cellStyle name="Итог 10 3 7 4 2" xfId="21091"/>
    <cellStyle name="Итог 10 3 7 5" xfId="21086"/>
    <cellStyle name="Итог 10 3 8" xfId="8297"/>
    <cellStyle name="Итог 10 3 8 2" xfId="8298"/>
    <cellStyle name="Итог 10 3 8 2 2" xfId="8299"/>
    <cellStyle name="Итог 10 3 8 2 2 2" xfId="21094"/>
    <cellStyle name="Итог 10 3 8 2 3" xfId="8300"/>
    <cellStyle name="Итог 10 3 8 2 3 2" xfId="21095"/>
    <cellStyle name="Итог 10 3 8 2 4" xfId="21093"/>
    <cellStyle name="Итог 10 3 8 3" xfId="8301"/>
    <cellStyle name="Итог 10 3 8 3 2" xfId="21096"/>
    <cellStyle name="Итог 10 3 8 4" xfId="8302"/>
    <cellStyle name="Итог 10 3 8 4 2" xfId="21097"/>
    <cellStyle name="Итог 10 3 8 5" xfId="21092"/>
    <cellStyle name="Итог 10 3 9" xfId="8303"/>
    <cellStyle name="Итог 10 3 9 2" xfId="8304"/>
    <cellStyle name="Итог 10 3 9 2 2" xfId="21099"/>
    <cellStyle name="Итог 10 3 9 3" xfId="8305"/>
    <cellStyle name="Итог 10 3 9 3 2" xfId="21100"/>
    <cellStyle name="Итог 10 3 9 4" xfId="21098"/>
    <cellStyle name="Итог 10 4" xfId="8306"/>
    <cellStyle name="Итог 10 4 10" xfId="8307"/>
    <cellStyle name="Итог 10 4 10 2" xfId="21102"/>
    <cellStyle name="Итог 10 4 11" xfId="21101"/>
    <cellStyle name="Итог 10 4 2" xfId="8308"/>
    <cellStyle name="Итог 10 4 2 2" xfId="8309"/>
    <cellStyle name="Итог 10 4 2 2 2" xfId="8310"/>
    <cellStyle name="Итог 10 4 2 2 2 2" xfId="21105"/>
    <cellStyle name="Итог 10 4 2 2 3" xfId="8311"/>
    <cellStyle name="Итог 10 4 2 2 3 2" xfId="21106"/>
    <cellStyle name="Итог 10 4 2 2 4" xfId="21104"/>
    <cellStyle name="Итог 10 4 2 3" xfId="8312"/>
    <cellStyle name="Итог 10 4 2 3 2" xfId="21107"/>
    <cellStyle name="Итог 10 4 2 4" xfId="8313"/>
    <cellStyle name="Итог 10 4 2 4 2" xfId="21108"/>
    <cellStyle name="Итог 10 4 2 5" xfId="21103"/>
    <cellStyle name="Итог 10 4 3" xfId="8314"/>
    <cellStyle name="Итог 10 4 3 2" xfId="8315"/>
    <cellStyle name="Итог 10 4 3 2 2" xfId="8316"/>
    <cellStyle name="Итог 10 4 3 2 2 2" xfId="21111"/>
    <cellStyle name="Итог 10 4 3 2 3" xfId="8317"/>
    <cellStyle name="Итог 10 4 3 2 3 2" xfId="21112"/>
    <cellStyle name="Итог 10 4 3 2 4" xfId="21110"/>
    <cellStyle name="Итог 10 4 3 3" xfId="8318"/>
    <cellStyle name="Итог 10 4 3 3 2" xfId="21113"/>
    <cellStyle name="Итог 10 4 3 4" xfId="8319"/>
    <cellStyle name="Итог 10 4 3 4 2" xfId="21114"/>
    <cellStyle name="Итог 10 4 3 5" xfId="21109"/>
    <cellStyle name="Итог 10 4 4" xfId="8320"/>
    <cellStyle name="Итог 10 4 4 2" xfId="8321"/>
    <cellStyle name="Итог 10 4 4 2 2" xfId="8322"/>
    <cellStyle name="Итог 10 4 4 2 2 2" xfId="21117"/>
    <cellStyle name="Итог 10 4 4 2 3" xfId="8323"/>
    <cellStyle name="Итог 10 4 4 2 3 2" xfId="21118"/>
    <cellStyle name="Итог 10 4 4 2 4" xfId="21116"/>
    <cellStyle name="Итог 10 4 4 3" xfId="8324"/>
    <cellStyle name="Итог 10 4 4 3 2" xfId="21119"/>
    <cellStyle name="Итог 10 4 4 4" xfId="8325"/>
    <cellStyle name="Итог 10 4 4 4 2" xfId="21120"/>
    <cellStyle name="Итог 10 4 4 5" xfId="21115"/>
    <cellStyle name="Итог 10 4 5" xfId="8326"/>
    <cellStyle name="Итог 10 4 5 2" xfId="8327"/>
    <cellStyle name="Итог 10 4 5 2 2" xfId="8328"/>
    <cellStyle name="Итог 10 4 5 2 2 2" xfId="21123"/>
    <cellStyle name="Итог 10 4 5 2 3" xfId="8329"/>
    <cellStyle name="Итог 10 4 5 2 3 2" xfId="21124"/>
    <cellStyle name="Итог 10 4 5 2 4" xfId="21122"/>
    <cellStyle name="Итог 10 4 5 3" xfId="8330"/>
    <cellStyle name="Итог 10 4 5 3 2" xfId="21125"/>
    <cellStyle name="Итог 10 4 5 4" xfId="8331"/>
    <cellStyle name="Итог 10 4 5 4 2" xfId="21126"/>
    <cellStyle name="Итог 10 4 5 5" xfId="21121"/>
    <cellStyle name="Итог 10 4 6" xfId="8332"/>
    <cellStyle name="Итог 10 4 6 2" xfId="8333"/>
    <cellStyle name="Итог 10 4 6 2 2" xfId="8334"/>
    <cellStyle name="Итог 10 4 6 2 2 2" xfId="21129"/>
    <cellStyle name="Итог 10 4 6 2 3" xfId="8335"/>
    <cellStyle name="Итог 10 4 6 2 3 2" xfId="21130"/>
    <cellStyle name="Итог 10 4 6 2 4" xfId="21128"/>
    <cellStyle name="Итог 10 4 6 3" xfId="8336"/>
    <cellStyle name="Итог 10 4 6 3 2" xfId="21131"/>
    <cellStyle name="Итог 10 4 6 4" xfId="8337"/>
    <cellStyle name="Итог 10 4 6 4 2" xfId="21132"/>
    <cellStyle name="Итог 10 4 6 5" xfId="21127"/>
    <cellStyle name="Итог 10 4 7" xfId="8338"/>
    <cellStyle name="Итог 10 4 7 2" xfId="8339"/>
    <cellStyle name="Итог 10 4 7 2 2" xfId="8340"/>
    <cellStyle name="Итог 10 4 7 2 2 2" xfId="21135"/>
    <cellStyle name="Итог 10 4 7 2 3" xfId="8341"/>
    <cellStyle name="Итог 10 4 7 2 3 2" xfId="21136"/>
    <cellStyle name="Итог 10 4 7 2 4" xfId="21134"/>
    <cellStyle name="Итог 10 4 7 3" xfId="8342"/>
    <cellStyle name="Итог 10 4 7 3 2" xfId="21137"/>
    <cellStyle name="Итог 10 4 7 4" xfId="8343"/>
    <cellStyle name="Итог 10 4 7 4 2" xfId="21138"/>
    <cellStyle name="Итог 10 4 7 5" xfId="21133"/>
    <cellStyle name="Итог 10 4 8" xfId="8344"/>
    <cellStyle name="Итог 10 4 8 2" xfId="8345"/>
    <cellStyle name="Итог 10 4 8 2 2" xfId="21140"/>
    <cellStyle name="Итог 10 4 8 3" xfId="8346"/>
    <cellStyle name="Итог 10 4 8 3 2" xfId="21141"/>
    <cellStyle name="Итог 10 4 8 4" xfId="21139"/>
    <cellStyle name="Итог 10 4 9" xfId="8347"/>
    <cellStyle name="Итог 10 4 9 2" xfId="21142"/>
    <cellStyle name="Итог 10 5" xfId="8348"/>
    <cellStyle name="Итог 10 5 10" xfId="21143"/>
    <cellStyle name="Итог 10 5 2" xfId="8349"/>
    <cellStyle name="Итог 10 5 2 2" xfId="8350"/>
    <cellStyle name="Итог 10 5 2 2 2" xfId="8351"/>
    <cellStyle name="Итог 10 5 2 2 2 2" xfId="21146"/>
    <cellStyle name="Итог 10 5 2 2 3" xfId="8352"/>
    <cellStyle name="Итог 10 5 2 2 3 2" xfId="21147"/>
    <cellStyle name="Итог 10 5 2 2 4" xfId="21145"/>
    <cellStyle name="Итог 10 5 2 3" xfId="8353"/>
    <cellStyle name="Итог 10 5 2 3 2" xfId="21148"/>
    <cellStyle name="Итог 10 5 2 4" xfId="8354"/>
    <cellStyle name="Итог 10 5 2 4 2" xfId="21149"/>
    <cellStyle name="Итог 10 5 2 5" xfId="21144"/>
    <cellStyle name="Итог 10 5 3" xfId="8355"/>
    <cellStyle name="Итог 10 5 3 2" xfId="8356"/>
    <cellStyle name="Итог 10 5 3 2 2" xfId="8357"/>
    <cellStyle name="Итог 10 5 3 2 2 2" xfId="21152"/>
    <cellStyle name="Итог 10 5 3 2 3" xfId="8358"/>
    <cellStyle name="Итог 10 5 3 2 3 2" xfId="21153"/>
    <cellStyle name="Итог 10 5 3 2 4" xfId="21151"/>
    <cellStyle name="Итог 10 5 3 3" xfId="8359"/>
    <cellStyle name="Итог 10 5 3 3 2" xfId="21154"/>
    <cellStyle name="Итог 10 5 3 4" xfId="8360"/>
    <cellStyle name="Итог 10 5 3 4 2" xfId="21155"/>
    <cellStyle name="Итог 10 5 3 5" xfId="21150"/>
    <cellStyle name="Итог 10 5 4" xfId="8361"/>
    <cellStyle name="Итог 10 5 4 2" xfId="8362"/>
    <cellStyle name="Итог 10 5 4 2 2" xfId="8363"/>
    <cellStyle name="Итог 10 5 4 2 2 2" xfId="21158"/>
    <cellStyle name="Итог 10 5 4 2 3" xfId="8364"/>
    <cellStyle name="Итог 10 5 4 2 3 2" xfId="21159"/>
    <cellStyle name="Итог 10 5 4 2 4" xfId="21157"/>
    <cellStyle name="Итог 10 5 4 3" xfId="8365"/>
    <cellStyle name="Итог 10 5 4 3 2" xfId="21160"/>
    <cellStyle name="Итог 10 5 4 4" xfId="8366"/>
    <cellStyle name="Итог 10 5 4 4 2" xfId="21161"/>
    <cellStyle name="Итог 10 5 4 5" xfId="21156"/>
    <cellStyle name="Итог 10 5 5" xfId="8367"/>
    <cellStyle name="Итог 10 5 5 2" xfId="8368"/>
    <cellStyle name="Итог 10 5 5 2 2" xfId="8369"/>
    <cellStyle name="Итог 10 5 5 2 2 2" xfId="21164"/>
    <cellStyle name="Итог 10 5 5 2 3" xfId="8370"/>
    <cellStyle name="Итог 10 5 5 2 3 2" xfId="21165"/>
    <cellStyle name="Итог 10 5 5 2 4" xfId="21163"/>
    <cellStyle name="Итог 10 5 5 3" xfId="8371"/>
    <cellStyle name="Итог 10 5 5 3 2" xfId="21166"/>
    <cellStyle name="Итог 10 5 5 4" xfId="8372"/>
    <cellStyle name="Итог 10 5 5 4 2" xfId="21167"/>
    <cellStyle name="Итог 10 5 5 5" xfId="21162"/>
    <cellStyle name="Итог 10 5 6" xfId="8373"/>
    <cellStyle name="Итог 10 5 6 2" xfId="8374"/>
    <cellStyle name="Итог 10 5 6 2 2" xfId="8375"/>
    <cellStyle name="Итог 10 5 6 2 2 2" xfId="21170"/>
    <cellStyle name="Итог 10 5 6 2 3" xfId="8376"/>
    <cellStyle name="Итог 10 5 6 2 3 2" xfId="21171"/>
    <cellStyle name="Итог 10 5 6 2 4" xfId="21169"/>
    <cellStyle name="Итог 10 5 6 3" xfId="8377"/>
    <cellStyle name="Итог 10 5 6 3 2" xfId="21172"/>
    <cellStyle name="Итог 10 5 6 4" xfId="8378"/>
    <cellStyle name="Итог 10 5 6 4 2" xfId="21173"/>
    <cellStyle name="Итог 10 5 6 5" xfId="21168"/>
    <cellStyle name="Итог 10 5 7" xfId="8379"/>
    <cellStyle name="Итог 10 5 7 2" xfId="8380"/>
    <cellStyle name="Итог 10 5 7 2 2" xfId="21175"/>
    <cellStyle name="Итог 10 5 7 3" xfId="8381"/>
    <cellStyle name="Итог 10 5 7 3 2" xfId="21176"/>
    <cellStyle name="Итог 10 5 7 4" xfId="21174"/>
    <cellStyle name="Итог 10 5 8" xfId="8382"/>
    <cellStyle name="Итог 10 5 8 2" xfId="21177"/>
    <cellStyle name="Итог 10 5 9" xfId="8383"/>
    <cellStyle name="Итог 10 5 9 2" xfId="21178"/>
    <cellStyle name="Итог 10 6" xfId="8384"/>
    <cellStyle name="Итог 10 6 2" xfId="8385"/>
    <cellStyle name="Итог 10 6 2 2" xfId="8386"/>
    <cellStyle name="Итог 10 6 2 2 2" xfId="21181"/>
    <cellStyle name="Итог 10 6 2 3" xfId="8387"/>
    <cellStyle name="Итог 10 6 2 3 2" xfId="21182"/>
    <cellStyle name="Итог 10 6 2 4" xfId="21180"/>
    <cellStyle name="Итог 10 6 3" xfId="8388"/>
    <cellStyle name="Итог 10 6 3 2" xfId="21183"/>
    <cellStyle name="Итог 10 6 4" xfId="8389"/>
    <cellStyle name="Итог 10 6 4 2" xfId="21184"/>
    <cellStyle name="Итог 10 6 5" xfId="21179"/>
    <cellStyle name="Итог 10 7" xfId="8390"/>
    <cellStyle name="Итог 10 7 2" xfId="8391"/>
    <cellStyle name="Итог 10 7 2 2" xfId="8392"/>
    <cellStyle name="Итог 10 7 2 2 2" xfId="21187"/>
    <cellStyle name="Итог 10 7 2 3" xfId="8393"/>
    <cellStyle name="Итог 10 7 2 3 2" xfId="21188"/>
    <cellStyle name="Итог 10 7 2 4" xfId="21186"/>
    <cellStyle name="Итог 10 7 3" xfId="8394"/>
    <cellStyle name="Итог 10 7 3 2" xfId="21189"/>
    <cellStyle name="Итог 10 7 4" xfId="8395"/>
    <cellStyle name="Итог 10 7 4 2" xfId="21190"/>
    <cellStyle name="Итог 10 7 5" xfId="21185"/>
    <cellStyle name="Итог 10 8" xfId="8396"/>
    <cellStyle name="Итог 10 8 2" xfId="8397"/>
    <cellStyle name="Итог 10 8 2 2" xfId="8398"/>
    <cellStyle name="Итог 10 8 2 2 2" xfId="21193"/>
    <cellStyle name="Итог 10 8 2 3" xfId="8399"/>
    <cellStyle name="Итог 10 8 2 3 2" xfId="21194"/>
    <cellStyle name="Итог 10 8 2 4" xfId="21192"/>
    <cellStyle name="Итог 10 8 3" xfId="8400"/>
    <cellStyle name="Итог 10 8 3 2" xfId="21195"/>
    <cellStyle name="Итог 10 8 4" xfId="8401"/>
    <cellStyle name="Итог 10 8 4 2" xfId="21196"/>
    <cellStyle name="Итог 10 8 5" xfId="21191"/>
    <cellStyle name="Итог 10 9" xfId="8402"/>
    <cellStyle name="Итог 10 9 2" xfId="8403"/>
    <cellStyle name="Итог 10 9 2 2" xfId="8404"/>
    <cellStyle name="Итог 10 9 2 2 2" xfId="21199"/>
    <cellStyle name="Итог 10 9 2 3" xfId="8405"/>
    <cellStyle name="Итог 10 9 2 3 2" xfId="21200"/>
    <cellStyle name="Итог 10 9 2 4" xfId="21198"/>
    <cellStyle name="Итог 10 9 3" xfId="8406"/>
    <cellStyle name="Итог 10 9 3 2" xfId="21201"/>
    <cellStyle name="Итог 10 9 4" xfId="8407"/>
    <cellStyle name="Итог 10 9 4 2" xfId="21202"/>
    <cellStyle name="Итог 10 9 5" xfId="21197"/>
    <cellStyle name="Итог 11" xfId="8408"/>
    <cellStyle name="Итог 11 2" xfId="8409"/>
    <cellStyle name="Итог 11 2 2" xfId="8410"/>
    <cellStyle name="Итог 11 2 2 2" xfId="8411"/>
    <cellStyle name="Итог 11 2 2 2 2" xfId="8412"/>
    <cellStyle name="Итог 11 2 2 2 2 2" xfId="21207"/>
    <cellStyle name="Итог 11 2 2 2 3" xfId="21206"/>
    <cellStyle name="Итог 11 2 2 3" xfId="21205"/>
    <cellStyle name="Итог 11 2 3" xfId="8413"/>
    <cellStyle name="Итог 11 2 3 2" xfId="8414"/>
    <cellStyle name="Итог 11 2 3 2 2" xfId="8415"/>
    <cellStyle name="Итог 11 2 3 2 2 2" xfId="21210"/>
    <cellStyle name="Итог 11 2 3 2 3" xfId="21209"/>
    <cellStyle name="Итог 11 2 3 3" xfId="21208"/>
    <cellStyle name="Итог 11 2 4" xfId="21204"/>
    <cellStyle name="Итог 11 3" xfId="8416"/>
    <cellStyle name="Итог 11 3 2" xfId="8417"/>
    <cellStyle name="Итог 11 3 2 2" xfId="8418"/>
    <cellStyle name="Итог 11 3 2 2 2" xfId="8419"/>
    <cellStyle name="Итог 11 3 2 2 2 2" xfId="21214"/>
    <cellStyle name="Итог 11 3 2 2 3" xfId="21213"/>
    <cellStyle name="Итог 11 3 2 3" xfId="21212"/>
    <cellStyle name="Итог 11 3 3" xfId="8420"/>
    <cellStyle name="Итог 11 3 3 2" xfId="8421"/>
    <cellStyle name="Итог 11 3 3 2 2" xfId="21216"/>
    <cellStyle name="Итог 11 3 3 3" xfId="21215"/>
    <cellStyle name="Итог 11 3 4" xfId="21211"/>
    <cellStyle name="Итог 11 4" xfId="8422"/>
    <cellStyle name="Итог 11 4 2" xfId="8423"/>
    <cellStyle name="Итог 11 4 2 2" xfId="8424"/>
    <cellStyle name="Итог 11 4 2 2 2" xfId="21219"/>
    <cellStyle name="Итог 11 4 2 3" xfId="21218"/>
    <cellStyle name="Итог 11 4 3" xfId="21217"/>
    <cellStyle name="Итог 11 5" xfId="8425"/>
    <cellStyle name="Итог 11 5 2" xfId="8426"/>
    <cellStyle name="Итог 11 5 2 2" xfId="8427"/>
    <cellStyle name="Итог 11 5 2 2 2" xfId="21222"/>
    <cellStyle name="Итог 11 5 2 3" xfId="21221"/>
    <cellStyle name="Итог 11 5 3" xfId="21220"/>
    <cellStyle name="Итог 11 6" xfId="21203"/>
    <cellStyle name="Итог 12" xfId="8428"/>
    <cellStyle name="Итог 12 2" xfId="8429"/>
    <cellStyle name="Итог 12 2 2" xfId="8430"/>
    <cellStyle name="Итог 12 2 2 2" xfId="8431"/>
    <cellStyle name="Итог 12 2 2 2 2" xfId="8432"/>
    <cellStyle name="Итог 12 2 2 2 2 2" xfId="21227"/>
    <cellStyle name="Итог 12 2 2 2 3" xfId="21226"/>
    <cellStyle name="Итог 12 2 2 3" xfId="21225"/>
    <cellStyle name="Итог 12 2 3" xfId="8433"/>
    <cellStyle name="Итог 12 2 3 2" xfId="8434"/>
    <cellStyle name="Итог 12 2 3 2 2" xfId="21229"/>
    <cellStyle name="Итог 12 2 3 3" xfId="21228"/>
    <cellStyle name="Итог 12 2 4" xfId="21224"/>
    <cellStyle name="Итог 12 3" xfId="8435"/>
    <cellStyle name="Итог 12 3 2" xfId="8436"/>
    <cellStyle name="Итог 12 3 2 2" xfId="8437"/>
    <cellStyle name="Итог 12 3 2 2 2" xfId="21232"/>
    <cellStyle name="Итог 12 3 2 3" xfId="21231"/>
    <cellStyle name="Итог 12 3 3" xfId="21230"/>
    <cellStyle name="Итог 12 4" xfId="8438"/>
    <cellStyle name="Итог 12 4 2" xfId="8439"/>
    <cellStyle name="Итог 12 4 2 2" xfId="8440"/>
    <cellStyle name="Итог 12 4 2 2 2" xfId="21235"/>
    <cellStyle name="Итог 12 4 2 3" xfId="21234"/>
    <cellStyle name="Итог 12 4 3" xfId="21233"/>
    <cellStyle name="Итог 12 5" xfId="21223"/>
    <cellStyle name="Итог 13" xfId="8441"/>
    <cellStyle name="Итог 13 2" xfId="8442"/>
    <cellStyle name="Итог 13 2 2" xfId="8443"/>
    <cellStyle name="Итог 13 2 2 2" xfId="8444"/>
    <cellStyle name="Итог 13 2 2 2 2" xfId="8445"/>
    <cellStyle name="Итог 13 2 2 2 2 2" xfId="21240"/>
    <cellStyle name="Итог 13 2 2 2 3" xfId="21239"/>
    <cellStyle name="Итог 13 2 2 3" xfId="21238"/>
    <cellStyle name="Итог 13 2 3" xfId="8446"/>
    <cellStyle name="Итог 13 2 3 2" xfId="8447"/>
    <cellStyle name="Итог 13 2 3 2 2" xfId="21242"/>
    <cellStyle name="Итог 13 2 3 3" xfId="21241"/>
    <cellStyle name="Итог 13 2 4" xfId="21237"/>
    <cellStyle name="Итог 13 3" xfId="8448"/>
    <cellStyle name="Итог 13 3 2" xfId="8449"/>
    <cellStyle name="Итог 13 3 2 2" xfId="8450"/>
    <cellStyle name="Итог 13 3 2 2 2" xfId="21245"/>
    <cellStyle name="Итог 13 3 2 3" xfId="21244"/>
    <cellStyle name="Итог 13 3 3" xfId="21243"/>
    <cellStyle name="Итог 13 4" xfId="8451"/>
    <cellStyle name="Итог 13 4 2" xfId="8452"/>
    <cellStyle name="Итог 13 4 2 2" xfId="8453"/>
    <cellStyle name="Итог 13 4 2 2 2" xfId="21248"/>
    <cellStyle name="Итог 13 4 2 3" xfId="21247"/>
    <cellStyle name="Итог 13 4 3" xfId="21246"/>
    <cellStyle name="Итог 13 5" xfId="21236"/>
    <cellStyle name="Итог 2" xfId="8454"/>
    <cellStyle name="Итог 2 10" xfId="8455"/>
    <cellStyle name="Итог 2 10 2" xfId="8456"/>
    <cellStyle name="Итог 2 10 2 2" xfId="8457"/>
    <cellStyle name="Итог 2 10 2 2 2" xfId="21252"/>
    <cellStyle name="Итог 2 10 2 3" xfId="8458"/>
    <cellStyle name="Итог 2 10 2 3 2" xfId="21253"/>
    <cellStyle name="Итог 2 10 2 4" xfId="21251"/>
    <cellStyle name="Итог 2 10 3" xfId="8459"/>
    <cellStyle name="Итог 2 10 3 2" xfId="21254"/>
    <cellStyle name="Итог 2 10 4" xfId="8460"/>
    <cellStyle name="Итог 2 10 4 2" xfId="21255"/>
    <cellStyle name="Итог 2 10 5" xfId="21250"/>
    <cellStyle name="Итог 2 11" xfId="8461"/>
    <cellStyle name="Итог 2 11 2" xfId="8462"/>
    <cellStyle name="Итог 2 11 2 2" xfId="8463"/>
    <cellStyle name="Итог 2 11 2 2 2" xfId="21258"/>
    <cellStyle name="Итог 2 11 2 3" xfId="8464"/>
    <cellStyle name="Итог 2 11 2 3 2" xfId="21259"/>
    <cellStyle name="Итог 2 11 2 4" xfId="21257"/>
    <cellStyle name="Итог 2 11 3" xfId="8465"/>
    <cellStyle name="Итог 2 11 3 2" xfId="21260"/>
    <cellStyle name="Итог 2 11 4" xfId="8466"/>
    <cellStyle name="Итог 2 11 4 2" xfId="21261"/>
    <cellStyle name="Итог 2 11 5" xfId="21256"/>
    <cellStyle name="Итог 2 12" xfId="8467"/>
    <cellStyle name="Итог 2 12 2" xfId="8468"/>
    <cellStyle name="Итог 2 12 2 2" xfId="21263"/>
    <cellStyle name="Итог 2 12 3" xfId="8469"/>
    <cellStyle name="Итог 2 12 3 2" xfId="21264"/>
    <cellStyle name="Итог 2 12 4" xfId="21262"/>
    <cellStyle name="Итог 2 13" xfId="8470"/>
    <cellStyle name="Итог 2 13 2" xfId="21265"/>
    <cellStyle name="Итог 2 14" xfId="8471"/>
    <cellStyle name="Итог 2 14 2" xfId="21266"/>
    <cellStyle name="Итог 2 15" xfId="21249"/>
    <cellStyle name="Итог 2 2" xfId="8472"/>
    <cellStyle name="Итог 2 2 10" xfId="8473"/>
    <cellStyle name="Итог 2 2 10 2" xfId="8474"/>
    <cellStyle name="Итог 2 2 10 2 2" xfId="21269"/>
    <cellStyle name="Итог 2 2 10 3" xfId="8475"/>
    <cellStyle name="Итог 2 2 10 3 2" xfId="21270"/>
    <cellStyle name="Итог 2 2 10 4" xfId="21268"/>
    <cellStyle name="Итог 2 2 11" xfId="8476"/>
    <cellStyle name="Итог 2 2 11 2" xfId="21271"/>
    <cellStyle name="Итог 2 2 12" xfId="8477"/>
    <cellStyle name="Итог 2 2 12 2" xfId="21272"/>
    <cellStyle name="Итог 2 2 13" xfId="21267"/>
    <cellStyle name="Итог 2 2 2" xfId="8478"/>
    <cellStyle name="Итог 2 2 2 10" xfId="8479"/>
    <cellStyle name="Итог 2 2 2 10 2" xfId="21274"/>
    <cellStyle name="Итог 2 2 2 11" xfId="21273"/>
    <cellStyle name="Итог 2 2 2 2" xfId="8480"/>
    <cellStyle name="Итог 2 2 2 2 2" xfId="8481"/>
    <cellStyle name="Итог 2 2 2 2 2 2" xfId="8482"/>
    <cellStyle name="Итог 2 2 2 2 2 2 2" xfId="21277"/>
    <cellStyle name="Итог 2 2 2 2 2 3" xfId="8483"/>
    <cellStyle name="Итог 2 2 2 2 2 3 2" xfId="21278"/>
    <cellStyle name="Итог 2 2 2 2 2 4" xfId="21276"/>
    <cellStyle name="Итог 2 2 2 2 3" xfId="8484"/>
    <cellStyle name="Итог 2 2 2 2 3 2" xfId="21279"/>
    <cellStyle name="Итог 2 2 2 2 4" xfId="8485"/>
    <cellStyle name="Итог 2 2 2 2 4 2" xfId="21280"/>
    <cellStyle name="Итог 2 2 2 2 5" xfId="21275"/>
    <cellStyle name="Итог 2 2 2 3" xfId="8486"/>
    <cellStyle name="Итог 2 2 2 3 2" xfId="8487"/>
    <cellStyle name="Итог 2 2 2 3 2 2" xfId="8488"/>
    <cellStyle name="Итог 2 2 2 3 2 2 2" xfId="21283"/>
    <cellStyle name="Итог 2 2 2 3 2 3" xfId="8489"/>
    <cellStyle name="Итог 2 2 2 3 2 3 2" xfId="21284"/>
    <cellStyle name="Итог 2 2 2 3 2 4" xfId="21282"/>
    <cellStyle name="Итог 2 2 2 3 3" xfId="8490"/>
    <cellStyle name="Итог 2 2 2 3 3 2" xfId="21285"/>
    <cellStyle name="Итог 2 2 2 3 4" xfId="8491"/>
    <cellStyle name="Итог 2 2 2 3 4 2" xfId="21286"/>
    <cellStyle name="Итог 2 2 2 3 5" xfId="21281"/>
    <cellStyle name="Итог 2 2 2 4" xfId="8492"/>
    <cellStyle name="Итог 2 2 2 4 2" xfId="8493"/>
    <cellStyle name="Итог 2 2 2 4 2 2" xfId="8494"/>
    <cellStyle name="Итог 2 2 2 4 2 2 2" xfId="21289"/>
    <cellStyle name="Итог 2 2 2 4 2 3" xfId="8495"/>
    <cellStyle name="Итог 2 2 2 4 2 3 2" xfId="21290"/>
    <cellStyle name="Итог 2 2 2 4 2 4" xfId="21288"/>
    <cellStyle name="Итог 2 2 2 4 3" xfId="8496"/>
    <cellStyle name="Итог 2 2 2 4 3 2" xfId="21291"/>
    <cellStyle name="Итог 2 2 2 4 4" xfId="8497"/>
    <cellStyle name="Итог 2 2 2 4 4 2" xfId="21292"/>
    <cellStyle name="Итог 2 2 2 4 5" xfId="21287"/>
    <cellStyle name="Итог 2 2 2 5" xfId="8498"/>
    <cellStyle name="Итог 2 2 2 5 2" xfId="8499"/>
    <cellStyle name="Итог 2 2 2 5 2 2" xfId="8500"/>
    <cellStyle name="Итог 2 2 2 5 2 2 2" xfId="21295"/>
    <cellStyle name="Итог 2 2 2 5 2 3" xfId="8501"/>
    <cellStyle name="Итог 2 2 2 5 2 3 2" xfId="21296"/>
    <cellStyle name="Итог 2 2 2 5 2 4" xfId="21294"/>
    <cellStyle name="Итог 2 2 2 5 3" xfId="8502"/>
    <cellStyle name="Итог 2 2 2 5 3 2" xfId="21297"/>
    <cellStyle name="Итог 2 2 2 5 4" xfId="8503"/>
    <cellStyle name="Итог 2 2 2 5 4 2" xfId="21298"/>
    <cellStyle name="Итог 2 2 2 5 5" xfId="21293"/>
    <cellStyle name="Итог 2 2 2 6" xfId="8504"/>
    <cellStyle name="Итог 2 2 2 6 2" xfId="8505"/>
    <cellStyle name="Итог 2 2 2 6 2 2" xfId="8506"/>
    <cellStyle name="Итог 2 2 2 6 2 2 2" xfId="21301"/>
    <cellStyle name="Итог 2 2 2 6 2 3" xfId="8507"/>
    <cellStyle name="Итог 2 2 2 6 2 3 2" xfId="21302"/>
    <cellStyle name="Итог 2 2 2 6 2 4" xfId="21300"/>
    <cellStyle name="Итог 2 2 2 6 3" xfId="8508"/>
    <cellStyle name="Итог 2 2 2 6 3 2" xfId="21303"/>
    <cellStyle name="Итог 2 2 2 6 4" xfId="8509"/>
    <cellStyle name="Итог 2 2 2 6 4 2" xfId="21304"/>
    <cellStyle name="Итог 2 2 2 6 5" xfId="21299"/>
    <cellStyle name="Итог 2 2 2 7" xfId="8510"/>
    <cellStyle name="Итог 2 2 2 7 2" xfId="8511"/>
    <cellStyle name="Итог 2 2 2 7 2 2" xfId="8512"/>
    <cellStyle name="Итог 2 2 2 7 2 2 2" xfId="21307"/>
    <cellStyle name="Итог 2 2 2 7 2 3" xfId="8513"/>
    <cellStyle name="Итог 2 2 2 7 2 3 2" xfId="21308"/>
    <cellStyle name="Итог 2 2 2 7 2 4" xfId="21306"/>
    <cellStyle name="Итог 2 2 2 7 3" xfId="8514"/>
    <cellStyle name="Итог 2 2 2 7 3 2" xfId="21309"/>
    <cellStyle name="Итог 2 2 2 7 4" xfId="8515"/>
    <cellStyle name="Итог 2 2 2 7 4 2" xfId="21310"/>
    <cellStyle name="Итог 2 2 2 7 5" xfId="21305"/>
    <cellStyle name="Итог 2 2 2 8" xfId="8516"/>
    <cellStyle name="Итог 2 2 2 8 2" xfId="8517"/>
    <cellStyle name="Итог 2 2 2 8 2 2" xfId="21312"/>
    <cellStyle name="Итог 2 2 2 8 3" xfId="8518"/>
    <cellStyle name="Итог 2 2 2 8 3 2" xfId="21313"/>
    <cellStyle name="Итог 2 2 2 8 4" xfId="21311"/>
    <cellStyle name="Итог 2 2 2 9" xfId="8519"/>
    <cellStyle name="Итог 2 2 2 9 2" xfId="21314"/>
    <cellStyle name="Итог 2 2 3" xfId="8520"/>
    <cellStyle name="Итог 2 2 3 2" xfId="8521"/>
    <cellStyle name="Итог 2 2 3 2 2" xfId="8522"/>
    <cellStyle name="Итог 2 2 3 2 2 2" xfId="8523"/>
    <cellStyle name="Итог 2 2 3 2 2 2 2" xfId="21318"/>
    <cellStyle name="Итог 2 2 3 2 2 3" xfId="21317"/>
    <cellStyle name="Итог 2 2 3 2 3" xfId="8524"/>
    <cellStyle name="Итог 2 2 3 2 3 2" xfId="21319"/>
    <cellStyle name="Итог 2 2 3 2 4" xfId="21316"/>
    <cellStyle name="Итог 2 2 3 3" xfId="8525"/>
    <cellStyle name="Итог 2 2 3 3 2" xfId="8526"/>
    <cellStyle name="Итог 2 2 3 3 2 2" xfId="21321"/>
    <cellStyle name="Итог 2 2 3 3 3" xfId="21320"/>
    <cellStyle name="Итог 2 2 3 4" xfId="8527"/>
    <cellStyle name="Итог 2 2 3 4 2" xfId="21322"/>
    <cellStyle name="Итог 2 2 3 5" xfId="21315"/>
    <cellStyle name="Итог 2 2 4" xfId="8528"/>
    <cellStyle name="Итог 2 2 4 2" xfId="8529"/>
    <cellStyle name="Итог 2 2 4 2 2" xfId="8530"/>
    <cellStyle name="Итог 2 2 4 2 2 2" xfId="21325"/>
    <cellStyle name="Итог 2 2 4 2 3" xfId="8531"/>
    <cellStyle name="Итог 2 2 4 2 3 2" xfId="21326"/>
    <cellStyle name="Итог 2 2 4 2 4" xfId="21324"/>
    <cellStyle name="Итог 2 2 4 3" xfId="8532"/>
    <cellStyle name="Итог 2 2 4 3 2" xfId="21327"/>
    <cellStyle name="Итог 2 2 4 4" xfId="8533"/>
    <cellStyle name="Итог 2 2 4 4 2" xfId="21328"/>
    <cellStyle name="Итог 2 2 4 5" xfId="21323"/>
    <cellStyle name="Итог 2 2 5" xfId="8534"/>
    <cellStyle name="Итог 2 2 5 2" xfId="8535"/>
    <cellStyle name="Итог 2 2 5 2 2" xfId="8536"/>
    <cellStyle name="Итог 2 2 5 2 2 2" xfId="21331"/>
    <cellStyle name="Итог 2 2 5 2 3" xfId="8537"/>
    <cellStyle name="Итог 2 2 5 2 3 2" xfId="21332"/>
    <cellStyle name="Итог 2 2 5 2 4" xfId="21330"/>
    <cellStyle name="Итог 2 2 5 3" xfId="8538"/>
    <cellStyle name="Итог 2 2 5 3 2" xfId="21333"/>
    <cellStyle name="Итог 2 2 5 4" xfId="8539"/>
    <cellStyle name="Итог 2 2 5 4 2" xfId="21334"/>
    <cellStyle name="Итог 2 2 5 5" xfId="21329"/>
    <cellStyle name="Итог 2 2 6" xfId="8540"/>
    <cellStyle name="Итог 2 2 6 2" xfId="8541"/>
    <cellStyle name="Итог 2 2 6 2 2" xfId="8542"/>
    <cellStyle name="Итог 2 2 6 2 2 2" xfId="21337"/>
    <cellStyle name="Итог 2 2 6 2 3" xfId="8543"/>
    <cellStyle name="Итог 2 2 6 2 3 2" xfId="21338"/>
    <cellStyle name="Итог 2 2 6 2 4" xfId="21336"/>
    <cellStyle name="Итог 2 2 6 3" xfId="8544"/>
    <cellStyle name="Итог 2 2 6 3 2" xfId="21339"/>
    <cellStyle name="Итог 2 2 6 4" xfId="8545"/>
    <cellStyle name="Итог 2 2 6 4 2" xfId="21340"/>
    <cellStyle name="Итог 2 2 6 5" xfId="21335"/>
    <cellStyle name="Итог 2 2 7" xfId="8546"/>
    <cellStyle name="Итог 2 2 7 2" xfId="8547"/>
    <cellStyle name="Итог 2 2 7 2 2" xfId="8548"/>
    <cellStyle name="Итог 2 2 7 2 2 2" xfId="21343"/>
    <cellStyle name="Итог 2 2 7 2 3" xfId="8549"/>
    <cellStyle name="Итог 2 2 7 2 3 2" xfId="21344"/>
    <cellStyle name="Итог 2 2 7 2 4" xfId="21342"/>
    <cellStyle name="Итог 2 2 7 3" xfId="8550"/>
    <cellStyle name="Итог 2 2 7 3 2" xfId="21345"/>
    <cellStyle name="Итог 2 2 7 4" xfId="8551"/>
    <cellStyle name="Итог 2 2 7 4 2" xfId="21346"/>
    <cellStyle name="Итог 2 2 7 5" xfId="21341"/>
    <cellStyle name="Итог 2 2 8" xfId="8552"/>
    <cellStyle name="Итог 2 2 8 2" xfId="8553"/>
    <cellStyle name="Итог 2 2 8 2 2" xfId="8554"/>
    <cellStyle name="Итог 2 2 8 2 2 2" xfId="21349"/>
    <cellStyle name="Итог 2 2 8 2 3" xfId="8555"/>
    <cellStyle name="Итог 2 2 8 2 3 2" xfId="21350"/>
    <cellStyle name="Итог 2 2 8 2 4" xfId="21348"/>
    <cellStyle name="Итог 2 2 8 3" xfId="8556"/>
    <cellStyle name="Итог 2 2 8 3 2" xfId="21351"/>
    <cellStyle name="Итог 2 2 8 4" xfId="8557"/>
    <cellStyle name="Итог 2 2 8 4 2" xfId="21352"/>
    <cellStyle name="Итог 2 2 8 5" xfId="21347"/>
    <cellStyle name="Итог 2 2 9" xfId="8558"/>
    <cellStyle name="Итог 2 2 9 2" xfId="8559"/>
    <cellStyle name="Итог 2 2 9 2 2" xfId="8560"/>
    <cellStyle name="Итог 2 2 9 2 2 2" xfId="21355"/>
    <cellStyle name="Итог 2 2 9 2 3" xfId="8561"/>
    <cellStyle name="Итог 2 2 9 2 3 2" xfId="21356"/>
    <cellStyle name="Итог 2 2 9 2 4" xfId="21354"/>
    <cellStyle name="Итог 2 2 9 3" xfId="8562"/>
    <cellStyle name="Итог 2 2 9 3 2" xfId="21357"/>
    <cellStyle name="Итог 2 2 9 4" xfId="8563"/>
    <cellStyle name="Итог 2 2 9 4 2" xfId="21358"/>
    <cellStyle name="Итог 2 2 9 5" xfId="21353"/>
    <cellStyle name="Итог 2 3" xfId="8564"/>
    <cellStyle name="Итог 2 3 10" xfId="8565"/>
    <cellStyle name="Итог 2 3 10 2" xfId="21360"/>
    <cellStyle name="Итог 2 3 11" xfId="8566"/>
    <cellStyle name="Итог 2 3 11 2" xfId="21361"/>
    <cellStyle name="Итог 2 3 12" xfId="21359"/>
    <cellStyle name="Итог 2 3 2" xfId="8567"/>
    <cellStyle name="Итог 2 3 2 10" xfId="8568"/>
    <cellStyle name="Итог 2 3 2 10 2" xfId="21363"/>
    <cellStyle name="Итог 2 3 2 11" xfId="21362"/>
    <cellStyle name="Итог 2 3 2 2" xfId="8569"/>
    <cellStyle name="Итог 2 3 2 2 2" xfId="8570"/>
    <cellStyle name="Итог 2 3 2 2 2 2" xfId="8571"/>
    <cellStyle name="Итог 2 3 2 2 2 2 2" xfId="21366"/>
    <cellStyle name="Итог 2 3 2 2 2 3" xfId="8572"/>
    <cellStyle name="Итог 2 3 2 2 2 3 2" xfId="21367"/>
    <cellStyle name="Итог 2 3 2 2 2 4" xfId="21365"/>
    <cellStyle name="Итог 2 3 2 2 3" xfId="8573"/>
    <cellStyle name="Итог 2 3 2 2 3 2" xfId="21368"/>
    <cellStyle name="Итог 2 3 2 2 4" xfId="8574"/>
    <cellStyle name="Итог 2 3 2 2 4 2" xfId="21369"/>
    <cellStyle name="Итог 2 3 2 2 5" xfId="21364"/>
    <cellStyle name="Итог 2 3 2 3" xfId="8575"/>
    <cellStyle name="Итог 2 3 2 3 2" xfId="8576"/>
    <cellStyle name="Итог 2 3 2 3 2 2" xfId="8577"/>
    <cellStyle name="Итог 2 3 2 3 2 2 2" xfId="21372"/>
    <cellStyle name="Итог 2 3 2 3 2 3" xfId="8578"/>
    <cellStyle name="Итог 2 3 2 3 2 3 2" xfId="21373"/>
    <cellStyle name="Итог 2 3 2 3 2 4" xfId="21371"/>
    <cellStyle name="Итог 2 3 2 3 3" xfId="8579"/>
    <cellStyle name="Итог 2 3 2 3 3 2" xfId="21374"/>
    <cellStyle name="Итог 2 3 2 3 4" xfId="8580"/>
    <cellStyle name="Итог 2 3 2 3 4 2" xfId="21375"/>
    <cellStyle name="Итог 2 3 2 3 5" xfId="21370"/>
    <cellStyle name="Итог 2 3 2 4" xfId="8581"/>
    <cellStyle name="Итог 2 3 2 4 2" xfId="8582"/>
    <cellStyle name="Итог 2 3 2 4 2 2" xfId="8583"/>
    <cellStyle name="Итог 2 3 2 4 2 2 2" xfId="21378"/>
    <cellStyle name="Итог 2 3 2 4 2 3" xfId="8584"/>
    <cellStyle name="Итог 2 3 2 4 2 3 2" xfId="21379"/>
    <cellStyle name="Итог 2 3 2 4 2 4" xfId="21377"/>
    <cellStyle name="Итог 2 3 2 4 3" xfId="8585"/>
    <cellStyle name="Итог 2 3 2 4 3 2" xfId="21380"/>
    <cellStyle name="Итог 2 3 2 4 4" xfId="8586"/>
    <cellStyle name="Итог 2 3 2 4 4 2" xfId="21381"/>
    <cellStyle name="Итог 2 3 2 4 5" xfId="21376"/>
    <cellStyle name="Итог 2 3 2 5" xfId="8587"/>
    <cellStyle name="Итог 2 3 2 5 2" xfId="8588"/>
    <cellStyle name="Итог 2 3 2 5 2 2" xfId="8589"/>
    <cellStyle name="Итог 2 3 2 5 2 2 2" xfId="21384"/>
    <cellStyle name="Итог 2 3 2 5 2 3" xfId="8590"/>
    <cellStyle name="Итог 2 3 2 5 2 3 2" xfId="21385"/>
    <cellStyle name="Итог 2 3 2 5 2 4" xfId="21383"/>
    <cellStyle name="Итог 2 3 2 5 3" xfId="8591"/>
    <cellStyle name="Итог 2 3 2 5 3 2" xfId="21386"/>
    <cellStyle name="Итог 2 3 2 5 4" xfId="8592"/>
    <cellStyle name="Итог 2 3 2 5 4 2" xfId="21387"/>
    <cellStyle name="Итог 2 3 2 5 5" xfId="21382"/>
    <cellStyle name="Итог 2 3 2 6" xfId="8593"/>
    <cellStyle name="Итог 2 3 2 6 2" xfId="8594"/>
    <cellStyle name="Итог 2 3 2 6 2 2" xfId="8595"/>
    <cellStyle name="Итог 2 3 2 6 2 2 2" xfId="21390"/>
    <cellStyle name="Итог 2 3 2 6 2 3" xfId="8596"/>
    <cellStyle name="Итог 2 3 2 6 2 3 2" xfId="21391"/>
    <cellStyle name="Итог 2 3 2 6 2 4" xfId="21389"/>
    <cellStyle name="Итог 2 3 2 6 3" xfId="8597"/>
    <cellStyle name="Итог 2 3 2 6 3 2" xfId="21392"/>
    <cellStyle name="Итог 2 3 2 6 4" xfId="8598"/>
    <cellStyle name="Итог 2 3 2 6 4 2" xfId="21393"/>
    <cellStyle name="Итог 2 3 2 6 5" xfId="21388"/>
    <cellStyle name="Итог 2 3 2 7" xfId="8599"/>
    <cellStyle name="Итог 2 3 2 7 2" xfId="8600"/>
    <cellStyle name="Итог 2 3 2 7 2 2" xfId="8601"/>
    <cellStyle name="Итог 2 3 2 7 2 2 2" xfId="21396"/>
    <cellStyle name="Итог 2 3 2 7 2 3" xfId="8602"/>
    <cellStyle name="Итог 2 3 2 7 2 3 2" xfId="21397"/>
    <cellStyle name="Итог 2 3 2 7 2 4" xfId="21395"/>
    <cellStyle name="Итог 2 3 2 7 3" xfId="8603"/>
    <cellStyle name="Итог 2 3 2 7 3 2" xfId="21398"/>
    <cellStyle name="Итог 2 3 2 7 4" xfId="8604"/>
    <cellStyle name="Итог 2 3 2 7 4 2" xfId="21399"/>
    <cellStyle name="Итог 2 3 2 7 5" xfId="21394"/>
    <cellStyle name="Итог 2 3 2 8" xfId="8605"/>
    <cellStyle name="Итог 2 3 2 8 2" xfId="8606"/>
    <cellStyle name="Итог 2 3 2 8 2 2" xfId="21401"/>
    <cellStyle name="Итог 2 3 2 8 3" xfId="8607"/>
    <cellStyle name="Итог 2 3 2 8 3 2" xfId="21402"/>
    <cellStyle name="Итог 2 3 2 8 4" xfId="21400"/>
    <cellStyle name="Итог 2 3 2 9" xfId="8608"/>
    <cellStyle name="Итог 2 3 2 9 2" xfId="21403"/>
    <cellStyle name="Итог 2 3 3" xfId="8609"/>
    <cellStyle name="Итог 2 3 3 2" xfId="8610"/>
    <cellStyle name="Итог 2 3 3 2 2" xfId="8611"/>
    <cellStyle name="Итог 2 3 3 2 2 2" xfId="21406"/>
    <cellStyle name="Итог 2 3 3 2 3" xfId="8612"/>
    <cellStyle name="Итог 2 3 3 2 3 2" xfId="21407"/>
    <cellStyle name="Итог 2 3 3 2 4" xfId="21405"/>
    <cellStyle name="Итог 2 3 3 3" xfId="8613"/>
    <cellStyle name="Итог 2 3 3 3 2" xfId="21408"/>
    <cellStyle name="Итог 2 3 3 4" xfId="8614"/>
    <cellStyle name="Итог 2 3 3 4 2" xfId="21409"/>
    <cellStyle name="Итог 2 3 3 5" xfId="21404"/>
    <cellStyle name="Итог 2 3 4" xfId="8615"/>
    <cellStyle name="Итог 2 3 4 2" xfId="8616"/>
    <cellStyle name="Итог 2 3 4 2 2" xfId="8617"/>
    <cellStyle name="Итог 2 3 4 2 2 2" xfId="21412"/>
    <cellStyle name="Итог 2 3 4 2 3" xfId="8618"/>
    <cellStyle name="Итог 2 3 4 2 3 2" xfId="21413"/>
    <cellStyle name="Итог 2 3 4 2 4" xfId="21411"/>
    <cellStyle name="Итог 2 3 4 3" xfId="8619"/>
    <cellStyle name="Итог 2 3 4 3 2" xfId="21414"/>
    <cellStyle name="Итог 2 3 4 4" xfId="8620"/>
    <cellStyle name="Итог 2 3 4 4 2" xfId="21415"/>
    <cellStyle name="Итог 2 3 4 5" xfId="21410"/>
    <cellStyle name="Итог 2 3 5" xfId="8621"/>
    <cellStyle name="Итог 2 3 5 2" xfId="8622"/>
    <cellStyle name="Итог 2 3 5 2 2" xfId="8623"/>
    <cellStyle name="Итог 2 3 5 2 2 2" xfId="21418"/>
    <cellStyle name="Итог 2 3 5 2 3" xfId="8624"/>
    <cellStyle name="Итог 2 3 5 2 3 2" xfId="21419"/>
    <cellStyle name="Итог 2 3 5 2 4" xfId="21417"/>
    <cellStyle name="Итог 2 3 5 3" xfId="8625"/>
    <cellStyle name="Итог 2 3 5 3 2" xfId="21420"/>
    <cellStyle name="Итог 2 3 5 4" xfId="8626"/>
    <cellStyle name="Итог 2 3 5 4 2" xfId="21421"/>
    <cellStyle name="Итог 2 3 5 5" xfId="21416"/>
    <cellStyle name="Итог 2 3 6" xfId="8627"/>
    <cellStyle name="Итог 2 3 6 2" xfId="8628"/>
    <cellStyle name="Итог 2 3 6 2 2" xfId="8629"/>
    <cellStyle name="Итог 2 3 6 2 2 2" xfId="21424"/>
    <cellStyle name="Итог 2 3 6 2 3" xfId="8630"/>
    <cellStyle name="Итог 2 3 6 2 3 2" xfId="21425"/>
    <cellStyle name="Итог 2 3 6 2 4" xfId="21423"/>
    <cellStyle name="Итог 2 3 6 3" xfId="8631"/>
    <cellStyle name="Итог 2 3 6 3 2" xfId="21426"/>
    <cellStyle name="Итог 2 3 6 4" xfId="8632"/>
    <cellStyle name="Итог 2 3 6 4 2" xfId="21427"/>
    <cellStyle name="Итог 2 3 6 5" xfId="21422"/>
    <cellStyle name="Итог 2 3 7" xfId="8633"/>
    <cellStyle name="Итог 2 3 7 2" xfId="8634"/>
    <cellStyle name="Итог 2 3 7 2 2" xfId="8635"/>
    <cellStyle name="Итог 2 3 7 2 2 2" xfId="21430"/>
    <cellStyle name="Итог 2 3 7 2 3" xfId="8636"/>
    <cellStyle name="Итог 2 3 7 2 3 2" xfId="21431"/>
    <cellStyle name="Итог 2 3 7 2 4" xfId="21429"/>
    <cellStyle name="Итог 2 3 7 3" xfId="8637"/>
    <cellStyle name="Итог 2 3 7 3 2" xfId="21432"/>
    <cellStyle name="Итог 2 3 7 4" xfId="8638"/>
    <cellStyle name="Итог 2 3 7 4 2" xfId="21433"/>
    <cellStyle name="Итог 2 3 7 5" xfId="21428"/>
    <cellStyle name="Итог 2 3 8" xfId="8639"/>
    <cellStyle name="Итог 2 3 8 2" xfId="8640"/>
    <cellStyle name="Итог 2 3 8 2 2" xfId="8641"/>
    <cellStyle name="Итог 2 3 8 2 2 2" xfId="21436"/>
    <cellStyle name="Итог 2 3 8 2 3" xfId="8642"/>
    <cellStyle name="Итог 2 3 8 2 3 2" xfId="21437"/>
    <cellStyle name="Итог 2 3 8 2 4" xfId="21435"/>
    <cellStyle name="Итог 2 3 8 3" xfId="8643"/>
    <cellStyle name="Итог 2 3 8 3 2" xfId="21438"/>
    <cellStyle name="Итог 2 3 8 4" xfId="8644"/>
    <cellStyle name="Итог 2 3 8 4 2" xfId="21439"/>
    <cellStyle name="Итог 2 3 8 5" xfId="21434"/>
    <cellStyle name="Итог 2 3 9" xfId="8645"/>
    <cellStyle name="Итог 2 3 9 2" xfId="8646"/>
    <cellStyle name="Итог 2 3 9 2 2" xfId="21441"/>
    <cellStyle name="Итог 2 3 9 3" xfId="8647"/>
    <cellStyle name="Итог 2 3 9 3 2" xfId="21442"/>
    <cellStyle name="Итог 2 3 9 4" xfId="21440"/>
    <cellStyle name="Итог 2 4" xfId="8648"/>
    <cellStyle name="Итог 2 4 10" xfId="8649"/>
    <cellStyle name="Итог 2 4 10 2" xfId="21444"/>
    <cellStyle name="Итог 2 4 11" xfId="21443"/>
    <cellStyle name="Итог 2 4 2" xfId="8650"/>
    <cellStyle name="Итог 2 4 2 2" xfId="8651"/>
    <cellStyle name="Итог 2 4 2 2 2" xfId="8652"/>
    <cellStyle name="Итог 2 4 2 2 2 2" xfId="21447"/>
    <cellStyle name="Итог 2 4 2 2 3" xfId="8653"/>
    <cellStyle name="Итог 2 4 2 2 3 2" xfId="21448"/>
    <cellStyle name="Итог 2 4 2 2 4" xfId="21446"/>
    <cellStyle name="Итог 2 4 2 3" xfId="8654"/>
    <cellStyle name="Итог 2 4 2 3 2" xfId="21449"/>
    <cellStyle name="Итог 2 4 2 4" xfId="8655"/>
    <cellStyle name="Итог 2 4 2 4 2" xfId="21450"/>
    <cellStyle name="Итог 2 4 2 5" xfId="21445"/>
    <cellStyle name="Итог 2 4 3" xfId="8656"/>
    <cellStyle name="Итог 2 4 3 2" xfId="8657"/>
    <cellStyle name="Итог 2 4 3 2 2" xfId="8658"/>
    <cellStyle name="Итог 2 4 3 2 2 2" xfId="21453"/>
    <cellStyle name="Итог 2 4 3 2 3" xfId="8659"/>
    <cellStyle name="Итог 2 4 3 2 3 2" xfId="21454"/>
    <cellStyle name="Итог 2 4 3 2 4" xfId="21452"/>
    <cellStyle name="Итог 2 4 3 3" xfId="8660"/>
    <cellStyle name="Итог 2 4 3 3 2" xfId="21455"/>
    <cellStyle name="Итог 2 4 3 4" xfId="8661"/>
    <cellStyle name="Итог 2 4 3 4 2" xfId="21456"/>
    <cellStyle name="Итог 2 4 3 5" xfId="21451"/>
    <cellStyle name="Итог 2 4 4" xfId="8662"/>
    <cellStyle name="Итог 2 4 4 2" xfId="8663"/>
    <cellStyle name="Итог 2 4 4 2 2" xfId="8664"/>
    <cellStyle name="Итог 2 4 4 2 2 2" xfId="21459"/>
    <cellStyle name="Итог 2 4 4 2 3" xfId="8665"/>
    <cellStyle name="Итог 2 4 4 2 3 2" xfId="21460"/>
    <cellStyle name="Итог 2 4 4 2 4" xfId="21458"/>
    <cellStyle name="Итог 2 4 4 3" xfId="8666"/>
    <cellStyle name="Итог 2 4 4 3 2" xfId="21461"/>
    <cellStyle name="Итог 2 4 4 4" xfId="8667"/>
    <cellStyle name="Итог 2 4 4 4 2" xfId="21462"/>
    <cellStyle name="Итог 2 4 4 5" xfId="21457"/>
    <cellStyle name="Итог 2 4 5" xfId="8668"/>
    <cellStyle name="Итог 2 4 5 2" xfId="8669"/>
    <cellStyle name="Итог 2 4 5 2 2" xfId="8670"/>
    <cellStyle name="Итог 2 4 5 2 2 2" xfId="21465"/>
    <cellStyle name="Итог 2 4 5 2 3" xfId="8671"/>
    <cellStyle name="Итог 2 4 5 2 3 2" xfId="21466"/>
    <cellStyle name="Итог 2 4 5 2 4" xfId="21464"/>
    <cellStyle name="Итог 2 4 5 3" xfId="8672"/>
    <cellStyle name="Итог 2 4 5 3 2" xfId="21467"/>
    <cellStyle name="Итог 2 4 5 4" xfId="8673"/>
    <cellStyle name="Итог 2 4 5 4 2" xfId="21468"/>
    <cellStyle name="Итог 2 4 5 5" xfId="21463"/>
    <cellStyle name="Итог 2 4 6" xfId="8674"/>
    <cellStyle name="Итог 2 4 6 2" xfId="8675"/>
    <cellStyle name="Итог 2 4 6 2 2" xfId="8676"/>
    <cellStyle name="Итог 2 4 6 2 2 2" xfId="21471"/>
    <cellStyle name="Итог 2 4 6 2 3" xfId="8677"/>
    <cellStyle name="Итог 2 4 6 2 3 2" xfId="21472"/>
    <cellStyle name="Итог 2 4 6 2 4" xfId="21470"/>
    <cellStyle name="Итог 2 4 6 3" xfId="8678"/>
    <cellStyle name="Итог 2 4 6 3 2" xfId="21473"/>
    <cellStyle name="Итог 2 4 6 4" xfId="8679"/>
    <cellStyle name="Итог 2 4 6 4 2" xfId="21474"/>
    <cellStyle name="Итог 2 4 6 5" xfId="21469"/>
    <cellStyle name="Итог 2 4 7" xfId="8680"/>
    <cellStyle name="Итог 2 4 7 2" xfId="8681"/>
    <cellStyle name="Итог 2 4 7 2 2" xfId="8682"/>
    <cellStyle name="Итог 2 4 7 2 2 2" xfId="21477"/>
    <cellStyle name="Итог 2 4 7 2 3" xfId="8683"/>
    <cellStyle name="Итог 2 4 7 2 3 2" xfId="21478"/>
    <cellStyle name="Итог 2 4 7 2 4" xfId="21476"/>
    <cellStyle name="Итог 2 4 7 3" xfId="8684"/>
    <cellStyle name="Итог 2 4 7 3 2" xfId="21479"/>
    <cellStyle name="Итог 2 4 7 4" xfId="8685"/>
    <cellStyle name="Итог 2 4 7 4 2" xfId="21480"/>
    <cellStyle name="Итог 2 4 7 5" xfId="21475"/>
    <cellStyle name="Итог 2 4 8" xfId="8686"/>
    <cellStyle name="Итог 2 4 8 2" xfId="8687"/>
    <cellStyle name="Итог 2 4 8 2 2" xfId="21482"/>
    <cellStyle name="Итог 2 4 8 3" xfId="8688"/>
    <cellStyle name="Итог 2 4 8 3 2" xfId="21483"/>
    <cellStyle name="Итог 2 4 8 4" xfId="21481"/>
    <cellStyle name="Итог 2 4 9" xfId="8689"/>
    <cellStyle name="Итог 2 4 9 2" xfId="21484"/>
    <cellStyle name="Итог 2 5" xfId="8690"/>
    <cellStyle name="Итог 2 5 10" xfId="21485"/>
    <cellStyle name="Итог 2 5 2" xfId="8691"/>
    <cellStyle name="Итог 2 5 2 2" xfId="8692"/>
    <cellStyle name="Итог 2 5 2 2 2" xfId="8693"/>
    <cellStyle name="Итог 2 5 2 2 2 2" xfId="21488"/>
    <cellStyle name="Итог 2 5 2 2 3" xfId="8694"/>
    <cellStyle name="Итог 2 5 2 2 3 2" xfId="21489"/>
    <cellStyle name="Итог 2 5 2 2 4" xfId="21487"/>
    <cellStyle name="Итог 2 5 2 3" xfId="8695"/>
    <cellStyle name="Итог 2 5 2 3 2" xfId="21490"/>
    <cellStyle name="Итог 2 5 2 4" xfId="8696"/>
    <cellStyle name="Итог 2 5 2 4 2" xfId="21491"/>
    <cellStyle name="Итог 2 5 2 5" xfId="21486"/>
    <cellStyle name="Итог 2 5 3" xfId="8697"/>
    <cellStyle name="Итог 2 5 3 2" xfId="8698"/>
    <cellStyle name="Итог 2 5 3 2 2" xfId="8699"/>
    <cellStyle name="Итог 2 5 3 2 2 2" xfId="21494"/>
    <cellStyle name="Итог 2 5 3 2 3" xfId="8700"/>
    <cellStyle name="Итог 2 5 3 2 3 2" xfId="21495"/>
    <cellStyle name="Итог 2 5 3 2 4" xfId="21493"/>
    <cellStyle name="Итог 2 5 3 3" xfId="8701"/>
    <cellStyle name="Итог 2 5 3 3 2" xfId="21496"/>
    <cellStyle name="Итог 2 5 3 4" xfId="8702"/>
    <cellStyle name="Итог 2 5 3 4 2" xfId="21497"/>
    <cellStyle name="Итог 2 5 3 5" xfId="21492"/>
    <cellStyle name="Итог 2 5 4" xfId="8703"/>
    <cellStyle name="Итог 2 5 4 2" xfId="8704"/>
    <cellStyle name="Итог 2 5 4 2 2" xfId="8705"/>
    <cellStyle name="Итог 2 5 4 2 2 2" xfId="21500"/>
    <cellStyle name="Итог 2 5 4 2 3" xfId="8706"/>
    <cellStyle name="Итог 2 5 4 2 3 2" xfId="21501"/>
    <cellStyle name="Итог 2 5 4 2 4" xfId="21499"/>
    <cellStyle name="Итог 2 5 4 3" xfId="8707"/>
    <cellStyle name="Итог 2 5 4 3 2" xfId="21502"/>
    <cellStyle name="Итог 2 5 4 4" xfId="8708"/>
    <cellStyle name="Итог 2 5 4 4 2" xfId="21503"/>
    <cellStyle name="Итог 2 5 4 5" xfId="21498"/>
    <cellStyle name="Итог 2 5 5" xfId="8709"/>
    <cellStyle name="Итог 2 5 5 2" xfId="8710"/>
    <cellStyle name="Итог 2 5 5 2 2" xfId="8711"/>
    <cellStyle name="Итог 2 5 5 2 2 2" xfId="21506"/>
    <cellStyle name="Итог 2 5 5 2 3" xfId="8712"/>
    <cellStyle name="Итог 2 5 5 2 3 2" xfId="21507"/>
    <cellStyle name="Итог 2 5 5 2 4" xfId="21505"/>
    <cellStyle name="Итог 2 5 5 3" xfId="8713"/>
    <cellStyle name="Итог 2 5 5 3 2" xfId="21508"/>
    <cellStyle name="Итог 2 5 5 4" xfId="8714"/>
    <cellStyle name="Итог 2 5 5 4 2" xfId="21509"/>
    <cellStyle name="Итог 2 5 5 5" xfId="21504"/>
    <cellStyle name="Итог 2 5 6" xfId="8715"/>
    <cellStyle name="Итог 2 5 6 2" xfId="8716"/>
    <cellStyle name="Итог 2 5 6 2 2" xfId="8717"/>
    <cellStyle name="Итог 2 5 6 2 2 2" xfId="21512"/>
    <cellStyle name="Итог 2 5 6 2 3" xfId="8718"/>
    <cellStyle name="Итог 2 5 6 2 3 2" xfId="21513"/>
    <cellStyle name="Итог 2 5 6 2 4" xfId="21511"/>
    <cellStyle name="Итог 2 5 6 3" xfId="8719"/>
    <cellStyle name="Итог 2 5 6 3 2" xfId="21514"/>
    <cellStyle name="Итог 2 5 6 4" xfId="8720"/>
    <cellStyle name="Итог 2 5 6 4 2" xfId="21515"/>
    <cellStyle name="Итог 2 5 6 5" xfId="21510"/>
    <cellStyle name="Итог 2 5 7" xfId="8721"/>
    <cellStyle name="Итог 2 5 7 2" xfId="8722"/>
    <cellStyle name="Итог 2 5 7 2 2" xfId="21517"/>
    <cellStyle name="Итог 2 5 7 3" xfId="8723"/>
    <cellStyle name="Итог 2 5 7 3 2" xfId="21518"/>
    <cellStyle name="Итог 2 5 7 4" xfId="21516"/>
    <cellStyle name="Итог 2 5 8" xfId="8724"/>
    <cellStyle name="Итог 2 5 8 2" xfId="21519"/>
    <cellStyle name="Итог 2 5 9" xfId="8725"/>
    <cellStyle name="Итог 2 5 9 2" xfId="21520"/>
    <cellStyle name="Итог 2 6" xfId="8726"/>
    <cellStyle name="Итог 2 6 2" xfId="8727"/>
    <cellStyle name="Итог 2 6 2 2" xfId="8728"/>
    <cellStyle name="Итог 2 6 2 2 2" xfId="21523"/>
    <cellStyle name="Итог 2 6 2 3" xfId="8729"/>
    <cellStyle name="Итог 2 6 2 3 2" xfId="21524"/>
    <cellStyle name="Итог 2 6 2 4" xfId="21522"/>
    <cellStyle name="Итог 2 6 3" xfId="8730"/>
    <cellStyle name="Итог 2 6 3 2" xfId="21525"/>
    <cellStyle name="Итог 2 6 4" xfId="8731"/>
    <cellStyle name="Итог 2 6 4 2" xfId="21526"/>
    <cellStyle name="Итог 2 6 5" xfId="21521"/>
    <cellStyle name="Итог 2 7" xfId="8732"/>
    <cellStyle name="Итог 2 7 2" xfId="8733"/>
    <cellStyle name="Итог 2 7 2 2" xfId="8734"/>
    <cellStyle name="Итог 2 7 2 2 2" xfId="21529"/>
    <cellStyle name="Итог 2 7 2 3" xfId="8735"/>
    <cellStyle name="Итог 2 7 2 3 2" xfId="21530"/>
    <cellStyle name="Итог 2 7 2 4" xfId="21528"/>
    <cellStyle name="Итог 2 7 3" xfId="8736"/>
    <cellStyle name="Итог 2 7 3 2" xfId="21531"/>
    <cellStyle name="Итог 2 7 4" xfId="8737"/>
    <cellStyle name="Итог 2 7 4 2" xfId="21532"/>
    <cellStyle name="Итог 2 7 5" xfId="21527"/>
    <cellStyle name="Итог 2 8" xfId="8738"/>
    <cellStyle name="Итог 2 8 2" xfId="8739"/>
    <cellStyle name="Итог 2 8 2 2" xfId="8740"/>
    <cellStyle name="Итог 2 8 2 2 2" xfId="21535"/>
    <cellStyle name="Итог 2 8 2 3" xfId="8741"/>
    <cellStyle name="Итог 2 8 2 3 2" xfId="21536"/>
    <cellStyle name="Итог 2 8 2 4" xfId="21534"/>
    <cellStyle name="Итог 2 8 3" xfId="8742"/>
    <cellStyle name="Итог 2 8 3 2" xfId="21537"/>
    <cellStyle name="Итог 2 8 4" xfId="8743"/>
    <cellStyle name="Итог 2 8 4 2" xfId="21538"/>
    <cellStyle name="Итог 2 8 5" xfId="21533"/>
    <cellStyle name="Итог 2 9" xfId="8744"/>
    <cellStyle name="Итог 2 9 2" xfId="8745"/>
    <cellStyle name="Итог 2 9 2 2" xfId="8746"/>
    <cellStyle name="Итог 2 9 2 2 2" xfId="21541"/>
    <cellStyle name="Итог 2 9 2 3" xfId="8747"/>
    <cellStyle name="Итог 2 9 2 3 2" xfId="21542"/>
    <cellStyle name="Итог 2 9 2 4" xfId="21540"/>
    <cellStyle name="Итог 2 9 3" xfId="8748"/>
    <cellStyle name="Итог 2 9 3 2" xfId="21543"/>
    <cellStyle name="Итог 2 9 4" xfId="8749"/>
    <cellStyle name="Итог 2 9 4 2" xfId="21544"/>
    <cellStyle name="Итог 2 9 5" xfId="21539"/>
    <cellStyle name="Итог 2_46EE.2011(v1.0)" xfId="8750"/>
    <cellStyle name="Итог 3" xfId="8751"/>
    <cellStyle name="Итог 3 10" xfId="8752"/>
    <cellStyle name="Итог 3 10 2" xfId="8753"/>
    <cellStyle name="Итог 3 10 2 2" xfId="8754"/>
    <cellStyle name="Итог 3 10 2 2 2" xfId="21548"/>
    <cellStyle name="Итог 3 10 2 3" xfId="8755"/>
    <cellStyle name="Итог 3 10 2 3 2" xfId="21549"/>
    <cellStyle name="Итог 3 10 2 4" xfId="21547"/>
    <cellStyle name="Итог 3 10 3" xfId="8756"/>
    <cellStyle name="Итог 3 10 3 2" xfId="21550"/>
    <cellStyle name="Итог 3 10 4" xfId="8757"/>
    <cellStyle name="Итог 3 10 4 2" xfId="21551"/>
    <cellStyle name="Итог 3 10 5" xfId="21546"/>
    <cellStyle name="Итог 3 11" xfId="8758"/>
    <cellStyle name="Итог 3 11 2" xfId="8759"/>
    <cellStyle name="Итог 3 11 2 2" xfId="8760"/>
    <cellStyle name="Итог 3 11 2 2 2" xfId="21554"/>
    <cellStyle name="Итог 3 11 2 3" xfId="8761"/>
    <cellStyle name="Итог 3 11 2 3 2" xfId="21555"/>
    <cellStyle name="Итог 3 11 2 4" xfId="21553"/>
    <cellStyle name="Итог 3 11 3" xfId="8762"/>
    <cellStyle name="Итог 3 11 3 2" xfId="21556"/>
    <cellStyle name="Итог 3 11 4" xfId="8763"/>
    <cellStyle name="Итог 3 11 4 2" xfId="21557"/>
    <cellStyle name="Итог 3 11 5" xfId="21552"/>
    <cellStyle name="Итог 3 12" xfId="8764"/>
    <cellStyle name="Итог 3 12 2" xfId="8765"/>
    <cellStyle name="Итог 3 12 2 2" xfId="21559"/>
    <cellStyle name="Итог 3 12 3" xfId="8766"/>
    <cellStyle name="Итог 3 12 3 2" xfId="21560"/>
    <cellStyle name="Итог 3 12 4" xfId="21558"/>
    <cellStyle name="Итог 3 13" xfId="8767"/>
    <cellStyle name="Итог 3 13 2" xfId="21561"/>
    <cellStyle name="Итог 3 14" xfId="8768"/>
    <cellStyle name="Итог 3 14 2" xfId="21562"/>
    <cellStyle name="Итог 3 15" xfId="21545"/>
    <cellStyle name="Итог 3 2" xfId="8769"/>
    <cellStyle name="Итог 3 2 10" xfId="8770"/>
    <cellStyle name="Итог 3 2 10 2" xfId="8771"/>
    <cellStyle name="Итог 3 2 10 2 2" xfId="21565"/>
    <cellStyle name="Итог 3 2 10 3" xfId="8772"/>
    <cellStyle name="Итог 3 2 10 3 2" xfId="21566"/>
    <cellStyle name="Итог 3 2 10 4" xfId="21564"/>
    <cellStyle name="Итог 3 2 11" xfId="8773"/>
    <cellStyle name="Итог 3 2 11 2" xfId="21567"/>
    <cellStyle name="Итог 3 2 12" xfId="8774"/>
    <cellStyle name="Итог 3 2 12 2" xfId="21568"/>
    <cellStyle name="Итог 3 2 13" xfId="21563"/>
    <cellStyle name="Итог 3 2 2" xfId="8775"/>
    <cellStyle name="Итог 3 2 2 10" xfId="8776"/>
    <cellStyle name="Итог 3 2 2 10 2" xfId="21570"/>
    <cellStyle name="Итог 3 2 2 11" xfId="21569"/>
    <cellStyle name="Итог 3 2 2 2" xfId="8777"/>
    <cellStyle name="Итог 3 2 2 2 2" xfId="8778"/>
    <cellStyle name="Итог 3 2 2 2 2 2" xfId="8779"/>
    <cellStyle name="Итог 3 2 2 2 2 2 2" xfId="21573"/>
    <cellStyle name="Итог 3 2 2 2 2 3" xfId="8780"/>
    <cellStyle name="Итог 3 2 2 2 2 3 2" xfId="21574"/>
    <cellStyle name="Итог 3 2 2 2 2 4" xfId="21572"/>
    <cellStyle name="Итог 3 2 2 2 3" xfId="8781"/>
    <cellStyle name="Итог 3 2 2 2 3 2" xfId="21575"/>
    <cellStyle name="Итог 3 2 2 2 4" xfId="8782"/>
    <cellStyle name="Итог 3 2 2 2 4 2" xfId="21576"/>
    <cellStyle name="Итог 3 2 2 2 5" xfId="21571"/>
    <cellStyle name="Итог 3 2 2 3" xfId="8783"/>
    <cellStyle name="Итог 3 2 2 3 2" xfId="8784"/>
    <cellStyle name="Итог 3 2 2 3 2 2" xfId="8785"/>
    <cellStyle name="Итог 3 2 2 3 2 2 2" xfId="21579"/>
    <cellStyle name="Итог 3 2 2 3 2 3" xfId="8786"/>
    <cellStyle name="Итог 3 2 2 3 2 3 2" xfId="21580"/>
    <cellStyle name="Итог 3 2 2 3 2 4" xfId="21578"/>
    <cellStyle name="Итог 3 2 2 3 3" xfId="8787"/>
    <cellStyle name="Итог 3 2 2 3 3 2" xfId="21581"/>
    <cellStyle name="Итог 3 2 2 3 4" xfId="8788"/>
    <cellStyle name="Итог 3 2 2 3 4 2" xfId="21582"/>
    <cellStyle name="Итог 3 2 2 3 5" xfId="21577"/>
    <cellStyle name="Итог 3 2 2 4" xfId="8789"/>
    <cellStyle name="Итог 3 2 2 4 2" xfId="8790"/>
    <cellStyle name="Итог 3 2 2 4 2 2" xfId="8791"/>
    <cellStyle name="Итог 3 2 2 4 2 2 2" xfId="21585"/>
    <cellStyle name="Итог 3 2 2 4 2 3" xfId="8792"/>
    <cellStyle name="Итог 3 2 2 4 2 3 2" xfId="21586"/>
    <cellStyle name="Итог 3 2 2 4 2 4" xfId="21584"/>
    <cellStyle name="Итог 3 2 2 4 3" xfId="8793"/>
    <cellStyle name="Итог 3 2 2 4 3 2" xfId="21587"/>
    <cellStyle name="Итог 3 2 2 4 4" xfId="8794"/>
    <cellStyle name="Итог 3 2 2 4 4 2" xfId="21588"/>
    <cellStyle name="Итог 3 2 2 4 5" xfId="21583"/>
    <cellStyle name="Итог 3 2 2 5" xfId="8795"/>
    <cellStyle name="Итог 3 2 2 5 2" xfId="8796"/>
    <cellStyle name="Итог 3 2 2 5 2 2" xfId="8797"/>
    <cellStyle name="Итог 3 2 2 5 2 2 2" xfId="21591"/>
    <cellStyle name="Итог 3 2 2 5 2 3" xfId="8798"/>
    <cellStyle name="Итог 3 2 2 5 2 3 2" xfId="21592"/>
    <cellStyle name="Итог 3 2 2 5 2 4" xfId="21590"/>
    <cellStyle name="Итог 3 2 2 5 3" xfId="8799"/>
    <cellStyle name="Итог 3 2 2 5 3 2" xfId="21593"/>
    <cellStyle name="Итог 3 2 2 5 4" xfId="8800"/>
    <cellStyle name="Итог 3 2 2 5 4 2" xfId="21594"/>
    <cellStyle name="Итог 3 2 2 5 5" xfId="21589"/>
    <cellStyle name="Итог 3 2 2 6" xfId="8801"/>
    <cellStyle name="Итог 3 2 2 6 2" xfId="8802"/>
    <cellStyle name="Итог 3 2 2 6 2 2" xfId="8803"/>
    <cellStyle name="Итог 3 2 2 6 2 2 2" xfId="21597"/>
    <cellStyle name="Итог 3 2 2 6 2 3" xfId="8804"/>
    <cellStyle name="Итог 3 2 2 6 2 3 2" xfId="21598"/>
    <cellStyle name="Итог 3 2 2 6 2 4" xfId="21596"/>
    <cellStyle name="Итог 3 2 2 6 3" xfId="8805"/>
    <cellStyle name="Итог 3 2 2 6 3 2" xfId="21599"/>
    <cellStyle name="Итог 3 2 2 6 4" xfId="8806"/>
    <cellStyle name="Итог 3 2 2 6 4 2" xfId="21600"/>
    <cellStyle name="Итог 3 2 2 6 5" xfId="21595"/>
    <cellStyle name="Итог 3 2 2 7" xfId="8807"/>
    <cellStyle name="Итог 3 2 2 7 2" xfId="8808"/>
    <cellStyle name="Итог 3 2 2 7 2 2" xfId="8809"/>
    <cellStyle name="Итог 3 2 2 7 2 2 2" xfId="21603"/>
    <cellStyle name="Итог 3 2 2 7 2 3" xfId="8810"/>
    <cellStyle name="Итог 3 2 2 7 2 3 2" xfId="21604"/>
    <cellStyle name="Итог 3 2 2 7 2 4" xfId="21602"/>
    <cellStyle name="Итог 3 2 2 7 3" xfId="8811"/>
    <cellStyle name="Итог 3 2 2 7 3 2" xfId="21605"/>
    <cellStyle name="Итог 3 2 2 7 4" xfId="8812"/>
    <cellStyle name="Итог 3 2 2 7 4 2" xfId="21606"/>
    <cellStyle name="Итог 3 2 2 7 5" xfId="21601"/>
    <cellStyle name="Итог 3 2 2 8" xfId="8813"/>
    <cellStyle name="Итог 3 2 2 8 2" xfId="8814"/>
    <cellStyle name="Итог 3 2 2 8 2 2" xfId="21608"/>
    <cellStyle name="Итог 3 2 2 8 3" xfId="8815"/>
    <cellStyle name="Итог 3 2 2 8 3 2" xfId="21609"/>
    <cellStyle name="Итог 3 2 2 8 4" xfId="21607"/>
    <cellStyle name="Итог 3 2 2 9" xfId="8816"/>
    <cellStyle name="Итог 3 2 2 9 2" xfId="21610"/>
    <cellStyle name="Итог 3 2 3" xfId="8817"/>
    <cellStyle name="Итог 3 2 3 2" xfId="8818"/>
    <cellStyle name="Итог 3 2 3 2 2" xfId="8819"/>
    <cellStyle name="Итог 3 2 3 2 2 2" xfId="8820"/>
    <cellStyle name="Итог 3 2 3 2 2 2 2" xfId="21614"/>
    <cellStyle name="Итог 3 2 3 2 2 3" xfId="21613"/>
    <cellStyle name="Итог 3 2 3 2 3" xfId="8821"/>
    <cellStyle name="Итог 3 2 3 2 3 2" xfId="21615"/>
    <cellStyle name="Итог 3 2 3 2 4" xfId="21612"/>
    <cellStyle name="Итог 3 2 3 3" xfId="8822"/>
    <cellStyle name="Итог 3 2 3 3 2" xfId="8823"/>
    <cellStyle name="Итог 3 2 3 3 2 2" xfId="21617"/>
    <cellStyle name="Итог 3 2 3 3 3" xfId="21616"/>
    <cellStyle name="Итог 3 2 3 4" xfId="8824"/>
    <cellStyle name="Итог 3 2 3 4 2" xfId="21618"/>
    <cellStyle name="Итог 3 2 3 5" xfId="21611"/>
    <cellStyle name="Итог 3 2 4" xfId="8825"/>
    <cellStyle name="Итог 3 2 4 2" xfId="8826"/>
    <cellStyle name="Итог 3 2 4 2 2" xfId="8827"/>
    <cellStyle name="Итог 3 2 4 2 2 2" xfId="21621"/>
    <cellStyle name="Итог 3 2 4 2 3" xfId="8828"/>
    <cellStyle name="Итог 3 2 4 2 3 2" xfId="21622"/>
    <cellStyle name="Итог 3 2 4 2 4" xfId="21620"/>
    <cellStyle name="Итог 3 2 4 3" xfId="8829"/>
    <cellStyle name="Итог 3 2 4 3 2" xfId="21623"/>
    <cellStyle name="Итог 3 2 4 4" xfId="8830"/>
    <cellStyle name="Итог 3 2 4 4 2" xfId="21624"/>
    <cellStyle name="Итог 3 2 4 5" xfId="21619"/>
    <cellStyle name="Итог 3 2 5" xfId="8831"/>
    <cellStyle name="Итог 3 2 5 2" xfId="8832"/>
    <cellStyle name="Итог 3 2 5 2 2" xfId="8833"/>
    <cellStyle name="Итог 3 2 5 2 2 2" xfId="21627"/>
    <cellStyle name="Итог 3 2 5 2 3" xfId="8834"/>
    <cellStyle name="Итог 3 2 5 2 3 2" xfId="21628"/>
    <cellStyle name="Итог 3 2 5 2 4" xfId="21626"/>
    <cellStyle name="Итог 3 2 5 3" xfId="8835"/>
    <cellStyle name="Итог 3 2 5 3 2" xfId="21629"/>
    <cellStyle name="Итог 3 2 5 4" xfId="8836"/>
    <cellStyle name="Итог 3 2 5 4 2" xfId="21630"/>
    <cellStyle name="Итог 3 2 5 5" xfId="21625"/>
    <cellStyle name="Итог 3 2 6" xfId="8837"/>
    <cellStyle name="Итог 3 2 6 2" xfId="8838"/>
    <cellStyle name="Итог 3 2 6 2 2" xfId="8839"/>
    <cellStyle name="Итог 3 2 6 2 2 2" xfId="21633"/>
    <cellStyle name="Итог 3 2 6 2 3" xfId="8840"/>
    <cellStyle name="Итог 3 2 6 2 3 2" xfId="21634"/>
    <cellStyle name="Итог 3 2 6 2 4" xfId="21632"/>
    <cellStyle name="Итог 3 2 6 3" xfId="8841"/>
    <cellStyle name="Итог 3 2 6 3 2" xfId="21635"/>
    <cellStyle name="Итог 3 2 6 4" xfId="8842"/>
    <cellStyle name="Итог 3 2 6 4 2" xfId="21636"/>
    <cellStyle name="Итог 3 2 6 5" xfId="21631"/>
    <cellStyle name="Итог 3 2 7" xfId="8843"/>
    <cellStyle name="Итог 3 2 7 2" xfId="8844"/>
    <cellStyle name="Итог 3 2 7 2 2" xfId="8845"/>
    <cellStyle name="Итог 3 2 7 2 2 2" xfId="21639"/>
    <cellStyle name="Итог 3 2 7 2 3" xfId="8846"/>
    <cellStyle name="Итог 3 2 7 2 3 2" xfId="21640"/>
    <cellStyle name="Итог 3 2 7 2 4" xfId="21638"/>
    <cellStyle name="Итог 3 2 7 3" xfId="8847"/>
    <cellStyle name="Итог 3 2 7 3 2" xfId="21641"/>
    <cellStyle name="Итог 3 2 7 4" xfId="8848"/>
    <cellStyle name="Итог 3 2 7 4 2" xfId="21642"/>
    <cellStyle name="Итог 3 2 7 5" xfId="21637"/>
    <cellStyle name="Итог 3 2 8" xfId="8849"/>
    <cellStyle name="Итог 3 2 8 2" xfId="8850"/>
    <cellStyle name="Итог 3 2 8 2 2" xfId="8851"/>
    <cellStyle name="Итог 3 2 8 2 2 2" xfId="21645"/>
    <cellStyle name="Итог 3 2 8 2 3" xfId="8852"/>
    <cellStyle name="Итог 3 2 8 2 3 2" xfId="21646"/>
    <cellStyle name="Итог 3 2 8 2 4" xfId="21644"/>
    <cellStyle name="Итог 3 2 8 3" xfId="8853"/>
    <cellStyle name="Итог 3 2 8 3 2" xfId="21647"/>
    <cellStyle name="Итог 3 2 8 4" xfId="8854"/>
    <cellStyle name="Итог 3 2 8 4 2" xfId="21648"/>
    <cellStyle name="Итог 3 2 8 5" xfId="21643"/>
    <cellStyle name="Итог 3 2 9" xfId="8855"/>
    <cellStyle name="Итог 3 2 9 2" xfId="8856"/>
    <cellStyle name="Итог 3 2 9 2 2" xfId="8857"/>
    <cellStyle name="Итог 3 2 9 2 2 2" xfId="21651"/>
    <cellStyle name="Итог 3 2 9 2 3" xfId="8858"/>
    <cellStyle name="Итог 3 2 9 2 3 2" xfId="21652"/>
    <cellStyle name="Итог 3 2 9 2 4" xfId="21650"/>
    <cellStyle name="Итог 3 2 9 3" xfId="8859"/>
    <cellStyle name="Итог 3 2 9 3 2" xfId="21653"/>
    <cellStyle name="Итог 3 2 9 4" xfId="8860"/>
    <cellStyle name="Итог 3 2 9 4 2" xfId="21654"/>
    <cellStyle name="Итог 3 2 9 5" xfId="21649"/>
    <cellStyle name="Итог 3 3" xfId="8861"/>
    <cellStyle name="Итог 3 3 10" xfId="8862"/>
    <cellStyle name="Итог 3 3 10 2" xfId="21656"/>
    <cellStyle name="Итог 3 3 11" xfId="8863"/>
    <cellStyle name="Итог 3 3 11 2" xfId="21657"/>
    <cellStyle name="Итог 3 3 12" xfId="21655"/>
    <cellStyle name="Итог 3 3 2" xfId="8864"/>
    <cellStyle name="Итог 3 3 2 10" xfId="8865"/>
    <cellStyle name="Итог 3 3 2 10 2" xfId="21659"/>
    <cellStyle name="Итог 3 3 2 11" xfId="21658"/>
    <cellStyle name="Итог 3 3 2 2" xfId="8866"/>
    <cellStyle name="Итог 3 3 2 2 2" xfId="8867"/>
    <cellStyle name="Итог 3 3 2 2 2 2" xfId="8868"/>
    <cellStyle name="Итог 3 3 2 2 2 2 2" xfId="21662"/>
    <cellStyle name="Итог 3 3 2 2 2 3" xfId="8869"/>
    <cellStyle name="Итог 3 3 2 2 2 3 2" xfId="21663"/>
    <cellStyle name="Итог 3 3 2 2 2 4" xfId="21661"/>
    <cellStyle name="Итог 3 3 2 2 3" xfId="8870"/>
    <cellStyle name="Итог 3 3 2 2 3 2" xfId="21664"/>
    <cellStyle name="Итог 3 3 2 2 4" xfId="8871"/>
    <cellStyle name="Итог 3 3 2 2 4 2" xfId="21665"/>
    <cellStyle name="Итог 3 3 2 2 5" xfId="21660"/>
    <cellStyle name="Итог 3 3 2 3" xfId="8872"/>
    <cellStyle name="Итог 3 3 2 3 2" xfId="8873"/>
    <cellStyle name="Итог 3 3 2 3 2 2" xfId="8874"/>
    <cellStyle name="Итог 3 3 2 3 2 2 2" xfId="21668"/>
    <cellStyle name="Итог 3 3 2 3 2 3" xfId="8875"/>
    <cellStyle name="Итог 3 3 2 3 2 3 2" xfId="21669"/>
    <cellStyle name="Итог 3 3 2 3 2 4" xfId="21667"/>
    <cellStyle name="Итог 3 3 2 3 3" xfId="8876"/>
    <cellStyle name="Итог 3 3 2 3 3 2" xfId="21670"/>
    <cellStyle name="Итог 3 3 2 3 4" xfId="8877"/>
    <cellStyle name="Итог 3 3 2 3 4 2" xfId="21671"/>
    <cellStyle name="Итог 3 3 2 3 5" xfId="21666"/>
    <cellStyle name="Итог 3 3 2 4" xfId="8878"/>
    <cellStyle name="Итог 3 3 2 4 2" xfId="8879"/>
    <cellStyle name="Итог 3 3 2 4 2 2" xfId="8880"/>
    <cellStyle name="Итог 3 3 2 4 2 2 2" xfId="21674"/>
    <cellStyle name="Итог 3 3 2 4 2 3" xfId="8881"/>
    <cellStyle name="Итог 3 3 2 4 2 3 2" xfId="21675"/>
    <cellStyle name="Итог 3 3 2 4 2 4" xfId="21673"/>
    <cellStyle name="Итог 3 3 2 4 3" xfId="8882"/>
    <cellStyle name="Итог 3 3 2 4 3 2" xfId="21676"/>
    <cellStyle name="Итог 3 3 2 4 4" xfId="8883"/>
    <cellStyle name="Итог 3 3 2 4 4 2" xfId="21677"/>
    <cellStyle name="Итог 3 3 2 4 5" xfId="21672"/>
    <cellStyle name="Итог 3 3 2 5" xfId="8884"/>
    <cellStyle name="Итог 3 3 2 5 2" xfId="8885"/>
    <cellStyle name="Итог 3 3 2 5 2 2" xfId="8886"/>
    <cellStyle name="Итог 3 3 2 5 2 2 2" xfId="21680"/>
    <cellStyle name="Итог 3 3 2 5 2 3" xfId="8887"/>
    <cellStyle name="Итог 3 3 2 5 2 3 2" xfId="21681"/>
    <cellStyle name="Итог 3 3 2 5 2 4" xfId="21679"/>
    <cellStyle name="Итог 3 3 2 5 3" xfId="8888"/>
    <cellStyle name="Итог 3 3 2 5 3 2" xfId="21682"/>
    <cellStyle name="Итог 3 3 2 5 4" xfId="8889"/>
    <cellStyle name="Итог 3 3 2 5 4 2" xfId="21683"/>
    <cellStyle name="Итог 3 3 2 5 5" xfId="21678"/>
    <cellStyle name="Итог 3 3 2 6" xfId="8890"/>
    <cellStyle name="Итог 3 3 2 6 2" xfId="8891"/>
    <cellStyle name="Итог 3 3 2 6 2 2" xfId="8892"/>
    <cellStyle name="Итог 3 3 2 6 2 2 2" xfId="21686"/>
    <cellStyle name="Итог 3 3 2 6 2 3" xfId="8893"/>
    <cellStyle name="Итог 3 3 2 6 2 3 2" xfId="21687"/>
    <cellStyle name="Итог 3 3 2 6 2 4" xfId="21685"/>
    <cellStyle name="Итог 3 3 2 6 3" xfId="8894"/>
    <cellStyle name="Итог 3 3 2 6 3 2" xfId="21688"/>
    <cellStyle name="Итог 3 3 2 6 4" xfId="8895"/>
    <cellStyle name="Итог 3 3 2 6 4 2" xfId="21689"/>
    <cellStyle name="Итог 3 3 2 6 5" xfId="21684"/>
    <cellStyle name="Итог 3 3 2 7" xfId="8896"/>
    <cellStyle name="Итог 3 3 2 7 2" xfId="8897"/>
    <cellStyle name="Итог 3 3 2 7 2 2" xfId="8898"/>
    <cellStyle name="Итог 3 3 2 7 2 2 2" xfId="21692"/>
    <cellStyle name="Итог 3 3 2 7 2 3" xfId="8899"/>
    <cellStyle name="Итог 3 3 2 7 2 3 2" xfId="21693"/>
    <cellStyle name="Итог 3 3 2 7 2 4" xfId="21691"/>
    <cellStyle name="Итог 3 3 2 7 3" xfId="8900"/>
    <cellStyle name="Итог 3 3 2 7 3 2" xfId="21694"/>
    <cellStyle name="Итог 3 3 2 7 4" xfId="8901"/>
    <cellStyle name="Итог 3 3 2 7 4 2" xfId="21695"/>
    <cellStyle name="Итог 3 3 2 7 5" xfId="21690"/>
    <cellStyle name="Итог 3 3 2 8" xfId="8902"/>
    <cellStyle name="Итог 3 3 2 8 2" xfId="8903"/>
    <cellStyle name="Итог 3 3 2 8 2 2" xfId="21697"/>
    <cellStyle name="Итог 3 3 2 8 3" xfId="8904"/>
    <cellStyle name="Итог 3 3 2 8 3 2" xfId="21698"/>
    <cellStyle name="Итог 3 3 2 8 4" xfId="21696"/>
    <cellStyle name="Итог 3 3 2 9" xfId="8905"/>
    <cellStyle name="Итог 3 3 2 9 2" xfId="21699"/>
    <cellStyle name="Итог 3 3 3" xfId="8906"/>
    <cellStyle name="Итог 3 3 3 2" xfId="8907"/>
    <cellStyle name="Итог 3 3 3 2 2" xfId="8908"/>
    <cellStyle name="Итог 3 3 3 2 2 2" xfId="21702"/>
    <cellStyle name="Итог 3 3 3 2 3" xfId="8909"/>
    <cellStyle name="Итог 3 3 3 2 3 2" xfId="21703"/>
    <cellStyle name="Итог 3 3 3 2 4" xfId="21701"/>
    <cellStyle name="Итог 3 3 3 3" xfId="8910"/>
    <cellStyle name="Итог 3 3 3 3 2" xfId="21704"/>
    <cellStyle name="Итог 3 3 3 4" xfId="8911"/>
    <cellStyle name="Итог 3 3 3 4 2" xfId="21705"/>
    <cellStyle name="Итог 3 3 3 5" xfId="21700"/>
    <cellStyle name="Итог 3 3 4" xfId="8912"/>
    <cellStyle name="Итог 3 3 4 2" xfId="8913"/>
    <cellStyle name="Итог 3 3 4 2 2" xfId="8914"/>
    <cellStyle name="Итог 3 3 4 2 2 2" xfId="21708"/>
    <cellStyle name="Итог 3 3 4 2 3" xfId="8915"/>
    <cellStyle name="Итог 3 3 4 2 3 2" xfId="21709"/>
    <cellStyle name="Итог 3 3 4 2 4" xfId="21707"/>
    <cellStyle name="Итог 3 3 4 3" xfId="8916"/>
    <cellStyle name="Итог 3 3 4 3 2" xfId="21710"/>
    <cellStyle name="Итог 3 3 4 4" xfId="8917"/>
    <cellStyle name="Итог 3 3 4 4 2" xfId="21711"/>
    <cellStyle name="Итог 3 3 4 5" xfId="21706"/>
    <cellStyle name="Итог 3 3 5" xfId="8918"/>
    <cellStyle name="Итог 3 3 5 2" xfId="8919"/>
    <cellStyle name="Итог 3 3 5 2 2" xfId="8920"/>
    <cellStyle name="Итог 3 3 5 2 2 2" xfId="21714"/>
    <cellStyle name="Итог 3 3 5 2 3" xfId="8921"/>
    <cellStyle name="Итог 3 3 5 2 3 2" xfId="21715"/>
    <cellStyle name="Итог 3 3 5 2 4" xfId="21713"/>
    <cellStyle name="Итог 3 3 5 3" xfId="8922"/>
    <cellStyle name="Итог 3 3 5 3 2" xfId="21716"/>
    <cellStyle name="Итог 3 3 5 4" xfId="8923"/>
    <cellStyle name="Итог 3 3 5 4 2" xfId="21717"/>
    <cellStyle name="Итог 3 3 5 5" xfId="21712"/>
    <cellStyle name="Итог 3 3 6" xfId="8924"/>
    <cellStyle name="Итог 3 3 6 2" xfId="8925"/>
    <cellStyle name="Итог 3 3 6 2 2" xfId="8926"/>
    <cellStyle name="Итог 3 3 6 2 2 2" xfId="21720"/>
    <cellStyle name="Итог 3 3 6 2 3" xfId="8927"/>
    <cellStyle name="Итог 3 3 6 2 3 2" xfId="21721"/>
    <cellStyle name="Итог 3 3 6 2 4" xfId="21719"/>
    <cellStyle name="Итог 3 3 6 3" xfId="8928"/>
    <cellStyle name="Итог 3 3 6 3 2" xfId="21722"/>
    <cellStyle name="Итог 3 3 6 4" xfId="8929"/>
    <cellStyle name="Итог 3 3 6 4 2" xfId="21723"/>
    <cellStyle name="Итог 3 3 6 5" xfId="21718"/>
    <cellStyle name="Итог 3 3 7" xfId="8930"/>
    <cellStyle name="Итог 3 3 7 2" xfId="8931"/>
    <cellStyle name="Итог 3 3 7 2 2" xfId="8932"/>
    <cellStyle name="Итог 3 3 7 2 2 2" xfId="21726"/>
    <cellStyle name="Итог 3 3 7 2 3" xfId="8933"/>
    <cellStyle name="Итог 3 3 7 2 3 2" xfId="21727"/>
    <cellStyle name="Итог 3 3 7 2 4" xfId="21725"/>
    <cellStyle name="Итог 3 3 7 3" xfId="8934"/>
    <cellStyle name="Итог 3 3 7 3 2" xfId="21728"/>
    <cellStyle name="Итог 3 3 7 4" xfId="8935"/>
    <cellStyle name="Итог 3 3 7 4 2" xfId="21729"/>
    <cellStyle name="Итог 3 3 7 5" xfId="21724"/>
    <cellStyle name="Итог 3 3 8" xfId="8936"/>
    <cellStyle name="Итог 3 3 8 2" xfId="8937"/>
    <cellStyle name="Итог 3 3 8 2 2" xfId="8938"/>
    <cellStyle name="Итог 3 3 8 2 2 2" xfId="21732"/>
    <cellStyle name="Итог 3 3 8 2 3" xfId="8939"/>
    <cellStyle name="Итог 3 3 8 2 3 2" xfId="21733"/>
    <cellStyle name="Итог 3 3 8 2 4" xfId="21731"/>
    <cellStyle name="Итог 3 3 8 3" xfId="8940"/>
    <cellStyle name="Итог 3 3 8 3 2" xfId="21734"/>
    <cellStyle name="Итог 3 3 8 4" xfId="8941"/>
    <cellStyle name="Итог 3 3 8 4 2" xfId="21735"/>
    <cellStyle name="Итог 3 3 8 5" xfId="21730"/>
    <cellStyle name="Итог 3 3 9" xfId="8942"/>
    <cellStyle name="Итог 3 3 9 2" xfId="8943"/>
    <cellStyle name="Итог 3 3 9 2 2" xfId="21737"/>
    <cellStyle name="Итог 3 3 9 3" xfId="8944"/>
    <cellStyle name="Итог 3 3 9 3 2" xfId="21738"/>
    <cellStyle name="Итог 3 3 9 4" xfId="21736"/>
    <cellStyle name="Итог 3 4" xfId="8945"/>
    <cellStyle name="Итог 3 4 10" xfId="8946"/>
    <cellStyle name="Итог 3 4 10 2" xfId="21740"/>
    <cellStyle name="Итог 3 4 11" xfId="21739"/>
    <cellStyle name="Итог 3 4 2" xfId="8947"/>
    <cellStyle name="Итог 3 4 2 2" xfId="8948"/>
    <cellStyle name="Итог 3 4 2 2 2" xfId="8949"/>
    <cellStyle name="Итог 3 4 2 2 2 2" xfId="21743"/>
    <cellStyle name="Итог 3 4 2 2 3" xfId="8950"/>
    <cellStyle name="Итог 3 4 2 2 3 2" xfId="21744"/>
    <cellStyle name="Итог 3 4 2 2 4" xfId="21742"/>
    <cellStyle name="Итог 3 4 2 3" xfId="8951"/>
    <cellStyle name="Итог 3 4 2 3 2" xfId="21745"/>
    <cellStyle name="Итог 3 4 2 4" xfId="8952"/>
    <cellStyle name="Итог 3 4 2 4 2" xfId="21746"/>
    <cellStyle name="Итог 3 4 2 5" xfId="21741"/>
    <cellStyle name="Итог 3 4 3" xfId="8953"/>
    <cellStyle name="Итог 3 4 3 2" xfId="8954"/>
    <cellStyle name="Итог 3 4 3 2 2" xfId="8955"/>
    <cellStyle name="Итог 3 4 3 2 2 2" xfId="21749"/>
    <cellStyle name="Итог 3 4 3 2 3" xfId="8956"/>
    <cellStyle name="Итог 3 4 3 2 3 2" xfId="21750"/>
    <cellStyle name="Итог 3 4 3 2 4" xfId="21748"/>
    <cellStyle name="Итог 3 4 3 3" xfId="8957"/>
    <cellStyle name="Итог 3 4 3 3 2" xfId="21751"/>
    <cellStyle name="Итог 3 4 3 4" xfId="8958"/>
    <cellStyle name="Итог 3 4 3 4 2" xfId="21752"/>
    <cellStyle name="Итог 3 4 3 5" xfId="21747"/>
    <cellStyle name="Итог 3 4 4" xfId="8959"/>
    <cellStyle name="Итог 3 4 4 2" xfId="8960"/>
    <cellStyle name="Итог 3 4 4 2 2" xfId="8961"/>
    <cellStyle name="Итог 3 4 4 2 2 2" xfId="21755"/>
    <cellStyle name="Итог 3 4 4 2 3" xfId="8962"/>
    <cellStyle name="Итог 3 4 4 2 3 2" xfId="21756"/>
    <cellStyle name="Итог 3 4 4 2 4" xfId="21754"/>
    <cellStyle name="Итог 3 4 4 3" xfId="8963"/>
    <cellStyle name="Итог 3 4 4 3 2" xfId="21757"/>
    <cellStyle name="Итог 3 4 4 4" xfId="8964"/>
    <cellStyle name="Итог 3 4 4 4 2" xfId="21758"/>
    <cellStyle name="Итог 3 4 4 5" xfId="21753"/>
    <cellStyle name="Итог 3 4 5" xfId="8965"/>
    <cellStyle name="Итог 3 4 5 2" xfId="8966"/>
    <cellStyle name="Итог 3 4 5 2 2" xfId="8967"/>
    <cellStyle name="Итог 3 4 5 2 2 2" xfId="21761"/>
    <cellStyle name="Итог 3 4 5 2 3" xfId="8968"/>
    <cellStyle name="Итог 3 4 5 2 3 2" xfId="21762"/>
    <cellStyle name="Итог 3 4 5 2 4" xfId="21760"/>
    <cellStyle name="Итог 3 4 5 3" xfId="8969"/>
    <cellStyle name="Итог 3 4 5 3 2" xfId="21763"/>
    <cellStyle name="Итог 3 4 5 4" xfId="8970"/>
    <cellStyle name="Итог 3 4 5 4 2" xfId="21764"/>
    <cellStyle name="Итог 3 4 5 5" xfId="21759"/>
    <cellStyle name="Итог 3 4 6" xfId="8971"/>
    <cellStyle name="Итог 3 4 6 2" xfId="8972"/>
    <cellStyle name="Итог 3 4 6 2 2" xfId="8973"/>
    <cellStyle name="Итог 3 4 6 2 2 2" xfId="21767"/>
    <cellStyle name="Итог 3 4 6 2 3" xfId="8974"/>
    <cellStyle name="Итог 3 4 6 2 3 2" xfId="21768"/>
    <cellStyle name="Итог 3 4 6 2 4" xfId="21766"/>
    <cellStyle name="Итог 3 4 6 3" xfId="8975"/>
    <cellStyle name="Итог 3 4 6 3 2" xfId="21769"/>
    <cellStyle name="Итог 3 4 6 4" xfId="8976"/>
    <cellStyle name="Итог 3 4 6 4 2" xfId="21770"/>
    <cellStyle name="Итог 3 4 6 5" xfId="21765"/>
    <cellStyle name="Итог 3 4 7" xfId="8977"/>
    <cellStyle name="Итог 3 4 7 2" xfId="8978"/>
    <cellStyle name="Итог 3 4 7 2 2" xfId="8979"/>
    <cellStyle name="Итог 3 4 7 2 2 2" xfId="21773"/>
    <cellStyle name="Итог 3 4 7 2 3" xfId="8980"/>
    <cellStyle name="Итог 3 4 7 2 3 2" xfId="21774"/>
    <cellStyle name="Итог 3 4 7 2 4" xfId="21772"/>
    <cellStyle name="Итог 3 4 7 3" xfId="8981"/>
    <cellStyle name="Итог 3 4 7 3 2" xfId="21775"/>
    <cellStyle name="Итог 3 4 7 4" xfId="8982"/>
    <cellStyle name="Итог 3 4 7 4 2" xfId="21776"/>
    <cellStyle name="Итог 3 4 7 5" xfId="21771"/>
    <cellStyle name="Итог 3 4 8" xfId="8983"/>
    <cellStyle name="Итог 3 4 8 2" xfId="8984"/>
    <cellStyle name="Итог 3 4 8 2 2" xfId="21778"/>
    <cellStyle name="Итог 3 4 8 3" xfId="8985"/>
    <cellStyle name="Итог 3 4 8 3 2" xfId="21779"/>
    <cellStyle name="Итог 3 4 8 4" xfId="21777"/>
    <cellStyle name="Итог 3 4 9" xfId="8986"/>
    <cellStyle name="Итог 3 4 9 2" xfId="21780"/>
    <cellStyle name="Итог 3 5" xfId="8987"/>
    <cellStyle name="Итог 3 5 10" xfId="21781"/>
    <cellStyle name="Итог 3 5 2" xfId="8988"/>
    <cellStyle name="Итог 3 5 2 2" xfId="8989"/>
    <cellStyle name="Итог 3 5 2 2 2" xfId="8990"/>
    <cellStyle name="Итог 3 5 2 2 2 2" xfId="21784"/>
    <cellStyle name="Итог 3 5 2 2 3" xfId="8991"/>
    <cellStyle name="Итог 3 5 2 2 3 2" xfId="21785"/>
    <cellStyle name="Итог 3 5 2 2 4" xfId="21783"/>
    <cellStyle name="Итог 3 5 2 3" xfId="8992"/>
    <cellStyle name="Итог 3 5 2 3 2" xfId="21786"/>
    <cellStyle name="Итог 3 5 2 4" xfId="8993"/>
    <cellStyle name="Итог 3 5 2 4 2" xfId="21787"/>
    <cellStyle name="Итог 3 5 2 5" xfId="21782"/>
    <cellStyle name="Итог 3 5 3" xfId="8994"/>
    <cellStyle name="Итог 3 5 3 2" xfId="8995"/>
    <cellStyle name="Итог 3 5 3 2 2" xfId="8996"/>
    <cellStyle name="Итог 3 5 3 2 2 2" xfId="21790"/>
    <cellStyle name="Итог 3 5 3 2 3" xfId="8997"/>
    <cellStyle name="Итог 3 5 3 2 3 2" xfId="21791"/>
    <cellStyle name="Итог 3 5 3 2 4" xfId="21789"/>
    <cellStyle name="Итог 3 5 3 3" xfId="8998"/>
    <cellStyle name="Итог 3 5 3 3 2" xfId="21792"/>
    <cellStyle name="Итог 3 5 3 4" xfId="8999"/>
    <cellStyle name="Итог 3 5 3 4 2" xfId="21793"/>
    <cellStyle name="Итог 3 5 3 5" xfId="21788"/>
    <cellStyle name="Итог 3 5 4" xfId="9000"/>
    <cellStyle name="Итог 3 5 4 2" xfId="9001"/>
    <cellStyle name="Итог 3 5 4 2 2" xfId="9002"/>
    <cellStyle name="Итог 3 5 4 2 2 2" xfId="21796"/>
    <cellStyle name="Итог 3 5 4 2 3" xfId="9003"/>
    <cellStyle name="Итог 3 5 4 2 3 2" xfId="21797"/>
    <cellStyle name="Итог 3 5 4 2 4" xfId="21795"/>
    <cellStyle name="Итог 3 5 4 3" xfId="9004"/>
    <cellStyle name="Итог 3 5 4 3 2" xfId="21798"/>
    <cellStyle name="Итог 3 5 4 4" xfId="9005"/>
    <cellStyle name="Итог 3 5 4 4 2" xfId="21799"/>
    <cellStyle name="Итог 3 5 4 5" xfId="21794"/>
    <cellStyle name="Итог 3 5 5" xfId="9006"/>
    <cellStyle name="Итог 3 5 5 2" xfId="9007"/>
    <cellStyle name="Итог 3 5 5 2 2" xfId="9008"/>
    <cellStyle name="Итог 3 5 5 2 2 2" xfId="21802"/>
    <cellStyle name="Итог 3 5 5 2 3" xfId="9009"/>
    <cellStyle name="Итог 3 5 5 2 3 2" xfId="21803"/>
    <cellStyle name="Итог 3 5 5 2 4" xfId="21801"/>
    <cellStyle name="Итог 3 5 5 3" xfId="9010"/>
    <cellStyle name="Итог 3 5 5 3 2" xfId="21804"/>
    <cellStyle name="Итог 3 5 5 4" xfId="9011"/>
    <cellStyle name="Итог 3 5 5 4 2" xfId="21805"/>
    <cellStyle name="Итог 3 5 5 5" xfId="21800"/>
    <cellStyle name="Итог 3 5 6" xfId="9012"/>
    <cellStyle name="Итог 3 5 6 2" xfId="9013"/>
    <cellStyle name="Итог 3 5 6 2 2" xfId="9014"/>
    <cellStyle name="Итог 3 5 6 2 2 2" xfId="21808"/>
    <cellStyle name="Итог 3 5 6 2 3" xfId="9015"/>
    <cellStyle name="Итог 3 5 6 2 3 2" xfId="21809"/>
    <cellStyle name="Итог 3 5 6 2 4" xfId="21807"/>
    <cellStyle name="Итог 3 5 6 3" xfId="9016"/>
    <cellStyle name="Итог 3 5 6 3 2" xfId="21810"/>
    <cellStyle name="Итог 3 5 6 4" xfId="9017"/>
    <cellStyle name="Итог 3 5 6 4 2" xfId="21811"/>
    <cellStyle name="Итог 3 5 6 5" xfId="21806"/>
    <cellStyle name="Итог 3 5 7" xfId="9018"/>
    <cellStyle name="Итог 3 5 7 2" xfId="9019"/>
    <cellStyle name="Итог 3 5 7 2 2" xfId="21813"/>
    <cellStyle name="Итог 3 5 7 3" xfId="9020"/>
    <cellStyle name="Итог 3 5 7 3 2" xfId="21814"/>
    <cellStyle name="Итог 3 5 7 4" xfId="21812"/>
    <cellStyle name="Итог 3 5 8" xfId="9021"/>
    <cellStyle name="Итог 3 5 8 2" xfId="21815"/>
    <cellStyle name="Итог 3 5 9" xfId="9022"/>
    <cellStyle name="Итог 3 5 9 2" xfId="21816"/>
    <cellStyle name="Итог 3 6" xfId="9023"/>
    <cellStyle name="Итог 3 6 2" xfId="9024"/>
    <cellStyle name="Итог 3 6 2 2" xfId="9025"/>
    <cellStyle name="Итог 3 6 2 2 2" xfId="21819"/>
    <cellStyle name="Итог 3 6 2 3" xfId="9026"/>
    <cellStyle name="Итог 3 6 2 3 2" xfId="21820"/>
    <cellStyle name="Итог 3 6 2 4" xfId="21818"/>
    <cellStyle name="Итог 3 6 3" xfId="9027"/>
    <cellStyle name="Итог 3 6 3 2" xfId="21821"/>
    <cellStyle name="Итог 3 6 4" xfId="9028"/>
    <cellStyle name="Итог 3 6 4 2" xfId="21822"/>
    <cellStyle name="Итог 3 6 5" xfId="21817"/>
    <cellStyle name="Итог 3 7" xfId="9029"/>
    <cellStyle name="Итог 3 7 2" xfId="9030"/>
    <cellStyle name="Итог 3 7 2 2" xfId="9031"/>
    <cellStyle name="Итог 3 7 2 2 2" xfId="21825"/>
    <cellStyle name="Итог 3 7 2 3" xfId="9032"/>
    <cellStyle name="Итог 3 7 2 3 2" xfId="21826"/>
    <cellStyle name="Итог 3 7 2 4" xfId="21824"/>
    <cellStyle name="Итог 3 7 3" xfId="9033"/>
    <cellStyle name="Итог 3 7 3 2" xfId="21827"/>
    <cellStyle name="Итог 3 7 4" xfId="9034"/>
    <cellStyle name="Итог 3 7 4 2" xfId="21828"/>
    <cellStyle name="Итог 3 7 5" xfId="21823"/>
    <cellStyle name="Итог 3 8" xfId="9035"/>
    <cellStyle name="Итог 3 8 2" xfId="9036"/>
    <cellStyle name="Итог 3 8 2 2" xfId="9037"/>
    <cellStyle name="Итог 3 8 2 2 2" xfId="21831"/>
    <cellStyle name="Итог 3 8 2 3" xfId="9038"/>
    <cellStyle name="Итог 3 8 2 3 2" xfId="21832"/>
    <cellStyle name="Итог 3 8 2 4" xfId="21830"/>
    <cellStyle name="Итог 3 8 3" xfId="9039"/>
    <cellStyle name="Итог 3 8 3 2" xfId="21833"/>
    <cellStyle name="Итог 3 8 4" xfId="9040"/>
    <cellStyle name="Итог 3 8 4 2" xfId="21834"/>
    <cellStyle name="Итог 3 8 5" xfId="21829"/>
    <cellStyle name="Итог 3 9" xfId="9041"/>
    <cellStyle name="Итог 3 9 2" xfId="9042"/>
    <cellStyle name="Итог 3 9 2 2" xfId="9043"/>
    <cellStyle name="Итог 3 9 2 2 2" xfId="21837"/>
    <cellStyle name="Итог 3 9 2 3" xfId="9044"/>
    <cellStyle name="Итог 3 9 2 3 2" xfId="21838"/>
    <cellStyle name="Итог 3 9 2 4" xfId="21836"/>
    <cellStyle name="Итог 3 9 3" xfId="9045"/>
    <cellStyle name="Итог 3 9 3 2" xfId="21839"/>
    <cellStyle name="Итог 3 9 4" xfId="9046"/>
    <cellStyle name="Итог 3 9 4 2" xfId="21840"/>
    <cellStyle name="Итог 3 9 5" xfId="21835"/>
    <cellStyle name="Итог 3_46EE.2011(v1.0)" xfId="9047"/>
    <cellStyle name="Итог 4" xfId="9048"/>
    <cellStyle name="Итог 4 10" xfId="9049"/>
    <cellStyle name="Итог 4 10 2" xfId="9050"/>
    <cellStyle name="Итог 4 10 2 2" xfId="9051"/>
    <cellStyle name="Итог 4 10 2 2 2" xfId="21844"/>
    <cellStyle name="Итог 4 10 2 3" xfId="9052"/>
    <cellStyle name="Итог 4 10 2 3 2" xfId="21845"/>
    <cellStyle name="Итог 4 10 2 4" xfId="21843"/>
    <cellStyle name="Итог 4 10 3" xfId="9053"/>
    <cellStyle name="Итог 4 10 3 2" xfId="21846"/>
    <cellStyle name="Итог 4 10 4" xfId="9054"/>
    <cellStyle name="Итог 4 10 4 2" xfId="21847"/>
    <cellStyle name="Итог 4 10 5" xfId="21842"/>
    <cellStyle name="Итог 4 11" xfId="9055"/>
    <cellStyle name="Итог 4 11 2" xfId="9056"/>
    <cellStyle name="Итог 4 11 2 2" xfId="9057"/>
    <cellStyle name="Итог 4 11 2 2 2" xfId="21850"/>
    <cellStyle name="Итог 4 11 2 3" xfId="9058"/>
    <cellStyle name="Итог 4 11 2 3 2" xfId="21851"/>
    <cellStyle name="Итог 4 11 2 4" xfId="21849"/>
    <cellStyle name="Итог 4 11 3" xfId="9059"/>
    <cellStyle name="Итог 4 11 3 2" xfId="21852"/>
    <cellStyle name="Итог 4 11 4" xfId="9060"/>
    <cellStyle name="Итог 4 11 4 2" xfId="21853"/>
    <cellStyle name="Итог 4 11 5" xfId="21848"/>
    <cellStyle name="Итог 4 12" xfId="9061"/>
    <cellStyle name="Итог 4 12 2" xfId="9062"/>
    <cellStyle name="Итог 4 12 2 2" xfId="21855"/>
    <cellStyle name="Итог 4 12 3" xfId="9063"/>
    <cellStyle name="Итог 4 12 3 2" xfId="21856"/>
    <cellStyle name="Итог 4 12 4" xfId="21854"/>
    <cellStyle name="Итог 4 13" xfId="9064"/>
    <cellStyle name="Итог 4 13 2" xfId="21857"/>
    <cellStyle name="Итог 4 14" xfId="9065"/>
    <cellStyle name="Итог 4 14 2" xfId="21858"/>
    <cellStyle name="Итог 4 15" xfId="21841"/>
    <cellStyle name="Итог 4 2" xfId="9066"/>
    <cellStyle name="Итог 4 2 10" xfId="9067"/>
    <cellStyle name="Итог 4 2 10 2" xfId="9068"/>
    <cellStyle name="Итог 4 2 10 2 2" xfId="21861"/>
    <cellStyle name="Итог 4 2 10 3" xfId="9069"/>
    <cellStyle name="Итог 4 2 10 3 2" xfId="21862"/>
    <cellStyle name="Итог 4 2 10 4" xfId="21860"/>
    <cellStyle name="Итог 4 2 11" xfId="9070"/>
    <cellStyle name="Итог 4 2 11 2" xfId="21863"/>
    <cellStyle name="Итог 4 2 12" xfId="9071"/>
    <cellStyle name="Итог 4 2 12 2" xfId="21864"/>
    <cellStyle name="Итог 4 2 13" xfId="21859"/>
    <cellStyle name="Итог 4 2 2" xfId="9072"/>
    <cellStyle name="Итог 4 2 2 10" xfId="9073"/>
    <cellStyle name="Итог 4 2 2 10 2" xfId="21866"/>
    <cellStyle name="Итог 4 2 2 11" xfId="21865"/>
    <cellStyle name="Итог 4 2 2 2" xfId="9074"/>
    <cellStyle name="Итог 4 2 2 2 2" xfId="9075"/>
    <cellStyle name="Итог 4 2 2 2 2 2" xfId="9076"/>
    <cellStyle name="Итог 4 2 2 2 2 2 2" xfId="21869"/>
    <cellStyle name="Итог 4 2 2 2 2 3" xfId="9077"/>
    <cellStyle name="Итог 4 2 2 2 2 3 2" xfId="21870"/>
    <cellStyle name="Итог 4 2 2 2 2 4" xfId="21868"/>
    <cellStyle name="Итог 4 2 2 2 3" xfId="9078"/>
    <cellStyle name="Итог 4 2 2 2 3 2" xfId="21871"/>
    <cellStyle name="Итог 4 2 2 2 4" xfId="9079"/>
    <cellStyle name="Итог 4 2 2 2 4 2" xfId="21872"/>
    <cellStyle name="Итог 4 2 2 2 5" xfId="21867"/>
    <cellStyle name="Итог 4 2 2 3" xfId="9080"/>
    <cellStyle name="Итог 4 2 2 3 2" xfId="9081"/>
    <cellStyle name="Итог 4 2 2 3 2 2" xfId="9082"/>
    <cellStyle name="Итог 4 2 2 3 2 2 2" xfId="21875"/>
    <cellStyle name="Итог 4 2 2 3 2 3" xfId="9083"/>
    <cellStyle name="Итог 4 2 2 3 2 3 2" xfId="21876"/>
    <cellStyle name="Итог 4 2 2 3 2 4" xfId="21874"/>
    <cellStyle name="Итог 4 2 2 3 3" xfId="9084"/>
    <cellStyle name="Итог 4 2 2 3 3 2" xfId="21877"/>
    <cellStyle name="Итог 4 2 2 3 4" xfId="9085"/>
    <cellStyle name="Итог 4 2 2 3 4 2" xfId="21878"/>
    <cellStyle name="Итог 4 2 2 3 5" xfId="21873"/>
    <cellStyle name="Итог 4 2 2 4" xfId="9086"/>
    <cellStyle name="Итог 4 2 2 4 2" xfId="9087"/>
    <cellStyle name="Итог 4 2 2 4 2 2" xfId="9088"/>
    <cellStyle name="Итог 4 2 2 4 2 2 2" xfId="21881"/>
    <cellStyle name="Итог 4 2 2 4 2 3" xfId="9089"/>
    <cellStyle name="Итог 4 2 2 4 2 3 2" xfId="21882"/>
    <cellStyle name="Итог 4 2 2 4 2 4" xfId="21880"/>
    <cellStyle name="Итог 4 2 2 4 3" xfId="9090"/>
    <cellStyle name="Итог 4 2 2 4 3 2" xfId="21883"/>
    <cellStyle name="Итог 4 2 2 4 4" xfId="9091"/>
    <cellStyle name="Итог 4 2 2 4 4 2" xfId="21884"/>
    <cellStyle name="Итог 4 2 2 4 5" xfId="21879"/>
    <cellStyle name="Итог 4 2 2 5" xfId="9092"/>
    <cellStyle name="Итог 4 2 2 5 2" xfId="9093"/>
    <cellStyle name="Итог 4 2 2 5 2 2" xfId="9094"/>
    <cellStyle name="Итог 4 2 2 5 2 2 2" xfId="21887"/>
    <cellStyle name="Итог 4 2 2 5 2 3" xfId="9095"/>
    <cellStyle name="Итог 4 2 2 5 2 3 2" xfId="21888"/>
    <cellStyle name="Итог 4 2 2 5 2 4" xfId="21886"/>
    <cellStyle name="Итог 4 2 2 5 3" xfId="9096"/>
    <cellStyle name="Итог 4 2 2 5 3 2" xfId="21889"/>
    <cellStyle name="Итог 4 2 2 5 4" xfId="9097"/>
    <cellStyle name="Итог 4 2 2 5 4 2" xfId="21890"/>
    <cellStyle name="Итог 4 2 2 5 5" xfId="21885"/>
    <cellStyle name="Итог 4 2 2 6" xfId="9098"/>
    <cellStyle name="Итог 4 2 2 6 2" xfId="9099"/>
    <cellStyle name="Итог 4 2 2 6 2 2" xfId="9100"/>
    <cellStyle name="Итог 4 2 2 6 2 2 2" xfId="21893"/>
    <cellStyle name="Итог 4 2 2 6 2 3" xfId="9101"/>
    <cellStyle name="Итог 4 2 2 6 2 3 2" xfId="21894"/>
    <cellStyle name="Итог 4 2 2 6 2 4" xfId="21892"/>
    <cellStyle name="Итог 4 2 2 6 3" xfId="9102"/>
    <cellStyle name="Итог 4 2 2 6 3 2" xfId="21895"/>
    <cellStyle name="Итог 4 2 2 6 4" xfId="9103"/>
    <cellStyle name="Итог 4 2 2 6 4 2" xfId="21896"/>
    <cellStyle name="Итог 4 2 2 6 5" xfId="21891"/>
    <cellStyle name="Итог 4 2 2 7" xfId="9104"/>
    <cellStyle name="Итог 4 2 2 7 2" xfId="9105"/>
    <cellStyle name="Итог 4 2 2 7 2 2" xfId="9106"/>
    <cellStyle name="Итог 4 2 2 7 2 2 2" xfId="21899"/>
    <cellStyle name="Итог 4 2 2 7 2 3" xfId="9107"/>
    <cellStyle name="Итог 4 2 2 7 2 3 2" xfId="21900"/>
    <cellStyle name="Итог 4 2 2 7 2 4" xfId="21898"/>
    <cellStyle name="Итог 4 2 2 7 3" xfId="9108"/>
    <cellStyle name="Итог 4 2 2 7 3 2" xfId="21901"/>
    <cellStyle name="Итог 4 2 2 7 4" xfId="9109"/>
    <cellStyle name="Итог 4 2 2 7 4 2" xfId="21902"/>
    <cellStyle name="Итог 4 2 2 7 5" xfId="21897"/>
    <cellStyle name="Итог 4 2 2 8" xfId="9110"/>
    <cellStyle name="Итог 4 2 2 8 2" xfId="9111"/>
    <cellStyle name="Итог 4 2 2 8 2 2" xfId="21904"/>
    <cellStyle name="Итог 4 2 2 8 3" xfId="9112"/>
    <cellStyle name="Итог 4 2 2 8 3 2" xfId="21905"/>
    <cellStyle name="Итог 4 2 2 8 4" xfId="21903"/>
    <cellStyle name="Итог 4 2 2 9" xfId="9113"/>
    <cellStyle name="Итог 4 2 2 9 2" xfId="21906"/>
    <cellStyle name="Итог 4 2 3" xfId="9114"/>
    <cellStyle name="Итог 4 2 3 2" xfId="9115"/>
    <cellStyle name="Итог 4 2 3 2 2" xfId="9116"/>
    <cellStyle name="Итог 4 2 3 2 2 2" xfId="9117"/>
    <cellStyle name="Итог 4 2 3 2 2 2 2" xfId="21910"/>
    <cellStyle name="Итог 4 2 3 2 2 3" xfId="21909"/>
    <cellStyle name="Итог 4 2 3 2 3" xfId="9118"/>
    <cellStyle name="Итог 4 2 3 2 3 2" xfId="21911"/>
    <cellStyle name="Итог 4 2 3 2 4" xfId="21908"/>
    <cellStyle name="Итог 4 2 3 3" xfId="9119"/>
    <cellStyle name="Итог 4 2 3 3 2" xfId="9120"/>
    <cellStyle name="Итог 4 2 3 3 2 2" xfId="21913"/>
    <cellStyle name="Итог 4 2 3 3 3" xfId="21912"/>
    <cellStyle name="Итог 4 2 3 4" xfId="9121"/>
    <cellStyle name="Итог 4 2 3 4 2" xfId="21914"/>
    <cellStyle name="Итог 4 2 3 5" xfId="21907"/>
    <cellStyle name="Итог 4 2 4" xfId="9122"/>
    <cellStyle name="Итог 4 2 4 2" xfId="9123"/>
    <cellStyle name="Итог 4 2 4 2 2" xfId="9124"/>
    <cellStyle name="Итог 4 2 4 2 2 2" xfId="21917"/>
    <cellStyle name="Итог 4 2 4 2 3" xfId="9125"/>
    <cellStyle name="Итог 4 2 4 2 3 2" xfId="21918"/>
    <cellStyle name="Итог 4 2 4 2 4" xfId="21916"/>
    <cellStyle name="Итог 4 2 4 3" xfId="9126"/>
    <cellStyle name="Итог 4 2 4 3 2" xfId="21919"/>
    <cellStyle name="Итог 4 2 4 4" xfId="9127"/>
    <cellStyle name="Итог 4 2 4 4 2" xfId="21920"/>
    <cellStyle name="Итог 4 2 4 5" xfId="21915"/>
    <cellStyle name="Итог 4 2 5" xfId="9128"/>
    <cellStyle name="Итог 4 2 5 2" xfId="9129"/>
    <cellStyle name="Итог 4 2 5 2 2" xfId="9130"/>
    <cellStyle name="Итог 4 2 5 2 2 2" xfId="21923"/>
    <cellStyle name="Итог 4 2 5 2 3" xfId="9131"/>
    <cellStyle name="Итог 4 2 5 2 3 2" xfId="21924"/>
    <cellStyle name="Итог 4 2 5 2 4" xfId="21922"/>
    <cellStyle name="Итог 4 2 5 3" xfId="9132"/>
    <cellStyle name="Итог 4 2 5 3 2" xfId="21925"/>
    <cellStyle name="Итог 4 2 5 4" xfId="9133"/>
    <cellStyle name="Итог 4 2 5 4 2" xfId="21926"/>
    <cellStyle name="Итог 4 2 5 5" xfId="21921"/>
    <cellStyle name="Итог 4 2 6" xfId="9134"/>
    <cellStyle name="Итог 4 2 6 2" xfId="9135"/>
    <cellStyle name="Итог 4 2 6 2 2" xfId="9136"/>
    <cellStyle name="Итог 4 2 6 2 2 2" xfId="21929"/>
    <cellStyle name="Итог 4 2 6 2 3" xfId="9137"/>
    <cellStyle name="Итог 4 2 6 2 3 2" xfId="21930"/>
    <cellStyle name="Итог 4 2 6 2 4" xfId="21928"/>
    <cellStyle name="Итог 4 2 6 3" xfId="9138"/>
    <cellStyle name="Итог 4 2 6 3 2" xfId="21931"/>
    <cellStyle name="Итог 4 2 6 4" xfId="9139"/>
    <cellStyle name="Итог 4 2 6 4 2" xfId="21932"/>
    <cellStyle name="Итог 4 2 6 5" xfId="21927"/>
    <cellStyle name="Итог 4 2 7" xfId="9140"/>
    <cellStyle name="Итог 4 2 7 2" xfId="9141"/>
    <cellStyle name="Итог 4 2 7 2 2" xfId="9142"/>
    <cellStyle name="Итог 4 2 7 2 2 2" xfId="21935"/>
    <cellStyle name="Итог 4 2 7 2 3" xfId="9143"/>
    <cellStyle name="Итог 4 2 7 2 3 2" xfId="21936"/>
    <cellStyle name="Итог 4 2 7 2 4" xfId="21934"/>
    <cellStyle name="Итог 4 2 7 3" xfId="9144"/>
    <cellStyle name="Итог 4 2 7 3 2" xfId="21937"/>
    <cellStyle name="Итог 4 2 7 4" xfId="9145"/>
    <cellStyle name="Итог 4 2 7 4 2" xfId="21938"/>
    <cellStyle name="Итог 4 2 7 5" xfId="21933"/>
    <cellStyle name="Итог 4 2 8" xfId="9146"/>
    <cellStyle name="Итог 4 2 8 2" xfId="9147"/>
    <cellStyle name="Итог 4 2 8 2 2" xfId="9148"/>
    <cellStyle name="Итог 4 2 8 2 2 2" xfId="21941"/>
    <cellStyle name="Итог 4 2 8 2 3" xfId="9149"/>
    <cellStyle name="Итог 4 2 8 2 3 2" xfId="21942"/>
    <cellStyle name="Итог 4 2 8 2 4" xfId="21940"/>
    <cellStyle name="Итог 4 2 8 3" xfId="9150"/>
    <cellStyle name="Итог 4 2 8 3 2" xfId="21943"/>
    <cellStyle name="Итог 4 2 8 4" xfId="9151"/>
    <cellStyle name="Итог 4 2 8 4 2" xfId="21944"/>
    <cellStyle name="Итог 4 2 8 5" xfId="21939"/>
    <cellStyle name="Итог 4 2 9" xfId="9152"/>
    <cellStyle name="Итог 4 2 9 2" xfId="9153"/>
    <cellStyle name="Итог 4 2 9 2 2" xfId="9154"/>
    <cellStyle name="Итог 4 2 9 2 2 2" xfId="21947"/>
    <cellStyle name="Итог 4 2 9 2 3" xfId="9155"/>
    <cellStyle name="Итог 4 2 9 2 3 2" xfId="21948"/>
    <cellStyle name="Итог 4 2 9 2 4" xfId="21946"/>
    <cellStyle name="Итог 4 2 9 3" xfId="9156"/>
    <cellStyle name="Итог 4 2 9 3 2" xfId="21949"/>
    <cellStyle name="Итог 4 2 9 4" xfId="9157"/>
    <cellStyle name="Итог 4 2 9 4 2" xfId="21950"/>
    <cellStyle name="Итог 4 2 9 5" xfId="21945"/>
    <cellStyle name="Итог 4 3" xfId="9158"/>
    <cellStyle name="Итог 4 3 10" xfId="9159"/>
    <cellStyle name="Итог 4 3 10 2" xfId="21952"/>
    <cellStyle name="Итог 4 3 11" xfId="9160"/>
    <cellStyle name="Итог 4 3 11 2" xfId="21953"/>
    <cellStyle name="Итог 4 3 12" xfId="21951"/>
    <cellStyle name="Итог 4 3 2" xfId="9161"/>
    <cellStyle name="Итог 4 3 2 10" xfId="9162"/>
    <cellStyle name="Итог 4 3 2 10 2" xfId="21955"/>
    <cellStyle name="Итог 4 3 2 11" xfId="21954"/>
    <cellStyle name="Итог 4 3 2 2" xfId="9163"/>
    <cellStyle name="Итог 4 3 2 2 2" xfId="9164"/>
    <cellStyle name="Итог 4 3 2 2 2 2" xfId="9165"/>
    <cellStyle name="Итог 4 3 2 2 2 2 2" xfId="21958"/>
    <cellStyle name="Итог 4 3 2 2 2 3" xfId="9166"/>
    <cellStyle name="Итог 4 3 2 2 2 3 2" xfId="21959"/>
    <cellStyle name="Итог 4 3 2 2 2 4" xfId="21957"/>
    <cellStyle name="Итог 4 3 2 2 3" xfId="9167"/>
    <cellStyle name="Итог 4 3 2 2 3 2" xfId="21960"/>
    <cellStyle name="Итог 4 3 2 2 4" xfId="9168"/>
    <cellStyle name="Итог 4 3 2 2 4 2" xfId="21961"/>
    <cellStyle name="Итог 4 3 2 2 5" xfId="21956"/>
    <cellStyle name="Итог 4 3 2 3" xfId="9169"/>
    <cellStyle name="Итог 4 3 2 3 2" xfId="9170"/>
    <cellStyle name="Итог 4 3 2 3 2 2" xfId="9171"/>
    <cellStyle name="Итог 4 3 2 3 2 2 2" xfId="21964"/>
    <cellStyle name="Итог 4 3 2 3 2 3" xfId="9172"/>
    <cellStyle name="Итог 4 3 2 3 2 3 2" xfId="21965"/>
    <cellStyle name="Итог 4 3 2 3 2 4" xfId="21963"/>
    <cellStyle name="Итог 4 3 2 3 3" xfId="9173"/>
    <cellStyle name="Итог 4 3 2 3 3 2" xfId="21966"/>
    <cellStyle name="Итог 4 3 2 3 4" xfId="9174"/>
    <cellStyle name="Итог 4 3 2 3 4 2" xfId="21967"/>
    <cellStyle name="Итог 4 3 2 3 5" xfId="21962"/>
    <cellStyle name="Итог 4 3 2 4" xfId="9175"/>
    <cellStyle name="Итог 4 3 2 4 2" xfId="9176"/>
    <cellStyle name="Итог 4 3 2 4 2 2" xfId="9177"/>
    <cellStyle name="Итог 4 3 2 4 2 2 2" xfId="21970"/>
    <cellStyle name="Итог 4 3 2 4 2 3" xfId="9178"/>
    <cellStyle name="Итог 4 3 2 4 2 3 2" xfId="21971"/>
    <cellStyle name="Итог 4 3 2 4 2 4" xfId="21969"/>
    <cellStyle name="Итог 4 3 2 4 3" xfId="9179"/>
    <cellStyle name="Итог 4 3 2 4 3 2" xfId="21972"/>
    <cellStyle name="Итог 4 3 2 4 4" xfId="9180"/>
    <cellStyle name="Итог 4 3 2 4 4 2" xfId="21973"/>
    <cellStyle name="Итог 4 3 2 4 5" xfId="21968"/>
    <cellStyle name="Итог 4 3 2 5" xfId="9181"/>
    <cellStyle name="Итог 4 3 2 5 2" xfId="9182"/>
    <cellStyle name="Итог 4 3 2 5 2 2" xfId="9183"/>
    <cellStyle name="Итог 4 3 2 5 2 2 2" xfId="21976"/>
    <cellStyle name="Итог 4 3 2 5 2 3" xfId="9184"/>
    <cellStyle name="Итог 4 3 2 5 2 3 2" xfId="21977"/>
    <cellStyle name="Итог 4 3 2 5 2 4" xfId="21975"/>
    <cellStyle name="Итог 4 3 2 5 3" xfId="9185"/>
    <cellStyle name="Итог 4 3 2 5 3 2" xfId="21978"/>
    <cellStyle name="Итог 4 3 2 5 4" xfId="9186"/>
    <cellStyle name="Итог 4 3 2 5 4 2" xfId="21979"/>
    <cellStyle name="Итог 4 3 2 5 5" xfId="21974"/>
    <cellStyle name="Итог 4 3 2 6" xfId="9187"/>
    <cellStyle name="Итог 4 3 2 6 2" xfId="9188"/>
    <cellStyle name="Итог 4 3 2 6 2 2" xfId="9189"/>
    <cellStyle name="Итог 4 3 2 6 2 2 2" xfId="21982"/>
    <cellStyle name="Итог 4 3 2 6 2 3" xfId="9190"/>
    <cellStyle name="Итог 4 3 2 6 2 3 2" xfId="21983"/>
    <cellStyle name="Итог 4 3 2 6 2 4" xfId="21981"/>
    <cellStyle name="Итог 4 3 2 6 3" xfId="9191"/>
    <cellStyle name="Итог 4 3 2 6 3 2" xfId="21984"/>
    <cellStyle name="Итог 4 3 2 6 4" xfId="9192"/>
    <cellStyle name="Итог 4 3 2 6 4 2" xfId="21985"/>
    <cellStyle name="Итог 4 3 2 6 5" xfId="21980"/>
    <cellStyle name="Итог 4 3 2 7" xfId="9193"/>
    <cellStyle name="Итог 4 3 2 7 2" xfId="9194"/>
    <cellStyle name="Итог 4 3 2 7 2 2" xfId="9195"/>
    <cellStyle name="Итог 4 3 2 7 2 2 2" xfId="21988"/>
    <cellStyle name="Итог 4 3 2 7 2 3" xfId="9196"/>
    <cellStyle name="Итог 4 3 2 7 2 3 2" xfId="21989"/>
    <cellStyle name="Итог 4 3 2 7 2 4" xfId="21987"/>
    <cellStyle name="Итог 4 3 2 7 3" xfId="9197"/>
    <cellStyle name="Итог 4 3 2 7 3 2" xfId="21990"/>
    <cellStyle name="Итог 4 3 2 7 4" xfId="9198"/>
    <cellStyle name="Итог 4 3 2 7 4 2" xfId="21991"/>
    <cellStyle name="Итог 4 3 2 7 5" xfId="21986"/>
    <cellStyle name="Итог 4 3 2 8" xfId="9199"/>
    <cellStyle name="Итог 4 3 2 8 2" xfId="9200"/>
    <cellStyle name="Итог 4 3 2 8 2 2" xfId="21993"/>
    <cellStyle name="Итог 4 3 2 8 3" xfId="9201"/>
    <cellStyle name="Итог 4 3 2 8 3 2" xfId="21994"/>
    <cellStyle name="Итог 4 3 2 8 4" xfId="21992"/>
    <cellStyle name="Итог 4 3 2 9" xfId="9202"/>
    <cellStyle name="Итог 4 3 2 9 2" xfId="21995"/>
    <cellStyle name="Итог 4 3 3" xfId="9203"/>
    <cellStyle name="Итог 4 3 3 2" xfId="9204"/>
    <cellStyle name="Итог 4 3 3 2 2" xfId="9205"/>
    <cellStyle name="Итог 4 3 3 2 2 2" xfId="21998"/>
    <cellStyle name="Итог 4 3 3 2 3" xfId="9206"/>
    <cellStyle name="Итог 4 3 3 2 3 2" xfId="21999"/>
    <cellStyle name="Итог 4 3 3 2 4" xfId="21997"/>
    <cellStyle name="Итог 4 3 3 3" xfId="9207"/>
    <cellStyle name="Итог 4 3 3 3 2" xfId="22000"/>
    <cellStyle name="Итог 4 3 3 4" xfId="9208"/>
    <cellStyle name="Итог 4 3 3 4 2" xfId="22001"/>
    <cellStyle name="Итог 4 3 3 5" xfId="21996"/>
    <cellStyle name="Итог 4 3 4" xfId="9209"/>
    <cellStyle name="Итог 4 3 4 2" xfId="9210"/>
    <cellStyle name="Итог 4 3 4 2 2" xfId="9211"/>
    <cellStyle name="Итог 4 3 4 2 2 2" xfId="22004"/>
    <cellStyle name="Итог 4 3 4 2 3" xfId="9212"/>
    <cellStyle name="Итог 4 3 4 2 3 2" xfId="22005"/>
    <cellStyle name="Итог 4 3 4 2 4" xfId="22003"/>
    <cellStyle name="Итог 4 3 4 3" xfId="9213"/>
    <cellStyle name="Итог 4 3 4 3 2" xfId="22006"/>
    <cellStyle name="Итог 4 3 4 4" xfId="9214"/>
    <cellStyle name="Итог 4 3 4 4 2" xfId="22007"/>
    <cellStyle name="Итог 4 3 4 5" xfId="22002"/>
    <cellStyle name="Итог 4 3 5" xfId="9215"/>
    <cellStyle name="Итог 4 3 5 2" xfId="9216"/>
    <cellStyle name="Итог 4 3 5 2 2" xfId="9217"/>
    <cellStyle name="Итог 4 3 5 2 2 2" xfId="22010"/>
    <cellStyle name="Итог 4 3 5 2 3" xfId="9218"/>
    <cellStyle name="Итог 4 3 5 2 3 2" xfId="22011"/>
    <cellStyle name="Итог 4 3 5 2 4" xfId="22009"/>
    <cellStyle name="Итог 4 3 5 3" xfId="9219"/>
    <cellStyle name="Итог 4 3 5 3 2" xfId="22012"/>
    <cellStyle name="Итог 4 3 5 4" xfId="9220"/>
    <cellStyle name="Итог 4 3 5 4 2" xfId="22013"/>
    <cellStyle name="Итог 4 3 5 5" xfId="22008"/>
    <cellStyle name="Итог 4 3 6" xfId="9221"/>
    <cellStyle name="Итог 4 3 6 2" xfId="9222"/>
    <cellStyle name="Итог 4 3 6 2 2" xfId="9223"/>
    <cellStyle name="Итог 4 3 6 2 2 2" xfId="22016"/>
    <cellStyle name="Итог 4 3 6 2 3" xfId="9224"/>
    <cellStyle name="Итог 4 3 6 2 3 2" xfId="22017"/>
    <cellStyle name="Итог 4 3 6 2 4" xfId="22015"/>
    <cellStyle name="Итог 4 3 6 3" xfId="9225"/>
    <cellStyle name="Итог 4 3 6 3 2" xfId="22018"/>
    <cellStyle name="Итог 4 3 6 4" xfId="9226"/>
    <cellStyle name="Итог 4 3 6 4 2" xfId="22019"/>
    <cellStyle name="Итог 4 3 6 5" xfId="22014"/>
    <cellStyle name="Итог 4 3 7" xfId="9227"/>
    <cellStyle name="Итог 4 3 7 2" xfId="9228"/>
    <cellStyle name="Итог 4 3 7 2 2" xfId="9229"/>
    <cellStyle name="Итог 4 3 7 2 2 2" xfId="22022"/>
    <cellStyle name="Итог 4 3 7 2 3" xfId="9230"/>
    <cellStyle name="Итог 4 3 7 2 3 2" xfId="22023"/>
    <cellStyle name="Итог 4 3 7 2 4" xfId="22021"/>
    <cellStyle name="Итог 4 3 7 3" xfId="9231"/>
    <cellStyle name="Итог 4 3 7 3 2" xfId="22024"/>
    <cellStyle name="Итог 4 3 7 4" xfId="9232"/>
    <cellStyle name="Итог 4 3 7 4 2" xfId="22025"/>
    <cellStyle name="Итог 4 3 7 5" xfId="22020"/>
    <cellStyle name="Итог 4 3 8" xfId="9233"/>
    <cellStyle name="Итог 4 3 8 2" xfId="9234"/>
    <cellStyle name="Итог 4 3 8 2 2" xfId="9235"/>
    <cellStyle name="Итог 4 3 8 2 2 2" xfId="22028"/>
    <cellStyle name="Итог 4 3 8 2 3" xfId="9236"/>
    <cellStyle name="Итог 4 3 8 2 3 2" xfId="22029"/>
    <cellStyle name="Итог 4 3 8 2 4" xfId="22027"/>
    <cellStyle name="Итог 4 3 8 3" xfId="9237"/>
    <cellStyle name="Итог 4 3 8 3 2" xfId="22030"/>
    <cellStyle name="Итог 4 3 8 4" xfId="9238"/>
    <cellStyle name="Итог 4 3 8 4 2" xfId="22031"/>
    <cellStyle name="Итог 4 3 8 5" xfId="22026"/>
    <cellStyle name="Итог 4 3 9" xfId="9239"/>
    <cellStyle name="Итог 4 3 9 2" xfId="9240"/>
    <cellStyle name="Итог 4 3 9 2 2" xfId="22033"/>
    <cellStyle name="Итог 4 3 9 3" xfId="9241"/>
    <cellStyle name="Итог 4 3 9 3 2" xfId="22034"/>
    <cellStyle name="Итог 4 3 9 4" xfId="22032"/>
    <cellStyle name="Итог 4 4" xfId="9242"/>
    <cellStyle name="Итог 4 4 10" xfId="9243"/>
    <cellStyle name="Итог 4 4 10 2" xfId="22036"/>
    <cellStyle name="Итог 4 4 11" xfId="22035"/>
    <cellStyle name="Итог 4 4 2" xfId="9244"/>
    <cellStyle name="Итог 4 4 2 2" xfId="9245"/>
    <cellStyle name="Итог 4 4 2 2 2" xfId="9246"/>
    <cellStyle name="Итог 4 4 2 2 2 2" xfId="22039"/>
    <cellStyle name="Итог 4 4 2 2 3" xfId="9247"/>
    <cellStyle name="Итог 4 4 2 2 3 2" xfId="22040"/>
    <cellStyle name="Итог 4 4 2 2 4" xfId="22038"/>
    <cellStyle name="Итог 4 4 2 3" xfId="9248"/>
    <cellStyle name="Итог 4 4 2 3 2" xfId="22041"/>
    <cellStyle name="Итог 4 4 2 4" xfId="9249"/>
    <cellStyle name="Итог 4 4 2 4 2" xfId="22042"/>
    <cellStyle name="Итог 4 4 2 5" xfId="22037"/>
    <cellStyle name="Итог 4 4 3" xfId="9250"/>
    <cellStyle name="Итог 4 4 3 2" xfId="9251"/>
    <cellStyle name="Итог 4 4 3 2 2" xfId="9252"/>
    <cellStyle name="Итог 4 4 3 2 2 2" xfId="22045"/>
    <cellStyle name="Итог 4 4 3 2 3" xfId="9253"/>
    <cellStyle name="Итог 4 4 3 2 3 2" xfId="22046"/>
    <cellStyle name="Итог 4 4 3 2 4" xfId="22044"/>
    <cellStyle name="Итог 4 4 3 3" xfId="9254"/>
    <cellStyle name="Итог 4 4 3 3 2" xfId="22047"/>
    <cellStyle name="Итог 4 4 3 4" xfId="9255"/>
    <cellStyle name="Итог 4 4 3 4 2" xfId="22048"/>
    <cellStyle name="Итог 4 4 3 5" xfId="22043"/>
    <cellStyle name="Итог 4 4 4" xfId="9256"/>
    <cellStyle name="Итог 4 4 4 2" xfId="9257"/>
    <cellStyle name="Итог 4 4 4 2 2" xfId="9258"/>
    <cellStyle name="Итог 4 4 4 2 2 2" xfId="22051"/>
    <cellStyle name="Итог 4 4 4 2 3" xfId="9259"/>
    <cellStyle name="Итог 4 4 4 2 3 2" xfId="22052"/>
    <cellStyle name="Итог 4 4 4 2 4" xfId="22050"/>
    <cellStyle name="Итог 4 4 4 3" xfId="9260"/>
    <cellStyle name="Итог 4 4 4 3 2" xfId="22053"/>
    <cellStyle name="Итог 4 4 4 4" xfId="9261"/>
    <cellStyle name="Итог 4 4 4 4 2" xfId="22054"/>
    <cellStyle name="Итог 4 4 4 5" xfId="22049"/>
    <cellStyle name="Итог 4 4 5" xfId="9262"/>
    <cellStyle name="Итог 4 4 5 2" xfId="9263"/>
    <cellStyle name="Итог 4 4 5 2 2" xfId="9264"/>
    <cellStyle name="Итог 4 4 5 2 2 2" xfId="22057"/>
    <cellStyle name="Итог 4 4 5 2 3" xfId="9265"/>
    <cellStyle name="Итог 4 4 5 2 3 2" xfId="22058"/>
    <cellStyle name="Итог 4 4 5 2 4" xfId="22056"/>
    <cellStyle name="Итог 4 4 5 3" xfId="9266"/>
    <cellStyle name="Итог 4 4 5 3 2" xfId="22059"/>
    <cellStyle name="Итог 4 4 5 4" xfId="9267"/>
    <cellStyle name="Итог 4 4 5 4 2" xfId="22060"/>
    <cellStyle name="Итог 4 4 5 5" xfId="22055"/>
    <cellStyle name="Итог 4 4 6" xfId="9268"/>
    <cellStyle name="Итог 4 4 6 2" xfId="9269"/>
    <cellStyle name="Итог 4 4 6 2 2" xfId="9270"/>
    <cellStyle name="Итог 4 4 6 2 2 2" xfId="22063"/>
    <cellStyle name="Итог 4 4 6 2 3" xfId="9271"/>
    <cellStyle name="Итог 4 4 6 2 3 2" xfId="22064"/>
    <cellStyle name="Итог 4 4 6 2 4" xfId="22062"/>
    <cellStyle name="Итог 4 4 6 3" xfId="9272"/>
    <cellStyle name="Итог 4 4 6 3 2" xfId="22065"/>
    <cellStyle name="Итог 4 4 6 4" xfId="9273"/>
    <cellStyle name="Итог 4 4 6 4 2" xfId="22066"/>
    <cellStyle name="Итог 4 4 6 5" xfId="22061"/>
    <cellStyle name="Итог 4 4 7" xfId="9274"/>
    <cellStyle name="Итог 4 4 7 2" xfId="9275"/>
    <cellStyle name="Итог 4 4 7 2 2" xfId="9276"/>
    <cellStyle name="Итог 4 4 7 2 2 2" xfId="22069"/>
    <cellStyle name="Итог 4 4 7 2 3" xfId="9277"/>
    <cellStyle name="Итог 4 4 7 2 3 2" xfId="22070"/>
    <cellStyle name="Итог 4 4 7 2 4" xfId="22068"/>
    <cellStyle name="Итог 4 4 7 3" xfId="9278"/>
    <cellStyle name="Итог 4 4 7 3 2" xfId="22071"/>
    <cellStyle name="Итог 4 4 7 4" xfId="9279"/>
    <cellStyle name="Итог 4 4 7 4 2" xfId="22072"/>
    <cellStyle name="Итог 4 4 7 5" xfId="22067"/>
    <cellStyle name="Итог 4 4 8" xfId="9280"/>
    <cellStyle name="Итог 4 4 8 2" xfId="9281"/>
    <cellStyle name="Итог 4 4 8 2 2" xfId="22074"/>
    <cellStyle name="Итог 4 4 8 3" xfId="9282"/>
    <cellStyle name="Итог 4 4 8 3 2" xfId="22075"/>
    <cellStyle name="Итог 4 4 8 4" xfId="22073"/>
    <cellStyle name="Итог 4 4 9" xfId="9283"/>
    <cellStyle name="Итог 4 4 9 2" xfId="22076"/>
    <cellStyle name="Итог 4 5" xfId="9284"/>
    <cellStyle name="Итог 4 5 10" xfId="22077"/>
    <cellStyle name="Итог 4 5 2" xfId="9285"/>
    <cellStyle name="Итог 4 5 2 2" xfId="9286"/>
    <cellStyle name="Итог 4 5 2 2 2" xfId="9287"/>
    <cellStyle name="Итог 4 5 2 2 2 2" xfId="22080"/>
    <cellStyle name="Итог 4 5 2 2 3" xfId="9288"/>
    <cellStyle name="Итог 4 5 2 2 3 2" xfId="22081"/>
    <cellStyle name="Итог 4 5 2 2 4" xfId="22079"/>
    <cellStyle name="Итог 4 5 2 3" xfId="9289"/>
    <cellStyle name="Итог 4 5 2 3 2" xfId="22082"/>
    <cellStyle name="Итог 4 5 2 4" xfId="9290"/>
    <cellStyle name="Итог 4 5 2 4 2" xfId="22083"/>
    <cellStyle name="Итог 4 5 2 5" xfId="22078"/>
    <cellStyle name="Итог 4 5 3" xfId="9291"/>
    <cellStyle name="Итог 4 5 3 2" xfId="9292"/>
    <cellStyle name="Итог 4 5 3 2 2" xfId="9293"/>
    <cellStyle name="Итог 4 5 3 2 2 2" xfId="22086"/>
    <cellStyle name="Итог 4 5 3 2 3" xfId="9294"/>
    <cellStyle name="Итог 4 5 3 2 3 2" xfId="22087"/>
    <cellStyle name="Итог 4 5 3 2 4" xfId="22085"/>
    <cellStyle name="Итог 4 5 3 3" xfId="9295"/>
    <cellStyle name="Итог 4 5 3 3 2" xfId="22088"/>
    <cellStyle name="Итог 4 5 3 4" xfId="9296"/>
    <cellStyle name="Итог 4 5 3 4 2" xfId="22089"/>
    <cellStyle name="Итог 4 5 3 5" xfId="22084"/>
    <cellStyle name="Итог 4 5 4" xfId="9297"/>
    <cellStyle name="Итог 4 5 4 2" xfId="9298"/>
    <cellStyle name="Итог 4 5 4 2 2" xfId="9299"/>
    <cellStyle name="Итог 4 5 4 2 2 2" xfId="22092"/>
    <cellStyle name="Итог 4 5 4 2 3" xfId="9300"/>
    <cellStyle name="Итог 4 5 4 2 3 2" xfId="22093"/>
    <cellStyle name="Итог 4 5 4 2 4" xfId="22091"/>
    <cellStyle name="Итог 4 5 4 3" xfId="9301"/>
    <cellStyle name="Итог 4 5 4 3 2" xfId="22094"/>
    <cellStyle name="Итог 4 5 4 4" xfId="9302"/>
    <cellStyle name="Итог 4 5 4 4 2" xfId="22095"/>
    <cellStyle name="Итог 4 5 4 5" xfId="22090"/>
    <cellStyle name="Итог 4 5 5" xfId="9303"/>
    <cellStyle name="Итог 4 5 5 2" xfId="9304"/>
    <cellStyle name="Итог 4 5 5 2 2" xfId="9305"/>
    <cellStyle name="Итог 4 5 5 2 2 2" xfId="22098"/>
    <cellStyle name="Итог 4 5 5 2 3" xfId="9306"/>
    <cellStyle name="Итог 4 5 5 2 3 2" xfId="22099"/>
    <cellStyle name="Итог 4 5 5 2 4" xfId="22097"/>
    <cellStyle name="Итог 4 5 5 3" xfId="9307"/>
    <cellStyle name="Итог 4 5 5 3 2" xfId="22100"/>
    <cellStyle name="Итог 4 5 5 4" xfId="9308"/>
    <cellStyle name="Итог 4 5 5 4 2" xfId="22101"/>
    <cellStyle name="Итог 4 5 5 5" xfId="22096"/>
    <cellStyle name="Итог 4 5 6" xfId="9309"/>
    <cellStyle name="Итог 4 5 6 2" xfId="9310"/>
    <cellStyle name="Итог 4 5 6 2 2" xfId="9311"/>
    <cellStyle name="Итог 4 5 6 2 2 2" xfId="22104"/>
    <cellStyle name="Итог 4 5 6 2 3" xfId="9312"/>
    <cellStyle name="Итог 4 5 6 2 3 2" xfId="22105"/>
    <cellStyle name="Итог 4 5 6 2 4" xfId="22103"/>
    <cellStyle name="Итог 4 5 6 3" xfId="9313"/>
    <cellStyle name="Итог 4 5 6 3 2" xfId="22106"/>
    <cellStyle name="Итог 4 5 6 4" xfId="9314"/>
    <cellStyle name="Итог 4 5 6 4 2" xfId="22107"/>
    <cellStyle name="Итог 4 5 6 5" xfId="22102"/>
    <cellStyle name="Итог 4 5 7" xfId="9315"/>
    <cellStyle name="Итог 4 5 7 2" xfId="9316"/>
    <cellStyle name="Итог 4 5 7 2 2" xfId="22109"/>
    <cellStyle name="Итог 4 5 7 3" xfId="9317"/>
    <cellStyle name="Итог 4 5 7 3 2" xfId="22110"/>
    <cellStyle name="Итог 4 5 7 4" xfId="22108"/>
    <cellStyle name="Итог 4 5 8" xfId="9318"/>
    <cellStyle name="Итог 4 5 8 2" xfId="22111"/>
    <cellStyle name="Итог 4 5 9" xfId="9319"/>
    <cellStyle name="Итог 4 5 9 2" xfId="22112"/>
    <cellStyle name="Итог 4 6" xfId="9320"/>
    <cellStyle name="Итог 4 6 2" xfId="9321"/>
    <cellStyle name="Итог 4 6 2 2" xfId="9322"/>
    <cellStyle name="Итог 4 6 2 2 2" xfId="22115"/>
    <cellStyle name="Итог 4 6 2 3" xfId="9323"/>
    <cellStyle name="Итог 4 6 2 3 2" xfId="22116"/>
    <cellStyle name="Итог 4 6 2 4" xfId="22114"/>
    <cellStyle name="Итог 4 6 3" xfId="9324"/>
    <cellStyle name="Итог 4 6 3 2" xfId="22117"/>
    <cellStyle name="Итог 4 6 4" xfId="9325"/>
    <cellStyle name="Итог 4 6 4 2" xfId="22118"/>
    <cellStyle name="Итог 4 6 5" xfId="22113"/>
    <cellStyle name="Итог 4 7" xfId="9326"/>
    <cellStyle name="Итог 4 7 2" xfId="9327"/>
    <cellStyle name="Итог 4 7 2 2" xfId="9328"/>
    <cellStyle name="Итог 4 7 2 2 2" xfId="22121"/>
    <cellStyle name="Итог 4 7 2 3" xfId="9329"/>
    <cellStyle name="Итог 4 7 2 3 2" xfId="22122"/>
    <cellStyle name="Итог 4 7 2 4" xfId="22120"/>
    <cellStyle name="Итог 4 7 3" xfId="9330"/>
    <cellStyle name="Итог 4 7 3 2" xfId="22123"/>
    <cellStyle name="Итог 4 7 4" xfId="9331"/>
    <cellStyle name="Итог 4 7 4 2" xfId="22124"/>
    <cellStyle name="Итог 4 7 5" xfId="22119"/>
    <cellStyle name="Итог 4 8" xfId="9332"/>
    <cellStyle name="Итог 4 8 2" xfId="9333"/>
    <cellStyle name="Итог 4 8 2 2" xfId="9334"/>
    <cellStyle name="Итог 4 8 2 2 2" xfId="22127"/>
    <cellStyle name="Итог 4 8 2 3" xfId="9335"/>
    <cellStyle name="Итог 4 8 2 3 2" xfId="22128"/>
    <cellStyle name="Итог 4 8 2 4" xfId="22126"/>
    <cellStyle name="Итог 4 8 3" xfId="9336"/>
    <cellStyle name="Итог 4 8 3 2" xfId="22129"/>
    <cellStyle name="Итог 4 8 4" xfId="9337"/>
    <cellStyle name="Итог 4 8 4 2" xfId="22130"/>
    <cellStyle name="Итог 4 8 5" xfId="22125"/>
    <cellStyle name="Итог 4 9" xfId="9338"/>
    <cellStyle name="Итог 4 9 2" xfId="9339"/>
    <cellStyle name="Итог 4 9 2 2" xfId="9340"/>
    <cellStyle name="Итог 4 9 2 2 2" xfId="22133"/>
    <cellStyle name="Итог 4 9 2 3" xfId="9341"/>
    <cellStyle name="Итог 4 9 2 3 2" xfId="22134"/>
    <cellStyle name="Итог 4 9 2 4" xfId="22132"/>
    <cellStyle name="Итог 4 9 3" xfId="9342"/>
    <cellStyle name="Итог 4 9 3 2" xfId="22135"/>
    <cellStyle name="Итог 4 9 4" xfId="9343"/>
    <cellStyle name="Итог 4 9 4 2" xfId="22136"/>
    <cellStyle name="Итог 4 9 5" xfId="22131"/>
    <cellStyle name="Итог 4_46EE.2011(v1.0)" xfId="9344"/>
    <cellStyle name="Итог 5" xfId="9345"/>
    <cellStyle name="Итог 5 10" xfId="9346"/>
    <cellStyle name="Итог 5 10 2" xfId="9347"/>
    <cellStyle name="Итог 5 10 2 2" xfId="9348"/>
    <cellStyle name="Итог 5 10 2 2 2" xfId="22140"/>
    <cellStyle name="Итог 5 10 2 3" xfId="9349"/>
    <cellStyle name="Итог 5 10 2 3 2" xfId="22141"/>
    <cellStyle name="Итог 5 10 2 4" xfId="22139"/>
    <cellStyle name="Итог 5 10 3" xfId="9350"/>
    <cellStyle name="Итог 5 10 3 2" xfId="22142"/>
    <cellStyle name="Итог 5 10 4" xfId="9351"/>
    <cellStyle name="Итог 5 10 4 2" xfId="22143"/>
    <cellStyle name="Итог 5 10 5" xfId="22138"/>
    <cellStyle name="Итог 5 11" xfId="9352"/>
    <cellStyle name="Итог 5 11 2" xfId="9353"/>
    <cellStyle name="Итог 5 11 2 2" xfId="9354"/>
    <cellStyle name="Итог 5 11 2 2 2" xfId="22146"/>
    <cellStyle name="Итог 5 11 2 3" xfId="9355"/>
    <cellStyle name="Итог 5 11 2 3 2" xfId="22147"/>
    <cellStyle name="Итог 5 11 2 4" xfId="22145"/>
    <cellStyle name="Итог 5 11 3" xfId="9356"/>
    <cellStyle name="Итог 5 11 3 2" xfId="22148"/>
    <cellStyle name="Итог 5 11 4" xfId="9357"/>
    <cellStyle name="Итог 5 11 4 2" xfId="22149"/>
    <cellStyle name="Итог 5 11 5" xfId="22144"/>
    <cellStyle name="Итог 5 12" xfId="9358"/>
    <cellStyle name="Итог 5 12 2" xfId="9359"/>
    <cellStyle name="Итог 5 12 2 2" xfId="22151"/>
    <cellStyle name="Итог 5 12 3" xfId="9360"/>
    <cellStyle name="Итог 5 12 3 2" xfId="22152"/>
    <cellStyle name="Итог 5 12 4" xfId="22150"/>
    <cellStyle name="Итог 5 13" xfId="9361"/>
    <cellStyle name="Итог 5 13 2" xfId="22153"/>
    <cellStyle name="Итог 5 14" xfId="9362"/>
    <cellStyle name="Итог 5 14 2" xfId="22154"/>
    <cellStyle name="Итог 5 15" xfId="22137"/>
    <cellStyle name="Итог 5 2" xfId="9363"/>
    <cellStyle name="Итог 5 2 10" xfId="9364"/>
    <cellStyle name="Итог 5 2 10 2" xfId="9365"/>
    <cellStyle name="Итог 5 2 10 2 2" xfId="22157"/>
    <cellStyle name="Итог 5 2 10 3" xfId="9366"/>
    <cellStyle name="Итог 5 2 10 3 2" xfId="22158"/>
    <cellStyle name="Итог 5 2 10 4" xfId="22156"/>
    <cellStyle name="Итог 5 2 11" xfId="9367"/>
    <cellStyle name="Итог 5 2 11 2" xfId="22159"/>
    <cellStyle name="Итог 5 2 12" xfId="9368"/>
    <cellStyle name="Итог 5 2 12 2" xfId="22160"/>
    <cellStyle name="Итог 5 2 13" xfId="22155"/>
    <cellStyle name="Итог 5 2 2" xfId="9369"/>
    <cellStyle name="Итог 5 2 2 10" xfId="9370"/>
    <cellStyle name="Итог 5 2 2 10 2" xfId="22162"/>
    <cellStyle name="Итог 5 2 2 11" xfId="22161"/>
    <cellStyle name="Итог 5 2 2 2" xfId="9371"/>
    <cellStyle name="Итог 5 2 2 2 2" xfId="9372"/>
    <cellStyle name="Итог 5 2 2 2 2 2" xfId="9373"/>
    <cellStyle name="Итог 5 2 2 2 2 2 2" xfId="22165"/>
    <cellStyle name="Итог 5 2 2 2 2 3" xfId="9374"/>
    <cellStyle name="Итог 5 2 2 2 2 3 2" xfId="22166"/>
    <cellStyle name="Итог 5 2 2 2 2 4" xfId="22164"/>
    <cellStyle name="Итог 5 2 2 2 3" xfId="9375"/>
    <cellStyle name="Итог 5 2 2 2 3 2" xfId="22167"/>
    <cellStyle name="Итог 5 2 2 2 4" xfId="9376"/>
    <cellStyle name="Итог 5 2 2 2 4 2" xfId="22168"/>
    <cellStyle name="Итог 5 2 2 2 5" xfId="22163"/>
    <cellStyle name="Итог 5 2 2 3" xfId="9377"/>
    <cellStyle name="Итог 5 2 2 3 2" xfId="9378"/>
    <cellStyle name="Итог 5 2 2 3 2 2" xfId="9379"/>
    <cellStyle name="Итог 5 2 2 3 2 2 2" xfId="22171"/>
    <cellStyle name="Итог 5 2 2 3 2 3" xfId="9380"/>
    <cellStyle name="Итог 5 2 2 3 2 3 2" xfId="22172"/>
    <cellStyle name="Итог 5 2 2 3 2 4" xfId="22170"/>
    <cellStyle name="Итог 5 2 2 3 3" xfId="9381"/>
    <cellStyle name="Итог 5 2 2 3 3 2" xfId="22173"/>
    <cellStyle name="Итог 5 2 2 3 4" xfId="9382"/>
    <cellStyle name="Итог 5 2 2 3 4 2" xfId="22174"/>
    <cellStyle name="Итог 5 2 2 3 5" xfId="22169"/>
    <cellStyle name="Итог 5 2 2 4" xfId="9383"/>
    <cellStyle name="Итог 5 2 2 4 2" xfId="9384"/>
    <cellStyle name="Итог 5 2 2 4 2 2" xfId="9385"/>
    <cellStyle name="Итог 5 2 2 4 2 2 2" xfId="22177"/>
    <cellStyle name="Итог 5 2 2 4 2 3" xfId="9386"/>
    <cellStyle name="Итог 5 2 2 4 2 3 2" xfId="22178"/>
    <cellStyle name="Итог 5 2 2 4 2 4" xfId="22176"/>
    <cellStyle name="Итог 5 2 2 4 3" xfId="9387"/>
    <cellStyle name="Итог 5 2 2 4 3 2" xfId="22179"/>
    <cellStyle name="Итог 5 2 2 4 4" xfId="9388"/>
    <cellStyle name="Итог 5 2 2 4 4 2" xfId="22180"/>
    <cellStyle name="Итог 5 2 2 4 5" xfId="22175"/>
    <cellStyle name="Итог 5 2 2 5" xfId="9389"/>
    <cellStyle name="Итог 5 2 2 5 2" xfId="9390"/>
    <cellStyle name="Итог 5 2 2 5 2 2" xfId="9391"/>
    <cellStyle name="Итог 5 2 2 5 2 2 2" xfId="22183"/>
    <cellStyle name="Итог 5 2 2 5 2 3" xfId="9392"/>
    <cellStyle name="Итог 5 2 2 5 2 3 2" xfId="22184"/>
    <cellStyle name="Итог 5 2 2 5 2 4" xfId="22182"/>
    <cellStyle name="Итог 5 2 2 5 3" xfId="9393"/>
    <cellStyle name="Итог 5 2 2 5 3 2" xfId="22185"/>
    <cellStyle name="Итог 5 2 2 5 4" xfId="9394"/>
    <cellStyle name="Итог 5 2 2 5 4 2" xfId="22186"/>
    <cellStyle name="Итог 5 2 2 5 5" xfId="22181"/>
    <cellStyle name="Итог 5 2 2 6" xfId="9395"/>
    <cellStyle name="Итог 5 2 2 6 2" xfId="9396"/>
    <cellStyle name="Итог 5 2 2 6 2 2" xfId="9397"/>
    <cellStyle name="Итог 5 2 2 6 2 2 2" xfId="22189"/>
    <cellStyle name="Итог 5 2 2 6 2 3" xfId="9398"/>
    <cellStyle name="Итог 5 2 2 6 2 3 2" xfId="22190"/>
    <cellStyle name="Итог 5 2 2 6 2 4" xfId="22188"/>
    <cellStyle name="Итог 5 2 2 6 3" xfId="9399"/>
    <cellStyle name="Итог 5 2 2 6 3 2" xfId="22191"/>
    <cellStyle name="Итог 5 2 2 6 4" xfId="9400"/>
    <cellStyle name="Итог 5 2 2 6 4 2" xfId="22192"/>
    <cellStyle name="Итог 5 2 2 6 5" xfId="22187"/>
    <cellStyle name="Итог 5 2 2 7" xfId="9401"/>
    <cellStyle name="Итог 5 2 2 7 2" xfId="9402"/>
    <cellStyle name="Итог 5 2 2 7 2 2" xfId="9403"/>
    <cellStyle name="Итог 5 2 2 7 2 2 2" xfId="22195"/>
    <cellStyle name="Итог 5 2 2 7 2 3" xfId="9404"/>
    <cellStyle name="Итог 5 2 2 7 2 3 2" xfId="22196"/>
    <cellStyle name="Итог 5 2 2 7 2 4" xfId="22194"/>
    <cellStyle name="Итог 5 2 2 7 3" xfId="9405"/>
    <cellStyle name="Итог 5 2 2 7 3 2" xfId="22197"/>
    <cellStyle name="Итог 5 2 2 7 4" xfId="9406"/>
    <cellStyle name="Итог 5 2 2 7 4 2" xfId="22198"/>
    <cellStyle name="Итог 5 2 2 7 5" xfId="22193"/>
    <cellStyle name="Итог 5 2 2 8" xfId="9407"/>
    <cellStyle name="Итог 5 2 2 8 2" xfId="9408"/>
    <cellStyle name="Итог 5 2 2 8 2 2" xfId="22200"/>
    <cellStyle name="Итог 5 2 2 8 3" xfId="9409"/>
    <cellStyle name="Итог 5 2 2 8 3 2" xfId="22201"/>
    <cellStyle name="Итог 5 2 2 8 4" xfId="22199"/>
    <cellStyle name="Итог 5 2 2 9" xfId="9410"/>
    <cellStyle name="Итог 5 2 2 9 2" xfId="22202"/>
    <cellStyle name="Итог 5 2 3" xfId="9411"/>
    <cellStyle name="Итог 5 2 3 2" xfId="9412"/>
    <cellStyle name="Итог 5 2 3 2 2" xfId="9413"/>
    <cellStyle name="Итог 5 2 3 2 2 2" xfId="9414"/>
    <cellStyle name="Итог 5 2 3 2 2 2 2" xfId="22206"/>
    <cellStyle name="Итог 5 2 3 2 2 3" xfId="22205"/>
    <cellStyle name="Итог 5 2 3 2 3" xfId="9415"/>
    <cellStyle name="Итог 5 2 3 2 3 2" xfId="22207"/>
    <cellStyle name="Итог 5 2 3 2 4" xfId="22204"/>
    <cellStyle name="Итог 5 2 3 3" xfId="9416"/>
    <cellStyle name="Итог 5 2 3 3 2" xfId="9417"/>
    <cellStyle name="Итог 5 2 3 3 2 2" xfId="22209"/>
    <cellStyle name="Итог 5 2 3 3 3" xfId="22208"/>
    <cellStyle name="Итог 5 2 3 4" xfId="9418"/>
    <cellStyle name="Итог 5 2 3 4 2" xfId="22210"/>
    <cellStyle name="Итог 5 2 3 5" xfId="22203"/>
    <cellStyle name="Итог 5 2 4" xfId="9419"/>
    <cellStyle name="Итог 5 2 4 2" xfId="9420"/>
    <cellStyle name="Итог 5 2 4 2 2" xfId="9421"/>
    <cellStyle name="Итог 5 2 4 2 2 2" xfId="22213"/>
    <cellStyle name="Итог 5 2 4 2 3" xfId="9422"/>
    <cellStyle name="Итог 5 2 4 2 3 2" xfId="22214"/>
    <cellStyle name="Итог 5 2 4 2 4" xfId="22212"/>
    <cellStyle name="Итог 5 2 4 3" xfId="9423"/>
    <cellStyle name="Итог 5 2 4 3 2" xfId="22215"/>
    <cellStyle name="Итог 5 2 4 4" xfId="9424"/>
    <cellStyle name="Итог 5 2 4 4 2" xfId="22216"/>
    <cellStyle name="Итог 5 2 4 5" xfId="22211"/>
    <cellStyle name="Итог 5 2 5" xfId="9425"/>
    <cellStyle name="Итог 5 2 5 2" xfId="9426"/>
    <cellStyle name="Итог 5 2 5 2 2" xfId="9427"/>
    <cellStyle name="Итог 5 2 5 2 2 2" xfId="22219"/>
    <cellStyle name="Итог 5 2 5 2 3" xfId="9428"/>
    <cellStyle name="Итог 5 2 5 2 3 2" xfId="22220"/>
    <cellStyle name="Итог 5 2 5 2 4" xfId="22218"/>
    <cellStyle name="Итог 5 2 5 3" xfId="9429"/>
    <cellStyle name="Итог 5 2 5 3 2" xfId="22221"/>
    <cellStyle name="Итог 5 2 5 4" xfId="9430"/>
    <cellStyle name="Итог 5 2 5 4 2" xfId="22222"/>
    <cellStyle name="Итог 5 2 5 5" xfId="22217"/>
    <cellStyle name="Итог 5 2 6" xfId="9431"/>
    <cellStyle name="Итог 5 2 6 2" xfId="9432"/>
    <cellStyle name="Итог 5 2 6 2 2" xfId="9433"/>
    <cellStyle name="Итог 5 2 6 2 2 2" xfId="22225"/>
    <cellStyle name="Итог 5 2 6 2 3" xfId="9434"/>
    <cellStyle name="Итог 5 2 6 2 3 2" xfId="22226"/>
    <cellStyle name="Итог 5 2 6 2 4" xfId="22224"/>
    <cellStyle name="Итог 5 2 6 3" xfId="9435"/>
    <cellStyle name="Итог 5 2 6 3 2" xfId="22227"/>
    <cellStyle name="Итог 5 2 6 4" xfId="9436"/>
    <cellStyle name="Итог 5 2 6 4 2" xfId="22228"/>
    <cellStyle name="Итог 5 2 6 5" xfId="22223"/>
    <cellStyle name="Итог 5 2 7" xfId="9437"/>
    <cellStyle name="Итог 5 2 7 2" xfId="9438"/>
    <cellStyle name="Итог 5 2 7 2 2" xfId="9439"/>
    <cellStyle name="Итог 5 2 7 2 2 2" xfId="22231"/>
    <cellStyle name="Итог 5 2 7 2 3" xfId="9440"/>
    <cellStyle name="Итог 5 2 7 2 3 2" xfId="22232"/>
    <cellStyle name="Итог 5 2 7 2 4" xfId="22230"/>
    <cellStyle name="Итог 5 2 7 3" xfId="9441"/>
    <cellStyle name="Итог 5 2 7 3 2" xfId="22233"/>
    <cellStyle name="Итог 5 2 7 4" xfId="9442"/>
    <cellStyle name="Итог 5 2 7 4 2" xfId="22234"/>
    <cellStyle name="Итог 5 2 7 5" xfId="22229"/>
    <cellStyle name="Итог 5 2 8" xfId="9443"/>
    <cellStyle name="Итог 5 2 8 2" xfId="9444"/>
    <cellStyle name="Итог 5 2 8 2 2" xfId="9445"/>
    <cellStyle name="Итог 5 2 8 2 2 2" xfId="22237"/>
    <cellStyle name="Итог 5 2 8 2 3" xfId="9446"/>
    <cellStyle name="Итог 5 2 8 2 3 2" xfId="22238"/>
    <cellStyle name="Итог 5 2 8 2 4" xfId="22236"/>
    <cellStyle name="Итог 5 2 8 3" xfId="9447"/>
    <cellStyle name="Итог 5 2 8 3 2" xfId="22239"/>
    <cellStyle name="Итог 5 2 8 4" xfId="9448"/>
    <cellStyle name="Итог 5 2 8 4 2" xfId="22240"/>
    <cellStyle name="Итог 5 2 8 5" xfId="22235"/>
    <cellStyle name="Итог 5 2 9" xfId="9449"/>
    <cellStyle name="Итог 5 2 9 2" xfId="9450"/>
    <cellStyle name="Итог 5 2 9 2 2" xfId="9451"/>
    <cellStyle name="Итог 5 2 9 2 2 2" xfId="22243"/>
    <cellStyle name="Итог 5 2 9 2 3" xfId="9452"/>
    <cellStyle name="Итог 5 2 9 2 3 2" xfId="22244"/>
    <cellStyle name="Итог 5 2 9 2 4" xfId="22242"/>
    <cellStyle name="Итог 5 2 9 3" xfId="9453"/>
    <cellStyle name="Итог 5 2 9 3 2" xfId="22245"/>
    <cellStyle name="Итог 5 2 9 4" xfId="9454"/>
    <cellStyle name="Итог 5 2 9 4 2" xfId="22246"/>
    <cellStyle name="Итог 5 2 9 5" xfId="22241"/>
    <cellStyle name="Итог 5 3" xfId="9455"/>
    <cellStyle name="Итог 5 3 10" xfId="9456"/>
    <cellStyle name="Итог 5 3 10 2" xfId="22248"/>
    <cellStyle name="Итог 5 3 11" xfId="9457"/>
    <cellStyle name="Итог 5 3 11 2" xfId="22249"/>
    <cellStyle name="Итог 5 3 12" xfId="22247"/>
    <cellStyle name="Итог 5 3 2" xfId="9458"/>
    <cellStyle name="Итог 5 3 2 10" xfId="9459"/>
    <cellStyle name="Итог 5 3 2 10 2" xfId="22251"/>
    <cellStyle name="Итог 5 3 2 11" xfId="22250"/>
    <cellStyle name="Итог 5 3 2 2" xfId="9460"/>
    <cellStyle name="Итог 5 3 2 2 2" xfId="9461"/>
    <cellStyle name="Итог 5 3 2 2 2 2" xfId="9462"/>
    <cellStyle name="Итог 5 3 2 2 2 2 2" xfId="22254"/>
    <cellStyle name="Итог 5 3 2 2 2 3" xfId="9463"/>
    <cellStyle name="Итог 5 3 2 2 2 3 2" xfId="22255"/>
    <cellStyle name="Итог 5 3 2 2 2 4" xfId="22253"/>
    <cellStyle name="Итог 5 3 2 2 3" xfId="9464"/>
    <cellStyle name="Итог 5 3 2 2 3 2" xfId="22256"/>
    <cellStyle name="Итог 5 3 2 2 4" xfId="9465"/>
    <cellStyle name="Итог 5 3 2 2 4 2" xfId="22257"/>
    <cellStyle name="Итог 5 3 2 2 5" xfId="22252"/>
    <cellStyle name="Итог 5 3 2 3" xfId="9466"/>
    <cellStyle name="Итог 5 3 2 3 2" xfId="9467"/>
    <cellStyle name="Итог 5 3 2 3 2 2" xfId="9468"/>
    <cellStyle name="Итог 5 3 2 3 2 2 2" xfId="22260"/>
    <cellStyle name="Итог 5 3 2 3 2 3" xfId="9469"/>
    <cellStyle name="Итог 5 3 2 3 2 3 2" xfId="22261"/>
    <cellStyle name="Итог 5 3 2 3 2 4" xfId="22259"/>
    <cellStyle name="Итог 5 3 2 3 3" xfId="9470"/>
    <cellStyle name="Итог 5 3 2 3 3 2" xfId="22262"/>
    <cellStyle name="Итог 5 3 2 3 4" xfId="9471"/>
    <cellStyle name="Итог 5 3 2 3 4 2" xfId="22263"/>
    <cellStyle name="Итог 5 3 2 3 5" xfId="22258"/>
    <cellStyle name="Итог 5 3 2 4" xfId="9472"/>
    <cellStyle name="Итог 5 3 2 4 2" xfId="9473"/>
    <cellStyle name="Итог 5 3 2 4 2 2" xfId="9474"/>
    <cellStyle name="Итог 5 3 2 4 2 2 2" xfId="22266"/>
    <cellStyle name="Итог 5 3 2 4 2 3" xfId="9475"/>
    <cellStyle name="Итог 5 3 2 4 2 3 2" xfId="22267"/>
    <cellStyle name="Итог 5 3 2 4 2 4" xfId="22265"/>
    <cellStyle name="Итог 5 3 2 4 3" xfId="9476"/>
    <cellStyle name="Итог 5 3 2 4 3 2" xfId="22268"/>
    <cellStyle name="Итог 5 3 2 4 4" xfId="9477"/>
    <cellStyle name="Итог 5 3 2 4 4 2" xfId="22269"/>
    <cellStyle name="Итог 5 3 2 4 5" xfId="22264"/>
    <cellStyle name="Итог 5 3 2 5" xfId="9478"/>
    <cellStyle name="Итог 5 3 2 5 2" xfId="9479"/>
    <cellStyle name="Итог 5 3 2 5 2 2" xfId="9480"/>
    <cellStyle name="Итог 5 3 2 5 2 2 2" xfId="22272"/>
    <cellStyle name="Итог 5 3 2 5 2 3" xfId="9481"/>
    <cellStyle name="Итог 5 3 2 5 2 3 2" xfId="22273"/>
    <cellStyle name="Итог 5 3 2 5 2 4" xfId="22271"/>
    <cellStyle name="Итог 5 3 2 5 3" xfId="9482"/>
    <cellStyle name="Итог 5 3 2 5 3 2" xfId="22274"/>
    <cellStyle name="Итог 5 3 2 5 4" xfId="9483"/>
    <cellStyle name="Итог 5 3 2 5 4 2" xfId="22275"/>
    <cellStyle name="Итог 5 3 2 5 5" xfId="22270"/>
    <cellStyle name="Итог 5 3 2 6" xfId="9484"/>
    <cellStyle name="Итог 5 3 2 6 2" xfId="9485"/>
    <cellStyle name="Итог 5 3 2 6 2 2" xfId="9486"/>
    <cellStyle name="Итог 5 3 2 6 2 2 2" xfId="22278"/>
    <cellStyle name="Итог 5 3 2 6 2 3" xfId="9487"/>
    <cellStyle name="Итог 5 3 2 6 2 3 2" xfId="22279"/>
    <cellStyle name="Итог 5 3 2 6 2 4" xfId="22277"/>
    <cellStyle name="Итог 5 3 2 6 3" xfId="9488"/>
    <cellStyle name="Итог 5 3 2 6 3 2" xfId="22280"/>
    <cellStyle name="Итог 5 3 2 6 4" xfId="9489"/>
    <cellStyle name="Итог 5 3 2 6 4 2" xfId="22281"/>
    <cellStyle name="Итог 5 3 2 6 5" xfId="22276"/>
    <cellStyle name="Итог 5 3 2 7" xfId="9490"/>
    <cellStyle name="Итог 5 3 2 7 2" xfId="9491"/>
    <cellStyle name="Итог 5 3 2 7 2 2" xfId="9492"/>
    <cellStyle name="Итог 5 3 2 7 2 2 2" xfId="22284"/>
    <cellStyle name="Итог 5 3 2 7 2 3" xfId="9493"/>
    <cellStyle name="Итог 5 3 2 7 2 3 2" xfId="22285"/>
    <cellStyle name="Итог 5 3 2 7 2 4" xfId="22283"/>
    <cellStyle name="Итог 5 3 2 7 3" xfId="9494"/>
    <cellStyle name="Итог 5 3 2 7 3 2" xfId="22286"/>
    <cellStyle name="Итог 5 3 2 7 4" xfId="9495"/>
    <cellStyle name="Итог 5 3 2 7 4 2" xfId="22287"/>
    <cellStyle name="Итог 5 3 2 7 5" xfId="22282"/>
    <cellStyle name="Итог 5 3 2 8" xfId="9496"/>
    <cellStyle name="Итог 5 3 2 8 2" xfId="9497"/>
    <cellStyle name="Итог 5 3 2 8 2 2" xfId="22289"/>
    <cellStyle name="Итог 5 3 2 8 3" xfId="9498"/>
    <cellStyle name="Итог 5 3 2 8 3 2" xfId="22290"/>
    <cellStyle name="Итог 5 3 2 8 4" xfId="22288"/>
    <cellStyle name="Итог 5 3 2 9" xfId="9499"/>
    <cellStyle name="Итог 5 3 2 9 2" xfId="22291"/>
    <cellStyle name="Итог 5 3 3" xfId="9500"/>
    <cellStyle name="Итог 5 3 3 2" xfId="9501"/>
    <cellStyle name="Итог 5 3 3 2 2" xfId="9502"/>
    <cellStyle name="Итог 5 3 3 2 2 2" xfId="22294"/>
    <cellStyle name="Итог 5 3 3 2 3" xfId="9503"/>
    <cellStyle name="Итог 5 3 3 2 3 2" xfId="22295"/>
    <cellStyle name="Итог 5 3 3 2 4" xfId="22293"/>
    <cellStyle name="Итог 5 3 3 3" xfId="9504"/>
    <cellStyle name="Итог 5 3 3 3 2" xfId="22296"/>
    <cellStyle name="Итог 5 3 3 4" xfId="9505"/>
    <cellStyle name="Итог 5 3 3 4 2" xfId="22297"/>
    <cellStyle name="Итог 5 3 3 5" xfId="22292"/>
    <cellStyle name="Итог 5 3 4" xfId="9506"/>
    <cellStyle name="Итог 5 3 4 2" xfId="9507"/>
    <cellStyle name="Итог 5 3 4 2 2" xfId="9508"/>
    <cellStyle name="Итог 5 3 4 2 2 2" xfId="22300"/>
    <cellStyle name="Итог 5 3 4 2 3" xfId="9509"/>
    <cellStyle name="Итог 5 3 4 2 3 2" xfId="22301"/>
    <cellStyle name="Итог 5 3 4 2 4" xfId="22299"/>
    <cellStyle name="Итог 5 3 4 3" xfId="9510"/>
    <cellStyle name="Итог 5 3 4 3 2" xfId="22302"/>
    <cellStyle name="Итог 5 3 4 4" xfId="9511"/>
    <cellStyle name="Итог 5 3 4 4 2" xfId="22303"/>
    <cellStyle name="Итог 5 3 4 5" xfId="22298"/>
    <cellStyle name="Итог 5 3 5" xfId="9512"/>
    <cellStyle name="Итог 5 3 5 2" xfId="9513"/>
    <cellStyle name="Итог 5 3 5 2 2" xfId="9514"/>
    <cellStyle name="Итог 5 3 5 2 2 2" xfId="22306"/>
    <cellStyle name="Итог 5 3 5 2 3" xfId="9515"/>
    <cellStyle name="Итог 5 3 5 2 3 2" xfId="22307"/>
    <cellStyle name="Итог 5 3 5 2 4" xfId="22305"/>
    <cellStyle name="Итог 5 3 5 3" xfId="9516"/>
    <cellStyle name="Итог 5 3 5 3 2" xfId="22308"/>
    <cellStyle name="Итог 5 3 5 4" xfId="9517"/>
    <cellStyle name="Итог 5 3 5 4 2" xfId="22309"/>
    <cellStyle name="Итог 5 3 5 5" xfId="22304"/>
    <cellStyle name="Итог 5 3 6" xfId="9518"/>
    <cellStyle name="Итог 5 3 6 2" xfId="9519"/>
    <cellStyle name="Итог 5 3 6 2 2" xfId="9520"/>
    <cellStyle name="Итог 5 3 6 2 2 2" xfId="22312"/>
    <cellStyle name="Итог 5 3 6 2 3" xfId="9521"/>
    <cellStyle name="Итог 5 3 6 2 3 2" xfId="22313"/>
    <cellStyle name="Итог 5 3 6 2 4" xfId="22311"/>
    <cellStyle name="Итог 5 3 6 3" xfId="9522"/>
    <cellStyle name="Итог 5 3 6 3 2" xfId="22314"/>
    <cellStyle name="Итог 5 3 6 4" xfId="9523"/>
    <cellStyle name="Итог 5 3 6 4 2" xfId="22315"/>
    <cellStyle name="Итог 5 3 6 5" xfId="22310"/>
    <cellStyle name="Итог 5 3 7" xfId="9524"/>
    <cellStyle name="Итог 5 3 7 2" xfId="9525"/>
    <cellStyle name="Итог 5 3 7 2 2" xfId="9526"/>
    <cellStyle name="Итог 5 3 7 2 2 2" xfId="22318"/>
    <cellStyle name="Итог 5 3 7 2 3" xfId="9527"/>
    <cellStyle name="Итог 5 3 7 2 3 2" xfId="22319"/>
    <cellStyle name="Итог 5 3 7 2 4" xfId="22317"/>
    <cellStyle name="Итог 5 3 7 3" xfId="9528"/>
    <cellStyle name="Итог 5 3 7 3 2" xfId="22320"/>
    <cellStyle name="Итог 5 3 7 4" xfId="9529"/>
    <cellStyle name="Итог 5 3 7 4 2" xfId="22321"/>
    <cellStyle name="Итог 5 3 7 5" xfId="22316"/>
    <cellStyle name="Итог 5 3 8" xfId="9530"/>
    <cellStyle name="Итог 5 3 8 2" xfId="9531"/>
    <cellStyle name="Итог 5 3 8 2 2" xfId="9532"/>
    <cellStyle name="Итог 5 3 8 2 2 2" xfId="22324"/>
    <cellStyle name="Итог 5 3 8 2 3" xfId="9533"/>
    <cellStyle name="Итог 5 3 8 2 3 2" xfId="22325"/>
    <cellStyle name="Итог 5 3 8 2 4" xfId="22323"/>
    <cellStyle name="Итог 5 3 8 3" xfId="9534"/>
    <cellStyle name="Итог 5 3 8 3 2" xfId="22326"/>
    <cellStyle name="Итог 5 3 8 4" xfId="9535"/>
    <cellStyle name="Итог 5 3 8 4 2" xfId="22327"/>
    <cellStyle name="Итог 5 3 8 5" xfId="22322"/>
    <cellStyle name="Итог 5 3 9" xfId="9536"/>
    <cellStyle name="Итог 5 3 9 2" xfId="9537"/>
    <cellStyle name="Итог 5 3 9 2 2" xfId="22329"/>
    <cellStyle name="Итог 5 3 9 3" xfId="9538"/>
    <cellStyle name="Итог 5 3 9 3 2" xfId="22330"/>
    <cellStyle name="Итог 5 3 9 4" xfId="22328"/>
    <cellStyle name="Итог 5 4" xfId="9539"/>
    <cellStyle name="Итог 5 4 10" xfId="9540"/>
    <cellStyle name="Итог 5 4 10 2" xfId="22332"/>
    <cellStyle name="Итог 5 4 11" xfId="22331"/>
    <cellStyle name="Итог 5 4 2" xfId="9541"/>
    <cellStyle name="Итог 5 4 2 2" xfId="9542"/>
    <cellStyle name="Итог 5 4 2 2 2" xfId="9543"/>
    <cellStyle name="Итог 5 4 2 2 2 2" xfId="22335"/>
    <cellStyle name="Итог 5 4 2 2 3" xfId="9544"/>
    <cellStyle name="Итог 5 4 2 2 3 2" xfId="22336"/>
    <cellStyle name="Итог 5 4 2 2 4" xfId="22334"/>
    <cellStyle name="Итог 5 4 2 3" xfId="9545"/>
    <cellStyle name="Итог 5 4 2 3 2" xfId="22337"/>
    <cellStyle name="Итог 5 4 2 4" xfId="9546"/>
    <cellStyle name="Итог 5 4 2 4 2" xfId="22338"/>
    <cellStyle name="Итог 5 4 2 5" xfId="22333"/>
    <cellStyle name="Итог 5 4 3" xfId="9547"/>
    <cellStyle name="Итог 5 4 3 2" xfId="9548"/>
    <cellStyle name="Итог 5 4 3 2 2" xfId="9549"/>
    <cellStyle name="Итог 5 4 3 2 2 2" xfId="22341"/>
    <cellStyle name="Итог 5 4 3 2 3" xfId="9550"/>
    <cellStyle name="Итог 5 4 3 2 3 2" xfId="22342"/>
    <cellStyle name="Итог 5 4 3 2 4" xfId="22340"/>
    <cellStyle name="Итог 5 4 3 3" xfId="9551"/>
    <cellStyle name="Итог 5 4 3 3 2" xfId="22343"/>
    <cellStyle name="Итог 5 4 3 4" xfId="9552"/>
    <cellStyle name="Итог 5 4 3 4 2" xfId="22344"/>
    <cellStyle name="Итог 5 4 3 5" xfId="22339"/>
    <cellStyle name="Итог 5 4 4" xfId="9553"/>
    <cellStyle name="Итог 5 4 4 2" xfId="9554"/>
    <cellStyle name="Итог 5 4 4 2 2" xfId="9555"/>
    <cellStyle name="Итог 5 4 4 2 2 2" xfId="22347"/>
    <cellStyle name="Итог 5 4 4 2 3" xfId="9556"/>
    <cellStyle name="Итог 5 4 4 2 3 2" xfId="22348"/>
    <cellStyle name="Итог 5 4 4 2 4" xfId="22346"/>
    <cellStyle name="Итог 5 4 4 3" xfId="9557"/>
    <cellStyle name="Итог 5 4 4 3 2" xfId="22349"/>
    <cellStyle name="Итог 5 4 4 4" xfId="9558"/>
    <cellStyle name="Итог 5 4 4 4 2" xfId="22350"/>
    <cellStyle name="Итог 5 4 4 5" xfId="22345"/>
    <cellStyle name="Итог 5 4 5" xfId="9559"/>
    <cellStyle name="Итог 5 4 5 2" xfId="9560"/>
    <cellStyle name="Итог 5 4 5 2 2" xfId="9561"/>
    <cellStyle name="Итог 5 4 5 2 2 2" xfId="22353"/>
    <cellStyle name="Итог 5 4 5 2 3" xfId="9562"/>
    <cellStyle name="Итог 5 4 5 2 3 2" xfId="22354"/>
    <cellStyle name="Итог 5 4 5 2 4" xfId="22352"/>
    <cellStyle name="Итог 5 4 5 3" xfId="9563"/>
    <cellStyle name="Итог 5 4 5 3 2" xfId="22355"/>
    <cellStyle name="Итог 5 4 5 4" xfId="9564"/>
    <cellStyle name="Итог 5 4 5 4 2" xfId="22356"/>
    <cellStyle name="Итог 5 4 5 5" xfId="22351"/>
    <cellStyle name="Итог 5 4 6" xfId="9565"/>
    <cellStyle name="Итог 5 4 6 2" xfId="9566"/>
    <cellStyle name="Итог 5 4 6 2 2" xfId="9567"/>
    <cellStyle name="Итог 5 4 6 2 2 2" xfId="22359"/>
    <cellStyle name="Итог 5 4 6 2 3" xfId="9568"/>
    <cellStyle name="Итог 5 4 6 2 3 2" xfId="22360"/>
    <cellStyle name="Итог 5 4 6 2 4" xfId="22358"/>
    <cellStyle name="Итог 5 4 6 3" xfId="9569"/>
    <cellStyle name="Итог 5 4 6 3 2" xfId="22361"/>
    <cellStyle name="Итог 5 4 6 4" xfId="9570"/>
    <cellStyle name="Итог 5 4 6 4 2" xfId="22362"/>
    <cellStyle name="Итог 5 4 6 5" xfId="22357"/>
    <cellStyle name="Итог 5 4 7" xfId="9571"/>
    <cellStyle name="Итог 5 4 7 2" xfId="9572"/>
    <cellStyle name="Итог 5 4 7 2 2" xfId="9573"/>
    <cellStyle name="Итог 5 4 7 2 2 2" xfId="22365"/>
    <cellStyle name="Итог 5 4 7 2 3" xfId="9574"/>
    <cellStyle name="Итог 5 4 7 2 3 2" xfId="22366"/>
    <cellStyle name="Итог 5 4 7 2 4" xfId="22364"/>
    <cellStyle name="Итог 5 4 7 3" xfId="9575"/>
    <cellStyle name="Итог 5 4 7 3 2" xfId="22367"/>
    <cellStyle name="Итог 5 4 7 4" xfId="9576"/>
    <cellStyle name="Итог 5 4 7 4 2" xfId="22368"/>
    <cellStyle name="Итог 5 4 7 5" xfId="22363"/>
    <cellStyle name="Итог 5 4 8" xfId="9577"/>
    <cellStyle name="Итог 5 4 8 2" xfId="9578"/>
    <cellStyle name="Итог 5 4 8 2 2" xfId="22370"/>
    <cellStyle name="Итог 5 4 8 3" xfId="9579"/>
    <cellStyle name="Итог 5 4 8 3 2" xfId="22371"/>
    <cellStyle name="Итог 5 4 8 4" xfId="22369"/>
    <cellStyle name="Итог 5 4 9" xfId="9580"/>
    <cellStyle name="Итог 5 4 9 2" xfId="22372"/>
    <cellStyle name="Итог 5 5" xfId="9581"/>
    <cellStyle name="Итог 5 5 10" xfId="22373"/>
    <cellStyle name="Итог 5 5 2" xfId="9582"/>
    <cellStyle name="Итог 5 5 2 2" xfId="9583"/>
    <cellStyle name="Итог 5 5 2 2 2" xfId="9584"/>
    <cellStyle name="Итог 5 5 2 2 2 2" xfId="22376"/>
    <cellStyle name="Итог 5 5 2 2 3" xfId="9585"/>
    <cellStyle name="Итог 5 5 2 2 3 2" xfId="22377"/>
    <cellStyle name="Итог 5 5 2 2 4" xfId="22375"/>
    <cellStyle name="Итог 5 5 2 3" xfId="9586"/>
    <cellStyle name="Итог 5 5 2 3 2" xfId="22378"/>
    <cellStyle name="Итог 5 5 2 4" xfId="9587"/>
    <cellStyle name="Итог 5 5 2 4 2" xfId="22379"/>
    <cellStyle name="Итог 5 5 2 5" xfId="22374"/>
    <cellStyle name="Итог 5 5 3" xfId="9588"/>
    <cellStyle name="Итог 5 5 3 2" xfId="9589"/>
    <cellStyle name="Итог 5 5 3 2 2" xfId="9590"/>
    <cellStyle name="Итог 5 5 3 2 2 2" xfId="22382"/>
    <cellStyle name="Итог 5 5 3 2 3" xfId="9591"/>
    <cellStyle name="Итог 5 5 3 2 3 2" xfId="22383"/>
    <cellStyle name="Итог 5 5 3 2 4" xfId="22381"/>
    <cellStyle name="Итог 5 5 3 3" xfId="9592"/>
    <cellStyle name="Итог 5 5 3 3 2" xfId="22384"/>
    <cellStyle name="Итог 5 5 3 4" xfId="9593"/>
    <cellStyle name="Итог 5 5 3 4 2" xfId="22385"/>
    <cellStyle name="Итог 5 5 3 5" xfId="22380"/>
    <cellStyle name="Итог 5 5 4" xfId="9594"/>
    <cellStyle name="Итог 5 5 4 2" xfId="9595"/>
    <cellStyle name="Итог 5 5 4 2 2" xfId="9596"/>
    <cellStyle name="Итог 5 5 4 2 2 2" xfId="22388"/>
    <cellStyle name="Итог 5 5 4 2 3" xfId="9597"/>
    <cellStyle name="Итог 5 5 4 2 3 2" xfId="22389"/>
    <cellStyle name="Итог 5 5 4 2 4" xfId="22387"/>
    <cellStyle name="Итог 5 5 4 3" xfId="9598"/>
    <cellStyle name="Итог 5 5 4 3 2" xfId="22390"/>
    <cellStyle name="Итог 5 5 4 4" xfId="9599"/>
    <cellStyle name="Итог 5 5 4 4 2" xfId="22391"/>
    <cellStyle name="Итог 5 5 4 5" xfId="22386"/>
    <cellStyle name="Итог 5 5 5" xfId="9600"/>
    <cellStyle name="Итог 5 5 5 2" xfId="9601"/>
    <cellStyle name="Итог 5 5 5 2 2" xfId="9602"/>
    <cellStyle name="Итог 5 5 5 2 2 2" xfId="22394"/>
    <cellStyle name="Итог 5 5 5 2 3" xfId="9603"/>
    <cellStyle name="Итог 5 5 5 2 3 2" xfId="22395"/>
    <cellStyle name="Итог 5 5 5 2 4" xfId="22393"/>
    <cellStyle name="Итог 5 5 5 3" xfId="9604"/>
    <cellStyle name="Итог 5 5 5 3 2" xfId="22396"/>
    <cellStyle name="Итог 5 5 5 4" xfId="9605"/>
    <cellStyle name="Итог 5 5 5 4 2" xfId="22397"/>
    <cellStyle name="Итог 5 5 5 5" xfId="22392"/>
    <cellStyle name="Итог 5 5 6" xfId="9606"/>
    <cellStyle name="Итог 5 5 6 2" xfId="9607"/>
    <cellStyle name="Итог 5 5 6 2 2" xfId="9608"/>
    <cellStyle name="Итог 5 5 6 2 2 2" xfId="22400"/>
    <cellStyle name="Итог 5 5 6 2 3" xfId="9609"/>
    <cellStyle name="Итог 5 5 6 2 3 2" xfId="22401"/>
    <cellStyle name="Итог 5 5 6 2 4" xfId="22399"/>
    <cellStyle name="Итог 5 5 6 3" xfId="9610"/>
    <cellStyle name="Итог 5 5 6 3 2" xfId="22402"/>
    <cellStyle name="Итог 5 5 6 4" xfId="9611"/>
    <cellStyle name="Итог 5 5 6 4 2" xfId="22403"/>
    <cellStyle name="Итог 5 5 6 5" xfId="22398"/>
    <cellStyle name="Итог 5 5 7" xfId="9612"/>
    <cellStyle name="Итог 5 5 7 2" xfId="9613"/>
    <cellStyle name="Итог 5 5 7 2 2" xfId="22405"/>
    <cellStyle name="Итог 5 5 7 3" xfId="9614"/>
    <cellStyle name="Итог 5 5 7 3 2" xfId="22406"/>
    <cellStyle name="Итог 5 5 7 4" xfId="22404"/>
    <cellStyle name="Итог 5 5 8" xfId="9615"/>
    <cellStyle name="Итог 5 5 8 2" xfId="22407"/>
    <cellStyle name="Итог 5 5 9" xfId="9616"/>
    <cellStyle name="Итог 5 5 9 2" xfId="22408"/>
    <cellStyle name="Итог 5 6" xfId="9617"/>
    <cellStyle name="Итог 5 6 2" xfId="9618"/>
    <cellStyle name="Итог 5 6 2 2" xfId="9619"/>
    <cellStyle name="Итог 5 6 2 2 2" xfId="22411"/>
    <cellStyle name="Итог 5 6 2 3" xfId="9620"/>
    <cellStyle name="Итог 5 6 2 3 2" xfId="22412"/>
    <cellStyle name="Итог 5 6 2 4" xfId="22410"/>
    <cellStyle name="Итог 5 6 3" xfId="9621"/>
    <cellStyle name="Итог 5 6 3 2" xfId="22413"/>
    <cellStyle name="Итог 5 6 4" xfId="9622"/>
    <cellStyle name="Итог 5 6 4 2" xfId="22414"/>
    <cellStyle name="Итог 5 6 5" xfId="22409"/>
    <cellStyle name="Итог 5 7" xfId="9623"/>
    <cellStyle name="Итог 5 7 2" xfId="9624"/>
    <cellStyle name="Итог 5 7 2 2" xfId="9625"/>
    <cellStyle name="Итог 5 7 2 2 2" xfId="22417"/>
    <cellStyle name="Итог 5 7 2 3" xfId="9626"/>
    <cellStyle name="Итог 5 7 2 3 2" xfId="22418"/>
    <cellStyle name="Итог 5 7 2 4" xfId="22416"/>
    <cellStyle name="Итог 5 7 3" xfId="9627"/>
    <cellStyle name="Итог 5 7 3 2" xfId="22419"/>
    <cellStyle name="Итог 5 7 4" xfId="9628"/>
    <cellStyle name="Итог 5 7 4 2" xfId="22420"/>
    <cellStyle name="Итог 5 7 5" xfId="22415"/>
    <cellStyle name="Итог 5 8" xfId="9629"/>
    <cellStyle name="Итог 5 8 2" xfId="9630"/>
    <cellStyle name="Итог 5 8 2 2" xfId="9631"/>
    <cellStyle name="Итог 5 8 2 2 2" xfId="22423"/>
    <cellStyle name="Итог 5 8 2 3" xfId="9632"/>
    <cellStyle name="Итог 5 8 2 3 2" xfId="22424"/>
    <cellStyle name="Итог 5 8 2 4" xfId="22422"/>
    <cellStyle name="Итог 5 8 3" xfId="9633"/>
    <cellStyle name="Итог 5 8 3 2" xfId="22425"/>
    <cellStyle name="Итог 5 8 4" xfId="9634"/>
    <cellStyle name="Итог 5 8 4 2" xfId="22426"/>
    <cellStyle name="Итог 5 8 5" xfId="22421"/>
    <cellStyle name="Итог 5 9" xfId="9635"/>
    <cellStyle name="Итог 5 9 2" xfId="9636"/>
    <cellStyle name="Итог 5 9 2 2" xfId="9637"/>
    <cellStyle name="Итог 5 9 2 2 2" xfId="22429"/>
    <cellStyle name="Итог 5 9 2 3" xfId="9638"/>
    <cellStyle name="Итог 5 9 2 3 2" xfId="22430"/>
    <cellStyle name="Итог 5 9 2 4" xfId="22428"/>
    <cellStyle name="Итог 5 9 3" xfId="9639"/>
    <cellStyle name="Итог 5 9 3 2" xfId="22431"/>
    <cellStyle name="Итог 5 9 4" xfId="9640"/>
    <cellStyle name="Итог 5 9 4 2" xfId="22432"/>
    <cellStyle name="Итог 5 9 5" xfId="22427"/>
    <cellStyle name="Итог 5_46EE.2011(v1.0)" xfId="9641"/>
    <cellStyle name="Итог 6" xfId="9642"/>
    <cellStyle name="Итог 6 10" xfId="9643"/>
    <cellStyle name="Итог 6 10 2" xfId="9644"/>
    <cellStyle name="Итог 6 10 2 2" xfId="9645"/>
    <cellStyle name="Итог 6 10 2 2 2" xfId="22436"/>
    <cellStyle name="Итог 6 10 2 3" xfId="9646"/>
    <cellStyle name="Итог 6 10 2 3 2" xfId="22437"/>
    <cellStyle name="Итог 6 10 2 4" xfId="22435"/>
    <cellStyle name="Итог 6 10 3" xfId="9647"/>
    <cellStyle name="Итог 6 10 3 2" xfId="22438"/>
    <cellStyle name="Итог 6 10 4" xfId="9648"/>
    <cellStyle name="Итог 6 10 4 2" xfId="22439"/>
    <cellStyle name="Итог 6 10 5" xfId="22434"/>
    <cellStyle name="Итог 6 11" xfId="9649"/>
    <cellStyle name="Итог 6 11 2" xfId="9650"/>
    <cellStyle name="Итог 6 11 2 2" xfId="9651"/>
    <cellStyle name="Итог 6 11 2 2 2" xfId="22442"/>
    <cellStyle name="Итог 6 11 2 3" xfId="9652"/>
    <cellStyle name="Итог 6 11 2 3 2" xfId="22443"/>
    <cellStyle name="Итог 6 11 2 4" xfId="22441"/>
    <cellStyle name="Итог 6 11 3" xfId="9653"/>
    <cellStyle name="Итог 6 11 3 2" xfId="22444"/>
    <cellStyle name="Итог 6 11 4" xfId="9654"/>
    <cellStyle name="Итог 6 11 4 2" xfId="22445"/>
    <cellStyle name="Итог 6 11 5" xfId="22440"/>
    <cellStyle name="Итог 6 12" xfId="9655"/>
    <cellStyle name="Итог 6 12 2" xfId="9656"/>
    <cellStyle name="Итог 6 12 2 2" xfId="22447"/>
    <cellStyle name="Итог 6 12 3" xfId="9657"/>
    <cellStyle name="Итог 6 12 3 2" xfId="22448"/>
    <cellStyle name="Итог 6 12 4" xfId="22446"/>
    <cellStyle name="Итог 6 13" xfId="9658"/>
    <cellStyle name="Итог 6 13 2" xfId="22449"/>
    <cellStyle name="Итог 6 14" xfId="9659"/>
    <cellStyle name="Итог 6 14 2" xfId="22450"/>
    <cellStyle name="Итог 6 15" xfId="22433"/>
    <cellStyle name="Итог 6 2" xfId="9660"/>
    <cellStyle name="Итог 6 2 10" xfId="9661"/>
    <cellStyle name="Итог 6 2 10 2" xfId="9662"/>
    <cellStyle name="Итог 6 2 10 2 2" xfId="22453"/>
    <cellStyle name="Итог 6 2 10 3" xfId="9663"/>
    <cellStyle name="Итог 6 2 10 3 2" xfId="22454"/>
    <cellStyle name="Итог 6 2 10 4" xfId="22452"/>
    <cellStyle name="Итог 6 2 11" xfId="9664"/>
    <cellStyle name="Итог 6 2 11 2" xfId="22455"/>
    <cellStyle name="Итог 6 2 12" xfId="9665"/>
    <cellStyle name="Итог 6 2 12 2" xfId="22456"/>
    <cellStyle name="Итог 6 2 13" xfId="22451"/>
    <cellStyle name="Итог 6 2 2" xfId="9666"/>
    <cellStyle name="Итог 6 2 2 10" xfId="9667"/>
    <cellStyle name="Итог 6 2 2 10 2" xfId="22458"/>
    <cellStyle name="Итог 6 2 2 11" xfId="22457"/>
    <cellStyle name="Итог 6 2 2 2" xfId="9668"/>
    <cellStyle name="Итог 6 2 2 2 2" xfId="9669"/>
    <cellStyle name="Итог 6 2 2 2 2 2" xfId="9670"/>
    <cellStyle name="Итог 6 2 2 2 2 2 2" xfId="22461"/>
    <cellStyle name="Итог 6 2 2 2 2 3" xfId="9671"/>
    <cellStyle name="Итог 6 2 2 2 2 3 2" xfId="22462"/>
    <cellStyle name="Итог 6 2 2 2 2 4" xfId="22460"/>
    <cellStyle name="Итог 6 2 2 2 3" xfId="9672"/>
    <cellStyle name="Итог 6 2 2 2 3 2" xfId="22463"/>
    <cellStyle name="Итог 6 2 2 2 4" xfId="9673"/>
    <cellStyle name="Итог 6 2 2 2 4 2" xfId="22464"/>
    <cellStyle name="Итог 6 2 2 2 5" xfId="22459"/>
    <cellStyle name="Итог 6 2 2 3" xfId="9674"/>
    <cellStyle name="Итог 6 2 2 3 2" xfId="9675"/>
    <cellStyle name="Итог 6 2 2 3 2 2" xfId="9676"/>
    <cellStyle name="Итог 6 2 2 3 2 2 2" xfId="22467"/>
    <cellStyle name="Итог 6 2 2 3 2 3" xfId="9677"/>
    <cellStyle name="Итог 6 2 2 3 2 3 2" xfId="22468"/>
    <cellStyle name="Итог 6 2 2 3 2 4" xfId="22466"/>
    <cellStyle name="Итог 6 2 2 3 3" xfId="9678"/>
    <cellStyle name="Итог 6 2 2 3 3 2" xfId="22469"/>
    <cellStyle name="Итог 6 2 2 3 4" xfId="9679"/>
    <cellStyle name="Итог 6 2 2 3 4 2" xfId="22470"/>
    <cellStyle name="Итог 6 2 2 3 5" xfId="22465"/>
    <cellStyle name="Итог 6 2 2 4" xfId="9680"/>
    <cellStyle name="Итог 6 2 2 4 2" xfId="9681"/>
    <cellStyle name="Итог 6 2 2 4 2 2" xfId="9682"/>
    <cellStyle name="Итог 6 2 2 4 2 2 2" xfId="22473"/>
    <cellStyle name="Итог 6 2 2 4 2 3" xfId="9683"/>
    <cellStyle name="Итог 6 2 2 4 2 3 2" xfId="22474"/>
    <cellStyle name="Итог 6 2 2 4 2 4" xfId="22472"/>
    <cellStyle name="Итог 6 2 2 4 3" xfId="9684"/>
    <cellStyle name="Итог 6 2 2 4 3 2" xfId="22475"/>
    <cellStyle name="Итог 6 2 2 4 4" xfId="9685"/>
    <cellStyle name="Итог 6 2 2 4 4 2" xfId="22476"/>
    <cellStyle name="Итог 6 2 2 4 5" xfId="22471"/>
    <cellStyle name="Итог 6 2 2 5" xfId="9686"/>
    <cellStyle name="Итог 6 2 2 5 2" xfId="9687"/>
    <cellStyle name="Итог 6 2 2 5 2 2" xfId="9688"/>
    <cellStyle name="Итог 6 2 2 5 2 2 2" xfId="22479"/>
    <cellStyle name="Итог 6 2 2 5 2 3" xfId="9689"/>
    <cellStyle name="Итог 6 2 2 5 2 3 2" xfId="22480"/>
    <cellStyle name="Итог 6 2 2 5 2 4" xfId="22478"/>
    <cellStyle name="Итог 6 2 2 5 3" xfId="9690"/>
    <cellStyle name="Итог 6 2 2 5 3 2" xfId="22481"/>
    <cellStyle name="Итог 6 2 2 5 4" xfId="9691"/>
    <cellStyle name="Итог 6 2 2 5 4 2" xfId="22482"/>
    <cellStyle name="Итог 6 2 2 5 5" xfId="22477"/>
    <cellStyle name="Итог 6 2 2 6" xfId="9692"/>
    <cellStyle name="Итог 6 2 2 6 2" xfId="9693"/>
    <cellStyle name="Итог 6 2 2 6 2 2" xfId="9694"/>
    <cellStyle name="Итог 6 2 2 6 2 2 2" xfId="22485"/>
    <cellStyle name="Итог 6 2 2 6 2 3" xfId="9695"/>
    <cellStyle name="Итог 6 2 2 6 2 3 2" xfId="22486"/>
    <cellStyle name="Итог 6 2 2 6 2 4" xfId="22484"/>
    <cellStyle name="Итог 6 2 2 6 3" xfId="9696"/>
    <cellStyle name="Итог 6 2 2 6 3 2" xfId="22487"/>
    <cellStyle name="Итог 6 2 2 6 4" xfId="9697"/>
    <cellStyle name="Итог 6 2 2 6 4 2" xfId="22488"/>
    <cellStyle name="Итог 6 2 2 6 5" xfId="22483"/>
    <cellStyle name="Итог 6 2 2 7" xfId="9698"/>
    <cellStyle name="Итог 6 2 2 7 2" xfId="9699"/>
    <cellStyle name="Итог 6 2 2 7 2 2" xfId="9700"/>
    <cellStyle name="Итог 6 2 2 7 2 2 2" xfId="22491"/>
    <cellStyle name="Итог 6 2 2 7 2 3" xfId="9701"/>
    <cellStyle name="Итог 6 2 2 7 2 3 2" xfId="22492"/>
    <cellStyle name="Итог 6 2 2 7 2 4" xfId="22490"/>
    <cellStyle name="Итог 6 2 2 7 3" xfId="9702"/>
    <cellStyle name="Итог 6 2 2 7 3 2" xfId="22493"/>
    <cellStyle name="Итог 6 2 2 7 4" xfId="9703"/>
    <cellStyle name="Итог 6 2 2 7 4 2" xfId="22494"/>
    <cellStyle name="Итог 6 2 2 7 5" xfId="22489"/>
    <cellStyle name="Итог 6 2 2 8" xfId="9704"/>
    <cellStyle name="Итог 6 2 2 8 2" xfId="9705"/>
    <cellStyle name="Итог 6 2 2 8 2 2" xfId="22496"/>
    <cellStyle name="Итог 6 2 2 8 3" xfId="9706"/>
    <cellStyle name="Итог 6 2 2 8 3 2" xfId="22497"/>
    <cellStyle name="Итог 6 2 2 8 4" xfId="22495"/>
    <cellStyle name="Итог 6 2 2 9" xfId="9707"/>
    <cellStyle name="Итог 6 2 2 9 2" xfId="22498"/>
    <cellStyle name="Итог 6 2 3" xfId="9708"/>
    <cellStyle name="Итог 6 2 3 2" xfId="9709"/>
    <cellStyle name="Итог 6 2 3 2 2" xfId="9710"/>
    <cellStyle name="Итог 6 2 3 2 2 2" xfId="9711"/>
    <cellStyle name="Итог 6 2 3 2 2 2 2" xfId="22502"/>
    <cellStyle name="Итог 6 2 3 2 2 3" xfId="22501"/>
    <cellStyle name="Итог 6 2 3 2 3" xfId="9712"/>
    <cellStyle name="Итог 6 2 3 2 3 2" xfId="22503"/>
    <cellStyle name="Итог 6 2 3 2 4" xfId="22500"/>
    <cellStyle name="Итог 6 2 3 3" xfId="9713"/>
    <cellStyle name="Итог 6 2 3 3 2" xfId="9714"/>
    <cellStyle name="Итог 6 2 3 3 2 2" xfId="22505"/>
    <cellStyle name="Итог 6 2 3 3 3" xfId="22504"/>
    <cellStyle name="Итог 6 2 3 4" xfId="9715"/>
    <cellStyle name="Итог 6 2 3 4 2" xfId="22506"/>
    <cellStyle name="Итог 6 2 3 5" xfId="22499"/>
    <cellStyle name="Итог 6 2 4" xfId="9716"/>
    <cellStyle name="Итог 6 2 4 2" xfId="9717"/>
    <cellStyle name="Итог 6 2 4 2 2" xfId="9718"/>
    <cellStyle name="Итог 6 2 4 2 2 2" xfId="22509"/>
    <cellStyle name="Итог 6 2 4 2 3" xfId="9719"/>
    <cellStyle name="Итог 6 2 4 2 3 2" xfId="22510"/>
    <cellStyle name="Итог 6 2 4 2 4" xfId="22508"/>
    <cellStyle name="Итог 6 2 4 3" xfId="9720"/>
    <cellStyle name="Итог 6 2 4 3 2" xfId="22511"/>
    <cellStyle name="Итог 6 2 4 4" xfId="9721"/>
    <cellStyle name="Итог 6 2 4 4 2" xfId="22512"/>
    <cellStyle name="Итог 6 2 4 5" xfId="22507"/>
    <cellStyle name="Итог 6 2 5" xfId="9722"/>
    <cellStyle name="Итог 6 2 5 2" xfId="9723"/>
    <cellStyle name="Итог 6 2 5 2 2" xfId="9724"/>
    <cellStyle name="Итог 6 2 5 2 2 2" xfId="22515"/>
    <cellStyle name="Итог 6 2 5 2 3" xfId="9725"/>
    <cellStyle name="Итог 6 2 5 2 3 2" xfId="22516"/>
    <cellStyle name="Итог 6 2 5 2 4" xfId="22514"/>
    <cellStyle name="Итог 6 2 5 3" xfId="9726"/>
    <cellStyle name="Итог 6 2 5 3 2" xfId="22517"/>
    <cellStyle name="Итог 6 2 5 4" xfId="9727"/>
    <cellStyle name="Итог 6 2 5 4 2" xfId="22518"/>
    <cellStyle name="Итог 6 2 5 5" xfId="22513"/>
    <cellStyle name="Итог 6 2 6" xfId="9728"/>
    <cellStyle name="Итог 6 2 6 2" xfId="9729"/>
    <cellStyle name="Итог 6 2 6 2 2" xfId="9730"/>
    <cellStyle name="Итог 6 2 6 2 2 2" xfId="22521"/>
    <cellStyle name="Итог 6 2 6 2 3" xfId="9731"/>
    <cellStyle name="Итог 6 2 6 2 3 2" xfId="22522"/>
    <cellStyle name="Итог 6 2 6 2 4" xfId="22520"/>
    <cellStyle name="Итог 6 2 6 3" xfId="9732"/>
    <cellStyle name="Итог 6 2 6 3 2" xfId="22523"/>
    <cellStyle name="Итог 6 2 6 4" xfId="9733"/>
    <cellStyle name="Итог 6 2 6 4 2" xfId="22524"/>
    <cellStyle name="Итог 6 2 6 5" xfId="22519"/>
    <cellStyle name="Итог 6 2 7" xfId="9734"/>
    <cellStyle name="Итог 6 2 7 2" xfId="9735"/>
    <cellStyle name="Итог 6 2 7 2 2" xfId="9736"/>
    <cellStyle name="Итог 6 2 7 2 2 2" xfId="22527"/>
    <cellStyle name="Итог 6 2 7 2 3" xfId="9737"/>
    <cellStyle name="Итог 6 2 7 2 3 2" xfId="22528"/>
    <cellStyle name="Итог 6 2 7 2 4" xfId="22526"/>
    <cellStyle name="Итог 6 2 7 3" xfId="9738"/>
    <cellStyle name="Итог 6 2 7 3 2" xfId="22529"/>
    <cellStyle name="Итог 6 2 7 4" xfId="9739"/>
    <cellStyle name="Итог 6 2 7 4 2" xfId="22530"/>
    <cellStyle name="Итог 6 2 7 5" xfId="22525"/>
    <cellStyle name="Итог 6 2 8" xfId="9740"/>
    <cellStyle name="Итог 6 2 8 2" xfId="9741"/>
    <cellStyle name="Итог 6 2 8 2 2" xfId="9742"/>
    <cellStyle name="Итог 6 2 8 2 2 2" xfId="22533"/>
    <cellStyle name="Итог 6 2 8 2 3" xfId="9743"/>
    <cellStyle name="Итог 6 2 8 2 3 2" xfId="22534"/>
    <cellStyle name="Итог 6 2 8 2 4" xfId="22532"/>
    <cellStyle name="Итог 6 2 8 3" xfId="9744"/>
    <cellStyle name="Итог 6 2 8 3 2" xfId="22535"/>
    <cellStyle name="Итог 6 2 8 4" xfId="9745"/>
    <cellStyle name="Итог 6 2 8 4 2" xfId="22536"/>
    <cellStyle name="Итог 6 2 8 5" xfId="22531"/>
    <cellStyle name="Итог 6 2 9" xfId="9746"/>
    <cellStyle name="Итог 6 2 9 2" xfId="9747"/>
    <cellStyle name="Итог 6 2 9 2 2" xfId="9748"/>
    <cellStyle name="Итог 6 2 9 2 2 2" xfId="22539"/>
    <cellStyle name="Итог 6 2 9 2 3" xfId="9749"/>
    <cellStyle name="Итог 6 2 9 2 3 2" xfId="22540"/>
    <cellStyle name="Итог 6 2 9 2 4" xfId="22538"/>
    <cellStyle name="Итог 6 2 9 3" xfId="9750"/>
    <cellStyle name="Итог 6 2 9 3 2" xfId="22541"/>
    <cellStyle name="Итог 6 2 9 4" xfId="9751"/>
    <cellStyle name="Итог 6 2 9 4 2" xfId="22542"/>
    <cellStyle name="Итог 6 2 9 5" xfId="22537"/>
    <cellStyle name="Итог 6 3" xfId="9752"/>
    <cellStyle name="Итог 6 3 10" xfId="9753"/>
    <cellStyle name="Итог 6 3 10 2" xfId="22544"/>
    <cellStyle name="Итог 6 3 11" xfId="9754"/>
    <cellStyle name="Итог 6 3 11 2" xfId="22545"/>
    <cellStyle name="Итог 6 3 12" xfId="22543"/>
    <cellStyle name="Итог 6 3 2" xfId="9755"/>
    <cellStyle name="Итог 6 3 2 10" xfId="9756"/>
    <cellStyle name="Итог 6 3 2 10 2" xfId="22547"/>
    <cellStyle name="Итог 6 3 2 11" xfId="22546"/>
    <cellStyle name="Итог 6 3 2 2" xfId="9757"/>
    <cellStyle name="Итог 6 3 2 2 2" xfId="9758"/>
    <cellStyle name="Итог 6 3 2 2 2 2" xfId="9759"/>
    <cellStyle name="Итог 6 3 2 2 2 2 2" xfId="22550"/>
    <cellStyle name="Итог 6 3 2 2 2 3" xfId="9760"/>
    <cellStyle name="Итог 6 3 2 2 2 3 2" xfId="22551"/>
    <cellStyle name="Итог 6 3 2 2 2 4" xfId="22549"/>
    <cellStyle name="Итог 6 3 2 2 3" xfId="9761"/>
    <cellStyle name="Итог 6 3 2 2 3 2" xfId="22552"/>
    <cellStyle name="Итог 6 3 2 2 4" xfId="9762"/>
    <cellStyle name="Итог 6 3 2 2 4 2" xfId="22553"/>
    <cellStyle name="Итог 6 3 2 2 5" xfId="22548"/>
    <cellStyle name="Итог 6 3 2 3" xfId="9763"/>
    <cellStyle name="Итог 6 3 2 3 2" xfId="9764"/>
    <cellStyle name="Итог 6 3 2 3 2 2" xfId="9765"/>
    <cellStyle name="Итог 6 3 2 3 2 2 2" xfId="22556"/>
    <cellStyle name="Итог 6 3 2 3 2 3" xfId="9766"/>
    <cellStyle name="Итог 6 3 2 3 2 3 2" xfId="22557"/>
    <cellStyle name="Итог 6 3 2 3 2 4" xfId="22555"/>
    <cellStyle name="Итог 6 3 2 3 3" xfId="9767"/>
    <cellStyle name="Итог 6 3 2 3 3 2" xfId="22558"/>
    <cellStyle name="Итог 6 3 2 3 4" xfId="9768"/>
    <cellStyle name="Итог 6 3 2 3 4 2" xfId="22559"/>
    <cellStyle name="Итог 6 3 2 3 5" xfId="22554"/>
    <cellStyle name="Итог 6 3 2 4" xfId="9769"/>
    <cellStyle name="Итог 6 3 2 4 2" xfId="9770"/>
    <cellStyle name="Итог 6 3 2 4 2 2" xfId="9771"/>
    <cellStyle name="Итог 6 3 2 4 2 2 2" xfId="22562"/>
    <cellStyle name="Итог 6 3 2 4 2 3" xfId="9772"/>
    <cellStyle name="Итог 6 3 2 4 2 3 2" xfId="22563"/>
    <cellStyle name="Итог 6 3 2 4 2 4" xfId="22561"/>
    <cellStyle name="Итог 6 3 2 4 3" xfId="9773"/>
    <cellStyle name="Итог 6 3 2 4 3 2" xfId="22564"/>
    <cellStyle name="Итог 6 3 2 4 4" xfId="9774"/>
    <cellStyle name="Итог 6 3 2 4 4 2" xfId="22565"/>
    <cellStyle name="Итог 6 3 2 4 5" xfId="22560"/>
    <cellStyle name="Итог 6 3 2 5" xfId="9775"/>
    <cellStyle name="Итог 6 3 2 5 2" xfId="9776"/>
    <cellStyle name="Итог 6 3 2 5 2 2" xfId="9777"/>
    <cellStyle name="Итог 6 3 2 5 2 2 2" xfId="22568"/>
    <cellStyle name="Итог 6 3 2 5 2 3" xfId="9778"/>
    <cellStyle name="Итог 6 3 2 5 2 3 2" xfId="22569"/>
    <cellStyle name="Итог 6 3 2 5 2 4" xfId="22567"/>
    <cellStyle name="Итог 6 3 2 5 3" xfId="9779"/>
    <cellStyle name="Итог 6 3 2 5 3 2" xfId="22570"/>
    <cellStyle name="Итог 6 3 2 5 4" xfId="9780"/>
    <cellStyle name="Итог 6 3 2 5 4 2" xfId="22571"/>
    <cellStyle name="Итог 6 3 2 5 5" xfId="22566"/>
    <cellStyle name="Итог 6 3 2 6" xfId="9781"/>
    <cellStyle name="Итог 6 3 2 6 2" xfId="9782"/>
    <cellStyle name="Итог 6 3 2 6 2 2" xfId="9783"/>
    <cellStyle name="Итог 6 3 2 6 2 2 2" xfId="22574"/>
    <cellStyle name="Итог 6 3 2 6 2 3" xfId="9784"/>
    <cellStyle name="Итог 6 3 2 6 2 3 2" xfId="22575"/>
    <cellStyle name="Итог 6 3 2 6 2 4" xfId="22573"/>
    <cellStyle name="Итог 6 3 2 6 3" xfId="9785"/>
    <cellStyle name="Итог 6 3 2 6 3 2" xfId="22576"/>
    <cellStyle name="Итог 6 3 2 6 4" xfId="9786"/>
    <cellStyle name="Итог 6 3 2 6 4 2" xfId="22577"/>
    <cellStyle name="Итог 6 3 2 6 5" xfId="22572"/>
    <cellStyle name="Итог 6 3 2 7" xfId="9787"/>
    <cellStyle name="Итог 6 3 2 7 2" xfId="9788"/>
    <cellStyle name="Итог 6 3 2 7 2 2" xfId="9789"/>
    <cellStyle name="Итог 6 3 2 7 2 2 2" xfId="22580"/>
    <cellStyle name="Итог 6 3 2 7 2 3" xfId="9790"/>
    <cellStyle name="Итог 6 3 2 7 2 3 2" xfId="22581"/>
    <cellStyle name="Итог 6 3 2 7 2 4" xfId="22579"/>
    <cellStyle name="Итог 6 3 2 7 3" xfId="9791"/>
    <cellStyle name="Итог 6 3 2 7 3 2" xfId="22582"/>
    <cellStyle name="Итог 6 3 2 7 4" xfId="9792"/>
    <cellStyle name="Итог 6 3 2 7 4 2" xfId="22583"/>
    <cellStyle name="Итог 6 3 2 7 5" xfId="22578"/>
    <cellStyle name="Итог 6 3 2 8" xfId="9793"/>
    <cellStyle name="Итог 6 3 2 8 2" xfId="9794"/>
    <cellStyle name="Итог 6 3 2 8 2 2" xfId="22585"/>
    <cellStyle name="Итог 6 3 2 8 3" xfId="9795"/>
    <cellStyle name="Итог 6 3 2 8 3 2" xfId="22586"/>
    <cellStyle name="Итог 6 3 2 8 4" xfId="22584"/>
    <cellStyle name="Итог 6 3 2 9" xfId="9796"/>
    <cellStyle name="Итог 6 3 2 9 2" xfId="22587"/>
    <cellStyle name="Итог 6 3 3" xfId="9797"/>
    <cellStyle name="Итог 6 3 3 2" xfId="9798"/>
    <cellStyle name="Итог 6 3 3 2 2" xfId="9799"/>
    <cellStyle name="Итог 6 3 3 2 2 2" xfId="22590"/>
    <cellStyle name="Итог 6 3 3 2 3" xfId="9800"/>
    <cellStyle name="Итог 6 3 3 2 3 2" xfId="22591"/>
    <cellStyle name="Итог 6 3 3 2 4" xfId="22589"/>
    <cellStyle name="Итог 6 3 3 3" xfId="9801"/>
    <cellStyle name="Итог 6 3 3 3 2" xfId="22592"/>
    <cellStyle name="Итог 6 3 3 4" xfId="9802"/>
    <cellStyle name="Итог 6 3 3 4 2" xfId="22593"/>
    <cellStyle name="Итог 6 3 3 5" xfId="22588"/>
    <cellStyle name="Итог 6 3 4" xfId="9803"/>
    <cellStyle name="Итог 6 3 4 2" xfId="9804"/>
    <cellStyle name="Итог 6 3 4 2 2" xfId="9805"/>
    <cellStyle name="Итог 6 3 4 2 2 2" xfId="22596"/>
    <cellStyle name="Итог 6 3 4 2 3" xfId="9806"/>
    <cellStyle name="Итог 6 3 4 2 3 2" xfId="22597"/>
    <cellStyle name="Итог 6 3 4 2 4" xfId="22595"/>
    <cellStyle name="Итог 6 3 4 3" xfId="9807"/>
    <cellStyle name="Итог 6 3 4 3 2" xfId="22598"/>
    <cellStyle name="Итог 6 3 4 4" xfId="9808"/>
    <cellStyle name="Итог 6 3 4 4 2" xfId="22599"/>
    <cellStyle name="Итог 6 3 4 5" xfId="22594"/>
    <cellStyle name="Итог 6 3 5" xfId="9809"/>
    <cellStyle name="Итог 6 3 5 2" xfId="9810"/>
    <cellStyle name="Итог 6 3 5 2 2" xfId="9811"/>
    <cellStyle name="Итог 6 3 5 2 2 2" xfId="22602"/>
    <cellStyle name="Итог 6 3 5 2 3" xfId="9812"/>
    <cellStyle name="Итог 6 3 5 2 3 2" xfId="22603"/>
    <cellStyle name="Итог 6 3 5 2 4" xfId="22601"/>
    <cellStyle name="Итог 6 3 5 3" xfId="9813"/>
    <cellStyle name="Итог 6 3 5 3 2" xfId="22604"/>
    <cellStyle name="Итог 6 3 5 4" xfId="9814"/>
    <cellStyle name="Итог 6 3 5 4 2" xfId="22605"/>
    <cellStyle name="Итог 6 3 5 5" xfId="22600"/>
    <cellStyle name="Итог 6 3 6" xfId="9815"/>
    <cellStyle name="Итог 6 3 6 2" xfId="9816"/>
    <cellStyle name="Итог 6 3 6 2 2" xfId="9817"/>
    <cellStyle name="Итог 6 3 6 2 2 2" xfId="22608"/>
    <cellStyle name="Итог 6 3 6 2 3" xfId="9818"/>
    <cellStyle name="Итог 6 3 6 2 3 2" xfId="22609"/>
    <cellStyle name="Итог 6 3 6 2 4" xfId="22607"/>
    <cellStyle name="Итог 6 3 6 3" xfId="9819"/>
    <cellStyle name="Итог 6 3 6 3 2" xfId="22610"/>
    <cellStyle name="Итог 6 3 6 4" xfId="9820"/>
    <cellStyle name="Итог 6 3 6 4 2" xfId="22611"/>
    <cellStyle name="Итог 6 3 6 5" xfId="22606"/>
    <cellStyle name="Итог 6 3 7" xfId="9821"/>
    <cellStyle name="Итог 6 3 7 2" xfId="9822"/>
    <cellStyle name="Итог 6 3 7 2 2" xfId="9823"/>
    <cellStyle name="Итог 6 3 7 2 2 2" xfId="22614"/>
    <cellStyle name="Итог 6 3 7 2 3" xfId="9824"/>
    <cellStyle name="Итог 6 3 7 2 3 2" xfId="22615"/>
    <cellStyle name="Итог 6 3 7 2 4" xfId="22613"/>
    <cellStyle name="Итог 6 3 7 3" xfId="9825"/>
    <cellStyle name="Итог 6 3 7 3 2" xfId="22616"/>
    <cellStyle name="Итог 6 3 7 4" xfId="9826"/>
    <cellStyle name="Итог 6 3 7 4 2" xfId="22617"/>
    <cellStyle name="Итог 6 3 7 5" xfId="22612"/>
    <cellStyle name="Итог 6 3 8" xfId="9827"/>
    <cellStyle name="Итог 6 3 8 2" xfId="9828"/>
    <cellStyle name="Итог 6 3 8 2 2" xfId="9829"/>
    <cellStyle name="Итог 6 3 8 2 2 2" xfId="22620"/>
    <cellStyle name="Итог 6 3 8 2 3" xfId="9830"/>
    <cellStyle name="Итог 6 3 8 2 3 2" xfId="22621"/>
    <cellStyle name="Итог 6 3 8 2 4" xfId="22619"/>
    <cellStyle name="Итог 6 3 8 3" xfId="9831"/>
    <cellStyle name="Итог 6 3 8 3 2" xfId="22622"/>
    <cellStyle name="Итог 6 3 8 4" xfId="9832"/>
    <cellStyle name="Итог 6 3 8 4 2" xfId="22623"/>
    <cellStyle name="Итог 6 3 8 5" xfId="22618"/>
    <cellStyle name="Итог 6 3 9" xfId="9833"/>
    <cellStyle name="Итог 6 3 9 2" xfId="9834"/>
    <cellStyle name="Итог 6 3 9 2 2" xfId="22625"/>
    <cellStyle name="Итог 6 3 9 3" xfId="9835"/>
    <cellStyle name="Итог 6 3 9 3 2" xfId="22626"/>
    <cellStyle name="Итог 6 3 9 4" xfId="22624"/>
    <cellStyle name="Итог 6 4" xfId="9836"/>
    <cellStyle name="Итог 6 4 10" xfId="9837"/>
    <cellStyle name="Итог 6 4 10 2" xfId="22628"/>
    <cellStyle name="Итог 6 4 11" xfId="22627"/>
    <cellStyle name="Итог 6 4 2" xfId="9838"/>
    <cellStyle name="Итог 6 4 2 2" xfId="9839"/>
    <cellStyle name="Итог 6 4 2 2 2" xfId="9840"/>
    <cellStyle name="Итог 6 4 2 2 2 2" xfId="22631"/>
    <cellStyle name="Итог 6 4 2 2 3" xfId="9841"/>
    <cellStyle name="Итог 6 4 2 2 3 2" xfId="22632"/>
    <cellStyle name="Итог 6 4 2 2 4" xfId="22630"/>
    <cellStyle name="Итог 6 4 2 3" xfId="9842"/>
    <cellStyle name="Итог 6 4 2 3 2" xfId="22633"/>
    <cellStyle name="Итог 6 4 2 4" xfId="9843"/>
    <cellStyle name="Итог 6 4 2 4 2" xfId="22634"/>
    <cellStyle name="Итог 6 4 2 5" xfId="22629"/>
    <cellStyle name="Итог 6 4 3" xfId="9844"/>
    <cellStyle name="Итог 6 4 3 2" xfId="9845"/>
    <cellStyle name="Итог 6 4 3 2 2" xfId="9846"/>
    <cellStyle name="Итог 6 4 3 2 2 2" xfId="22637"/>
    <cellStyle name="Итог 6 4 3 2 3" xfId="9847"/>
    <cellStyle name="Итог 6 4 3 2 3 2" xfId="22638"/>
    <cellStyle name="Итог 6 4 3 2 4" xfId="22636"/>
    <cellStyle name="Итог 6 4 3 3" xfId="9848"/>
    <cellStyle name="Итог 6 4 3 3 2" xfId="22639"/>
    <cellStyle name="Итог 6 4 3 4" xfId="9849"/>
    <cellStyle name="Итог 6 4 3 4 2" xfId="22640"/>
    <cellStyle name="Итог 6 4 3 5" xfId="22635"/>
    <cellStyle name="Итог 6 4 4" xfId="9850"/>
    <cellStyle name="Итог 6 4 4 2" xfId="9851"/>
    <cellStyle name="Итог 6 4 4 2 2" xfId="9852"/>
    <cellStyle name="Итог 6 4 4 2 2 2" xfId="22643"/>
    <cellStyle name="Итог 6 4 4 2 3" xfId="9853"/>
    <cellStyle name="Итог 6 4 4 2 3 2" xfId="22644"/>
    <cellStyle name="Итог 6 4 4 2 4" xfId="22642"/>
    <cellStyle name="Итог 6 4 4 3" xfId="9854"/>
    <cellStyle name="Итог 6 4 4 3 2" xfId="22645"/>
    <cellStyle name="Итог 6 4 4 4" xfId="9855"/>
    <cellStyle name="Итог 6 4 4 4 2" xfId="22646"/>
    <cellStyle name="Итог 6 4 4 5" xfId="22641"/>
    <cellStyle name="Итог 6 4 5" xfId="9856"/>
    <cellStyle name="Итог 6 4 5 2" xfId="9857"/>
    <cellStyle name="Итог 6 4 5 2 2" xfId="9858"/>
    <cellStyle name="Итог 6 4 5 2 2 2" xfId="22649"/>
    <cellStyle name="Итог 6 4 5 2 3" xfId="9859"/>
    <cellStyle name="Итог 6 4 5 2 3 2" xfId="22650"/>
    <cellStyle name="Итог 6 4 5 2 4" xfId="22648"/>
    <cellStyle name="Итог 6 4 5 3" xfId="9860"/>
    <cellStyle name="Итог 6 4 5 3 2" xfId="22651"/>
    <cellStyle name="Итог 6 4 5 4" xfId="9861"/>
    <cellStyle name="Итог 6 4 5 4 2" xfId="22652"/>
    <cellStyle name="Итог 6 4 5 5" xfId="22647"/>
    <cellStyle name="Итог 6 4 6" xfId="9862"/>
    <cellStyle name="Итог 6 4 6 2" xfId="9863"/>
    <cellStyle name="Итог 6 4 6 2 2" xfId="9864"/>
    <cellStyle name="Итог 6 4 6 2 2 2" xfId="22655"/>
    <cellStyle name="Итог 6 4 6 2 3" xfId="9865"/>
    <cellStyle name="Итог 6 4 6 2 3 2" xfId="22656"/>
    <cellStyle name="Итог 6 4 6 2 4" xfId="22654"/>
    <cellStyle name="Итог 6 4 6 3" xfId="9866"/>
    <cellStyle name="Итог 6 4 6 3 2" xfId="22657"/>
    <cellStyle name="Итог 6 4 6 4" xfId="9867"/>
    <cellStyle name="Итог 6 4 6 4 2" xfId="22658"/>
    <cellStyle name="Итог 6 4 6 5" xfId="22653"/>
    <cellStyle name="Итог 6 4 7" xfId="9868"/>
    <cellStyle name="Итог 6 4 7 2" xfId="9869"/>
    <cellStyle name="Итог 6 4 7 2 2" xfId="9870"/>
    <cellStyle name="Итог 6 4 7 2 2 2" xfId="22661"/>
    <cellStyle name="Итог 6 4 7 2 3" xfId="9871"/>
    <cellStyle name="Итог 6 4 7 2 3 2" xfId="22662"/>
    <cellStyle name="Итог 6 4 7 2 4" xfId="22660"/>
    <cellStyle name="Итог 6 4 7 3" xfId="9872"/>
    <cellStyle name="Итог 6 4 7 3 2" xfId="22663"/>
    <cellStyle name="Итог 6 4 7 4" xfId="9873"/>
    <cellStyle name="Итог 6 4 7 4 2" xfId="22664"/>
    <cellStyle name="Итог 6 4 7 5" xfId="22659"/>
    <cellStyle name="Итог 6 4 8" xfId="9874"/>
    <cellStyle name="Итог 6 4 8 2" xfId="9875"/>
    <cellStyle name="Итог 6 4 8 2 2" xfId="22666"/>
    <cellStyle name="Итог 6 4 8 3" xfId="9876"/>
    <cellStyle name="Итог 6 4 8 3 2" xfId="22667"/>
    <cellStyle name="Итог 6 4 8 4" xfId="22665"/>
    <cellStyle name="Итог 6 4 9" xfId="9877"/>
    <cellStyle name="Итог 6 4 9 2" xfId="22668"/>
    <cellStyle name="Итог 6 5" xfId="9878"/>
    <cellStyle name="Итог 6 5 10" xfId="22669"/>
    <cellStyle name="Итог 6 5 2" xfId="9879"/>
    <cellStyle name="Итог 6 5 2 2" xfId="9880"/>
    <cellStyle name="Итог 6 5 2 2 2" xfId="9881"/>
    <cellStyle name="Итог 6 5 2 2 2 2" xfId="22672"/>
    <cellStyle name="Итог 6 5 2 2 3" xfId="9882"/>
    <cellStyle name="Итог 6 5 2 2 3 2" xfId="22673"/>
    <cellStyle name="Итог 6 5 2 2 4" xfId="22671"/>
    <cellStyle name="Итог 6 5 2 3" xfId="9883"/>
    <cellStyle name="Итог 6 5 2 3 2" xfId="22674"/>
    <cellStyle name="Итог 6 5 2 4" xfId="9884"/>
    <cellStyle name="Итог 6 5 2 4 2" xfId="22675"/>
    <cellStyle name="Итог 6 5 2 5" xfId="22670"/>
    <cellStyle name="Итог 6 5 3" xfId="9885"/>
    <cellStyle name="Итог 6 5 3 2" xfId="9886"/>
    <cellStyle name="Итог 6 5 3 2 2" xfId="9887"/>
    <cellStyle name="Итог 6 5 3 2 2 2" xfId="22678"/>
    <cellStyle name="Итог 6 5 3 2 3" xfId="9888"/>
    <cellStyle name="Итог 6 5 3 2 3 2" xfId="22679"/>
    <cellStyle name="Итог 6 5 3 2 4" xfId="22677"/>
    <cellStyle name="Итог 6 5 3 3" xfId="9889"/>
    <cellStyle name="Итог 6 5 3 3 2" xfId="22680"/>
    <cellStyle name="Итог 6 5 3 4" xfId="9890"/>
    <cellStyle name="Итог 6 5 3 4 2" xfId="22681"/>
    <cellStyle name="Итог 6 5 3 5" xfId="22676"/>
    <cellStyle name="Итог 6 5 4" xfId="9891"/>
    <cellStyle name="Итог 6 5 4 2" xfId="9892"/>
    <cellStyle name="Итог 6 5 4 2 2" xfId="9893"/>
    <cellStyle name="Итог 6 5 4 2 2 2" xfId="22684"/>
    <cellStyle name="Итог 6 5 4 2 3" xfId="9894"/>
    <cellStyle name="Итог 6 5 4 2 3 2" xfId="22685"/>
    <cellStyle name="Итог 6 5 4 2 4" xfId="22683"/>
    <cellStyle name="Итог 6 5 4 3" xfId="9895"/>
    <cellStyle name="Итог 6 5 4 3 2" xfId="22686"/>
    <cellStyle name="Итог 6 5 4 4" xfId="9896"/>
    <cellStyle name="Итог 6 5 4 4 2" xfId="22687"/>
    <cellStyle name="Итог 6 5 4 5" xfId="22682"/>
    <cellStyle name="Итог 6 5 5" xfId="9897"/>
    <cellStyle name="Итог 6 5 5 2" xfId="9898"/>
    <cellStyle name="Итог 6 5 5 2 2" xfId="9899"/>
    <cellStyle name="Итог 6 5 5 2 2 2" xfId="22690"/>
    <cellStyle name="Итог 6 5 5 2 3" xfId="9900"/>
    <cellStyle name="Итог 6 5 5 2 3 2" xfId="22691"/>
    <cellStyle name="Итог 6 5 5 2 4" xfId="22689"/>
    <cellStyle name="Итог 6 5 5 3" xfId="9901"/>
    <cellStyle name="Итог 6 5 5 3 2" xfId="22692"/>
    <cellStyle name="Итог 6 5 5 4" xfId="9902"/>
    <cellStyle name="Итог 6 5 5 4 2" xfId="22693"/>
    <cellStyle name="Итог 6 5 5 5" xfId="22688"/>
    <cellStyle name="Итог 6 5 6" xfId="9903"/>
    <cellStyle name="Итог 6 5 6 2" xfId="9904"/>
    <cellStyle name="Итог 6 5 6 2 2" xfId="9905"/>
    <cellStyle name="Итог 6 5 6 2 2 2" xfId="22696"/>
    <cellStyle name="Итог 6 5 6 2 3" xfId="9906"/>
    <cellStyle name="Итог 6 5 6 2 3 2" xfId="22697"/>
    <cellStyle name="Итог 6 5 6 2 4" xfId="22695"/>
    <cellStyle name="Итог 6 5 6 3" xfId="9907"/>
    <cellStyle name="Итог 6 5 6 3 2" xfId="22698"/>
    <cellStyle name="Итог 6 5 6 4" xfId="9908"/>
    <cellStyle name="Итог 6 5 6 4 2" xfId="22699"/>
    <cellStyle name="Итог 6 5 6 5" xfId="22694"/>
    <cellStyle name="Итог 6 5 7" xfId="9909"/>
    <cellStyle name="Итог 6 5 7 2" xfId="9910"/>
    <cellStyle name="Итог 6 5 7 2 2" xfId="22701"/>
    <cellStyle name="Итог 6 5 7 3" xfId="9911"/>
    <cellStyle name="Итог 6 5 7 3 2" xfId="22702"/>
    <cellStyle name="Итог 6 5 7 4" xfId="22700"/>
    <cellStyle name="Итог 6 5 8" xfId="9912"/>
    <cellStyle name="Итог 6 5 8 2" xfId="22703"/>
    <cellStyle name="Итог 6 5 9" xfId="9913"/>
    <cellStyle name="Итог 6 5 9 2" xfId="22704"/>
    <cellStyle name="Итог 6 6" xfId="9914"/>
    <cellStyle name="Итог 6 6 2" xfId="9915"/>
    <cellStyle name="Итог 6 6 2 2" xfId="9916"/>
    <cellStyle name="Итог 6 6 2 2 2" xfId="22707"/>
    <cellStyle name="Итог 6 6 2 3" xfId="9917"/>
    <cellStyle name="Итог 6 6 2 3 2" xfId="22708"/>
    <cellStyle name="Итог 6 6 2 4" xfId="22706"/>
    <cellStyle name="Итог 6 6 3" xfId="9918"/>
    <cellStyle name="Итог 6 6 3 2" xfId="22709"/>
    <cellStyle name="Итог 6 6 4" xfId="9919"/>
    <cellStyle name="Итог 6 6 4 2" xfId="22710"/>
    <cellStyle name="Итог 6 6 5" xfId="22705"/>
    <cellStyle name="Итог 6 7" xfId="9920"/>
    <cellStyle name="Итог 6 7 2" xfId="9921"/>
    <cellStyle name="Итог 6 7 2 2" xfId="9922"/>
    <cellStyle name="Итог 6 7 2 2 2" xfId="22713"/>
    <cellStyle name="Итог 6 7 2 3" xfId="9923"/>
    <cellStyle name="Итог 6 7 2 3 2" xfId="22714"/>
    <cellStyle name="Итог 6 7 2 4" xfId="22712"/>
    <cellStyle name="Итог 6 7 3" xfId="9924"/>
    <cellStyle name="Итог 6 7 3 2" xfId="22715"/>
    <cellStyle name="Итог 6 7 4" xfId="9925"/>
    <cellStyle name="Итог 6 7 4 2" xfId="22716"/>
    <cellStyle name="Итог 6 7 5" xfId="22711"/>
    <cellStyle name="Итог 6 8" xfId="9926"/>
    <cellStyle name="Итог 6 8 2" xfId="9927"/>
    <cellStyle name="Итог 6 8 2 2" xfId="9928"/>
    <cellStyle name="Итог 6 8 2 2 2" xfId="22719"/>
    <cellStyle name="Итог 6 8 2 3" xfId="9929"/>
    <cellStyle name="Итог 6 8 2 3 2" xfId="22720"/>
    <cellStyle name="Итог 6 8 2 4" xfId="22718"/>
    <cellStyle name="Итог 6 8 3" xfId="9930"/>
    <cellStyle name="Итог 6 8 3 2" xfId="22721"/>
    <cellStyle name="Итог 6 8 4" xfId="9931"/>
    <cellStyle name="Итог 6 8 4 2" xfId="22722"/>
    <cellStyle name="Итог 6 8 5" xfId="22717"/>
    <cellStyle name="Итог 6 9" xfId="9932"/>
    <cellStyle name="Итог 6 9 2" xfId="9933"/>
    <cellStyle name="Итог 6 9 2 2" xfId="9934"/>
    <cellStyle name="Итог 6 9 2 2 2" xfId="22725"/>
    <cellStyle name="Итог 6 9 2 3" xfId="9935"/>
    <cellStyle name="Итог 6 9 2 3 2" xfId="22726"/>
    <cellStyle name="Итог 6 9 2 4" xfId="22724"/>
    <cellStyle name="Итог 6 9 3" xfId="9936"/>
    <cellStyle name="Итог 6 9 3 2" xfId="22727"/>
    <cellStyle name="Итог 6 9 4" xfId="9937"/>
    <cellStyle name="Итог 6 9 4 2" xfId="22728"/>
    <cellStyle name="Итог 6 9 5" xfId="22723"/>
    <cellStyle name="Итог 6_46EE.2011(v1.0)" xfId="9938"/>
    <cellStyle name="Итог 7" xfId="9939"/>
    <cellStyle name="Итог 7 10" xfId="9940"/>
    <cellStyle name="Итог 7 10 2" xfId="9941"/>
    <cellStyle name="Итог 7 10 2 2" xfId="9942"/>
    <cellStyle name="Итог 7 10 2 2 2" xfId="22732"/>
    <cellStyle name="Итог 7 10 2 3" xfId="9943"/>
    <cellStyle name="Итог 7 10 2 3 2" xfId="22733"/>
    <cellStyle name="Итог 7 10 2 4" xfId="22731"/>
    <cellStyle name="Итог 7 10 3" xfId="9944"/>
    <cellStyle name="Итог 7 10 3 2" xfId="22734"/>
    <cellStyle name="Итог 7 10 4" xfId="9945"/>
    <cellStyle name="Итог 7 10 4 2" xfId="22735"/>
    <cellStyle name="Итог 7 10 5" xfId="22730"/>
    <cellStyle name="Итог 7 11" xfId="9946"/>
    <cellStyle name="Итог 7 11 2" xfId="9947"/>
    <cellStyle name="Итог 7 11 2 2" xfId="9948"/>
    <cellStyle name="Итог 7 11 2 2 2" xfId="22738"/>
    <cellStyle name="Итог 7 11 2 3" xfId="9949"/>
    <cellStyle name="Итог 7 11 2 3 2" xfId="22739"/>
    <cellStyle name="Итог 7 11 2 4" xfId="22737"/>
    <cellStyle name="Итог 7 11 3" xfId="9950"/>
    <cellStyle name="Итог 7 11 3 2" xfId="22740"/>
    <cellStyle name="Итог 7 11 4" xfId="9951"/>
    <cellStyle name="Итог 7 11 4 2" xfId="22741"/>
    <cellStyle name="Итог 7 11 5" xfId="22736"/>
    <cellStyle name="Итог 7 12" xfId="9952"/>
    <cellStyle name="Итог 7 12 2" xfId="9953"/>
    <cellStyle name="Итог 7 12 2 2" xfId="22743"/>
    <cellStyle name="Итог 7 12 3" xfId="9954"/>
    <cellStyle name="Итог 7 12 3 2" xfId="22744"/>
    <cellStyle name="Итог 7 12 4" xfId="22742"/>
    <cellStyle name="Итог 7 13" xfId="9955"/>
    <cellStyle name="Итог 7 13 2" xfId="22745"/>
    <cellStyle name="Итог 7 14" xfId="9956"/>
    <cellStyle name="Итог 7 14 2" xfId="22746"/>
    <cellStyle name="Итог 7 15" xfId="22729"/>
    <cellStyle name="Итог 7 2" xfId="9957"/>
    <cellStyle name="Итог 7 2 10" xfId="9958"/>
    <cellStyle name="Итог 7 2 10 2" xfId="9959"/>
    <cellStyle name="Итог 7 2 10 2 2" xfId="22749"/>
    <cellStyle name="Итог 7 2 10 3" xfId="9960"/>
    <cellStyle name="Итог 7 2 10 3 2" xfId="22750"/>
    <cellStyle name="Итог 7 2 10 4" xfId="22748"/>
    <cellStyle name="Итог 7 2 11" xfId="9961"/>
    <cellStyle name="Итог 7 2 11 2" xfId="22751"/>
    <cellStyle name="Итог 7 2 12" xfId="9962"/>
    <cellStyle name="Итог 7 2 12 2" xfId="22752"/>
    <cellStyle name="Итог 7 2 13" xfId="22747"/>
    <cellStyle name="Итог 7 2 2" xfId="9963"/>
    <cellStyle name="Итог 7 2 2 10" xfId="9964"/>
    <cellStyle name="Итог 7 2 2 10 2" xfId="22754"/>
    <cellStyle name="Итог 7 2 2 11" xfId="22753"/>
    <cellStyle name="Итог 7 2 2 2" xfId="9965"/>
    <cellStyle name="Итог 7 2 2 2 2" xfId="9966"/>
    <cellStyle name="Итог 7 2 2 2 2 2" xfId="9967"/>
    <cellStyle name="Итог 7 2 2 2 2 2 2" xfId="22757"/>
    <cellStyle name="Итог 7 2 2 2 2 3" xfId="9968"/>
    <cellStyle name="Итог 7 2 2 2 2 3 2" xfId="22758"/>
    <cellStyle name="Итог 7 2 2 2 2 4" xfId="22756"/>
    <cellStyle name="Итог 7 2 2 2 3" xfId="9969"/>
    <cellStyle name="Итог 7 2 2 2 3 2" xfId="22759"/>
    <cellStyle name="Итог 7 2 2 2 4" xfId="9970"/>
    <cellStyle name="Итог 7 2 2 2 4 2" xfId="22760"/>
    <cellStyle name="Итог 7 2 2 2 5" xfId="22755"/>
    <cellStyle name="Итог 7 2 2 3" xfId="9971"/>
    <cellStyle name="Итог 7 2 2 3 2" xfId="9972"/>
    <cellStyle name="Итог 7 2 2 3 2 2" xfId="9973"/>
    <cellStyle name="Итог 7 2 2 3 2 2 2" xfId="22763"/>
    <cellStyle name="Итог 7 2 2 3 2 3" xfId="9974"/>
    <cellStyle name="Итог 7 2 2 3 2 3 2" xfId="22764"/>
    <cellStyle name="Итог 7 2 2 3 2 4" xfId="22762"/>
    <cellStyle name="Итог 7 2 2 3 3" xfId="9975"/>
    <cellStyle name="Итог 7 2 2 3 3 2" xfId="22765"/>
    <cellStyle name="Итог 7 2 2 3 4" xfId="9976"/>
    <cellStyle name="Итог 7 2 2 3 4 2" xfId="22766"/>
    <cellStyle name="Итог 7 2 2 3 5" xfId="22761"/>
    <cellStyle name="Итог 7 2 2 4" xfId="9977"/>
    <cellStyle name="Итог 7 2 2 4 2" xfId="9978"/>
    <cellStyle name="Итог 7 2 2 4 2 2" xfId="9979"/>
    <cellStyle name="Итог 7 2 2 4 2 2 2" xfId="22769"/>
    <cellStyle name="Итог 7 2 2 4 2 3" xfId="9980"/>
    <cellStyle name="Итог 7 2 2 4 2 3 2" xfId="22770"/>
    <cellStyle name="Итог 7 2 2 4 2 4" xfId="22768"/>
    <cellStyle name="Итог 7 2 2 4 3" xfId="9981"/>
    <cellStyle name="Итог 7 2 2 4 3 2" xfId="22771"/>
    <cellStyle name="Итог 7 2 2 4 4" xfId="9982"/>
    <cellStyle name="Итог 7 2 2 4 4 2" xfId="22772"/>
    <cellStyle name="Итог 7 2 2 4 5" xfId="22767"/>
    <cellStyle name="Итог 7 2 2 5" xfId="9983"/>
    <cellStyle name="Итог 7 2 2 5 2" xfId="9984"/>
    <cellStyle name="Итог 7 2 2 5 2 2" xfId="9985"/>
    <cellStyle name="Итог 7 2 2 5 2 2 2" xfId="22775"/>
    <cellStyle name="Итог 7 2 2 5 2 3" xfId="9986"/>
    <cellStyle name="Итог 7 2 2 5 2 3 2" xfId="22776"/>
    <cellStyle name="Итог 7 2 2 5 2 4" xfId="22774"/>
    <cellStyle name="Итог 7 2 2 5 3" xfId="9987"/>
    <cellStyle name="Итог 7 2 2 5 3 2" xfId="22777"/>
    <cellStyle name="Итог 7 2 2 5 4" xfId="9988"/>
    <cellStyle name="Итог 7 2 2 5 4 2" xfId="22778"/>
    <cellStyle name="Итог 7 2 2 5 5" xfId="22773"/>
    <cellStyle name="Итог 7 2 2 6" xfId="9989"/>
    <cellStyle name="Итог 7 2 2 6 2" xfId="9990"/>
    <cellStyle name="Итог 7 2 2 6 2 2" xfId="9991"/>
    <cellStyle name="Итог 7 2 2 6 2 2 2" xfId="22781"/>
    <cellStyle name="Итог 7 2 2 6 2 3" xfId="9992"/>
    <cellStyle name="Итог 7 2 2 6 2 3 2" xfId="22782"/>
    <cellStyle name="Итог 7 2 2 6 2 4" xfId="22780"/>
    <cellStyle name="Итог 7 2 2 6 3" xfId="9993"/>
    <cellStyle name="Итог 7 2 2 6 3 2" xfId="22783"/>
    <cellStyle name="Итог 7 2 2 6 4" xfId="9994"/>
    <cellStyle name="Итог 7 2 2 6 4 2" xfId="22784"/>
    <cellStyle name="Итог 7 2 2 6 5" xfId="22779"/>
    <cellStyle name="Итог 7 2 2 7" xfId="9995"/>
    <cellStyle name="Итог 7 2 2 7 2" xfId="9996"/>
    <cellStyle name="Итог 7 2 2 7 2 2" xfId="9997"/>
    <cellStyle name="Итог 7 2 2 7 2 2 2" xfId="22787"/>
    <cellStyle name="Итог 7 2 2 7 2 3" xfId="9998"/>
    <cellStyle name="Итог 7 2 2 7 2 3 2" xfId="22788"/>
    <cellStyle name="Итог 7 2 2 7 2 4" xfId="22786"/>
    <cellStyle name="Итог 7 2 2 7 3" xfId="9999"/>
    <cellStyle name="Итог 7 2 2 7 3 2" xfId="22789"/>
    <cellStyle name="Итог 7 2 2 7 4" xfId="10000"/>
    <cellStyle name="Итог 7 2 2 7 4 2" xfId="22790"/>
    <cellStyle name="Итог 7 2 2 7 5" xfId="22785"/>
    <cellStyle name="Итог 7 2 2 8" xfId="10001"/>
    <cellStyle name="Итог 7 2 2 8 2" xfId="10002"/>
    <cellStyle name="Итог 7 2 2 8 2 2" xfId="22792"/>
    <cellStyle name="Итог 7 2 2 8 3" xfId="10003"/>
    <cellStyle name="Итог 7 2 2 8 3 2" xfId="22793"/>
    <cellStyle name="Итог 7 2 2 8 4" xfId="22791"/>
    <cellStyle name="Итог 7 2 2 9" xfId="10004"/>
    <cellStyle name="Итог 7 2 2 9 2" xfId="22794"/>
    <cellStyle name="Итог 7 2 3" xfId="10005"/>
    <cellStyle name="Итог 7 2 3 2" xfId="10006"/>
    <cellStyle name="Итог 7 2 3 2 2" xfId="10007"/>
    <cellStyle name="Итог 7 2 3 2 2 2" xfId="10008"/>
    <cellStyle name="Итог 7 2 3 2 2 2 2" xfId="22798"/>
    <cellStyle name="Итог 7 2 3 2 2 3" xfId="22797"/>
    <cellStyle name="Итог 7 2 3 2 3" xfId="10009"/>
    <cellStyle name="Итог 7 2 3 2 3 2" xfId="22799"/>
    <cellStyle name="Итог 7 2 3 2 4" xfId="22796"/>
    <cellStyle name="Итог 7 2 3 3" xfId="10010"/>
    <cellStyle name="Итог 7 2 3 3 2" xfId="10011"/>
    <cellStyle name="Итог 7 2 3 3 2 2" xfId="22801"/>
    <cellStyle name="Итог 7 2 3 3 3" xfId="22800"/>
    <cellStyle name="Итог 7 2 3 4" xfId="10012"/>
    <cellStyle name="Итог 7 2 3 4 2" xfId="22802"/>
    <cellStyle name="Итог 7 2 3 5" xfId="22795"/>
    <cellStyle name="Итог 7 2 4" xfId="10013"/>
    <cellStyle name="Итог 7 2 4 2" xfId="10014"/>
    <cellStyle name="Итог 7 2 4 2 2" xfId="10015"/>
    <cellStyle name="Итог 7 2 4 2 2 2" xfId="22805"/>
    <cellStyle name="Итог 7 2 4 2 3" xfId="10016"/>
    <cellStyle name="Итог 7 2 4 2 3 2" xfId="22806"/>
    <cellStyle name="Итог 7 2 4 2 4" xfId="22804"/>
    <cellStyle name="Итог 7 2 4 3" xfId="10017"/>
    <cellStyle name="Итог 7 2 4 3 2" xfId="22807"/>
    <cellStyle name="Итог 7 2 4 4" xfId="10018"/>
    <cellStyle name="Итог 7 2 4 4 2" xfId="22808"/>
    <cellStyle name="Итог 7 2 4 5" xfId="22803"/>
    <cellStyle name="Итог 7 2 5" xfId="10019"/>
    <cellStyle name="Итог 7 2 5 2" xfId="10020"/>
    <cellStyle name="Итог 7 2 5 2 2" xfId="10021"/>
    <cellStyle name="Итог 7 2 5 2 2 2" xfId="22811"/>
    <cellStyle name="Итог 7 2 5 2 3" xfId="10022"/>
    <cellStyle name="Итог 7 2 5 2 3 2" xfId="22812"/>
    <cellStyle name="Итог 7 2 5 2 4" xfId="22810"/>
    <cellStyle name="Итог 7 2 5 3" xfId="10023"/>
    <cellStyle name="Итог 7 2 5 3 2" xfId="22813"/>
    <cellStyle name="Итог 7 2 5 4" xfId="10024"/>
    <cellStyle name="Итог 7 2 5 4 2" xfId="22814"/>
    <cellStyle name="Итог 7 2 5 5" xfId="22809"/>
    <cellStyle name="Итог 7 2 6" xfId="10025"/>
    <cellStyle name="Итог 7 2 6 2" xfId="10026"/>
    <cellStyle name="Итог 7 2 6 2 2" xfId="10027"/>
    <cellStyle name="Итог 7 2 6 2 2 2" xfId="22817"/>
    <cellStyle name="Итог 7 2 6 2 3" xfId="10028"/>
    <cellStyle name="Итог 7 2 6 2 3 2" xfId="22818"/>
    <cellStyle name="Итог 7 2 6 2 4" xfId="22816"/>
    <cellStyle name="Итог 7 2 6 3" xfId="10029"/>
    <cellStyle name="Итог 7 2 6 3 2" xfId="22819"/>
    <cellStyle name="Итог 7 2 6 4" xfId="10030"/>
    <cellStyle name="Итог 7 2 6 4 2" xfId="22820"/>
    <cellStyle name="Итог 7 2 6 5" xfId="22815"/>
    <cellStyle name="Итог 7 2 7" xfId="10031"/>
    <cellStyle name="Итог 7 2 7 2" xfId="10032"/>
    <cellStyle name="Итог 7 2 7 2 2" xfId="10033"/>
    <cellStyle name="Итог 7 2 7 2 2 2" xfId="22823"/>
    <cellStyle name="Итог 7 2 7 2 3" xfId="10034"/>
    <cellStyle name="Итог 7 2 7 2 3 2" xfId="22824"/>
    <cellStyle name="Итог 7 2 7 2 4" xfId="22822"/>
    <cellStyle name="Итог 7 2 7 3" xfId="10035"/>
    <cellStyle name="Итог 7 2 7 3 2" xfId="22825"/>
    <cellStyle name="Итог 7 2 7 4" xfId="10036"/>
    <cellStyle name="Итог 7 2 7 4 2" xfId="22826"/>
    <cellStyle name="Итог 7 2 7 5" xfId="22821"/>
    <cellStyle name="Итог 7 2 8" xfId="10037"/>
    <cellStyle name="Итог 7 2 8 2" xfId="10038"/>
    <cellStyle name="Итог 7 2 8 2 2" xfId="10039"/>
    <cellStyle name="Итог 7 2 8 2 2 2" xfId="22829"/>
    <cellStyle name="Итог 7 2 8 2 3" xfId="10040"/>
    <cellStyle name="Итог 7 2 8 2 3 2" xfId="22830"/>
    <cellStyle name="Итог 7 2 8 2 4" xfId="22828"/>
    <cellStyle name="Итог 7 2 8 3" xfId="10041"/>
    <cellStyle name="Итог 7 2 8 3 2" xfId="22831"/>
    <cellStyle name="Итог 7 2 8 4" xfId="10042"/>
    <cellStyle name="Итог 7 2 8 4 2" xfId="22832"/>
    <cellStyle name="Итог 7 2 8 5" xfId="22827"/>
    <cellStyle name="Итог 7 2 9" xfId="10043"/>
    <cellStyle name="Итог 7 2 9 2" xfId="10044"/>
    <cellStyle name="Итог 7 2 9 2 2" xfId="10045"/>
    <cellStyle name="Итог 7 2 9 2 2 2" xfId="22835"/>
    <cellStyle name="Итог 7 2 9 2 3" xfId="10046"/>
    <cellStyle name="Итог 7 2 9 2 3 2" xfId="22836"/>
    <cellStyle name="Итог 7 2 9 2 4" xfId="22834"/>
    <cellStyle name="Итог 7 2 9 3" xfId="10047"/>
    <cellStyle name="Итог 7 2 9 3 2" xfId="22837"/>
    <cellStyle name="Итог 7 2 9 4" xfId="10048"/>
    <cellStyle name="Итог 7 2 9 4 2" xfId="22838"/>
    <cellStyle name="Итог 7 2 9 5" xfId="22833"/>
    <cellStyle name="Итог 7 3" xfId="10049"/>
    <cellStyle name="Итог 7 3 10" xfId="10050"/>
    <cellStyle name="Итог 7 3 10 2" xfId="22840"/>
    <cellStyle name="Итог 7 3 11" xfId="10051"/>
    <cellStyle name="Итог 7 3 11 2" xfId="22841"/>
    <cellStyle name="Итог 7 3 12" xfId="22839"/>
    <cellStyle name="Итог 7 3 2" xfId="10052"/>
    <cellStyle name="Итог 7 3 2 10" xfId="10053"/>
    <cellStyle name="Итог 7 3 2 10 2" xfId="22843"/>
    <cellStyle name="Итог 7 3 2 11" xfId="22842"/>
    <cellStyle name="Итог 7 3 2 2" xfId="10054"/>
    <cellStyle name="Итог 7 3 2 2 2" xfId="10055"/>
    <cellStyle name="Итог 7 3 2 2 2 2" xfId="10056"/>
    <cellStyle name="Итог 7 3 2 2 2 2 2" xfId="22846"/>
    <cellStyle name="Итог 7 3 2 2 2 3" xfId="10057"/>
    <cellStyle name="Итог 7 3 2 2 2 3 2" xfId="22847"/>
    <cellStyle name="Итог 7 3 2 2 2 4" xfId="22845"/>
    <cellStyle name="Итог 7 3 2 2 3" xfId="10058"/>
    <cellStyle name="Итог 7 3 2 2 3 2" xfId="22848"/>
    <cellStyle name="Итог 7 3 2 2 4" xfId="10059"/>
    <cellStyle name="Итог 7 3 2 2 4 2" xfId="22849"/>
    <cellStyle name="Итог 7 3 2 2 5" xfId="22844"/>
    <cellStyle name="Итог 7 3 2 3" xfId="10060"/>
    <cellStyle name="Итог 7 3 2 3 2" xfId="10061"/>
    <cellStyle name="Итог 7 3 2 3 2 2" xfId="10062"/>
    <cellStyle name="Итог 7 3 2 3 2 2 2" xfId="22852"/>
    <cellStyle name="Итог 7 3 2 3 2 3" xfId="10063"/>
    <cellStyle name="Итог 7 3 2 3 2 3 2" xfId="22853"/>
    <cellStyle name="Итог 7 3 2 3 2 4" xfId="22851"/>
    <cellStyle name="Итог 7 3 2 3 3" xfId="10064"/>
    <cellStyle name="Итог 7 3 2 3 3 2" xfId="22854"/>
    <cellStyle name="Итог 7 3 2 3 4" xfId="10065"/>
    <cellStyle name="Итог 7 3 2 3 4 2" xfId="22855"/>
    <cellStyle name="Итог 7 3 2 3 5" xfId="22850"/>
    <cellStyle name="Итог 7 3 2 4" xfId="10066"/>
    <cellStyle name="Итог 7 3 2 4 2" xfId="10067"/>
    <cellStyle name="Итог 7 3 2 4 2 2" xfId="10068"/>
    <cellStyle name="Итог 7 3 2 4 2 2 2" xfId="22858"/>
    <cellStyle name="Итог 7 3 2 4 2 3" xfId="10069"/>
    <cellStyle name="Итог 7 3 2 4 2 3 2" xfId="22859"/>
    <cellStyle name="Итог 7 3 2 4 2 4" xfId="22857"/>
    <cellStyle name="Итог 7 3 2 4 3" xfId="10070"/>
    <cellStyle name="Итог 7 3 2 4 3 2" xfId="22860"/>
    <cellStyle name="Итог 7 3 2 4 4" xfId="10071"/>
    <cellStyle name="Итог 7 3 2 4 4 2" xfId="22861"/>
    <cellStyle name="Итог 7 3 2 4 5" xfId="22856"/>
    <cellStyle name="Итог 7 3 2 5" xfId="10072"/>
    <cellStyle name="Итог 7 3 2 5 2" xfId="10073"/>
    <cellStyle name="Итог 7 3 2 5 2 2" xfId="10074"/>
    <cellStyle name="Итог 7 3 2 5 2 2 2" xfId="22864"/>
    <cellStyle name="Итог 7 3 2 5 2 3" xfId="10075"/>
    <cellStyle name="Итог 7 3 2 5 2 3 2" xfId="22865"/>
    <cellStyle name="Итог 7 3 2 5 2 4" xfId="22863"/>
    <cellStyle name="Итог 7 3 2 5 3" xfId="10076"/>
    <cellStyle name="Итог 7 3 2 5 3 2" xfId="22866"/>
    <cellStyle name="Итог 7 3 2 5 4" xfId="10077"/>
    <cellStyle name="Итог 7 3 2 5 4 2" xfId="22867"/>
    <cellStyle name="Итог 7 3 2 5 5" xfId="22862"/>
    <cellStyle name="Итог 7 3 2 6" xfId="10078"/>
    <cellStyle name="Итог 7 3 2 6 2" xfId="10079"/>
    <cellStyle name="Итог 7 3 2 6 2 2" xfId="10080"/>
    <cellStyle name="Итог 7 3 2 6 2 2 2" xfId="22870"/>
    <cellStyle name="Итог 7 3 2 6 2 3" xfId="10081"/>
    <cellStyle name="Итог 7 3 2 6 2 3 2" xfId="22871"/>
    <cellStyle name="Итог 7 3 2 6 2 4" xfId="22869"/>
    <cellStyle name="Итог 7 3 2 6 3" xfId="10082"/>
    <cellStyle name="Итог 7 3 2 6 3 2" xfId="22872"/>
    <cellStyle name="Итог 7 3 2 6 4" xfId="10083"/>
    <cellStyle name="Итог 7 3 2 6 4 2" xfId="22873"/>
    <cellStyle name="Итог 7 3 2 6 5" xfId="22868"/>
    <cellStyle name="Итог 7 3 2 7" xfId="10084"/>
    <cellStyle name="Итог 7 3 2 7 2" xfId="10085"/>
    <cellStyle name="Итог 7 3 2 7 2 2" xfId="10086"/>
    <cellStyle name="Итог 7 3 2 7 2 2 2" xfId="22876"/>
    <cellStyle name="Итог 7 3 2 7 2 3" xfId="10087"/>
    <cellStyle name="Итог 7 3 2 7 2 3 2" xfId="22877"/>
    <cellStyle name="Итог 7 3 2 7 2 4" xfId="22875"/>
    <cellStyle name="Итог 7 3 2 7 3" xfId="10088"/>
    <cellStyle name="Итог 7 3 2 7 3 2" xfId="22878"/>
    <cellStyle name="Итог 7 3 2 7 4" xfId="10089"/>
    <cellStyle name="Итог 7 3 2 7 4 2" xfId="22879"/>
    <cellStyle name="Итог 7 3 2 7 5" xfId="22874"/>
    <cellStyle name="Итог 7 3 2 8" xfId="10090"/>
    <cellStyle name="Итог 7 3 2 8 2" xfId="10091"/>
    <cellStyle name="Итог 7 3 2 8 2 2" xfId="22881"/>
    <cellStyle name="Итог 7 3 2 8 3" xfId="10092"/>
    <cellStyle name="Итог 7 3 2 8 3 2" xfId="22882"/>
    <cellStyle name="Итог 7 3 2 8 4" xfId="22880"/>
    <cellStyle name="Итог 7 3 2 9" xfId="10093"/>
    <cellStyle name="Итог 7 3 2 9 2" xfId="22883"/>
    <cellStyle name="Итог 7 3 3" xfId="10094"/>
    <cellStyle name="Итог 7 3 3 2" xfId="10095"/>
    <cellStyle name="Итог 7 3 3 2 2" xfId="10096"/>
    <cellStyle name="Итог 7 3 3 2 2 2" xfId="22886"/>
    <cellStyle name="Итог 7 3 3 2 3" xfId="10097"/>
    <cellStyle name="Итог 7 3 3 2 3 2" xfId="22887"/>
    <cellStyle name="Итог 7 3 3 2 4" xfId="22885"/>
    <cellStyle name="Итог 7 3 3 3" xfId="10098"/>
    <cellStyle name="Итог 7 3 3 3 2" xfId="22888"/>
    <cellStyle name="Итог 7 3 3 4" xfId="10099"/>
    <cellStyle name="Итог 7 3 3 4 2" xfId="22889"/>
    <cellStyle name="Итог 7 3 3 5" xfId="22884"/>
    <cellStyle name="Итог 7 3 4" xfId="10100"/>
    <cellStyle name="Итог 7 3 4 2" xfId="10101"/>
    <cellStyle name="Итог 7 3 4 2 2" xfId="10102"/>
    <cellStyle name="Итог 7 3 4 2 2 2" xfId="22892"/>
    <cellStyle name="Итог 7 3 4 2 3" xfId="10103"/>
    <cellStyle name="Итог 7 3 4 2 3 2" xfId="22893"/>
    <cellStyle name="Итог 7 3 4 2 4" xfId="22891"/>
    <cellStyle name="Итог 7 3 4 3" xfId="10104"/>
    <cellStyle name="Итог 7 3 4 3 2" xfId="22894"/>
    <cellStyle name="Итог 7 3 4 4" xfId="10105"/>
    <cellStyle name="Итог 7 3 4 4 2" xfId="22895"/>
    <cellStyle name="Итог 7 3 4 5" xfId="22890"/>
    <cellStyle name="Итог 7 3 5" xfId="10106"/>
    <cellStyle name="Итог 7 3 5 2" xfId="10107"/>
    <cellStyle name="Итог 7 3 5 2 2" xfId="10108"/>
    <cellStyle name="Итог 7 3 5 2 2 2" xfId="22898"/>
    <cellStyle name="Итог 7 3 5 2 3" xfId="10109"/>
    <cellStyle name="Итог 7 3 5 2 3 2" xfId="22899"/>
    <cellStyle name="Итог 7 3 5 2 4" xfId="22897"/>
    <cellStyle name="Итог 7 3 5 3" xfId="10110"/>
    <cellStyle name="Итог 7 3 5 3 2" xfId="22900"/>
    <cellStyle name="Итог 7 3 5 4" xfId="10111"/>
    <cellStyle name="Итог 7 3 5 4 2" xfId="22901"/>
    <cellStyle name="Итог 7 3 5 5" xfId="22896"/>
    <cellStyle name="Итог 7 3 6" xfId="10112"/>
    <cellStyle name="Итог 7 3 6 2" xfId="10113"/>
    <cellStyle name="Итог 7 3 6 2 2" xfId="10114"/>
    <cellStyle name="Итог 7 3 6 2 2 2" xfId="22904"/>
    <cellStyle name="Итог 7 3 6 2 3" xfId="10115"/>
    <cellStyle name="Итог 7 3 6 2 3 2" xfId="22905"/>
    <cellStyle name="Итог 7 3 6 2 4" xfId="22903"/>
    <cellStyle name="Итог 7 3 6 3" xfId="10116"/>
    <cellStyle name="Итог 7 3 6 3 2" xfId="22906"/>
    <cellStyle name="Итог 7 3 6 4" xfId="10117"/>
    <cellStyle name="Итог 7 3 6 4 2" xfId="22907"/>
    <cellStyle name="Итог 7 3 6 5" xfId="22902"/>
    <cellStyle name="Итог 7 3 7" xfId="10118"/>
    <cellStyle name="Итог 7 3 7 2" xfId="10119"/>
    <cellStyle name="Итог 7 3 7 2 2" xfId="10120"/>
    <cellStyle name="Итог 7 3 7 2 2 2" xfId="22910"/>
    <cellStyle name="Итог 7 3 7 2 3" xfId="10121"/>
    <cellStyle name="Итог 7 3 7 2 3 2" xfId="22911"/>
    <cellStyle name="Итог 7 3 7 2 4" xfId="22909"/>
    <cellStyle name="Итог 7 3 7 3" xfId="10122"/>
    <cellStyle name="Итог 7 3 7 3 2" xfId="22912"/>
    <cellStyle name="Итог 7 3 7 4" xfId="10123"/>
    <cellStyle name="Итог 7 3 7 4 2" xfId="22913"/>
    <cellStyle name="Итог 7 3 7 5" xfId="22908"/>
    <cellStyle name="Итог 7 3 8" xfId="10124"/>
    <cellStyle name="Итог 7 3 8 2" xfId="10125"/>
    <cellStyle name="Итог 7 3 8 2 2" xfId="10126"/>
    <cellStyle name="Итог 7 3 8 2 2 2" xfId="22916"/>
    <cellStyle name="Итог 7 3 8 2 3" xfId="10127"/>
    <cellStyle name="Итог 7 3 8 2 3 2" xfId="22917"/>
    <cellStyle name="Итог 7 3 8 2 4" xfId="22915"/>
    <cellStyle name="Итог 7 3 8 3" xfId="10128"/>
    <cellStyle name="Итог 7 3 8 3 2" xfId="22918"/>
    <cellStyle name="Итог 7 3 8 4" xfId="10129"/>
    <cellStyle name="Итог 7 3 8 4 2" xfId="22919"/>
    <cellStyle name="Итог 7 3 8 5" xfId="22914"/>
    <cellStyle name="Итог 7 3 9" xfId="10130"/>
    <cellStyle name="Итог 7 3 9 2" xfId="10131"/>
    <cellStyle name="Итог 7 3 9 2 2" xfId="22921"/>
    <cellStyle name="Итог 7 3 9 3" xfId="10132"/>
    <cellStyle name="Итог 7 3 9 3 2" xfId="22922"/>
    <cellStyle name="Итог 7 3 9 4" xfId="22920"/>
    <cellStyle name="Итог 7 4" xfId="10133"/>
    <cellStyle name="Итог 7 4 10" xfId="10134"/>
    <cellStyle name="Итог 7 4 10 2" xfId="22924"/>
    <cellStyle name="Итог 7 4 11" xfId="22923"/>
    <cellStyle name="Итог 7 4 2" xfId="10135"/>
    <cellStyle name="Итог 7 4 2 2" xfId="10136"/>
    <cellStyle name="Итог 7 4 2 2 2" xfId="10137"/>
    <cellStyle name="Итог 7 4 2 2 2 2" xfId="22927"/>
    <cellStyle name="Итог 7 4 2 2 3" xfId="10138"/>
    <cellStyle name="Итог 7 4 2 2 3 2" xfId="22928"/>
    <cellStyle name="Итог 7 4 2 2 4" xfId="22926"/>
    <cellStyle name="Итог 7 4 2 3" xfId="10139"/>
    <cellStyle name="Итог 7 4 2 3 2" xfId="22929"/>
    <cellStyle name="Итог 7 4 2 4" xfId="10140"/>
    <cellStyle name="Итог 7 4 2 4 2" xfId="22930"/>
    <cellStyle name="Итог 7 4 2 5" xfId="22925"/>
    <cellStyle name="Итог 7 4 3" xfId="10141"/>
    <cellStyle name="Итог 7 4 3 2" xfId="10142"/>
    <cellStyle name="Итог 7 4 3 2 2" xfId="10143"/>
    <cellStyle name="Итог 7 4 3 2 2 2" xfId="22933"/>
    <cellStyle name="Итог 7 4 3 2 3" xfId="10144"/>
    <cellStyle name="Итог 7 4 3 2 3 2" xfId="22934"/>
    <cellStyle name="Итог 7 4 3 2 4" xfId="22932"/>
    <cellStyle name="Итог 7 4 3 3" xfId="10145"/>
    <cellStyle name="Итог 7 4 3 3 2" xfId="22935"/>
    <cellStyle name="Итог 7 4 3 4" xfId="10146"/>
    <cellStyle name="Итог 7 4 3 4 2" xfId="22936"/>
    <cellStyle name="Итог 7 4 3 5" xfId="22931"/>
    <cellStyle name="Итог 7 4 4" xfId="10147"/>
    <cellStyle name="Итог 7 4 4 2" xfId="10148"/>
    <cellStyle name="Итог 7 4 4 2 2" xfId="10149"/>
    <cellStyle name="Итог 7 4 4 2 2 2" xfId="22939"/>
    <cellStyle name="Итог 7 4 4 2 3" xfId="10150"/>
    <cellStyle name="Итог 7 4 4 2 3 2" xfId="22940"/>
    <cellStyle name="Итог 7 4 4 2 4" xfId="22938"/>
    <cellStyle name="Итог 7 4 4 3" xfId="10151"/>
    <cellStyle name="Итог 7 4 4 3 2" xfId="22941"/>
    <cellStyle name="Итог 7 4 4 4" xfId="10152"/>
    <cellStyle name="Итог 7 4 4 4 2" xfId="22942"/>
    <cellStyle name="Итог 7 4 4 5" xfId="22937"/>
    <cellStyle name="Итог 7 4 5" xfId="10153"/>
    <cellStyle name="Итог 7 4 5 2" xfId="10154"/>
    <cellStyle name="Итог 7 4 5 2 2" xfId="10155"/>
    <cellStyle name="Итог 7 4 5 2 2 2" xfId="22945"/>
    <cellStyle name="Итог 7 4 5 2 3" xfId="10156"/>
    <cellStyle name="Итог 7 4 5 2 3 2" xfId="22946"/>
    <cellStyle name="Итог 7 4 5 2 4" xfId="22944"/>
    <cellStyle name="Итог 7 4 5 3" xfId="10157"/>
    <cellStyle name="Итог 7 4 5 3 2" xfId="22947"/>
    <cellStyle name="Итог 7 4 5 4" xfId="10158"/>
    <cellStyle name="Итог 7 4 5 4 2" xfId="22948"/>
    <cellStyle name="Итог 7 4 5 5" xfId="22943"/>
    <cellStyle name="Итог 7 4 6" xfId="10159"/>
    <cellStyle name="Итог 7 4 6 2" xfId="10160"/>
    <cellStyle name="Итог 7 4 6 2 2" xfId="10161"/>
    <cellStyle name="Итог 7 4 6 2 2 2" xfId="22951"/>
    <cellStyle name="Итог 7 4 6 2 3" xfId="10162"/>
    <cellStyle name="Итог 7 4 6 2 3 2" xfId="22952"/>
    <cellStyle name="Итог 7 4 6 2 4" xfId="22950"/>
    <cellStyle name="Итог 7 4 6 3" xfId="10163"/>
    <cellStyle name="Итог 7 4 6 3 2" xfId="22953"/>
    <cellStyle name="Итог 7 4 6 4" xfId="10164"/>
    <cellStyle name="Итог 7 4 6 4 2" xfId="22954"/>
    <cellStyle name="Итог 7 4 6 5" xfId="22949"/>
    <cellStyle name="Итог 7 4 7" xfId="10165"/>
    <cellStyle name="Итог 7 4 7 2" xfId="10166"/>
    <cellStyle name="Итог 7 4 7 2 2" xfId="10167"/>
    <cellStyle name="Итог 7 4 7 2 2 2" xfId="22957"/>
    <cellStyle name="Итог 7 4 7 2 3" xfId="10168"/>
    <cellStyle name="Итог 7 4 7 2 3 2" xfId="22958"/>
    <cellStyle name="Итог 7 4 7 2 4" xfId="22956"/>
    <cellStyle name="Итог 7 4 7 3" xfId="10169"/>
    <cellStyle name="Итог 7 4 7 3 2" xfId="22959"/>
    <cellStyle name="Итог 7 4 7 4" xfId="10170"/>
    <cellStyle name="Итог 7 4 7 4 2" xfId="22960"/>
    <cellStyle name="Итог 7 4 7 5" xfId="22955"/>
    <cellStyle name="Итог 7 4 8" xfId="10171"/>
    <cellStyle name="Итог 7 4 8 2" xfId="10172"/>
    <cellStyle name="Итог 7 4 8 2 2" xfId="22962"/>
    <cellStyle name="Итог 7 4 8 3" xfId="10173"/>
    <cellStyle name="Итог 7 4 8 3 2" xfId="22963"/>
    <cellStyle name="Итог 7 4 8 4" xfId="22961"/>
    <cellStyle name="Итог 7 4 9" xfId="10174"/>
    <cellStyle name="Итог 7 4 9 2" xfId="22964"/>
    <cellStyle name="Итог 7 5" xfId="10175"/>
    <cellStyle name="Итог 7 5 10" xfId="22965"/>
    <cellStyle name="Итог 7 5 2" xfId="10176"/>
    <cellStyle name="Итог 7 5 2 2" xfId="10177"/>
    <cellStyle name="Итог 7 5 2 2 2" xfId="10178"/>
    <cellStyle name="Итог 7 5 2 2 2 2" xfId="22968"/>
    <cellStyle name="Итог 7 5 2 2 3" xfId="10179"/>
    <cellStyle name="Итог 7 5 2 2 3 2" xfId="22969"/>
    <cellStyle name="Итог 7 5 2 2 4" xfId="22967"/>
    <cellStyle name="Итог 7 5 2 3" xfId="10180"/>
    <cellStyle name="Итог 7 5 2 3 2" xfId="22970"/>
    <cellStyle name="Итог 7 5 2 4" xfId="10181"/>
    <cellStyle name="Итог 7 5 2 4 2" xfId="22971"/>
    <cellStyle name="Итог 7 5 2 5" xfId="22966"/>
    <cellStyle name="Итог 7 5 3" xfId="10182"/>
    <cellStyle name="Итог 7 5 3 2" xfId="10183"/>
    <cellStyle name="Итог 7 5 3 2 2" xfId="10184"/>
    <cellStyle name="Итог 7 5 3 2 2 2" xfId="22974"/>
    <cellStyle name="Итог 7 5 3 2 3" xfId="10185"/>
    <cellStyle name="Итог 7 5 3 2 3 2" xfId="22975"/>
    <cellStyle name="Итог 7 5 3 2 4" xfId="22973"/>
    <cellStyle name="Итог 7 5 3 3" xfId="10186"/>
    <cellStyle name="Итог 7 5 3 3 2" xfId="22976"/>
    <cellStyle name="Итог 7 5 3 4" xfId="10187"/>
    <cellStyle name="Итог 7 5 3 4 2" xfId="22977"/>
    <cellStyle name="Итог 7 5 3 5" xfId="22972"/>
    <cellStyle name="Итог 7 5 4" xfId="10188"/>
    <cellStyle name="Итог 7 5 4 2" xfId="10189"/>
    <cellStyle name="Итог 7 5 4 2 2" xfId="10190"/>
    <cellStyle name="Итог 7 5 4 2 2 2" xfId="22980"/>
    <cellStyle name="Итог 7 5 4 2 3" xfId="10191"/>
    <cellStyle name="Итог 7 5 4 2 3 2" xfId="22981"/>
    <cellStyle name="Итог 7 5 4 2 4" xfId="22979"/>
    <cellStyle name="Итог 7 5 4 3" xfId="10192"/>
    <cellStyle name="Итог 7 5 4 3 2" xfId="22982"/>
    <cellStyle name="Итог 7 5 4 4" xfId="10193"/>
    <cellStyle name="Итог 7 5 4 4 2" xfId="22983"/>
    <cellStyle name="Итог 7 5 4 5" xfId="22978"/>
    <cellStyle name="Итог 7 5 5" xfId="10194"/>
    <cellStyle name="Итог 7 5 5 2" xfId="10195"/>
    <cellStyle name="Итог 7 5 5 2 2" xfId="10196"/>
    <cellStyle name="Итог 7 5 5 2 2 2" xfId="22986"/>
    <cellStyle name="Итог 7 5 5 2 3" xfId="10197"/>
    <cellStyle name="Итог 7 5 5 2 3 2" xfId="22987"/>
    <cellStyle name="Итог 7 5 5 2 4" xfId="22985"/>
    <cellStyle name="Итог 7 5 5 3" xfId="10198"/>
    <cellStyle name="Итог 7 5 5 3 2" xfId="22988"/>
    <cellStyle name="Итог 7 5 5 4" xfId="10199"/>
    <cellStyle name="Итог 7 5 5 4 2" xfId="22989"/>
    <cellStyle name="Итог 7 5 5 5" xfId="22984"/>
    <cellStyle name="Итог 7 5 6" xfId="10200"/>
    <cellStyle name="Итог 7 5 6 2" xfId="10201"/>
    <cellStyle name="Итог 7 5 6 2 2" xfId="10202"/>
    <cellStyle name="Итог 7 5 6 2 2 2" xfId="22992"/>
    <cellStyle name="Итог 7 5 6 2 3" xfId="10203"/>
    <cellStyle name="Итог 7 5 6 2 3 2" xfId="22993"/>
    <cellStyle name="Итог 7 5 6 2 4" xfId="22991"/>
    <cellStyle name="Итог 7 5 6 3" xfId="10204"/>
    <cellStyle name="Итог 7 5 6 3 2" xfId="22994"/>
    <cellStyle name="Итог 7 5 6 4" xfId="10205"/>
    <cellStyle name="Итог 7 5 6 4 2" xfId="22995"/>
    <cellStyle name="Итог 7 5 6 5" xfId="22990"/>
    <cellStyle name="Итог 7 5 7" xfId="10206"/>
    <cellStyle name="Итог 7 5 7 2" xfId="10207"/>
    <cellStyle name="Итог 7 5 7 2 2" xfId="22997"/>
    <cellStyle name="Итог 7 5 7 3" xfId="10208"/>
    <cellStyle name="Итог 7 5 7 3 2" xfId="22998"/>
    <cellStyle name="Итог 7 5 7 4" xfId="22996"/>
    <cellStyle name="Итог 7 5 8" xfId="10209"/>
    <cellStyle name="Итог 7 5 8 2" xfId="22999"/>
    <cellStyle name="Итог 7 5 9" xfId="10210"/>
    <cellStyle name="Итог 7 5 9 2" xfId="23000"/>
    <cellStyle name="Итог 7 6" xfId="10211"/>
    <cellStyle name="Итог 7 6 2" xfId="10212"/>
    <cellStyle name="Итог 7 6 2 2" xfId="10213"/>
    <cellStyle name="Итог 7 6 2 2 2" xfId="23003"/>
    <cellStyle name="Итог 7 6 2 3" xfId="10214"/>
    <cellStyle name="Итог 7 6 2 3 2" xfId="23004"/>
    <cellStyle name="Итог 7 6 2 4" xfId="23002"/>
    <cellStyle name="Итог 7 6 3" xfId="10215"/>
    <cellStyle name="Итог 7 6 3 2" xfId="23005"/>
    <cellStyle name="Итог 7 6 4" xfId="10216"/>
    <cellStyle name="Итог 7 6 4 2" xfId="23006"/>
    <cellStyle name="Итог 7 6 5" xfId="23001"/>
    <cellStyle name="Итог 7 7" xfId="10217"/>
    <cellStyle name="Итог 7 7 2" xfId="10218"/>
    <cellStyle name="Итог 7 7 2 2" xfId="10219"/>
    <cellStyle name="Итог 7 7 2 2 2" xfId="23009"/>
    <cellStyle name="Итог 7 7 2 3" xfId="10220"/>
    <cellStyle name="Итог 7 7 2 3 2" xfId="23010"/>
    <cellStyle name="Итог 7 7 2 4" xfId="23008"/>
    <cellStyle name="Итог 7 7 3" xfId="10221"/>
    <cellStyle name="Итог 7 7 3 2" xfId="23011"/>
    <cellStyle name="Итог 7 7 4" xfId="10222"/>
    <cellStyle name="Итог 7 7 4 2" xfId="23012"/>
    <cellStyle name="Итог 7 7 5" xfId="23007"/>
    <cellStyle name="Итог 7 8" xfId="10223"/>
    <cellStyle name="Итог 7 8 2" xfId="10224"/>
    <cellStyle name="Итог 7 8 2 2" xfId="10225"/>
    <cellStyle name="Итог 7 8 2 2 2" xfId="23015"/>
    <cellStyle name="Итог 7 8 2 3" xfId="10226"/>
    <cellStyle name="Итог 7 8 2 3 2" xfId="23016"/>
    <cellStyle name="Итог 7 8 2 4" xfId="23014"/>
    <cellStyle name="Итог 7 8 3" xfId="10227"/>
    <cellStyle name="Итог 7 8 3 2" xfId="23017"/>
    <cellStyle name="Итог 7 8 4" xfId="10228"/>
    <cellStyle name="Итог 7 8 4 2" xfId="23018"/>
    <cellStyle name="Итог 7 8 5" xfId="23013"/>
    <cellStyle name="Итог 7 9" xfId="10229"/>
    <cellStyle name="Итог 7 9 2" xfId="10230"/>
    <cellStyle name="Итог 7 9 2 2" xfId="10231"/>
    <cellStyle name="Итог 7 9 2 2 2" xfId="23021"/>
    <cellStyle name="Итог 7 9 2 3" xfId="10232"/>
    <cellStyle name="Итог 7 9 2 3 2" xfId="23022"/>
    <cellStyle name="Итог 7 9 2 4" xfId="23020"/>
    <cellStyle name="Итог 7 9 3" xfId="10233"/>
    <cellStyle name="Итог 7 9 3 2" xfId="23023"/>
    <cellStyle name="Итог 7 9 4" xfId="10234"/>
    <cellStyle name="Итог 7 9 4 2" xfId="23024"/>
    <cellStyle name="Итог 7 9 5" xfId="23019"/>
    <cellStyle name="Итог 7_46EE.2011(v1.0)" xfId="10235"/>
    <cellStyle name="Итог 8" xfId="10236"/>
    <cellStyle name="Итог 8 10" xfId="10237"/>
    <cellStyle name="Итог 8 10 2" xfId="10238"/>
    <cellStyle name="Итог 8 10 2 2" xfId="10239"/>
    <cellStyle name="Итог 8 10 2 2 2" xfId="23028"/>
    <cellStyle name="Итог 8 10 2 3" xfId="10240"/>
    <cellStyle name="Итог 8 10 2 3 2" xfId="23029"/>
    <cellStyle name="Итог 8 10 2 4" xfId="23027"/>
    <cellStyle name="Итог 8 10 3" xfId="10241"/>
    <cellStyle name="Итог 8 10 3 2" xfId="23030"/>
    <cellStyle name="Итог 8 10 4" xfId="10242"/>
    <cellStyle name="Итог 8 10 4 2" xfId="23031"/>
    <cellStyle name="Итог 8 10 5" xfId="23026"/>
    <cellStyle name="Итог 8 11" xfId="10243"/>
    <cellStyle name="Итог 8 11 2" xfId="10244"/>
    <cellStyle name="Итог 8 11 2 2" xfId="10245"/>
    <cellStyle name="Итог 8 11 2 2 2" xfId="23034"/>
    <cellStyle name="Итог 8 11 2 3" xfId="10246"/>
    <cellStyle name="Итог 8 11 2 3 2" xfId="23035"/>
    <cellStyle name="Итог 8 11 2 4" xfId="23033"/>
    <cellStyle name="Итог 8 11 3" xfId="10247"/>
    <cellStyle name="Итог 8 11 3 2" xfId="23036"/>
    <cellStyle name="Итог 8 11 4" xfId="10248"/>
    <cellStyle name="Итог 8 11 4 2" xfId="23037"/>
    <cellStyle name="Итог 8 11 5" xfId="23032"/>
    <cellStyle name="Итог 8 12" xfId="10249"/>
    <cellStyle name="Итог 8 12 2" xfId="10250"/>
    <cellStyle name="Итог 8 12 2 2" xfId="23039"/>
    <cellStyle name="Итог 8 12 3" xfId="10251"/>
    <cellStyle name="Итог 8 12 3 2" xfId="23040"/>
    <cellStyle name="Итог 8 12 4" xfId="23038"/>
    <cellStyle name="Итог 8 13" xfId="10252"/>
    <cellStyle name="Итог 8 13 2" xfId="23041"/>
    <cellStyle name="Итог 8 14" xfId="10253"/>
    <cellStyle name="Итог 8 14 2" xfId="23042"/>
    <cellStyle name="Итог 8 15" xfId="23025"/>
    <cellStyle name="Итог 8 2" xfId="10254"/>
    <cellStyle name="Итог 8 2 10" xfId="10255"/>
    <cellStyle name="Итог 8 2 10 2" xfId="10256"/>
    <cellStyle name="Итог 8 2 10 2 2" xfId="23045"/>
    <cellStyle name="Итог 8 2 10 3" xfId="10257"/>
    <cellStyle name="Итог 8 2 10 3 2" xfId="23046"/>
    <cellStyle name="Итог 8 2 10 4" xfId="23044"/>
    <cellStyle name="Итог 8 2 11" xfId="10258"/>
    <cellStyle name="Итог 8 2 11 2" xfId="23047"/>
    <cellStyle name="Итог 8 2 12" xfId="10259"/>
    <cellStyle name="Итог 8 2 12 2" xfId="23048"/>
    <cellStyle name="Итог 8 2 13" xfId="23043"/>
    <cellStyle name="Итог 8 2 2" xfId="10260"/>
    <cellStyle name="Итог 8 2 2 10" xfId="10261"/>
    <cellStyle name="Итог 8 2 2 10 2" xfId="23050"/>
    <cellStyle name="Итог 8 2 2 11" xfId="23049"/>
    <cellStyle name="Итог 8 2 2 2" xfId="10262"/>
    <cellStyle name="Итог 8 2 2 2 2" xfId="10263"/>
    <cellStyle name="Итог 8 2 2 2 2 2" xfId="10264"/>
    <cellStyle name="Итог 8 2 2 2 2 2 2" xfId="23053"/>
    <cellStyle name="Итог 8 2 2 2 2 3" xfId="10265"/>
    <cellStyle name="Итог 8 2 2 2 2 3 2" xfId="23054"/>
    <cellStyle name="Итог 8 2 2 2 2 4" xfId="23052"/>
    <cellStyle name="Итог 8 2 2 2 3" xfId="10266"/>
    <cellStyle name="Итог 8 2 2 2 3 2" xfId="23055"/>
    <cellStyle name="Итог 8 2 2 2 4" xfId="10267"/>
    <cellStyle name="Итог 8 2 2 2 4 2" xfId="23056"/>
    <cellStyle name="Итог 8 2 2 2 5" xfId="23051"/>
    <cellStyle name="Итог 8 2 2 3" xfId="10268"/>
    <cellStyle name="Итог 8 2 2 3 2" xfId="10269"/>
    <cellStyle name="Итог 8 2 2 3 2 2" xfId="10270"/>
    <cellStyle name="Итог 8 2 2 3 2 2 2" xfId="23059"/>
    <cellStyle name="Итог 8 2 2 3 2 3" xfId="10271"/>
    <cellStyle name="Итог 8 2 2 3 2 3 2" xfId="23060"/>
    <cellStyle name="Итог 8 2 2 3 2 4" xfId="23058"/>
    <cellStyle name="Итог 8 2 2 3 3" xfId="10272"/>
    <cellStyle name="Итог 8 2 2 3 3 2" xfId="23061"/>
    <cellStyle name="Итог 8 2 2 3 4" xfId="10273"/>
    <cellStyle name="Итог 8 2 2 3 4 2" xfId="23062"/>
    <cellStyle name="Итог 8 2 2 3 5" xfId="23057"/>
    <cellStyle name="Итог 8 2 2 4" xfId="10274"/>
    <cellStyle name="Итог 8 2 2 4 2" xfId="10275"/>
    <cellStyle name="Итог 8 2 2 4 2 2" xfId="10276"/>
    <cellStyle name="Итог 8 2 2 4 2 2 2" xfId="23065"/>
    <cellStyle name="Итог 8 2 2 4 2 3" xfId="10277"/>
    <cellStyle name="Итог 8 2 2 4 2 3 2" xfId="23066"/>
    <cellStyle name="Итог 8 2 2 4 2 4" xfId="23064"/>
    <cellStyle name="Итог 8 2 2 4 3" xfId="10278"/>
    <cellStyle name="Итог 8 2 2 4 3 2" xfId="23067"/>
    <cellStyle name="Итог 8 2 2 4 4" xfId="10279"/>
    <cellStyle name="Итог 8 2 2 4 4 2" xfId="23068"/>
    <cellStyle name="Итог 8 2 2 4 5" xfId="23063"/>
    <cellStyle name="Итог 8 2 2 5" xfId="10280"/>
    <cellStyle name="Итог 8 2 2 5 2" xfId="10281"/>
    <cellStyle name="Итог 8 2 2 5 2 2" xfId="10282"/>
    <cellStyle name="Итог 8 2 2 5 2 2 2" xfId="23071"/>
    <cellStyle name="Итог 8 2 2 5 2 3" xfId="10283"/>
    <cellStyle name="Итог 8 2 2 5 2 3 2" xfId="23072"/>
    <cellStyle name="Итог 8 2 2 5 2 4" xfId="23070"/>
    <cellStyle name="Итог 8 2 2 5 3" xfId="10284"/>
    <cellStyle name="Итог 8 2 2 5 3 2" xfId="23073"/>
    <cellStyle name="Итог 8 2 2 5 4" xfId="10285"/>
    <cellStyle name="Итог 8 2 2 5 4 2" xfId="23074"/>
    <cellStyle name="Итог 8 2 2 5 5" xfId="23069"/>
    <cellStyle name="Итог 8 2 2 6" xfId="10286"/>
    <cellStyle name="Итог 8 2 2 6 2" xfId="10287"/>
    <cellStyle name="Итог 8 2 2 6 2 2" xfId="10288"/>
    <cellStyle name="Итог 8 2 2 6 2 2 2" xfId="23077"/>
    <cellStyle name="Итог 8 2 2 6 2 3" xfId="10289"/>
    <cellStyle name="Итог 8 2 2 6 2 3 2" xfId="23078"/>
    <cellStyle name="Итог 8 2 2 6 2 4" xfId="23076"/>
    <cellStyle name="Итог 8 2 2 6 3" xfId="10290"/>
    <cellStyle name="Итог 8 2 2 6 3 2" xfId="23079"/>
    <cellStyle name="Итог 8 2 2 6 4" xfId="10291"/>
    <cellStyle name="Итог 8 2 2 6 4 2" xfId="23080"/>
    <cellStyle name="Итог 8 2 2 6 5" xfId="23075"/>
    <cellStyle name="Итог 8 2 2 7" xfId="10292"/>
    <cellStyle name="Итог 8 2 2 7 2" xfId="10293"/>
    <cellStyle name="Итог 8 2 2 7 2 2" xfId="10294"/>
    <cellStyle name="Итог 8 2 2 7 2 2 2" xfId="23083"/>
    <cellStyle name="Итог 8 2 2 7 2 3" xfId="10295"/>
    <cellStyle name="Итог 8 2 2 7 2 3 2" xfId="23084"/>
    <cellStyle name="Итог 8 2 2 7 2 4" xfId="23082"/>
    <cellStyle name="Итог 8 2 2 7 3" xfId="10296"/>
    <cellStyle name="Итог 8 2 2 7 3 2" xfId="23085"/>
    <cellStyle name="Итог 8 2 2 7 4" xfId="10297"/>
    <cellStyle name="Итог 8 2 2 7 4 2" xfId="23086"/>
    <cellStyle name="Итог 8 2 2 7 5" xfId="23081"/>
    <cellStyle name="Итог 8 2 2 8" xfId="10298"/>
    <cellStyle name="Итог 8 2 2 8 2" xfId="10299"/>
    <cellStyle name="Итог 8 2 2 8 2 2" xfId="23088"/>
    <cellStyle name="Итог 8 2 2 8 3" xfId="10300"/>
    <cellStyle name="Итог 8 2 2 8 3 2" xfId="23089"/>
    <cellStyle name="Итог 8 2 2 8 4" xfId="23087"/>
    <cellStyle name="Итог 8 2 2 9" xfId="10301"/>
    <cellStyle name="Итог 8 2 2 9 2" xfId="23090"/>
    <cellStyle name="Итог 8 2 3" xfId="10302"/>
    <cellStyle name="Итог 8 2 3 2" xfId="10303"/>
    <cellStyle name="Итог 8 2 3 2 2" xfId="10304"/>
    <cellStyle name="Итог 8 2 3 2 2 2" xfId="10305"/>
    <cellStyle name="Итог 8 2 3 2 2 2 2" xfId="23094"/>
    <cellStyle name="Итог 8 2 3 2 2 3" xfId="23093"/>
    <cellStyle name="Итог 8 2 3 2 3" xfId="10306"/>
    <cellStyle name="Итог 8 2 3 2 3 2" xfId="23095"/>
    <cellStyle name="Итог 8 2 3 2 4" xfId="23092"/>
    <cellStyle name="Итог 8 2 3 3" xfId="10307"/>
    <cellStyle name="Итог 8 2 3 3 2" xfId="10308"/>
    <cellStyle name="Итог 8 2 3 3 2 2" xfId="23097"/>
    <cellStyle name="Итог 8 2 3 3 3" xfId="23096"/>
    <cellStyle name="Итог 8 2 3 4" xfId="10309"/>
    <cellStyle name="Итог 8 2 3 4 2" xfId="23098"/>
    <cellStyle name="Итог 8 2 3 5" xfId="23091"/>
    <cellStyle name="Итог 8 2 4" xfId="10310"/>
    <cellStyle name="Итог 8 2 4 2" xfId="10311"/>
    <cellStyle name="Итог 8 2 4 2 2" xfId="10312"/>
    <cellStyle name="Итог 8 2 4 2 2 2" xfId="23101"/>
    <cellStyle name="Итог 8 2 4 2 3" xfId="10313"/>
    <cellStyle name="Итог 8 2 4 2 3 2" xfId="23102"/>
    <cellStyle name="Итог 8 2 4 2 4" xfId="23100"/>
    <cellStyle name="Итог 8 2 4 3" xfId="10314"/>
    <cellStyle name="Итог 8 2 4 3 2" xfId="23103"/>
    <cellStyle name="Итог 8 2 4 4" xfId="10315"/>
    <cellStyle name="Итог 8 2 4 4 2" xfId="23104"/>
    <cellStyle name="Итог 8 2 4 5" xfId="23099"/>
    <cellStyle name="Итог 8 2 5" xfId="10316"/>
    <cellStyle name="Итог 8 2 5 2" xfId="10317"/>
    <cellStyle name="Итог 8 2 5 2 2" xfId="10318"/>
    <cellStyle name="Итог 8 2 5 2 2 2" xfId="23107"/>
    <cellStyle name="Итог 8 2 5 2 3" xfId="10319"/>
    <cellStyle name="Итог 8 2 5 2 3 2" xfId="23108"/>
    <cellStyle name="Итог 8 2 5 2 4" xfId="23106"/>
    <cellStyle name="Итог 8 2 5 3" xfId="10320"/>
    <cellStyle name="Итог 8 2 5 3 2" xfId="23109"/>
    <cellStyle name="Итог 8 2 5 4" xfId="10321"/>
    <cellStyle name="Итог 8 2 5 4 2" xfId="23110"/>
    <cellStyle name="Итог 8 2 5 5" xfId="23105"/>
    <cellStyle name="Итог 8 2 6" xfId="10322"/>
    <cellStyle name="Итог 8 2 6 2" xfId="10323"/>
    <cellStyle name="Итог 8 2 6 2 2" xfId="10324"/>
    <cellStyle name="Итог 8 2 6 2 2 2" xfId="23113"/>
    <cellStyle name="Итог 8 2 6 2 3" xfId="10325"/>
    <cellStyle name="Итог 8 2 6 2 3 2" xfId="23114"/>
    <cellStyle name="Итог 8 2 6 2 4" xfId="23112"/>
    <cellStyle name="Итог 8 2 6 3" xfId="10326"/>
    <cellStyle name="Итог 8 2 6 3 2" xfId="23115"/>
    <cellStyle name="Итог 8 2 6 4" xfId="10327"/>
    <cellStyle name="Итог 8 2 6 4 2" xfId="23116"/>
    <cellStyle name="Итог 8 2 6 5" xfId="23111"/>
    <cellStyle name="Итог 8 2 7" xfId="10328"/>
    <cellStyle name="Итог 8 2 7 2" xfId="10329"/>
    <cellStyle name="Итог 8 2 7 2 2" xfId="10330"/>
    <cellStyle name="Итог 8 2 7 2 2 2" xfId="23119"/>
    <cellStyle name="Итог 8 2 7 2 3" xfId="10331"/>
    <cellStyle name="Итог 8 2 7 2 3 2" xfId="23120"/>
    <cellStyle name="Итог 8 2 7 2 4" xfId="23118"/>
    <cellStyle name="Итог 8 2 7 3" xfId="10332"/>
    <cellStyle name="Итог 8 2 7 3 2" xfId="23121"/>
    <cellStyle name="Итог 8 2 7 4" xfId="10333"/>
    <cellStyle name="Итог 8 2 7 4 2" xfId="23122"/>
    <cellStyle name="Итог 8 2 7 5" xfId="23117"/>
    <cellStyle name="Итог 8 2 8" xfId="10334"/>
    <cellStyle name="Итог 8 2 8 2" xfId="10335"/>
    <cellStyle name="Итог 8 2 8 2 2" xfId="10336"/>
    <cellStyle name="Итог 8 2 8 2 2 2" xfId="23125"/>
    <cellStyle name="Итог 8 2 8 2 3" xfId="10337"/>
    <cellStyle name="Итог 8 2 8 2 3 2" xfId="23126"/>
    <cellStyle name="Итог 8 2 8 2 4" xfId="23124"/>
    <cellStyle name="Итог 8 2 8 3" xfId="10338"/>
    <cellStyle name="Итог 8 2 8 3 2" xfId="23127"/>
    <cellStyle name="Итог 8 2 8 4" xfId="10339"/>
    <cellStyle name="Итог 8 2 8 4 2" xfId="23128"/>
    <cellStyle name="Итог 8 2 8 5" xfId="23123"/>
    <cellStyle name="Итог 8 2 9" xfId="10340"/>
    <cellStyle name="Итог 8 2 9 2" xfId="10341"/>
    <cellStyle name="Итог 8 2 9 2 2" xfId="10342"/>
    <cellStyle name="Итог 8 2 9 2 2 2" xfId="23131"/>
    <cellStyle name="Итог 8 2 9 2 3" xfId="10343"/>
    <cellStyle name="Итог 8 2 9 2 3 2" xfId="23132"/>
    <cellStyle name="Итог 8 2 9 2 4" xfId="23130"/>
    <cellStyle name="Итог 8 2 9 3" xfId="10344"/>
    <cellStyle name="Итог 8 2 9 3 2" xfId="23133"/>
    <cellStyle name="Итог 8 2 9 4" xfId="10345"/>
    <cellStyle name="Итог 8 2 9 4 2" xfId="23134"/>
    <cellStyle name="Итог 8 2 9 5" xfId="23129"/>
    <cellStyle name="Итог 8 3" xfId="10346"/>
    <cellStyle name="Итог 8 3 10" xfId="10347"/>
    <cellStyle name="Итог 8 3 10 2" xfId="23136"/>
    <cellStyle name="Итог 8 3 11" xfId="10348"/>
    <cellStyle name="Итог 8 3 11 2" xfId="23137"/>
    <cellStyle name="Итог 8 3 12" xfId="23135"/>
    <cellStyle name="Итог 8 3 2" xfId="10349"/>
    <cellStyle name="Итог 8 3 2 10" xfId="10350"/>
    <cellStyle name="Итог 8 3 2 10 2" xfId="23139"/>
    <cellStyle name="Итог 8 3 2 11" xfId="23138"/>
    <cellStyle name="Итог 8 3 2 2" xfId="10351"/>
    <cellStyle name="Итог 8 3 2 2 2" xfId="10352"/>
    <cellStyle name="Итог 8 3 2 2 2 2" xfId="10353"/>
    <cellStyle name="Итог 8 3 2 2 2 2 2" xfId="23142"/>
    <cellStyle name="Итог 8 3 2 2 2 3" xfId="10354"/>
    <cellStyle name="Итог 8 3 2 2 2 3 2" xfId="23143"/>
    <cellStyle name="Итог 8 3 2 2 2 4" xfId="23141"/>
    <cellStyle name="Итог 8 3 2 2 3" xfId="10355"/>
    <cellStyle name="Итог 8 3 2 2 3 2" xfId="23144"/>
    <cellStyle name="Итог 8 3 2 2 4" xfId="10356"/>
    <cellStyle name="Итог 8 3 2 2 4 2" xfId="23145"/>
    <cellStyle name="Итог 8 3 2 2 5" xfId="23140"/>
    <cellStyle name="Итог 8 3 2 3" xfId="10357"/>
    <cellStyle name="Итог 8 3 2 3 2" xfId="10358"/>
    <cellStyle name="Итог 8 3 2 3 2 2" xfId="10359"/>
    <cellStyle name="Итог 8 3 2 3 2 2 2" xfId="23148"/>
    <cellStyle name="Итог 8 3 2 3 2 3" xfId="10360"/>
    <cellStyle name="Итог 8 3 2 3 2 3 2" xfId="23149"/>
    <cellStyle name="Итог 8 3 2 3 2 4" xfId="23147"/>
    <cellStyle name="Итог 8 3 2 3 3" xfId="10361"/>
    <cellStyle name="Итог 8 3 2 3 3 2" xfId="23150"/>
    <cellStyle name="Итог 8 3 2 3 4" xfId="10362"/>
    <cellStyle name="Итог 8 3 2 3 4 2" xfId="23151"/>
    <cellStyle name="Итог 8 3 2 3 5" xfId="23146"/>
    <cellStyle name="Итог 8 3 2 4" xfId="10363"/>
    <cellStyle name="Итог 8 3 2 4 2" xfId="10364"/>
    <cellStyle name="Итог 8 3 2 4 2 2" xfId="10365"/>
    <cellStyle name="Итог 8 3 2 4 2 2 2" xfId="23154"/>
    <cellStyle name="Итог 8 3 2 4 2 3" xfId="10366"/>
    <cellStyle name="Итог 8 3 2 4 2 3 2" xfId="23155"/>
    <cellStyle name="Итог 8 3 2 4 2 4" xfId="23153"/>
    <cellStyle name="Итог 8 3 2 4 3" xfId="10367"/>
    <cellStyle name="Итог 8 3 2 4 3 2" xfId="23156"/>
    <cellStyle name="Итог 8 3 2 4 4" xfId="10368"/>
    <cellStyle name="Итог 8 3 2 4 4 2" xfId="23157"/>
    <cellStyle name="Итог 8 3 2 4 5" xfId="23152"/>
    <cellStyle name="Итог 8 3 2 5" xfId="10369"/>
    <cellStyle name="Итог 8 3 2 5 2" xfId="10370"/>
    <cellStyle name="Итог 8 3 2 5 2 2" xfId="10371"/>
    <cellStyle name="Итог 8 3 2 5 2 2 2" xfId="23160"/>
    <cellStyle name="Итог 8 3 2 5 2 3" xfId="10372"/>
    <cellStyle name="Итог 8 3 2 5 2 3 2" xfId="23161"/>
    <cellStyle name="Итог 8 3 2 5 2 4" xfId="23159"/>
    <cellStyle name="Итог 8 3 2 5 3" xfId="10373"/>
    <cellStyle name="Итог 8 3 2 5 3 2" xfId="23162"/>
    <cellStyle name="Итог 8 3 2 5 4" xfId="10374"/>
    <cellStyle name="Итог 8 3 2 5 4 2" xfId="23163"/>
    <cellStyle name="Итог 8 3 2 5 5" xfId="23158"/>
    <cellStyle name="Итог 8 3 2 6" xfId="10375"/>
    <cellStyle name="Итог 8 3 2 6 2" xfId="10376"/>
    <cellStyle name="Итог 8 3 2 6 2 2" xfId="10377"/>
    <cellStyle name="Итог 8 3 2 6 2 2 2" xfId="23166"/>
    <cellStyle name="Итог 8 3 2 6 2 3" xfId="10378"/>
    <cellStyle name="Итог 8 3 2 6 2 3 2" xfId="23167"/>
    <cellStyle name="Итог 8 3 2 6 2 4" xfId="23165"/>
    <cellStyle name="Итог 8 3 2 6 3" xfId="10379"/>
    <cellStyle name="Итог 8 3 2 6 3 2" xfId="23168"/>
    <cellStyle name="Итог 8 3 2 6 4" xfId="10380"/>
    <cellStyle name="Итог 8 3 2 6 4 2" xfId="23169"/>
    <cellStyle name="Итог 8 3 2 6 5" xfId="23164"/>
    <cellStyle name="Итог 8 3 2 7" xfId="10381"/>
    <cellStyle name="Итог 8 3 2 7 2" xfId="10382"/>
    <cellStyle name="Итог 8 3 2 7 2 2" xfId="10383"/>
    <cellStyle name="Итог 8 3 2 7 2 2 2" xfId="23172"/>
    <cellStyle name="Итог 8 3 2 7 2 3" xfId="10384"/>
    <cellStyle name="Итог 8 3 2 7 2 3 2" xfId="23173"/>
    <cellStyle name="Итог 8 3 2 7 2 4" xfId="23171"/>
    <cellStyle name="Итог 8 3 2 7 3" xfId="10385"/>
    <cellStyle name="Итог 8 3 2 7 3 2" xfId="23174"/>
    <cellStyle name="Итог 8 3 2 7 4" xfId="10386"/>
    <cellStyle name="Итог 8 3 2 7 4 2" xfId="23175"/>
    <cellStyle name="Итог 8 3 2 7 5" xfId="23170"/>
    <cellStyle name="Итог 8 3 2 8" xfId="10387"/>
    <cellStyle name="Итог 8 3 2 8 2" xfId="10388"/>
    <cellStyle name="Итог 8 3 2 8 2 2" xfId="23177"/>
    <cellStyle name="Итог 8 3 2 8 3" xfId="10389"/>
    <cellStyle name="Итог 8 3 2 8 3 2" xfId="23178"/>
    <cellStyle name="Итог 8 3 2 8 4" xfId="23176"/>
    <cellStyle name="Итог 8 3 2 9" xfId="10390"/>
    <cellStyle name="Итог 8 3 2 9 2" xfId="23179"/>
    <cellStyle name="Итог 8 3 3" xfId="10391"/>
    <cellStyle name="Итог 8 3 3 2" xfId="10392"/>
    <cellStyle name="Итог 8 3 3 2 2" xfId="10393"/>
    <cellStyle name="Итог 8 3 3 2 2 2" xfId="23182"/>
    <cellStyle name="Итог 8 3 3 2 3" xfId="10394"/>
    <cellStyle name="Итог 8 3 3 2 3 2" xfId="23183"/>
    <cellStyle name="Итог 8 3 3 2 4" xfId="23181"/>
    <cellStyle name="Итог 8 3 3 3" xfId="10395"/>
    <cellStyle name="Итог 8 3 3 3 2" xfId="23184"/>
    <cellStyle name="Итог 8 3 3 4" xfId="10396"/>
    <cellStyle name="Итог 8 3 3 4 2" xfId="23185"/>
    <cellStyle name="Итог 8 3 3 5" xfId="23180"/>
    <cellStyle name="Итог 8 3 4" xfId="10397"/>
    <cellStyle name="Итог 8 3 4 2" xfId="10398"/>
    <cellStyle name="Итог 8 3 4 2 2" xfId="10399"/>
    <cellStyle name="Итог 8 3 4 2 2 2" xfId="23188"/>
    <cellStyle name="Итог 8 3 4 2 3" xfId="10400"/>
    <cellStyle name="Итог 8 3 4 2 3 2" xfId="23189"/>
    <cellStyle name="Итог 8 3 4 2 4" xfId="23187"/>
    <cellStyle name="Итог 8 3 4 3" xfId="10401"/>
    <cellStyle name="Итог 8 3 4 3 2" xfId="23190"/>
    <cellStyle name="Итог 8 3 4 4" xfId="10402"/>
    <cellStyle name="Итог 8 3 4 4 2" xfId="23191"/>
    <cellStyle name="Итог 8 3 4 5" xfId="23186"/>
    <cellStyle name="Итог 8 3 5" xfId="10403"/>
    <cellStyle name="Итог 8 3 5 2" xfId="10404"/>
    <cellStyle name="Итог 8 3 5 2 2" xfId="10405"/>
    <cellStyle name="Итог 8 3 5 2 2 2" xfId="23194"/>
    <cellStyle name="Итог 8 3 5 2 3" xfId="10406"/>
    <cellStyle name="Итог 8 3 5 2 3 2" xfId="23195"/>
    <cellStyle name="Итог 8 3 5 2 4" xfId="23193"/>
    <cellStyle name="Итог 8 3 5 3" xfId="10407"/>
    <cellStyle name="Итог 8 3 5 3 2" xfId="23196"/>
    <cellStyle name="Итог 8 3 5 4" xfId="10408"/>
    <cellStyle name="Итог 8 3 5 4 2" xfId="23197"/>
    <cellStyle name="Итог 8 3 5 5" xfId="23192"/>
    <cellStyle name="Итог 8 3 6" xfId="10409"/>
    <cellStyle name="Итог 8 3 6 2" xfId="10410"/>
    <cellStyle name="Итог 8 3 6 2 2" xfId="10411"/>
    <cellStyle name="Итог 8 3 6 2 2 2" xfId="23200"/>
    <cellStyle name="Итог 8 3 6 2 3" xfId="10412"/>
    <cellStyle name="Итог 8 3 6 2 3 2" xfId="23201"/>
    <cellStyle name="Итог 8 3 6 2 4" xfId="23199"/>
    <cellStyle name="Итог 8 3 6 3" xfId="10413"/>
    <cellStyle name="Итог 8 3 6 3 2" xfId="23202"/>
    <cellStyle name="Итог 8 3 6 4" xfId="10414"/>
    <cellStyle name="Итог 8 3 6 4 2" xfId="23203"/>
    <cellStyle name="Итог 8 3 6 5" xfId="23198"/>
    <cellStyle name="Итог 8 3 7" xfId="10415"/>
    <cellStyle name="Итог 8 3 7 2" xfId="10416"/>
    <cellStyle name="Итог 8 3 7 2 2" xfId="10417"/>
    <cellStyle name="Итог 8 3 7 2 2 2" xfId="23206"/>
    <cellStyle name="Итог 8 3 7 2 3" xfId="10418"/>
    <cellStyle name="Итог 8 3 7 2 3 2" xfId="23207"/>
    <cellStyle name="Итог 8 3 7 2 4" xfId="23205"/>
    <cellStyle name="Итог 8 3 7 3" xfId="10419"/>
    <cellStyle name="Итог 8 3 7 3 2" xfId="23208"/>
    <cellStyle name="Итог 8 3 7 4" xfId="10420"/>
    <cellStyle name="Итог 8 3 7 4 2" xfId="23209"/>
    <cellStyle name="Итог 8 3 7 5" xfId="23204"/>
    <cellStyle name="Итог 8 3 8" xfId="10421"/>
    <cellStyle name="Итог 8 3 8 2" xfId="10422"/>
    <cellStyle name="Итог 8 3 8 2 2" xfId="10423"/>
    <cellStyle name="Итог 8 3 8 2 2 2" xfId="23212"/>
    <cellStyle name="Итог 8 3 8 2 3" xfId="10424"/>
    <cellStyle name="Итог 8 3 8 2 3 2" xfId="23213"/>
    <cellStyle name="Итог 8 3 8 2 4" xfId="23211"/>
    <cellStyle name="Итог 8 3 8 3" xfId="10425"/>
    <cellStyle name="Итог 8 3 8 3 2" xfId="23214"/>
    <cellStyle name="Итог 8 3 8 4" xfId="10426"/>
    <cellStyle name="Итог 8 3 8 4 2" xfId="23215"/>
    <cellStyle name="Итог 8 3 8 5" xfId="23210"/>
    <cellStyle name="Итог 8 3 9" xfId="10427"/>
    <cellStyle name="Итог 8 3 9 2" xfId="10428"/>
    <cellStyle name="Итог 8 3 9 2 2" xfId="23217"/>
    <cellStyle name="Итог 8 3 9 3" xfId="10429"/>
    <cellStyle name="Итог 8 3 9 3 2" xfId="23218"/>
    <cellStyle name="Итог 8 3 9 4" xfId="23216"/>
    <cellStyle name="Итог 8 4" xfId="10430"/>
    <cellStyle name="Итог 8 4 10" xfId="10431"/>
    <cellStyle name="Итог 8 4 10 2" xfId="23220"/>
    <cellStyle name="Итог 8 4 11" xfId="23219"/>
    <cellStyle name="Итог 8 4 2" xfId="10432"/>
    <cellStyle name="Итог 8 4 2 2" xfId="10433"/>
    <cellStyle name="Итог 8 4 2 2 2" xfId="10434"/>
    <cellStyle name="Итог 8 4 2 2 2 2" xfId="23223"/>
    <cellStyle name="Итог 8 4 2 2 3" xfId="10435"/>
    <cellStyle name="Итог 8 4 2 2 3 2" xfId="23224"/>
    <cellStyle name="Итог 8 4 2 2 4" xfId="23222"/>
    <cellStyle name="Итог 8 4 2 3" xfId="10436"/>
    <cellStyle name="Итог 8 4 2 3 2" xfId="23225"/>
    <cellStyle name="Итог 8 4 2 4" xfId="10437"/>
    <cellStyle name="Итог 8 4 2 4 2" xfId="23226"/>
    <cellStyle name="Итог 8 4 2 5" xfId="23221"/>
    <cellStyle name="Итог 8 4 3" xfId="10438"/>
    <cellStyle name="Итог 8 4 3 2" xfId="10439"/>
    <cellStyle name="Итог 8 4 3 2 2" xfId="10440"/>
    <cellStyle name="Итог 8 4 3 2 2 2" xfId="23229"/>
    <cellStyle name="Итог 8 4 3 2 3" xfId="10441"/>
    <cellStyle name="Итог 8 4 3 2 3 2" xfId="23230"/>
    <cellStyle name="Итог 8 4 3 2 4" xfId="23228"/>
    <cellStyle name="Итог 8 4 3 3" xfId="10442"/>
    <cellStyle name="Итог 8 4 3 3 2" xfId="23231"/>
    <cellStyle name="Итог 8 4 3 4" xfId="10443"/>
    <cellStyle name="Итог 8 4 3 4 2" xfId="23232"/>
    <cellStyle name="Итог 8 4 3 5" xfId="23227"/>
    <cellStyle name="Итог 8 4 4" xfId="10444"/>
    <cellStyle name="Итог 8 4 4 2" xfId="10445"/>
    <cellStyle name="Итог 8 4 4 2 2" xfId="10446"/>
    <cellStyle name="Итог 8 4 4 2 2 2" xfId="23235"/>
    <cellStyle name="Итог 8 4 4 2 3" xfId="10447"/>
    <cellStyle name="Итог 8 4 4 2 3 2" xfId="23236"/>
    <cellStyle name="Итог 8 4 4 2 4" xfId="23234"/>
    <cellStyle name="Итог 8 4 4 3" xfId="10448"/>
    <cellStyle name="Итог 8 4 4 3 2" xfId="23237"/>
    <cellStyle name="Итог 8 4 4 4" xfId="10449"/>
    <cellStyle name="Итог 8 4 4 4 2" xfId="23238"/>
    <cellStyle name="Итог 8 4 4 5" xfId="23233"/>
    <cellStyle name="Итог 8 4 5" xfId="10450"/>
    <cellStyle name="Итог 8 4 5 2" xfId="10451"/>
    <cellStyle name="Итог 8 4 5 2 2" xfId="10452"/>
    <cellStyle name="Итог 8 4 5 2 2 2" xfId="23241"/>
    <cellStyle name="Итог 8 4 5 2 3" xfId="10453"/>
    <cellStyle name="Итог 8 4 5 2 3 2" xfId="23242"/>
    <cellStyle name="Итог 8 4 5 2 4" xfId="23240"/>
    <cellStyle name="Итог 8 4 5 3" xfId="10454"/>
    <cellStyle name="Итог 8 4 5 3 2" xfId="23243"/>
    <cellStyle name="Итог 8 4 5 4" xfId="10455"/>
    <cellStyle name="Итог 8 4 5 4 2" xfId="23244"/>
    <cellStyle name="Итог 8 4 5 5" xfId="23239"/>
    <cellStyle name="Итог 8 4 6" xfId="10456"/>
    <cellStyle name="Итог 8 4 6 2" xfId="10457"/>
    <cellStyle name="Итог 8 4 6 2 2" xfId="10458"/>
    <cellStyle name="Итог 8 4 6 2 2 2" xfId="23247"/>
    <cellStyle name="Итог 8 4 6 2 3" xfId="10459"/>
    <cellStyle name="Итог 8 4 6 2 3 2" xfId="23248"/>
    <cellStyle name="Итог 8 4 6 2 4" xfId="23246"/>
    <cellStyle name="Итог 8 4 6 3" xfId="10460"/>
    <cellStyle name="Итог 8 4 6 3 2" xfId="23249"/>
    <cellStyle name="Итог 8 4 6 4" xfId="10461"/>
    <cellStyle name="Итог 8 4 6 4 2" xfId="23250"/>
    <cellStyle name="Итог 8 4 6 5" xfId="23245"/>
    <cellStyle name="Итог 8 4 7" xfId="10462"/>
    <cellStyle name="Итог 8 4 7 2" xfId="10463"/>
    <cellStyle name="Итог 8 4 7 2 2" xfId="10464"/>
    <cellStyle name="Итог 8 4 7 2 2 2" xfId="23253"/>
    <cellStyle name="Итог 8 4 7 2 3" xfId="10465"/>
    <cellStyle name="Итог 8 4 7 2 3 2" xfId="23254"/>
    <cellStyle name="Итог 8 4 7 2 4" xfId="23252"/>
    <cellStyle name="Итог 8 4 7 3" xfId="10466"/>
    <cellStyle name="Итог 8 4 7 3 2" xfId="23255"/>
    <cellStyle name="Итог 8 4 7 4" xfId="10467"/>
    <cellStyle name="Итог 8 4 7 4 2" xfId="23256"/>
    <cellStyle name="Итог 8 4 7 5" xfId="23251"/>
    <cellStyle name="Итог 8 4 8" xfId="10468"/>
    <cellStyle name="Итог 8 4 8 2" xfId="10469"/>
    <cellStyle name="Итог 8 4 8 2 2" xfId="23258"/>
    <cellStyle name="Итог 8 4 8 3" xfId="10470"/>
    <cellStyle name="Итог 8 4 8 3 2" xfId="23259"/>
    <cellStyle name="Итог 8 4 8 4" xfId="23257"/>
    <cellStyle name="Итог 8 4 9" xfId="10471"/>
    <cellStyle name="Итог 8 4 9 2" xfId="23260"/>
    <cellStyle name="Итог 8 5" xfId="10472"/>
    <cellStyle name="Итог 8 5 10" xfId="23261"/>
    <cellStyle name="Итог 8 5 2" xfId="10473"/>
    <cellStyle name="Итог 8 5 2 2" xfId="10474"/>
    <cellStyle name="Итог 8 5 2 2 2" xfId="10475"/>
    <cellStyle name="Итог 8 5 2 2 2 2" xfId="23264"/>
    <cellStyle name="Итог 8 5 2 2 3" xfId="10476"/>
    <cellStyle name="Итог 8 5 2 2 3 2" xfId="23265"/>
    <cellStyle name="Итог 8 5 2 2 4" xfId="23263"/>
    <cellStyle name="Итог 8 5 2 3" xfId="10477"/>
    <cellStyle name="Итог 8 5 2 3 2" xfId="23266"/>
    <cellStyle name="Итог 8 5 2 4" xfId="10478"/>
    <cellStyle name="Итог 8 5 2 4 2" xfId="23267"/>
    <cellStyle name="Итог 8 5 2 5" xfId="23262"/>
    <cellStyle name="Итог 8 5 3" xfId="10479"/>
    <cellStyle name="Итог 8 5 3 2" xfId="10480"/>
    <cellStyle name="Итог 8 5 3 2 2" xfId="10481"/>
    <cellStyle name="Итог 8 5 3 2 2 2" xfId="23270"/>
    <cellStyle name="Итог 8 5 3 2 3" xfId="10482"/>
    <cellStyle name="Итог 8 5 3 2 3 2" xfId="23271"/>
    <cellStyle name="Итог 8 5 3 2 4" xfId="23269"/>
    <cellStyle name="Итог 8 5 3 3" xfId="10483"/>
    <cellStyle name="Итог 8 5 3 3 2" xfId="23272"/>
    <cellStyle name="Итог 8 5 3 4" xfId="10484"/>
    <cellStyle name="Итог 8 5 3 4 2" xfId="23273"/>
    <cellStyle name="Итог 8 5 3 5" xfId="23268"/>
    <cellStyle name="Итог 8 5 4" xfId="10485"/>
    <cellStyle name="Итог 8 5 4 2" xfId="10486"/>
    <cellStyle name="Итог 8 5 4 2 2" xfId="10487"/>
    <cellStyle name="Итог 8 5 4 2 2 2" xfId="23276"/>
    <cellStyle name="Итог 8 5 4 2 3" xfId="10488"/>
    <cellStyle name="Итог 8 5 4 2 3 2" xfId="23277"/>
    <cellStyle name="Итог 8 5 4 2 4" xfId="23275"/>
    <cellStyle name="Итог 8 5 4 3" xfId="10489"/>
    <cellStyle name="Итог 8 5 4 3 2" xfId="23278"/>
    <cellStyle name="Итог 8 5 4 4" xfId="10490"/>
    <cellStyle name="Итог 8 5 4 4 2" xfId="23279"/>
    <cellStyle name="Итог 8 5 4 5" xfId="23274"/>
    <cellStyle name="Итог 8 5 5" xfId="10491"/>
    <cellStyle name="Итог 8 5 5 2" xfId="10492"/>
    <cellStyle name="Итог 8 5 5 2 2" xfId="10493"/>
    <cellStyle name="Итог 8 5 5 2 2 2" xfId="23282"/>
    <cellStyle name="Итог 8 5 5 2 3" xfId="10494"/>
    <cellStyle name="Итог 8 5 5 2 3 2" xfId="23283"/>
    <cellStyle name="Итог 8 5 5 2 4" xfId="23281"/>
    <cellStyle name="Итог 8 5 5 3" xfId="10495"/>
    <cellStyle name="Итог 8 5 5 3 2" xfId="23284"/>
    <cellStyle name="Итог 8 5 5 4" xfId="10496"/>
    <cellStyle name="Итог 8 5 5 4 2" xfId="23285"/>
    <cellStyle name="Итог 8 5 5 5" xfId="23280"/>
    <cellStyle name="Итог 8 5 6" xfId="10497"/>
    <cellStyle name="Итог 8 5 6 2" xfId="10498"/>
    <cellStyle name="Итог 8 5 6 2 2" xfId="10499"/>
    <cellStyle name="Итог 8 5 6 2 2 2" xfId="23288"/>
    <cellStyle name="Итог 8 5 6 2 3" xfId="10500"/>
    <cellStyle name="Итог 8 5 6 2 3 2" xfId="23289"/>
    <cellStyle name="Итог 8 5 6 2 4" xfId="23287"/>
    <cellStyle name="Итог 8 5 6 3" xfId="10501"/>
    <cellStyle name="Итог 8 5 6 3 2" xfId="23290"/>
    <cellStyle name="Итог 8 5 6 4" xfId="10502"/>
    <cellStyle name="Итог 8 5 6 4 2" xfId="23291"/>
    <cellStyle name="Итог 8 5 6 5" xfId="23286"/>
    <cellStyle name="Итог 8 5 7" xfId="10503"/>
    <cellStyle name="Итог 8 5 7 2" xfId="10504"/>
    <cellStyle name="Итог 8 5 7 2 2" xfId="23293"/>
    <cellStyle name="Итог 8 5 7 3" xfId="10505"/>
    <cellStyle name="Итог 8 5 7 3 2" xfId="23294"/>
    <cellStyle name="Итог 8 5 7 4" xfId="23292"/>
    <cellStyle name="Итог 8 5 8" xfId="10506"/>
    <cellStyle name="Итог 8 5 8 2" xfId="23295"/>
    <cellStyle name="Итог 8 5 9" xfId="10507"/>
    <cellStyle name="Итог 8 5 9 2" xfId="23296"/>
    <cellStyle name="Итог 8 6" xfId="10508"/>
    <cellStyle name="Итог 8 6 2" xfId="10509"/>
    <cellStyle name="Итог 8 6 2 2" xfId="10510"/>
    <cellStyle name="Итог 8 6 2 2 2" xfId="23299"/>
    <cellStyle name="Итог 8 6 2 3" xfId="10511"/>
    <cellStyle name="Итог 8 6 2 3 2" xfId="23300"/>
    <cellStyle name="Итог 8 6 2 4" xfId="23298"/>
    <cellStyle name="Итог 8 6 3" xfId="10512"/>
    <cellStyle name="Итог 8 6 3 2" xfId="23301"/>
    <cellStyle name="Итог 8 6 4" xfId="10513"/>
    <cellStyle name="Итог 8 6 4 2" xfId="23302"/>
    <cellStyle name="Итог 8 6 5" xfId="23297"/>
    <cellStyle name="Итог 8 7" xfId="10514"/>
    <cellStyle name="Итог 8 7 2" xfId="10515"/>
    <cellStyle name="Итог 8 7 2 2" xfId="10516"/>
    <cellStyle name="Итог 8 7 2 2 2" xfId="23305"/>
    <cellStyle name="Итог 8 7 2 3" xfId="10517"/>
    <cellStyle name="Итог 8 7 2 3 2" xfId="23306"/>
    <cellStyle name="Итог 8 7 2 4" xfId="23304"/>
    <cellStyle name="Итог 8 7 3" xfId="10518"/>
    <cellStyle name="Итог 8 7 3 2" xfId="23307"/>
    <cellStyle name="Итог 8 7 4" xfId="10519"/>
    <cellStyle name="Итог 8 7 4 2" xfId="23308"/>
    <cellStyle name="Итог 8 7 5" xfId="23303"/>
    <cellStyle name="Итог 8 8" xfId="10520"/>
    <cellStyle name="Итог 8 8 2" xfId="10521"/>
    <cellStyle name="Итог 8 8 2 2" xfId="10522"/>
    <cellStyle name="Итог 8 8 2 2 2" xfId="23311"/>
    <cellStyle name="Итог 8 8 2 3" xfId="10523"/>
    <cellStyle name="Итог 8 8 2 3 2" xfId="23312"/>
    <cellStyle name="Итог 8 8 2 4" xfId="23310"/>
    <cellStyle name="Итог 8 8 3" xfId="10524"/>
    <cellStyle name="Итог 8 8 3 2" xfId="23313"/>
    <cellStyle name="Итог 8 8 4" xfId="10525"/>
    <cellStyle name="Итог 8 8 4 2" xfId="23314"/>
    <cellStyle name="Итог 8 8 5" xfId="23309"/>
    <cellStyle name="Итог 8 9" xfId="10526"/>
    <cellStyle name="Итог 8 9 2" xfId="10527"/>
    <cellStyle name="Итог 8 9 2 2" xfId="10528"/>
    <cellStyle name="Итог 8 9 2 2 2" xfId="23317"/>
    <cellStyle name="Итог 8 9 2 3" xfId="10529"/>
    <cellStyle name="Итог 8 9 2 3 2" xfId="23318"/>
    <cellStyle name="Итог 8 9 2 4" xfId="23316"/>
    <cellStyle name="Итог 8 9 3" xfId="10530"/>
    <cellStyle name="Итог 8 9 3 2" xfId="23319"/>
    <cellStyle name="Итог 8 9 4" xfId="10531"/>
    <cellStyle name="Итог 8 9 4 2" xfId="23320"/>
    <cellStyle name="Итог 8 9 5" xfId="23315"/>
    <cellStyle name="Итог 8_46EE.2011(v1.0)" xfId="10532"/>
    <cellStyle name="Итог 9" xfId="10533"/>
    <cellStyle name="Итог 9 10" xfId="10534"/>
    <cellStyle name="Итог 9 10 2" xfId="10535"/>
    <cellStyle name="Итог 9 10 2 2" xfId="10536"/>
    <cellStyle name="Итог 9 10 2 2 2" xfId="23324"/>
    <cellStyle name="Итог 9 10 2 3" xfId="10537"/>
    <cellStyle name="Итог 9 10 2 3 2" xfId="23325"/>
    <cellStyle name="Итог 9 10 2 4" xfId="23323"/>
    <cellStyle name="Итог 9 10 3" xfId="10538"/>
    <cellStyle name="Итог 9 10 3 2" xfId="23326"/>
    <cellStyle name="Итог 9 10 4" xfId="10539"/>
    <cellStyle name="Итог 9 10 4 2" xfId="23327"/>
    <cellStyle name="Итог 9 10 5" xfId="23322"/>
    <cellStyle name="Итог 9 11" xfId="10540"/>
    <cellStyle name="Итог 9 11 2" xfId="10541"/>
    <cellStyle name="Итог 9 11 2 2" xfId="10542"/>
    <cellStyle name="Итог 9 11 2 2 2" xfId="23330"/>
    <cellStyle name="Итог 9 11 2 3" xfId="10543"/>
    <cellStyle name="Итог 9 11 2 3 2" xfId="23331"/>
    <cellStyle name="Итог 9 11 2 4" xfId="23329"/>
    <cellStyle name="Итог 9 11 3" xfId="10544"/>
    <cellStyle name="Итог 9 11 3 2" xfId="23332"/>
    <cellStyle name="Итог 9 11 4" xfId="10545"/>
    <cellStyle name="Итог 9 11 4 2" xfId="23333"/>
    <cellStyle name="Итог 9 11 5" xfId="23328"/>
    <cellStyle name="Итог 9 12" xfId="10546"/>
    <cellStyle name="Итог 9 12 2" xfId="10547"/>
    <cellStyle name="Итог 9 12 2 2" xfId="23335"/>
    <cellStyle name="Итог 9 12 3" xfId="10548"/>
    <cellStyle name="Итог 9 12 3 2" xfId="23336"/>
    <cellStyle name="Итог 9 12 4" xfId="23334"/>
    <cellStyle name="Итог 9 13" xfId="10549"/>
    <cellStyle name="Итог 9 13 2" xfId="23337"/>
    <cellStyle name="Итог 9 14" xfId="10550"/>
    <cellStyle name="Итог 9 14 2" xfId="23338"/>
    <cellStyle name="Итог 9 15" xfId="23321"/>
    <cellStyle name="Итог 9 2" xfId="10551"/>
    <cellStyle name="Итог 9 2 10" xfId="10552"/>
    <cellStyle name="Итог 9 2 10 2" xfId="10553"/>
    <cellStyle name="Итог 9 2 10 2 2" xfId="23341"/>
    <cellStyle name="Итог 9 2 10 3" xfId="10554"/>
    <cellStyle name="Итог 9 2 10 3 2" xfId="23342"/>
    <cellStyle name="Итог 9 2 10 4" xfId="23340"/>
    <cellStyle name="Итог 9 2 11" xfId="10555"/>
    <cellStyle name="Итог 9 2 11 2" xfId="23343"/>
    <cellStyle name="Итог 9 2 12" xfId="10556"/>
    <cellStyle name="Итог 9 2 12 2" xfId="23344"/>
    <cellStyle name="Итог 9 2 13" xfId="23339"/>
    <cellStyle name="Итог 9 2 2" xfId="10557"/>
    <cellStyle name="Итог 9 2 2 10" xfId="10558"/>
    <cellStyle name="Итог 9 2 2 10 2" xfId="23346"/>
    <cellStyle name="Итог 9 2 2 11" xfId="23345"/>
    <cellStyle name="Итог 9 2 2 2" xfId="10559"/>
    <cellStyle name="Итог 9 2 2 2 2" xfId="10560"/>
    <cellStyle name="Итог 9 2 2 2 2 2" xfId="10561"/>
    <cellStyle name="Итог 9 2 2 2 2 2 2" xfId="23349"/>
    <cellStyle name="Итог 9 2 2 2 2 3" xfId="10562"/>
    <cellStyle name="Итог 9 2 2 2 2 3 2" xfId="23350"/>
    <cellStyle name="Итог 9 2 2 2 2 4" xfId="23348"/>
    <cellStyle name="Итог 9 2 2 2 3" xfId="10563"/>
    <cellStyle name="Итог 9 2 2 2 3 2" xfId="23351"/>
    <cellStyle name="Итог 9 2 2 2 4" xfId="10564"/>
    <cellStyle name="Итог 9 2 2 2 4 2" xfId="23352"/>
    <cellStyle name="Итог 9 2 2 2 5" xfId="23347"/>
    <cellStyle name="Итог 9 2 2 3" xfId="10565"/>
    <cellStyle name="Итог 9 2 2 3 2" xfId="10566"/>
    <cellStyle name="Итог 9 2 2 3 2 2" xfId="10567"/>
    <cellStyle name="Итог 9 2 2 3 2 2 2" xfId="23355"/>
    <cellStyle name="Итог 9 2 2 3 2 3" xfId="10568"/>
    <cellStyle name="Итог 9 2 2 3 2 3 2" xfId="23356"/>
    <cellStyle name="Итог 9 2 2 3 2 4" xfId="23354"/>
    <cellStyle name="Итог 9 2 2 3 3" xfId="10569"/>
    <cellStyle name="Итог 9 2 2 3 3 2" xfId="23357"/>
    <cellStyle name="Итог 9 2 2 3 4" xfId="10570"/>
    <cellStyle name="Итог 9 2 2 3 4 2" xfId="23358"/>
    <cellStyle name="Итог 9 2 2 3 5" xfId="23353"/>
    <cellStyle name="Итог 9 2 2 4" xfId="10571"/>
    <cellStyle name="Итог 9 2 2 4 2" xfId="10572"/>
    <cellStyle name="Итог 9 2 2 4 2 2" xfId="10573"/>
    <cellStyle name="Итог 9 2 2 4 2 2 2" xfId="23361"/>
    <cellStyle name="Итог 9 2 2 4 2 3" xfId="10574"/>
    <cellStyle name="Итог 9 2 2 4 2 3 2" xfId="23362"/>
    <cellStyle name="Итог 9 2 2 4 2 4" xfId="23360"/>
    <cellStyle name="Итог 9 2 2 4 3" xfId="10575"/>
    <cellStyle name="Итог 9 2 2 4 3 2" xfId="23363"/>
    <cellStyle name="Итог 9 2 2 4 4" xfId="10576"/>
    <cellStyle name="Итог 9 2 2 4 4 2" xfId="23364"/>
    <cellStyle name="Итог 9 2 2 4 5" xfId="23359"/>
    <cellStyle name="Итог 9 2 2 5" xfId="10577"/>
    <cellStyle name="Итог 9 2 2 5 2" xfId="10578"/>
    <cellStyle name="Итог 9 2 2 5 2 2" xfId="10579"/>
    <cellStyle name="Итог 9 2 2 5 2 2 2" xfId="23367"/>
    <cellStyle name="Итог 9 2 2 5 2 3" xfId="10580"/>
    <cellStyle name="Итог 9 2 2 5 2 3 2" xfId="23368"/>
    <cellStyle name="Итог 9 2 2 5 2 4" xfId="23366"/>
    <cellStyle name="Итог 9 2 2 5 3" xfId="10581"/>
    <cellStyle name="Итог 9 2 2 5 3 2" xfId="23369"/>
    <cellStyle name="Итог 9 2 2 5 4" xfId="10582"/>
    <cellStyle name="Итог 9 2 2 5 4 2" xfId="23370"/>
    <cellStyle name="Итог 9 2 2 5 5" xfId="23365"/>
    <cellStyle name="Итог 9 2 2 6" xfId="10583"/>
    <cellStyle name="Итог 9 2 2 6 2" xfId="10584"/>
    <cellStyle name="Итог 9 2 2 6 2 2" xfId="10585"/>
    <cellStyle name="Итог 9 2 2 6 2 2 2" xfId="23373"/>
    <cellStyle name="Итог 9 2 2 6 2 3" xfId="10586"/>
    <cellStyle name="Итог 9 2 2 6 2 3 2" xfId="23374"/>
    <cellStyle name="Итог 9 2 2 6 2 4" xfId="23372"/>
    <cellStyle name="Итог 9 2 2 6 3" xfId="10587"/>
    <cellStyle name="Итог 9 2 2 6 3 2" xfId="23375"/>
    <cellStyle name="Итог 9 2 2 6 4" xfId="10588"/>
    <cellStyle name="Итог 9 2 2 6 4 2" xfId="23376"/>
    <cellStyle name="Итог 9 2 2 6 5" xfId="23371"/>
    <cellStyle name="Итог 9 2 2 7" xfId="10589"/>
    <cellStyle name="Итог 9 2 2 7 2" xfId="10590"/>
    <cellStyle name="Итог 9 2 2 7 2 2" xfId="10591"/>
    <cellStyle name="Итог 9 2 2 7 2 2 2" xfId="23379"/>
    <cellStyle name="Итог 9 2 2 7 2 3" xfId="10592"/>
    <cellStyle name="Итог 9 2 2 7 2 3 2" xfId="23380"/>
    <cellStyle name="Итог 9 2 2 7 2 4" xfId="23378"/>
    <cellStyle name="Итог 9 2 2 7 3" xfId="10593"/>
    <cellStyle name="Итог 9 2 2 7 3 2" xfId="23381"/>
    <cellStyle name="Итог 9 2 2 7 4" xfId="10594"/>
    <cellStyle name="Итог 9 2 2 7 4 2" xfId="23382"/>
    <cellStyle name="Итог 9 2 2 7 5" xfId="23377"/>
    <cellStyle name="Итог 9 2 2 8" xfId="10595"/>
    <cellStyle name="Итог 9 2 2 8 2" xfId="10596"/>
    <cellStyle name="Итог 9 2 2 8 2 2" xfId="23384"/>
    <cellStyle name="Итог 9 2 2 8 3" xfId="10597"/>
    <cellStyle name="Итог 9 2 2 8 3 2" xfId="23385"/>
    <cellStyle name="Итог 9 2 2 8 4" xfId="23383"/>
    <cellStyle name="Итог 9 2 2 9" xfId="10598"/>
    <cellStyle name="Итог 9 2 2 9 2" xfId="23386"/>
    <cellStyle name="Итог 9 2 3" xfId="10599"/>
    <cellStyle name="Итог 9 2 3 2" xfId="10600"/>
    <cellStyle name="Итог 9 2 3 2 2" xfId="10601"/>
    <cellStyle name="Итог 9 2 3 2 2 2" xfId="10602"/>
    <cellStyle name="Итог 9 2 3 2 2 2 2" xfId="23390"/>
    <cellStyle name="Итог 9 2 3 2 2 3" xfId="23389"/>
    <cellStyle name="Итог 9 2 3 2 3" xfId="10603"/>
    <cellStyle name="Итог 9 2 3 2 3 2" xfId="23391"/>
    <cellStyle name="Итог 9 2 3 2 4" xfId="23388"/>
    <cellStyle name="Итог 9 2 3 3" xfId="10604"/>
    <cellStyle name="Итог 9 2 3 3 2" xfId="10605"/>
    <cellStyle name="Итог 9 2 3 3 2 2" xfId="23393"/>
    <cellStyle name="Итог 9 2 3 3 3" xfId="23392"/>
    <cellStyle name="Итог 9 2 3 4" xfId="10606"/>
    <cellStyle name="Итог 9 2 3 4 2" xfId="23394"/>
    <cellStyle name="Итог 9 2 3 5" xfId="23387"/>
    <cellStyle name="Итог 9 2 4" xfId="10607"/>
    <cellStyle name="Итог 9 2 4 2" xfId="10608"/>
    <cellStyle name="Итог 9 2 4 2 2" xfId="10609"/>
    <cellStyle name="Итог 9 2 4 2 2 2" xfId="23397"/>
    <cellStyle name="Итог 9 2 4 2 3" xfId="10610"/>
    <cellStyle name="Итог 9 2 4 2 3 2" xfId="23398"/>
    <cellStyle name="Итог 9 2 4 2 4" xfId="23396"/>
    <cellStyle name="Итог 9 2 4 3" xfId="10611"/>
    <cellStyle name="Итог 9 2 4 3 2" xfId="23399"/>
    <cellStyle name="Итог 9 2 4 4" xfId="10612"/>
    <cellStyle name="Итог 9 2 4 4 2" xfId="23400"/>
    <cellStyle name="Итог 9 2 4 5" xfId="23395"/>
    <cellStyle name="Итог 9 2 5" xfId="10613"/>
    <cellStyle name="Итог 9 2 5 2" xfId="10614"/>
    <cellStyle name="Итог 9 2 5 2 2" xfId="10615"/>
    <cellStyle name="Итог 9 2 5 2 2 2" xfId="23403"/>
    <cellStyle name="Итог 9 2 5 2 3" xfId="10616"/>
    <cellStyle name="Итог 9 2 5 2 3 2" xfId="23404"/>
    <cellStyle name="Итог 9 2 5 2 4" xfId="23402"/>
    <cellStyle name="Итог 9 2 5 3" xfId="10617"/>
    <cellStyle name="Итог 9 2 5 3 2" xfId="23405"/>
    <cellStyle name="Итог 9 2 5 4" xfId="10618"/>
    <cellStyle name="Итог 9 2 5 4 2" xfId="23406"/>
    <cellStyle name="Итог 9 2 5 5" xfId="23401"/>
    <cellStyle name="Итог 9 2 6" xfId="10619"/>
    <cellStyle name="Итог 9 2 6 2" xfId="10620"/>
    <cellStyle name="Итог 9 2 6 2 2" xfId="10621"/>
    <cellStyle name="Итог 9 2 6 2 2 2" xfId="23409"/>
    <cellStyle name="Итог 9 2 6 2 3" xfId="10622"/>
    <cellStyle name="Итог 9 2 6 2 3 2" xfId="23410"/>
    <cellStyle name="Итог 9 2 6 2 4" xfId="23408"/>
    <cellStyle name="Итог 9 2 6 3" xfId="10623"/>
    <cellStyle name="Итог 9 2 6 3 2" xfId="23411"/>
    <cellStyle name="Итог 9 2 6 4" xfId="10624"/>
    <cellStyle name="Итог 9 2 6 4 2" xfId="23412"/>
    <cellStyle name="Итог 9 2 6 5" xfId="23407"/>
    <cellStyle name="Итог 9 2 7" xfId="10625"/>
    <cellStyle name="Итог 9 2 7 2" xfId="10626"/>
    <cellStyle name="Итог 9 2 7 2 2" xfId="10627"/>
    <cellStyle name="Итог 9 2 7 2 2 2" xfId="23415"/>
    <cellStyle name="Итог 9 2 7 2 3" xfId="10628"/>
    <cellStyle name="Итог 9 2 7 2 3 2" xfId="23416"/>
    <cellStyle name="Итог 9 2 7 2 4" xfId="23414"/>
    <cellStyle name="Итог 9 2 7 3" xfId="10629"/>
    <cellStyle name="Итог 9 2 7 3 2" xfId="23417"/>
    <cellStyle name="Итог 9 2 7 4" xfId="10630"/>
    <cellStyle name="Итог 9 2 7 4 2" xfId="23418"/>
    <cellStyle name="Итог 9 2 7 5" xfId="23413"/>
    <cellStyle name="Итог 9 2 8" xfId="10631"/>
    <cellStyle name="Итог 9 2 8 2" xfId="10632"/>
    <cellStyle name="Итог 9 2 8 2 2" xfId="10633"/>
    <cellStyle name="Итог 9 2 8 2 2 2" xfId="23421"/>
    <cellStyle name="Итог 9 2 8 2 3" xfId="10634"/>
    <cellStyle name="Итог 9 2 8 2 3 2" xfId="23422"/>
    <cellStyle name="Итог 9 2 8 2 4" xfId="23420"/>
    <cellStyle name="Итог 9 2 8 3" xfId="10635"/>
    <cellStyle name="Итог 9 2 8 3 2" xfId="23423"/>
    <cellStyle name="Итог 9 2 8 4" xfId="10636"/>
    <cellStyle name="Итог 9 2 8 4 2" xfId="23424"/>
    <cellStyle name="Итог 9 2 8 5" xfId="23419"/>
    <cellStyle name="Итог 9 2 9" xfId="10637"/>
    <cellStyle name="Итог 9 2 9 2" xfId="10638"/>
    <cellStyle name="Итог 9 2 9 2 2" xfId="10639"/>
    <cellStyle name="Итог 9 2 9 2 2 2" xfId="23427"/>
    <cellStyle name="Итог 9 2 9 2 3" xfId="10640"/>
    <cellStyle name="Итог 9 2 9 2 3 2" xfId="23428"/>
    <cellStyle name="Итог 9 2 9 2 4" xfId="23426"/>
    <cellStyle name="Итог 9 2 9 3" xfId="10641"/>
    <cellStyle name="Итог 9 2 9 3 2" xfId="23429"/>
    <cellStyle name="Итог 9 2 9 4" xfId="10642"/>
    <cellStyle name="Итог 9 2 9 4 2" xfId="23430"/>
    <cellStyle name="Итог 9 2 9 5" xfId="23425"/>
    <cellStyle name="Итог 9 3" xfId="10643"/>
    <cellStyle name="Итог 9 3 10" xfId="10644"/>
    <cellStyle name="Итог 9 3 10 2" xfId="23432"/>
    <cellStyle name="Итог 9 3 11" xfId="10645"/>
    <cellStyle name="Итог 9 3 11 2" xfId="23433"/>
    <cellStyle name="Итог 9 3 12" xfId="23431"/>
    <cellStyle name="Итог 9 3 2" xfId="10646"/>
    <cellStyle name="Итог 9 3 2 10" xfId="10647"/>
    <cellStyle name="Итог 9 3 2 10 2" xfId="23435"/>
    <cellStyle name="Итог 9 3 2 11" xfId="23434"/>
    <cellStyle name="Итог 9 3 2 2" xfId="10648"/>
    <cellStyle name="Итог 9 3 2 2 2" xfId="10649"/>
    <cellStyle name="Итог 9 3 2 2 2 2" xfId="10650"/>
    <cellStyle name="Итог 9 3 2 2 2 2 2" xfId="23438"/>
    <cellStyle name="Итог 9 3 2 2 2 3" xfId="10651"/>
    <cellStyle name="Итог 9 3 2 2 2 3 2" xfId="23439"/>
    <cellStyle name="Итог 9 3 2 2 2 4" xfId="23437"/>
    <cellStyle name="Итог 9 3 2 2 3" xfId="10652"/>
    <cellStyle name="Итог 9 3 2 2 3 2" xfId="23440"/>
    <cellStyle name="Итог 9 3 2 2 4" xfId="10653"/>
    <cellStyle name="Итог 9 3 2 2 4 2" xfId="23441"/>
    <cellStyle name="Итог 9 3 2 2 5" xfId="23436"/>
    <cellStyle name="Итог 9 3 2 3" xfId="10654"/>
    <cellStyle name="Итог 9 3 2 3 2" xfId="10655"/>
    <cellStyle name="Итог 9 3 2 3 2 2" xfId="10656"/>
    <cellStyle name="Итог 9 3 2 3 2 2 2" xfId="23444"/>
    <cellStyle name="Итог 9 3 2 3 2 3" xfId="10657"/>
    <cellStyle name="Итог 9 3 2 3 2 3 2" xfId="23445"/>
    <cellStyle name="Итог 9 3 2 3 2 4" xfId="23443"/>
    <cellStyle name="Итог 9 3 2 3 3" xfId="10658"/>
    <cellStyle name="Итог 9 3 2 3 3 2" xfId="23446"/>
    <cellStyle name="Итог 9 3 2 3 4" xfId="10659"/>
    <cellStyle name="Итог 9 3 2 3 4 2" xfId="23447"/>
    <cellStyle name="Итог 9 3 2 3 5" xfId="23442"/>
    <cellStyle name="Итог 9 3 2 4" xfId="10660"/>
    <cellStyle name="Итог 9 3 2 4 2" xfId="10661"/>
    <cellStyle name="Итог 9 3 2 4 2 2" xfId="10662"/>
    <cellStyle name="Итог 9 3 2 4 2 2 2" xfId="23450"/>
    <cellStyle name="Итог 9 3 2 4 2 3" xfId="10663"/>
    <cellStyle name="Итог 9 3 2 4 2 3 2" xfId="23451"/>
    <cellStyle name="Итог 9 3 2 4 2 4" xfId="23449"/>
    <cellStyle name="Итог 9 3 2 4 3" xfId="10664"/>
    <cellStyle name="Итог 9 3 2 4 3 2" xfId="23452"/>
    <cellStyle name="Итог 9 3 2 4 4" xfId="10665"/>
    <cellStyle name="Итог 9 3 2 4 4 2" xfId="23453"/>
    <cellStyle name="Итог 9 3 2 4 5" xfId="23448"/>
    <cellStyle name="Итог 9 3 2 5" xfId="10666"/>
    <cellStyle name="Итог 9 3 2 5 2" xfId="10667"/>
    <cellStyle name="Итог 9 3 2 5 2 2" xfId="10668"/>
    <cellStyle name="Итог 9 3 2 5 2 2 2" xfId="23456"/>
    <cellStyle name="Итог 9 3 2 5 2 3" xfId="10669"/>
    <cellStyle name="Итог 9 3 2 5 2 3 2" xfId="23457"/>
    <cellStyle name="Итог 9 3 2 5 2 4" xfId="23455"/>
    <cellStyle name="Итог 9 3 2 5 3" xfId="10670"/>
    <cellStyle name="Итог 9 3 2 5 3 2" xfId="23458"/>
    <cellStyle name="Итог 9 3 2 5 4" xfId="10671"/>
    <cellStyle name="Итог 9 3 2 5 4 2" xfId="23459"/>
    <cellStyle name="Итог 9 3 2 5 5" xfId="23454"/>
    <cellStyle name="Итог 9 3 2 6" xfId="10672"/>
    <cellStyle name="Итог 9 3 2 6 2" xfId="10673"/>
    <cellStyle name="Итог 9 3 2 6 2 2" xfId="10674"/>
    <cellStyle name="Итог 9 3 2 6 2 2 2" xfId="23462"/>
    <cellStyle name="Итог 9 3 2 6 2 3" xfId="10675"/>
    <cellStyle name="Итог 9 3 2 6 2 3 2" xfId="23463"/>
    <cellStyle name="Итог 9 3 2 6 2 4" xfId="23461"/>
    <cellStyle name="Итог 9 3 2 6 3" xfId="10676"/>
    <cellStyle name="Итог 9 3 2 6 3 2" xfId="23464"/>
    <cellStyle name="Итог 9 3 2 6 4" xfId="10677"/>
    <cellStyle name="Итог 9 3 2 6 4 2" xfId="23465"/>
    <cellStyle name="Итог 9 3 2 6 5" xfId="23460"/>
    <cellStyle name="Итог 9 3 2 7" xfId="10678"/>
    <cellStyle name="Итог 9 3 2 7 2" xfId="10679"/>
    <cellStyle name="Итог 9 3 2 7 2 2" xfId="10680"/>
    <cellStyle name="Итог 9 3 2 7 2 2 2" xfId="23468"/>
    <cellStyle name="Итог 9 3 2 7 2 3" xfId="10681"/>
    <cellStyle name="Итог 9 3 2 7 2 3 2" xfId="23469"/>
    <cellStyle name="Итог 9 3 2 7 2 4" xfId="23467"/>
    <cellStyle name="Итог 9 3 2 7 3" xfId="10682"/>
    <cellStyle name="Итог 9 3 2 7 3 2" xfId="23470"/>
    <cellStyle name="Итог 9 3 2 7 4" xfId="10683"/>
    <cellStyle name="Итог 9 3 2 7 4 2" xfId="23471"/>
    <cellStyle name="Итог 9 3 2 7 5" xfId="23466"/>
    <cellStyle name="Итог 9 3 2 8" xfId="10684"/>
    <cellStyle name="Итог 9 3 2 8 2" xfId="10685"/>
    <cellStyle name="Итог 9 3 2 8 2 2" xfId="23473"/>
    <cellStyle name="Итог 9 3 2 8 3" xfId="10686"/>
    <cellStyle name="Итог 9 3 2 8 3 2" xfId="23474"/>
    <cellStyle name="Итог 9 3 2 8 4" xfId="23472"/>
    <cellStyle name="Итог 9 3 2 9" xfId="10687"/>
    <cellStyle name="Итог 9 3 2 9 2" xfId="23475"/>
    <cellStyle name="Итог 9 3 3" xfId="10688"/>
    <cellStyle name="Итог 9 3 3 2" xfId="10689"/>
    <cellStyle name="Итог 9 3 3 2 2" xfId="10690"/>
    <cellStyle name="Итог 9 3 3 2 2 2" xfId="23478"/>
    <cellStyle name="Итог 9 3 3 2 3" xfId="10691"/>
    <cellStyle name="Итог 9 3 3 2 3 2" xfId="23479"/>
    <cellStyle name="Итог 9 3 3 2 4" xfId="23477"/>
    <cellStyle name="Итог 9 3 3 3" xfId="10692"/>
    <cellStyle name="Итог 9 3 3 3 2" xfId="23480"/>
    <cellStyle name="Итог 9 3 3 4" xfId="10693"/>
    <cellStyle name="Итог 9 3 3 4 2" xfId="23481"/>
    <cellStyle name="Итог 9 3 3 5" xfId="23476"/>
    <cellStyle name="Итог 9 3 4" xfId="10694"/>
    <cellStyle name="Итог 9 3 4 2" xfId="10695"/>
    <cellStyle name="Итог 9 3 4 2 2" xfId="10696"/>
    <cellStyle name="Итог 9 3 4 2 2 2" xfId="23484"/>
    <cellStyle name="Итог 9 3 4 2 3" xfId="10697"/>
    <cellStyle name="Итог 9 3 4 2 3 2" xfId="23485"/>
    <cellStyle name="Итог 9 3 4 2 4" xfId="23483"/>
    <cellStyle name="Итог 9 3 4 3" xfId="10698"/>
    <cellStyle name="Итог 9 3 4 3 2" xfId="23486"/>
    <cellStyle name="Итог 9 3 4 4" xfId="10699"/>
    <cellStyle name="Итог 9 3 4 4 2" xfId="23487"/>
    <cellStyle name="Итог 9 3 4 5" xfId="23482"/>
    <cellStyle name="Итог 9 3 5" xfId="10700"/>
    <cellStyle name="Итог 9 3 5 2" xfId="10701"/>
    <cellStyle name="Итог 9 3 5 2 2" xfId="10702"/>
    <cellStyle name="Итог 9 3 5 2 2 2" xfId="23490"/>
    <cellStyle name="Итог 9 3 5 2 3" xfId="10703"/>
    <cellStyle name="Итог 9 3 5 2 3 2" xfId="23491"/>
    <cellStyle name="Итог 9 3 5 2 4" xfId="23489"/>
    <cellStyle name="Итог 9 3 5 3" xfId="10704"/>
    <cellStyle name="Итог 9 3 5 3 2" xfId="23492"/>
    <cellStyle name="Итог 9 3 5 4" xfId="10705"/>
    <cellStyle name="Итог 9 3 5 4 2" xfId="23493"/>
    <cellStyle name="Итог 9 3 5 5" xfId="23488"/>
    <cellStyle name="Итог 9 3 6" xfId="10706"/>
    <cellStyle name="Итог 9 3 6 2" xfId="10707"/>
    <cellStyle name="Итог 9 3 6 2 2" xfId="10708"/>
    <cellStyle name="Итог 9 3 6 2 2 2" xfId="23496"/>
    <cellStyle name="Итог 9 3 6 2 3" xfId="10709"/>
    <cellStyle name="Итог 9 3 6 2 3 2" xfId="23497"/>
    <cellStyle name="Итог 9 3 6 2 4" xfId="23495"/>
    <cellStyle name="Итог 9 3 6 3" xfId="10710"/>
    <cellStyle name="Итог 9 3 6 3 2" xfId="23498"/>
    <cellStyle name="Итог 9 3 6 4" xfId="10711"/>
    <cellStyle name="Итог 9 3 6 4 2" xfId="23499"/>
    <cellStyle name="Итог 9 3 6 5" xfId="23494"/>
    <cellStyle name="Итог 9 3 7" xfId="10712"/>
    <cellStyle name="Итог 9 3 7 2" xfId="10713"/>
    <cellStyle name="Итог 9 3 7 2 2" xfId="10714"/>
    <cellStyle name="Итог 9 3 7 2 2 2" xfId="23502"/>
    <cellStyle name="Итог 9 3 7 2 3" xfId="10715"/>
    <cellStyle name="Итог 9 3 7 2 3 2" xfId="23503"/>
    <cellStyle name="Итог 9 3 7 2 4" xfId="23501"/>
    <cellStyle name="Итог 9 3 7 3" xfId="10716"/>
    <cellStyle name="Итог 9 3 7 3 2" xfId="23504"/>
    <cellStyle name="Итог 9 3 7 4" xfId="10717"/>
    <cellStyle name="Итог 9 3 7 4 2" xfId="23505"/>
    <cellStyle name="Итог 9 3 7 5" xfId="23500"/>
    <cellStyle name="Итог 9 3 8" xfId="10718"/>
    <cellStyle name="Итог 9 3 8 2" xfId="10719"/>
    <cellStyle name="Итог 9 3 8 2 2" xfId="10720"/>
    <cellStyle name="Итог 9 3 8 2 2 2" xfId="23508"/>
    <cellStyle name="Итог 9 3 8 2 3" xfId="10721"/>
    <cellStyle name="Итог 9 3 8 2 3 2" xfId="23509"/>
    <cellStyle name="Итог 9 3 8 2 4" xfId="23507"/>
    <cellStyle name="Итог 9 3 8 3" xfId="10722"/>
    <cellStyle name="Итог 9 3 8 3 2" xfId="23510"/>
    <cellStyle name="Итог 9 3 8 4" xfId="10723"/>
    <cellStyle name="Итог 9 3 8 4 2" xfId="23511"/>
    <cellStyle name="Итог 9 3 8 5" xfId="23506"/>
    <cellStyle name="Итог 9 3 9" xfId="10724"/>
    <cellStyle name="Итог 9 3 9 2" xfId="10725"/>
    <cellStyle name="Итог 9 3 9 2 2" xfId="23513"/>
    <cellStyle name="Итог 9 3 9 3" xfId="10726"/>
    <cellStyle name="Итог 9 3 9 3 2" xfId="23514"/>
    <cellStyle name="Итог 9 3 9 4" xfId="23512"/>
    <cellStyle name="Итог 9 4" xfId="10727"/>
    <cellStyle name="Итог 9 4 10" xfId="10728"/>
    <cellStyle name="Итог 9 4 10 2" xfId="23516"/>
    <cellStyle name="Итог 9 4 11" xfId="23515"/>
    <cellStyle name="Итог 9 4 2" xfId="10729"/>
    <cellStyle name="Итог 9 4 2 2" xfId="10730"/>
    <cellStyle name="Итог 9 4 2 2 2" xfId="10731"/>
    <cellStyle name="Итог 9 4 2 2 2 2" xfId="23519"/>
    <cellStyle name="Итог 9 4 2 2 3" xfId="10732"/>
    <cellStyle name="Итог 9 4 2 2 3 2" xfId="23520"/>
    <cellStyle name="Итог 9 4 2 2 4" xfId="23518"/>
    <cellStyle name="Итог 9 4 2 3" xfId="10733"/>
    <cellStyle name="Итог 9 4 2 3 2" xfId="23521"/>
    <cellStyle name="Итог 9 4 2 4" xfId="10734"/>
    <cellStyle name="Итог 9 4 2 4 2" xfId="23522"/>
    <cellStyle name="Итог 9 4 2 5" xfId="23517"/>
    <cellStyle name="Итог 9 4 3" xfId="10735"/>
    <cellStyle name="Итог 9 4 3 2" xfId="10736"/>
    <cellStyle name="Итог 9 4 3 2 2" xfId="10737"/>
    <cellStyle name="Итог 9 4 3 2 2 2" xfId="23525"/>
    <cellStyle name="Итог 9 4 3 2 3" xfId="10738"/>
    <cellStyle name="Итог 9 4 3 2 3 2" xfId="23526"/>
    <cellStyle name="Итог 9 4 3 2 4" xfId="23524"/>
    <cellStyle name="Итог 9 4 3 3" xfId="10739"/>
    <cellStyle name="Итог 9 4 3 3 2" xfId="23527"/>
    <cellStyle name="Итог 9 4 3 4" xfId="10740"/>
    <cellStyle name="Итог 9 4 3 4 2" xfId="23528"/>
    <cellStyle name="Итог 9 4 3 5" xfId="23523"/>
    <cellStyle name="Итог 9 4 4" xfId="10741"/>
    <cellStyle name="Итог 9 4 4 2" xfId="10742"/>
    <cellStyle name="Итог 9 4 4 2 2" xfId="10743"/>
    <cellStyle name="Итог 9 4 4 2 2 2" xfId="23531"/>
    <cellStyle name="Итог 9 4 4 2 3" xfId="10744"/>
    <cellStyle name="Итог 9 4 4 2 3 2" xfId="23532"/>
    <cellStyle name="Итог 9 4 4 2 4" xfId="23530"/>
    <cellStyle name="Итог 9 4 4 3" xfId="10745"/>
    <cellStyle name="Итог 9 4 4 3 2" xfId="23533"/>
    <cellStyle name="Итог 9 4 4 4" xfId="10746"/>
    <cellStyle name="Итог 9 4 4 4 2" xfId="23534"/>
    <cellStyle name="Итог 9 4 4 5" xfId="23529"/>
    <cellStyle name="Итог 9 4 5" xfId="10747"/>
    <cellStyle name="Итог 9 4 5 2" xfId="10748"/>
    <cellStyle name="Итог 9 4 5 2 2" xfId="10749"/>
    <cellStyle name="Итог 9 4 5 2 2 2" xfId="23537"/>
    <cellStyle name="Итог 9 4 5 2 3" xfId="10750"/>
    <cellStyle name="Итог 9 4 5 2 3 2" xfId="23538"/>
    <cellStyle name="Итог 9 4 5 2 4" xfId="23536"/>
    <cellStyle name="Итог 9 4 5 3" xfId="10751"/>
    <cellStyle name="Итог 9 4 5 3 2" xfId="23539"/>
    <cellStyle name="Итог 9 4 5 4" xfId="10752"/>
    <cellStyle name="Итог 9 4 5 4 2" xfId="23540"/>
    <cellStyle name="Итог 9 4 5 5" xfId="23535"/>
    <cellStyle name="Итог 9 4 6" xfId="10753"/>
    <cellStyle name="Итог 9 4 6 2" xfId="10754"/>
    <cellStyle name="Итог 9 4 6 2 2" xfId="10755"/>
    <cellStyle name="Итог 9 4 6 2 2 2" xfId="23543"/>
    <cellStyle name="Итог 9 4 6 2 3" xfId="10756"/>
    <cellStyle name="Итог 9 4 6 2 3 2" xfId="23544"/>
    <cellStyle name="Итог 9 4 6 2 4" xfId="23542"/>
    <cellStyle name="Итог 9 4 6 3" xfId="10757"/>
    <cellStyle name="Итог 9 4 6 3 2" xfId="23545"/>
    <cellStyle name="Итог 9 4 6 4" xfId="10758"/>
    <cellStyle name="Итог 9 4 6 4 2" xfId="23546"/>
    <cellStyle name="Итог 9 4 6 5" xfId="23541"/>
    <cellStyle name="Итог 9 4 7" xfId="10759"/>
    <cellStyle name="Итог 9 4 7 2" xfId="10760"/>
    <cellStyle name="Итог 9 4 7 2 2" xfId="10761"/>
    <cellStyle name="Итог 9 4 7 2 2 2" xfId="23549"/>
    <cellStyle name="Итог 9 4 7 2 3" xfId="10762"/>
    <cellStyle name="Итог 9 4 7 2 3 2" xfId="23550"/>
    <cellStyle name="Итог 9 4 7 2 4" xfId="23548"/>
    <cellStyle name="Итог 9 4 7 3" xfId="10763"/>
    <cellStyle name="Итог 9 4 7 3 2" xfId="23551"/>
    <cellStyle name="Итог 9 4 7 4" xfId="10764"/>
    <cellStyle name="Итог 9 4 7 4 2" xfId="23552"/>
    <cellStyle name="Итог 9 4 7 5" xfId="23547"/>
    <cellStyle name="Итог 9 4 8" xfId="10765"/>
    <cellStyle name="Итог 9 4 8 2" xfId="10766"/>
    <cellStyle name="Итог 9 4 8 2 2" xfId="23554"/>
    <cellStyle name="Итог 9 4 8 3" xfId="10767"/>
    <cellStyle name="Итог 9 4 8 3 2" xfId="23555"/>
    <cellStyle name="Итог 9 4 8 4" xfId="23553"/>
    <cellStyle name="Итог 9 4 9" xfId="10768"/>
    <cellStyle name="Итог 9 4 9 2" xfId="23556"/>
    <cellStyle name="Итог 9 5" xfId="10769"/>
    <cellStyle name="Итог 9 5 10" xfId="23557"/>
    <cellStyle name="Итог 9 5 2" xfId="10770"/>
    <cellStyle name="Итог 9 5 2 2" xfId="10771"/>
    <cellStyle name="Итог 9 5 2 2 2" xfId="10772"/>
    <cellStyle name="Итог 9 5 2 2 2 2" xfId="23560"/>
    <cellStyle name="Итог 9 5 2 2 3" xfId="10773"/>
    <cellStyle name="Итог 9 5 2 2 3 2" xfId="23561"/>
    <cellStyle name="Итог 9 5 2 2 4" xfId="23559"/>
    <cellStyle name="Итог 9 5 2 3" xfId="10774"/>
    <cellStyle name="Итог 9 5 2 3 2" xfId="23562"/>
    <cellStyle name="Итог 9 5 2 4" xfId="10775"/>
    <cellStyle name="Итог 9 5 2 4 2" xfId="23563"/>
    <cellStyle name="Итог 9 5 2 5" xfId="23558"/>
    <cellStyle name="Итог 9 5 3" xfId="10776"/>
    <cellStyle name="Итог 9 5 3 2" xfId="10777"/>
    <cellStyle name="Итог 9 5 3 2 2" xfId="10778"/>
    <cellStyle name="Итог 9 5 3 2 2 2" xfId="23566"/>
    <cellStyle name="Итог 9 5 3 2 3" xfId="10779"/>
    <cellStyle name="Итог 9 5 3 2 3 2" xfId="23567"/>
    <cellStyle name="Итог 9 5 3 2 4" xfId="23565"/>
    <cellStyle name="Итог 9 5 3 3" xfId="10780"/>
    <cellStyle name="Итог 9 5 3 3 2" xfId="23568"/>
    <cellStyle name="Итог 9 5 3 4" xfId="10781"/>
    <cellStyle name="Итог 9 5 3 4 2" xfId="23569"/>
    <cellStyle name="Итог 9 5 3 5" xfId="23564"/>
    <cellStyle name="Итог 9 5 4" xfId="10782"/>
    <cellStyle name="Итог 9 5 4 2" xfId="10783"/>
    <cellStyle name="Итог 9 5 4 2 2" xfId="10784"/>
    <cellStyle name="Итог 9 5 4 2 2 2" xfId="23572"/>
    <cellStyle name="Итог 9 5 4 2 3" xfId="10785"/>
    <cellStyle name="Итог 9 5 4 2 3 2" xfId="23573"/>
    <cellStyle name="Итог 9 5 4 2 4" xfId="23571"/>
    <cellStyle name="Итог 9 5 4 3" xfId="10786"/>
    <cellStyle name="Итог 9 5 4 3 2" xfId="23574"/>
    <cellStyle name="Итог 9 5 4 4" xfId="10787"/>
    <cellStyle name="Итог 9 5 4 4 2" xfId="23575"/>
    <cellStyle name="Итог 9 5 4 5" xfId="23570"/>
    <cellStyle name="Итог 9 5 5" xfId="10788"/>
    <cellStyle name="Итог 9 5 5 2" xfId="10789"/>
    <cellStyle name="Итог 9 5 5 2 2" xfId="10790"/>
    <cellStyle name="Итог 9 5 5 2 2 2" xfId="23578"/>
    <cellStyle name="Итог 9 5 5 2 3" xfId="10791"/>
    <cellStyle name="Итог 9 5 5 2 3 2" xfId="23579"/>
    <cellStyle name="Итог 9 5 5 2 4" xfId="23577"/>
    <cellStyle name="Итог 9 5 5 3" xfId="10792"/>
    <cellStyle name="Итог 9 5 5 3 2" xfId="23580"/>
    <cellStyle name="Итог 9 5 5 4" xfId="10793"/>
    <cellStyle name="Итог 9 5 5 4 2" xfId="23581"/>
    <cellStyle name="Итог 9 5 5 5" xfId="23576"/>
    <cellStyle name="Итог 9 5 6" xfId="10794"/>
    <cellStyle name="Итог 9 5 6 2" xfId="10795"/>
    <cellStyle name="Итог 9 5 6 2 2" xfId="10796"/>
    <cellStyle name="Итог 9 5 6 2 2 2" xfId="23584"/>
    <cellStyle name="Итог 9 5 6 2 3" xfId="10797"/>
    <cellStyle name="Итог 9 5 6 2 3 2" xfId="23585"/>
    <cellStyle name="Итог 9 5 6 2 4" xfId="23583"/>
    <cellStyle name="Итог 9 5 6 3" xfId="10798"/>
    <cellStyle name="Итог 9 5 6 3 2" xfId="23586"/>
    <cellStyle name="Итог 9 5 6 4" xfId="10799"/>
    <cellStyle name="Итог 9 5 6 4 2" xfId="23587"/>
    <cellStyle name="Итог 9 5 6 5" xfId="23582"/>
    <cellStyle name="Итог 9 5 7" xfId="10800"/>
    <cellStyle name="Итог 9 5 7 2" xfId="10801"/>
    <cellStyle name="Итог 9 5 7 2 2" xfId="23589"/>
    <cellStyle name="Итог 9 5 7 3" xfId="10802"/>
    <cellStyle name="Итог 9 5 7 3 2" xfId="23590"/>
    <cellStyle name="Итог 9 5 7 4" xfId="23588"/>
    <cellStyle name="Итог 9 5 8" xfId="10803"/>
    <cellStyle name="Итог 9 5 8 2" xfId="23591"/>
    <cellStyle name="Итог 9 5 9" xfId="10804"/>
    <cellStyle name="Итог 9 5 9 2" xfId="23592"/>
    <cellStyle name="Итог 9 6" xfId="10805"/>
    <cellStyle name="Итог 9 6 2" xfId="10806"/>
    <cellStyle name="Итог 9 6 2 2" xfId="10807"/>
    <cellStyle name="Итог 9 6 2 2 2" xfId="23595"/>
    <cellStyle name="Итог 9 6 2 3" xfId="10808"/>
    <cellStyle name="Итог 9 6 2 3 2" xfId="23596"/>
    <cellStyle name="Итог 9 6 2 4" xfId="23594"/>
    <cellStyle name="Итог 9 6 3" xfId="10809"/>
    <cellStyle name="Итог 9 6 3 2" xfId="23597"/>
    <cellStyle name="Итог 9 6 4" xfId="10810"/>
    <cellStyle name="Итог 9 6 4 2" xfId="23598"/>
    <cellStyle name="Итог 9 6 5" xfId="23593"/>
    <cellStyle name="Итог 9 7" xfId="10811"/>
    <cellStyle name="Итог 9 7 2" xfId="10812"/>
    <cellStyle name="Итог 9 7 2 2" xfId="10813"/>
    <cellStyle name="Итог 9 7 2 2 2" xfId="23601"/>
    <cellStyle name="Итог 9 7 2 3" xfId="10814"/>
    <cellStyle name="Итог 9 7 2 3 2" xfId="23602"/>
    <cellStyle name="Итог 9 7 2 4" xfId="23600"/>
    <cellStyle name="Итог 9 7 3" xfId="10815"/>
    <cellStyle name="Итог 9 7 3 2" xfId="23603"/>
    <cellStyle name="Итог 9 7 4" xfId="10816"/>
    <cellStyle name="Итог 9 7 4 2" xfId="23604"/>
    <cellStyle name="Итог 9 7 5" xfId="23599"/>
    <cellStyle name="Итог 9 8" xfId="10817"/>
    <cellStyle name="Итог 9 8 2" xfId="10818"/>
    <cellStyle name="Итог 9 8 2 2" xfId="10819"/>
    <cellStyle name="Итог 9 8 2 2 2" xfId="23607"/>
    <cellStyle name="Итог 9 8 2 3" xfId="10820"/>
    <cellStyle name="Итог 9 8 2 3 2" xfId="23608"/>
    <cellStyle name="Итог 9 8 2 4" xfId="23606"/>
    <cellStyle name="Итог 9 8 3" xfId="10821"/>
    <cellStyle name="Итог 9 8 3 2" xfId="23609"/>
    <cellStyle name="Итог 9 8 4" xfId="10822"/>
    <cellStyle name="Итог 9 8 4 2" xfId="23610"/>
    <cellStyle name="Итог 9 8 5" xfId="23605"/>
    <cellStyle name="Итог 9 9" xfId="10823"/>
    <cellStyle name="Итог 9 9 2" xfId="10824"/>
    <cellStyle name="Итог 9 9 2 2" xfId="10825"/>
    <cellStyle name="Итог 9 9 2 2 2" xfId="23613"/>
    <cellStyle name="Итог 9 9 2 3" xfId="10826"/>
    <cellStyle name="Итог 9 9 2 3 2" xfId="23614"/>
    <cellStyle name="Итог 9 9 2 4" xfId="23612"/>
    <cellStyle name="Итог 9 9 3" xfId="10827"/>
    <cellStyle name="Итог 9 9 3 2" xfId="23615"/>
    <cellStyle name="Итог 9 9 4" xfId="10828"/>
    <cellStyle name="Итог 9 9 4 2" xfId="23616"/>
    <cellStyle name="Итог 9 9 5" xfId="23611"/>
    <cellStyle name="Итог 9_46EE.2011(v1.0)" xfId="10829"/>
    <cellStyle name="Итоги" xfId="10830"/>
    <cellStyle name="Итого" xfId="10831"/>
    <cellStyle name="Итого 2" xfId="10832"/>
    <cellStyle name="Итого 2 2" xfId="10833"/>
    <cellStyle name="Итого 2 2 2" xfId="10834"/>
    <cellStyle name="Итого 2 2 2 2" xfId="23620"/>
    <cellStyle name="Итого 2 2 3" xfId="23619"/>
    <cellStyle name="Итого 2 3" xfId="10835"/>
    <cellStyle name="Итого 2 3 2" xfId="10836"/>
    <cellStyle name="Итого 2 3 2 2" xfId="23622"/>
    <cellStyle name="Итого 2 3 3" xfId="23621"/>
    <cellStyle name="Итого 2 4" xfId="10837"/>
    <cellStyle name="Итого 2 4 2" xfId="23623"/>
    <cellStyle name="Итого 2 5" xfId="10838"/>
    <cellStyle name="Итого 2 5 2" xfId="23624"/>
    <cellStyle name="Итого 2 6" xfId="23618"/>
    <cellStyle name="Итого 3" xfId="10839"/>
    <cellStyle name="Итого 3 2" xfId="10840"/>
    <cellStyle name="Итого 3 2 2" xfId="23626"/>
    <cellStyle name="Итого 3 3" xfId="23625"/>
    <cellStyle name="Итого 4" xfId="23617"/>
    <cellStyle name="Итого_DCF_Airport_Khabarovsk_010710" xfId="35"/>
    <cellStyle name="ИТОГОВЫЙ" xfId="10841"/>
    <cellStyle name="ИТОГОВЫЙ 10" xfId="10842"/>
    <cellStyle name="ИТОГОВЫЙ 10 2" xfId="23628"/>
    <cellStyle name="ИТОГОВЫЙ 11" xfId="23627"/>
    <cellStyle name="ИТОГОВЫЙ 2" xfId="10843"/>
    <cellStyle name="ИТОГОВЫЙ 2 2" xfId="10844"/>
    <cellStyle name="ИТОГОВЫЙ 2 2 2" xfId="23630"/>
    <cellStyle name="ИТОГОВЫЙ 2 3" xfId="23629"/>
    <cellStyle name="ИТОГОВЫЙ 3" xfId="10845"/>
    <cellStyle name="ИТОГОВЫЙ 3 2" xfId="10846"/>
    <cellStyle name="ИТОГОВЫЙ 3 2 2" xfId="23632"/>
    <cellStyle name="ИТОГОВЫЙ 3 3" xfId="23631"/>
    <cellStyle name="ИТОГОВЫЙ 4" xfId="10847"/>
    <cellStyle name="ИТОГОВЫЙ 4 2" xfId="10848"/>
    <cellStyle name="ИТОГОВЫЙ 4 2 2" xfId="23634"/>
    <cellStyle name="ИТОГОВЫЙ 4 3" xfId="23633"/>
    <cellStyle name="ИТОГОВЫЙ 5" xfId="10849"/>
    <cellStyle name="ИТОГОВЫЙ 5 2" xfId="10850"/>
    <cellStyle name="ИТОГОВЫЙ 5 2 2" xfId="23636"/>
    <cellStyle name="ИТОГОВЫЙ 5 3" xfId="23635"/>
    <cellStyle name="ИТОГОВЫЙ 6" xfId="10851"/>
    <cellStyle name="ИТОГОВЫЙ 6 2" xfId="10852"/>
    <cellStyle name="ИТОГОВЫЙ 6 2 2" xfId="23638"/>
    <cellStyle name="ИТОГОВЫЙ 6 3" xfId="23637"/>
    <cellStyle name="ИТОГОВЫЙ 7" xfId="10853"/>
    <cellStyle name="ИТОГОВЫЙ 7 2" xfId="10854"/>
    <cellStyle name="ИТОГОВЫЙ 7 2 2" xfId="23640"/>
    <cellStyle name="ИТОГОВЫЙ 7 3" xfId="23639"/>
    <cellStyle name="ИТОГОВЫЙ 8" xfId="10855"/>
    <cellStyle name="ИТОГОВЫЙ 8 2" xfId="10856"/>
    <cellStyle name="ИТОГОВЫЙ 8 2 2" xfId="10857"/>
    <cellStyle name="ИТОГОВЫЙ 8 2 2 2" xfId="23643"/>
    <cellStyle name="ИТОГОВЫЙ 8 2 3" xfId="23642"/>
    <cellStyle name="ИТОГОВЫЙ 8 3" xfId="23641"/>
    <cellStyle name="ИТОГОВЫЙ 9" xfId="10858"/>
    <cellStyle name="ИТОГОВЫЙ 9 2" xfId="10859"/>
    <cellStyle name="ИТОГОВЫЙ 9 2 2" xfId="23645"/>
    <cellStyle name="ИТОГОВЫЙ 9 3" xfId="23644"/>
    <cellStyle name="ИТОГОВЫЙ_1" xfId="10860"/>
    <cellStyle name="Количество" xfId="16215"/>
    <cellStyle name="Контрольная ячейка 10" xfId="10861"/>
    <cellStyle name="Контрольная ячейка 11" xfId="10862"/>
    <cellStyle name="Контрольная ячейка 12" xfId="10863"/>
    <cellStyle name="Контрольная ячейка 13" xfId="10864"/>
    <cellStyle name="Контрольная ячейка 2" xfId="10865"/>
    <cellStyle name="Контрольная ячейка 2 2" xfId="10866"/>
    <cellStyle name="Контрольная ячейка 2_46EE.2011(v1.0)" xfId="10867"/>
    <cellStyle name="Контрольная ячейка 3" xfId="10868"/>
    <cellStyle name="Контрольная ячейка 3 2" xfId="10869"/>
    <cellStyle name="Контрольная ячейка 3 3" xfId="10870"/>
    <cellStyle name="Контрольная ячейка 3_46EE.2011(v1.0)" xfId="10871"/>
    <cellStyle name="Контрольная ячейка 4" xfId="10872"/>
    <cellStyle name="Контрольная ячейка 4 2" xfId="10873"/>
    <cellStyle name="Контрольная ячейка 4_46EE.2011(v1.0)" xfId="10874"/>
    <cellStyle name="Контрольная ячейка 5" xfId="10875"/>
    <cellStyle name="Контрольная ячейка 5 2" xfId="10876"/>
    <cellStyle name="Контрольная ячейка 5_46EE.2011(v1.0)" xfId="10877"/>
    <cellStyle name="Контрольная ячейка 6" xfId="10878"/>
    <cellStyle name="Контрольная ячейка 6 2" xfId="10879"/>
    <cellStyle name="Контрольная ячейка 6_46EE.2011(v1.0)" xfId="10880"/>
    <cellStyle name="Контрольная ячейка 7" xfId="10881"/>
    <cellStyle name="Контрольная ячейка 7 2" xfId="10882"/>
    <cellStyle name="Контрольная ячейка 7_46EE.2011(v1.0)" xfId="10883"/>
    <cellStyle name="Контрольная ячейка 8" xfId="10884"/>
    <cellStyle name="Контрольная ячейка 8 2" xfId="10885"/>
    <cellStyle name="Контрольная ячейка 8 2 2" xfId="10886"/>
    <cellStyle name="Контрольная ячейка 8_46EE.2011(v1.0)" xfId="10887"/>
    <cellStyle name="Контрольная ячейка 9" xfId="10888"/>
    <cellStyle name="Контрольная ячейка 9 2" xfId="10889"/>
    <cellStyle name="Контрольная ячейка 9_46EE.2011(v1.0)" xfId="10890"/>
    <cellStyle name="копейки" xfId="10891"/>
    <cellStyle name="копейки опт" xfId="10892"/>
    <cellStyle name="копейки_Расчет КЛ_Астрахань_2006.10.10" xfId="10893"/>
    <cellStyle name="марка" xfId="10894"/>
    <cellStyle name="Метраж" xfId="10895"/>
    <cellStyle name="Метражж" xfId="10896"/>
    <cellStyle name="Миша (бланки отчетности)" xfId="10897"/>
    <cellStyle name="Мои наименования показателей" xfId="10898"/>
    <cellStyle name="Мои наименования показателей 10" xfId="16216"/>
    <cellStyle name="Мои наименования показателей 11" xfId="16217"/>
    <cellStyle name="Мои наименования показателей 2" xfId="10899"/>
    <cellStyle name="Мои наименования показателей 2 2" xfId="10900"/>
    <cellStyle name="Мои наименования показателей 2 3" xfId="10901"/>
    <cellStyle name="Мои наименования показателей 2 4" xfId="10902"/>
    <cellStyle name="Мои наименования показателей 2 5" xfId="10903"/>
    <cellStyle name="Мои наименования показателей 2 6" xfId="10904"/>
    <cellStyle name="Мои наименования показателей 2 7" xfId="10905"/>
    <cellStyle name="Мои наименования показателей 2 8" xfId="10906"/>
    <cellStyle name="Мои наименования показателей 2_1" xfId="10907"/>
    <cellStyle name="Мои наименования показателей 3" xfId="10908"/>
    <cellStyle name="Мои наименования показателей 3 2" xfId="10909"/>
    <cellStyle name="Мои наименования показателей 3 3" xfId="10910"/>
    <cellStyle name="Мои наименования показателей 3 4" xfId="10911"/>
    <cellStyle name="Мои наименования показателей 3 5" xfId="10912"/>
    <cellStyle name="Мои наименования показателей 3 6" xfId="10913"/>
    <cellStyle name="Мои наименования показателей 3 7" xfId="10914"/>
    <cellStyle name="Мои наименования показателей 3 8" xfId="10915"/>
    <cellStyle name="Мои наименования показателей 3_1" xfId="10916"/>
    <cellStyle name="Мои наименования показателей 4" xfId="10917"/>
    <cellStyle name="Мои наименования показателей 4 2" xfId="10918"/>
    <cellStyle name="Мои наименования показателей 4 3" xfId="10919"/>
    <cellStyle name="Мои наименования показателей 4 4" xfId="10920"/>
    <cellStyle name="Мои наименования показателей 4 5" xfId="10921"/>
    <cellStyle name="Мои наименования показателей 4 6" xfId="10922"/>
    <cellStyle name="Мои наименования показателей 4 7" xfId="10923"/>
    <cellStyle name="Мои наименования показателей 4 8" xfId="10924"/>
    <cellStyle name="Мои наименования показателей 4 9" xfId="10925"/>
    <cellStyle name="Мои наименования показателей 4_1" xfId="10926"/>
    <cellStyle name="Мои наименования показателей 5" xfId="10927"/>
    <cellStyle name="Мои наименования показателей 5 2" xfId="10928"/>
    <cellStyle name="Мои наименования показателей 5 3" xfId="10929"/>
    <cellStyle name="Мои наименования показателей 5 4" xfId="10930"/>
    <cellStyle name="Мои наименования показателей 5 5" xfId="10931"/>
    <cellStyle name="Мои наименования показателей 5 6" xfId="10932"/>
    <cellStyle name="Мои наименования показателей 5 7" xfId="10933"/>
    <cellStyle name="Мои наименования показателей 5 8" xfId="10934"/>
    <cellStyle name="Мои наименования показателей 5_1" xfId="10935"/>
    <cellStyle name="Мои наименования показателей 6" xfId="10936"/>
    <cellStyle name="Мои наименования показателей 6 2" xfId="10937"/>
    <cellStyle name="Мои наименования показателей 6_46EE.2011(v1.0)" xfId="10938"/>
    <cellStyle name="Мои наименования показателей 7" xfId="10939"/>
    <cellStyle name="Мои наименования показателей 7 2" xfId="10940"/>
    <cellStyle name="Мои наименования показателей 7_46EE.2011(v1.0)" xfId="10941"/>
    <cellStyle name="Мои наименования показателей 8" xfId="10942"/>
    <cellStyle name="Мои наименования показателей 8 2" xfId="10943"/>
    <cellStyle name="Мои наименования показателей 8_46EE.2011(v1.0)" xfId="10944"/>
    <cellStyle name="Мои наименования показателей 9" xfId="16218"/>
    <cellStyle name="Мои наименования показателей_46EE.2011" xfId="10945"/>
    <cellStyle name="Мой заголовок" xfId="10946"/>
    <cellStyle name="Мой заголовок 2" xfId="16219"/>
    <cellStyle name="Мой заголовок 3" xfId="16220"/>
    <cellStyle name="Мой заголовок 4" xfId="16221"/>
    <cellStyle name="Мой заголовок листа" xfId="10947"/>
    <cellStyle name="Мой заголовок листа 2" xfId="16222"/>
    <cellStyle name="Мой заголовок листа 3" xfId="16223"/>
    <cellStyle name="Мой заголовок листа 4" xfId="16224"/>
    <cellStyle name="Мой заголовок листа 5" xfId="16225"/>
    <cellStyle name="Мой заголовок листа_БП_СЗТЭЦ_2011" xfId="16226"/>
    <cellStyle name="Мой заголовок_06_CЗТЭЦ_ожид на 15.12" xfId="16227"/>
    <cellStyle name="назв фил" xfId="10948"/>
    <cellStyle name="назв фил 2" xfId="10949"/>
    <cellStyle name="назв фил 2 2" xfId="10950"/>
    <cellStyle name="назв фил 2 2 2" xfId="23648"/>
    <cellStyle name="назв фил 2 3" xfId="10951"/>
    <cellStyle name="назв фил 2 3 2" xfId="10952"/>
    <cellStyle name="назв фил 2 3 2 2" xfId="23650"/>
    <cellStyle name="назв фил 2 3 3" xfId="23649"/>
    <cellStyle name="назв фил 2 4" xfId="10953"/>
    <cellStyle name="назв фил 2 4 2" xfId="23651"/>
    <cellStyle name="назв фил 2 5" xfId="10954"/>
    <cellStyle name="назв фил 2 5 2" xfId="23652"/>
    <cellStyle name="назв фил 2 6" xfId="23647"/>
    <cellStyle name="назв фил 3" xfId="10955"/>
    <cellStyle name="назв фил 3 2" xfId="23653"/>
    <cellStyle name="назв фил 4" xfId="23646"/>
    <cellStyle name="Название 10" xfId="10956"/>
    <cellStyle name="Название 11" xfId="10957"/>
    <cellStyle name="Название 12" xfId="10958"/>
    <cellStyle name="Название 13" xfId="10959"/>
    <cellStyle name="Название 2" xfId="10960"/>
    <cellStyle name="Название 2 2" xfId="10961"/>
    <cellStyle name="Название 3" xfId="10962"/>
    <cellStyle name="Название 3 2" xfId="10963"/>
    <cellStyle name="Название 4" xfId="10964"/>
    <cellStyle name="Название 4 2" xfId="10965"/>
    <cellStyle name="Название 5" xfId="10966"/>
    <cellStyle name="Название 5 2" xfId="10967"/>
    <cellStyle name="Название 6" xfId="10968"/>
    <cellStyle name="Название 6 2" xfId="10969"/>
    <cellStyle name="Название 7" xfId="10970"/>
    <cellStyle name="Название 7 2" xfId="10971"/>
    <cellStyle name="Название 8" xfId="10972"/>
    <cellStyle name="Название 8 2" xfId="10973"/>
    <cellStyle name="Название 9" xfId="10974"/>
    <cellStyle name="Название 9 2" xfId="10975"/>
    <cellStyle name="Название таблицы" xfId="29"/>
    <cellStyle name="наши цены в $" xfId="10976"/>
    <cellStyle name="Невидимый" xfId="16228"/>
    <cellStyle name="недельный" xfId="16229"/>
    <cellStyle name="Нейтральный 10" xfId="10977"/>
    <cellStyle name="Нейтральный 11" xfId="10978"/>
    <cellStyle name="Нейтральный 12" xfId="10979"/>
    <cellStyle name="Нейтральный 13" xfId="10980"/>
    <cellStyle name="Нейтральный 2" xfId="10981"/>
    <cellStyle name="Нейтральный 2 2" xfId="10982"/>
    <cellStyle name="Нейтральный 3" xfId="10983"/>
    <cellStyle name="Нейтральный 3 2" xfId="10984"/>
    <cellStyle name="Нейтральный 4" xfId="10985"/>
    <cellStyle name="Нейтральный 4 2" xfId="10986"/>
    <cellStyle name="Нейтральный 5" xfId="10987"/>
    <cellStyle name="Нейтральный 5 2" xfId="10988"/>
    <cellStyle name="Нейтральный 6" xfId="10989"/>
    <cellStyle name="Нейтральный 6 2" xfId="10990"/>
    <cellStyle name="Нейтральный 7" xfId="10991"/>
    <cellStyle name="Нейтральный 7 2" xfId="10992"/>
    <cellStyle name="Нейтральный 8" xfId="10993"/>
    <cellStyle name="Нейтральный 8 2" xfId="10994"/>
    <cellStyle name="Нейтральный 9" xfId="10995"/>
    <cellStyle name="Нейтральный 9 2" xfId="10996"/>
    <cellStyle name="Низ1" xfId="10997"/>
    <cellStyle name="Низ1 2" xfId="10998"/>
    <cellStyle name="Низ1 2 2" xfId="10999"/>
    <cellStyle name="Низ1 2 2 2" xfId="23656"/>
    <cellStyle name="Низ1 2 3" xfId="23655"/>
    <cellStyle name="Низ1 3" xfId="11000"/>
    <cellStyle name="Низ1 3 2" xfId="23657"/>
    <cellStyle name="Низ1 4" xfId="23654"/>
    <cellStyle name="Низ2" xfId="11001"/>
    <cellStyle name="норма Cu" xfId="11002"/>
    <cellStyle name="Обычный" xfId="0" builtinId="0"/>
    <cellStyle name="Обычный 10" xfId="41"/>
    <cellStyle name="Обычный 10 2" xfId="11003"/>
    <cellStyle name="Обычный 10 2 2" xfId="11004"/>
    <cellStyle name="Обычный 10 2 2 2" xfId="11005"/>
    <cellStyle name="Обычный 10 2 3" xfId="11006"/>
    <cellStyle name="Обычный 10 3" xfId="11007"/>
    <cellStyle name="Обычный 10 3 2" xfId="11008"/>
    <cellStyle name="Обычный 10 3 3" xfId="16230"/>
    <cellStyle name="Обычный 10 4" xfId="11009"/>
    <cellStyle name="Обычный 10 4 2" xfId="15198"/>
    <cellStyle name="Обычный 11" xfId="11010"/>
    <cellStyle name="Обычный 11 2" xfId="14"/>
    <cellStyle name="Обычный 11 2 2" xfId="11011"/>
    <cellStyle name="Обычный 11 2 3" xfId="11012"/>
    <cellStyle name="Обычный 11 2 4" xfId="11013"/>
    <cellStyle name="Обычный 11 2 5" xfId="11014"/>
    <cellStyle name="Обычный 11 2 6" xfId="11015"/>
    <cellStyle name="Обычный 11 2 7" xfId="11016"/>
    <cellStyle name="Обычный 11 2 8" xfId="11017"/>
    <cellStyle name="Обычный 11 3" xfId="11018"/>
    <cellStyle name="Обычный 11 3 2" xfId="11019"/>
    <cellStyle name="Обычный 11 3 2 2" xfId="11020"/>
    <cellStyle name="Обычный 11 3 2 2 2" xfId="11021"/>
    <cellStyle name="Обычный 11 3 2 3" xfId="11022"/>
    <cellStyle name="Обычный 11 3 3" xfId="11023"/>
    <cellStyle name="Обычный 11 3 3 2" xfId="11024"/>
    <cellStyle name="Обычный 11 3 3 2 2" xfId="11025"/>
    <cellStyle name="Обычный 11 3 3 3" xfId="11026"/>
    <cellStyle name="Обычный 11 3 4" xfId="11027"/>
    <cellStyle name="Обычный 11 3 4 2" xfId="11028"/>
    <cellStyle name="Обычный 11 3 5" xfId="11029"/>
    <cellStyle name="Обычный 11 3 5 2" xfId="11030"/>
    <cellStyle name="Обычный 11 4" xfId="11031"/>
    <cellStyle name="Обычный 11 5" xfId="11032"/>
    <cellStyle name="Обычный 11 6" xfId="11033"/>
    <cellStyle name="Обычный 11 7" xfId="11034"/>
    <cellStyle name="Обычный 11 8" xfId="11035"/>
    <cellStyle name="Обычный 11 9" xfId="11036"/>
    <cellStyle name="Обычный 12" xfId="11037"/>
    <cellStyle name="Обычный 12 2" xfId="11038"/>
    <cellStyle name="Обычный 12 2 2" xfId="11039"/>
    <cellStyle name="Обычный 12 2 2 2" xfId="11040"/>
    <cellStyle name="Обычный 12 2 3" xfId="11041"/>
    <cellStyle name="Обычный 12 2 3 2" xfId="11042"/>
    <cellStyle name="Обычный 12 3" xfId="11043"/>
    <cellStyle name="Обычный 12 3 2" xfId="11044"/>
    <cellStyle name="Обычный 12 3 2 2" xfId="11045"/>
    <cellStyle name="Обычный 12 3 2 2 2" xfId="11046"/>
    <cellStyle name="Обычный 12 3 2 2 2 2" xfId="11047"/>
    <cellStyle name="Обычный 12 3 2 2 3" xfId="11048"/>
    <cellStyle name="Обычный 12 3 2 2 4" xfId="11049"/>
    <cellStyle name="Обычный 12 3 2 3" xfId="11050"/>
    <cellStyle name="Обычный 12 3 2 3 2" xfId="11051"/>
    <cellStyle name="Обычный 12 3 2 4" xfId="11052"/>
    <cellStyle name="Обычный 12 3 2 4 2" xfId="11053"/>
    <cellStyle name="Обычный 12 3 2 5" xfId="11054"/>
    <cellStyle name="Обычный 12 3 2 5 2" xfId="11055"/>
    <cellStyle name="Обычный 12 3 2 6" xfId="11056"/>
    <cellStyle name="Обычный 12 3 2 6 2" xfId="11057"/>
    <cellStyle name="Обычный 12 3 2 7" xfId="11058"/>
    <cellStyle name="Обычный 12 3 3" xfId="11059"/>
    <cellStyle name="Обычный 12 3 3 2" xfId="11060"/>
    <cellStyle name="Обычный 12 3 3 2 2" xfId="11061"/>
    <cellStyle name="Обычный 12 3 3 2 3" xfId="11062"/>
    <cellStyle name="Обычный 12 3 3 2 4" xfId="11063"/>
    <cellStyle name="Обычный 12 3 3 3" xfId="11064"/>
    <cellStyle name="Обычный 12 3 3 3 2" xfId="11065"/>
    <cellStyle name="Обычный 12 3 3 4" xfId="11066"/>
    <cellStyle name="Обычный 12 3 3 5" xfId="11067"/>
    <cellStyle name="Обычный 12 3 4" xfId="11068"/>
    <cellStyle name="Обычный 12 3 4 2" xfId="11069"/>
    <cellStyle name="Обычный 12 3 4 2 2" xfId="11070"/>
    <cellStyle name="Обычный 12 3 4 3" xfId="11071"/>
    <cellStyle name="Обычный 12 3 4 4" xfId="11072"/>
    <cellStyle name="Обычный 12 3 5" xfId="11073"/>
    <cellStyle name="Обычный 12 3 5 2" xfId="11074"/>
    <cellStyle name="Обычный 12 3 5 3" xfId="11075"/>
    <cellStyle name="Обычный 12 3 6" xfId="11076"/>
    <cellStyle name="Обычный 12 3 6 2" xfId="11077"/>
    <cellStyle name="Обычный 12 3 7" xfId="11078"/>
    <cellStyle name="Обычный 12 3 7 2" xfId="11079"/>
    <cellStyle name="Обычный 12 3 8" xfId="11080"/>
    <cellStyle name="Обычный 12 4" xfId="11081"/>
    <cellStyle name="Обычный 12 4 2" xfId="11082"/>
    <cellStyle name="Обычный 12 5" xfId="11083"/>
    <cellStyle name="Обычный 12 5 2" xfId="11084"/>
    <cellStyle name="Обычный 12 5 2 2" xfId="11085"/>
    <cellStyle name="Обычный 12 6" xfId="11086"/>
    <cellStyle name="Обычный 12 7" xfId="11087"/>
    <cellStyle name="Обычный 12_UPDATE.CALC.TARIFF.HEAT.ORG.6.22.TO.1.3.2.79" xfId="11088"/>
    <cellStyle name="Обычный 13" xfId="11089"/>
    <cellStyle name="Обычный 13 2" xfId="11090"/>
    <cellStyle name="Обычный 13 2 2" xfId="11091"/>
    <cellStyle name="Обычный 13 3" xfId="11092"/>
    <cellStyle name="Обычный 14" xfId="11093"/>
    <cellStyle name="Обычный 14 2" xfId="11094"/>
    <cellStyle name="Обычный 14 2 2" xfId="11095"/>
    <cellStyle name="Обычный 14 2 3" xfId="11096"/>
    <cellStyle name="Обычный 14 2 3 2" xfId="11097"/>
    <cellStyle name="Обычный 14 3" xfId="11098"/>
    <cellStyle name="Обычный 14 3 2" xfId="11099"/>
    <cellStyle name="Обычный 14 3 2 2" xfId="11100"/>
    <cellStyle name="Обычный 14 4" xfId="11101"/>
    <cellStyle name="Обычный 14 4 2" xfId="11102"/>
    <cellStyle name="Обычный 14 4 2 2" xfId="11103"/>
    <cellStyle name="Обычный 14 5" xfId="11104"/>
    <cellStyle name="Обычный 14 6" xfId="11105"/>
    <cellStyle name="Обычный 15" xfId="11106"/>
    <cellStyle name="Обычный 15 2" xfId="11107"/>
    <cellStyle name="Обычный 15 2 2" xfId="11108"/>
    <cellStyle name="Обычный 15 3" xfId="11109"/>
    <cellStyle name="Обычный 15 3 2" xfId="11110"/>
    <cellStyle name="Обычный 15 4" xfId="11111"/>
    <cellStyle name="Обычный 16" xfId="11112"/>
    <cellStyle name="Обычный 16 2" xfId="11113"/>
    <cellStyle name="Обычный 16 2 2" xfId="11114"/>
    <cellStyle name="Обычный 16 2 2 2" xfId="11115"/>
    <cellStyle name="Обычный 16 3" xfId="11116"/>
    <cellStyle name="Обычный 16 3 2" xfId="11117"/>
    <cellStyle name="Обычный 16 3 2 2" xfId="11118"/>
    <cellStyle name="Обычный 16 4" xfId="11119"/>
    <cellStyle name="Обычный 16 4 2" xfId="11120"/>
    <cellStyle name="Обычный 16 5" xfId="11121"/>
    <cellStyle name="Обычный 16 6" xfId="11122"/>
    <cellStyle name="Обычный 17" xfId="11123"/>
    <cellStyle name="Обычный 17 2" xfId="11124"/>
    <cellStyle name="Обычный 17 2 2" xfId="11125"/>
    <cellStyle name="Обычный 17 3" xfId="11126"/>
    <cellStyle name="Обычный 17 3 2" xfId="11127"/>
    <cellStyle name="Обычный 17 4" xfId="11128"/>
    <cellStyle name="Обычный 17 5" xfId="11129"/>
    <cellStyle name="Обычный 17 6" xfId="11130"/>
    <cellStyle name="Обычный 18" xfId="11131"/>
    <cellStyle name="Обычный 18 2" xfId="17"/>
    <cellStyle name="Обычный 18 2 2" xfId="11132"/>
    <cellStyle name="Обычный 18 3" xfId="11133"/>
    <cellStyle name="Обычный 18 3 2" xfId="11134"/>
    <cellStyle name="Обычный 18 4 2" xfId="18"/>
    <cellStyle name="Обычный 19" xfId="11135"/>
    <cellStyle name="Обычный 19 2" xfId="11136"/>
    <cellStyle name="Обычный 19 2 2" xfId="11137"/>
    <cellStyle name="Обычный 19 2 2 2" xfId="11138"/>
    <cellStyle name="Обычный 19 2 3" xfId="11139"/>
    <cellStyle name="Обычный 19 2 4" xfId="11140"/>
    <cellStyle name="Обычный 19 3" xfId="11141"/>
    <cellStyle name="Обычный 19 3 2" xfId="11142"/>
    <cellStyle name="Обычный 19 4" xfId="11143"/>
    <cellStyle name="Обычный 19 4 2" xfId="11144"/>
    <cellStyle name="Обычный 19 5" xfId="11145"/>
    <cellStyle name="Обычный 2" xfId="2"/>
    <cellStyle name="Обычный 2 1" xfId="12"/>
    <cellStyle name="Обычный 2 10" xfId="11146"/>
    <cellStyle name="Обычный 2 10 2" xfId="11147"/>
    <cellStyle name="Обычный 2 10 2 2" xfId="11148"/>
    <cellStyle name="Обычный 2 10 2 2 2" xfId="11149"/>
    <cellStyle name="Обычный 2 10 2 3" xfId="11150"/>
    <cellStyle name="Обычный 2 10 2 4" xfId="11151"/>
    <cellStyle name="Обычный 2 10 3" xfId="11152"/>
    <cellStyle name="Обычный 2 10 3 2" xfId="11153"/>
    <cellStyle name="Обычный 2 10 4" xfId="11154"/>
    <cellStyle name="Обычный 2 10 4 2" xfId="11155"/>
    <cellStyle name="Обычный 2 10 5" xfId="11156"/>
    <cellStyle name="Обычный 2 10 5 2" xfId="11157"/>
    <cellStyle name="Обычный 2 10 6" xfId="11158"/>
    <cellStyle name="Обычный 2 11" xfId="11159"/>
    <cellStyle name="Обычный 2 11 2" xfId="11160"/>
    <cellStyle name="Обычный 2 11 2 2" xfId="11161"/>
    <cellStyle name="Обычный 2 11 3" xfId="11162"/>
    <cellStyle name="Обычный 2 11 3 2" xfId="11163"/>
    <cellStyle name="Обычный 2 11 4" xfId="11164"/>
    <cellStyle name="Обычный 2 12" xfId="11165"/>
    <cellStyle name="Обычный 2 12 2" xfId="11166"/>
    <cellStyle name="Обычный 2 12 2 2" xfId="11167"/>
    <cellStyle name="Обычный 2 12 2 2 2" xfId="11168"/>
    <cellStyle name="Обычный 2 12 3" xfId="11169"/>
    <cellStyle name="Обычный 2 12 4" xfId="11170"/>
    <cellStyle name="Обычный 2 12 5" xfId="11171"/>
    <cellStyle name="Обычный 2 12 6" xfId="11172"/>
    <cellStyle name="Обычный 2 12 7" xfId="11173"/>
    <cellStyle name="Обычный 2 12 8" xfId="11174"/>
    <cellStyle name="Обычный 2 12 8 2" xfId="11175"/>
    <cellStyle name="Обычный 2 13" xfId="11176"/>
    <cellStyle name="Обычный 2 13 2" xfId="11177"/>
    <cellStyle name="Обычный 2 13 2 2" xfId="11178"/>
    <cellStyle name="Обычный 2 13 3" xfId="11179"/>
    <cellStyle name="Обычный 2 13 3 2" xfId="11180"/>
    <cellStyle name="Обычный 2 14" xfId="11181"/>
    <cellStyle name="Обычный 2 14 2" xfId="11182"/>
    <cellStyle name="Обычный 2 15" xfId="11183"/>
    <cellStyle name="Обычный 2 16" xfId="11184"/>
    <cellStyle name="Обычный 2 17" xfId="11185"/>
    <cellStyle name="Обычный 2 18" xfId="11186"/>
    <cellStyle name="Обычный 2 18 2" xfId="11187"/>
    <cellStyle name="Обычный 2 19" xfId="11188"/>
    <cellStyle name="Обычный 2 2" xfId="21"/>
    <cellStyle name="Обычный 2 2 2" xfId="11189"/>
    <cellStyle name="Обычный 2 2 2 2" xfId="11190"/>
    <cellStyle name="Обычный 2 2 2 3" xfId="11191"/>
    <cellStyle name="Обычный 2 2 2 3 2" xfId="11192"/>
    <cellStyle name="Обычный 2 2 2 4" xfId="11193"/>
    <cellStyle name="Обычный 2 2 2_voda2012" xfId="16231"/>
    <cellStyle name="Обычный 2 2 3" xfId="11194"/>
    <cellStyle name="Обычный 2 2 3 2" xfId="11195"/>
    <cellStyle name="Обычный 2 2 4" xfId="11"/>
    <cellStyle name="Обычный 2 2 4 2" xfId="11196"/>
    <cellStyle name="Обычный 2 2 4 3" xfId="11197"/>
    <cellStyle name="Обычный 2 2 4 3 2" xfId="11198"/>
    <cellStyle name="Обычный 2 2 5" xfId="11199"/>
    <cellStyle name="Обычный 2 2 5 2" xfId="11200"/>
    <cellStyle name="Обычный 2 2 5 2 2" xfId="11201"/>
    <cellStyle name="Обычный 2 2 6" xfId="11202"/>
    <cellStyle name="Обычный 2 2 6 2" xfId="11203"/>
    <cellStyle name="Обычный 2 2 6 2 2" xfId="11204"/>
    <cellStyle name="Обычный 2 2 6 3" xfId="11205"/>
    <cellStyle name="Обычный 2 2 7" xfId="11206"/>
    <cellStyle name="Обычный 2 2 7 2" xfId="11207"/>
    <cellStyle name="Обычный 2 2_10 Тепл.нагрузки-2010 Кафтанчиково" xfId="16232"/>
    <cellStyle name="Обычный 2 20" xfId="11208"/>
    <cellStyle name="Обычный 2 21" xfId="11209"/>
    <cellStyle name="Обычный 2 3" xfId="11210"/>
    <cellStyle name="Обычный 2 3 10" xfId="11211"/>
    <cellStyle name="Обычный 2 3 2" xfId="11212"/>
    <cellStyle name="Обычный 2 3 2 2" xfId="11213"/>
    <cellStyle name="Обычный 2 3 2 2 2" xfId="11214"/>
    <cellStyle name="Обычный 2 3 2 2 2 2" xfId="11215"/>
    <cellStyle name="Обычный 2 3 2 2 2 2 2" xfId="11216"/>
    <cellStyle name="Обычный 2 3 2 2 2 3" xfId="11217"/>
    <cellStyle name="Обычный 2 3 2 2 2 4" xfId="11218"/>
    <cellStyle name="Обычный 2 3 2 2 3" xfId="11219"/>
    <cellStyle name="Обычный 2 3 2 2 3 2" xfId="11220"/>
    <cellStyle name="Обычный 2 3 2 2 4" xfId="11221"/>
    <cellStyle name="Обычный 2 3 2 2 4 2" xfId="11222"/>
    <cellStyle name="Обычный 2 3 2 2 5" xfId="11223"/>
    <cellStyle name="Обычный 2 3 2 2 5 2" xfId="11224"/>
    <cellStyle name="Обычный 2 3 2 2 6" xfId="11225"/>
    <cellStyle name="Обычный 2 3 2 2 6 2" xfId="11226"/>
    <cellStyle name="Обычный 2 3 2 2 7" xfId="11227"/>
    <cellStyle name="Обычный 2 3 2 3" xfId="11228"/>
    <cellStyle name="Обычный 2 3 2 3 2" xfId="11229"/>
    <cellStyle name="Обычный 2 3 2 3 2 2" xfId="11230"/>
    <cellStyle name="Обычный 2 3 2 3 3" xfId="11231"/>
    <cellStyle name="Обычный 2 3 2 3 3 2" xfId="11232"/>
    <cellStyle name="Обычный 2 3 2 3 4" xfId="11233"/>
    <cellStyle name="Обычный 2 3 2 4" xfId="11234"/>
    <cellStyle name="Обычный 2 3 2 4 2" xfId="11235"/>
    <cellStyle name="Обычный 2 3 2 5" xfId="11236"/>
    <cellStyle name="Обычный 2 3 2 5 2" xfId="11237"/>
    <cellStyle name="Обычный 2 3 2 6" xfId="11238"/>
    <cellStyle name="Обычный 2 3 2 6 2" xfId="11239"/>
    <cellStyle name="Обычный 2 3 2 7" xfId="11240"/>
    <cellStyle name="Обычный 2 3 2 7 2" xfId="11241"/>
    <cellStyle name="Обычный 2 3 2 8" xfId="11242"/>
    <cellStyle name="Обычный 2 3 3" xfId="11243"/>
    <cellStyle name="Обычный 2 3 3 2" xfId="11244"/>
    <cellStyle name="Обычный 2 3 3 2 2" xfId="11245"/>
    <cellStyle name="Обычный 2 3 3 3" xfId="11246"/>
    <cellStyle name="Обычный 2 3 3 4" xfId="11247"/>
    <cellStyle name="Обычный 2 3 4" xfId="11248"/>
    <cellStyle name="Обычный 2 3 4 2" xfId="11249"/>
    <cellStyle name="Обычный 2 3 4 2 2" xfId="11250"/>
    <cellStyle name="Обычный 2 3 4 2 2 2" xfId="11251"/>
    <cellStyle name="Обычный 2 3 4 2 3" xfId="11252"/>
    <cellStyle name="Обычный 2 3 4 2 4" xfId="11253"/>
    <cellStyle name="Обычный 2 3 4 3" xfId="11254"/>
    <cellStyle name="Обычный 2 3 4 3 2" xfId="11255"/>
    <cellStyle name="Обычный 2 3 4 3 3" xfId="11256"/>
    <cellStyle name="Обычный 2 3 4 4" xfId="11257"/>
    <cellStyle name="Обычный 2 3 4 4 2" xfId="11258"/>
    <cellStyle name="Обычный 2 3 4 5" xfId="11259"/>
    <cellStyle name="Обычный 2 3 4 5 2" xfId="11260"/>
    <cellStyle name="Обычный 2 3 4 6" xfId="11261"/>
    <cellStyle name="Обычный 2 3 4 6 2" xfId="11262"/>
    <cellStyle name="Обычный 2 3 4 7" xfId="11263"/>
    <cellStyle name="Обычный 2 3 5" xfId="11264"/>
    <cellStyle name="Обычный 2 3 5 2" xfId="11265"/>
    <cellStyle name="Обычный 2 3 5 2 2" xfId="11266"/>
    <cellStyle name="Обычный 2 3 5 2 3" xfId="11267"/>
    <cellStyle name="Обычный 2 3 5 2 4" xfId="11268"/>
    <cellStyle name="Обычный 2 3 5 3" xfId="11269"/>
    <cellStyle name="Обычный 2 3 5 3 2" xfId="11270"/>
    <cellStyle name="Обычный 2 3 5 4" xfId="11271"/>
    <cellStyle name="Обычный 2 3 5 5" xfId="11272"/>
    <cellStyle name="Обычный 2 3 6" xfId="11273"/>
    <cellStyle name="Обычный 2 3 6 2" xfId="11274"/>
    <cellStyle name="Обычный 2 3 6 2 2" xfId="11275"/>
    <cellStyle name="Обычный 2 3 6 3" xfId="11276"/>
    <cellStyle name="Обычный 2 3 6 4" xfId="11277"/>
    <cellStyle name="Обычный 2 3 7" xfId="11278"/>
    <cellStyle name="Обычный 2 3 7 2" xfId="11279"/>
    <cellStyle name="Обычный 2 3 8" xfId="11280"/>
    <cellStyle name="Обычный 2 3 8 2" xfId="11281"/>
    <cellStyle name="Обычный 2 3 9" xfId="11282"/>
    <cellStyle name="Обычный 2 3 9 2" xfId="11283"/>
    <cellStyle name="Обычный 2 3_46EE.2011(v1.0)" xfId="11284"/>
    <cellStyle name="Обычный 2 4" xfId="11285"/>
    <cellStyle name="Обычный 2 4 2" xfId="11286"/>
    <cellStyle name="Обычный 2 4 2 2" xfId="11287"/>
    <cellStyle name="Обычный 2 4 3" xfId="11288"/>
    <cellStyle name="Обычный 2 4 3 2" xfId="11289"/>
    <cellStyle name="Обычный 2 4 4" xfId="11290"/>
    <cellStyle name="Обычный 2 4_46EE.2011(v1.0)" xfId="11291"/>
    <cellStyle name="Обычный 2 49" xfId="11292"/>
    <cellStyle name="Обычный 2 5" xfId="13"/>
    <cellStyle name="Обычный 2 5 2" xfId="11293"/>
    <cellStyle name="Обычный 2 5 2 2" xfId="11294"/>
    <cellStyle name="Обычный 2 5 2 3" xfId="11295"/>
    <cellStyle name="Обычный 2 5 3" xfId="11296"/>
    <cellStyle name="Обычный 2 5 3 2" xfId="11297"/>
    <cellStyle name="Обычный 2 5 3 2 2" xfId="11298"/>
    <cellStyle name="Обычный 2 5 3 2 3" xfId="11299"/>
    <cellStyle name="Обычный 2 5 3 2 4" xfId="11300"/>
    <cellStyle name="Обычный 2 5 3 3" xfId="11301"/>
    <cellStyle name="Обычный 2 5 3 3 2" xfId="11302"/>
    <cellStyle name="Обычный 2 5 3 4" xfId="11303"/>
    <cellStyle name="Обычный 2 5 3 5" xfId="11304"/>
    <cellStyle name="Обычный 2 5 4" xfId="11305"/>
    <cellStyle name="Обычный 2 5 4 2" xfId="11306"/>
    <cellStyle name="Обычный 2 5 4 2 2" xfId="11307"/>
    <cellStyle name="Обычный 2 5 4 3" xfId="11308"/>
    <cellStyle name="Обычный 2 5 4 4" xfId="11309"/>
    <cellStyle name="Обычный 2 5 5" xfId="11310"/>
    <cellStyle name="Обычный 2 5 5 2" xfId="11311"/>
    <cellStyle name="Обычный 2 5 6" xfId="11312"/>
    <cellStyle name="Обычный 2 5 6 2" xfId="11313"/>
    <cellStyle name="Обычный 2 5 7" xfId="11314"/>
    <cellStyle name="Обычный 2 5 7 2" xfId="11315"/>
    <cellStyle name="Обычный 2 5 8" xfId="11316"/>
    <cellStyle name="Обычный 2 5 8 2" xfId="11317"/>
    <cellStyle name="Обычный 2 5_46EE.2011(v1.0)" xfId="11318"/>
    <cellStyle name="Обычный 2 6" xfId="11319"/>
    <cellStyle name="Обычный 2 6 2" xfId="11320"/>
    <cellStyle name="Обычный 2 6 2 2" xfId="11321"/>
    <cellStyle name="Обычный 2 6 3" xfId="11322"/>
    <cellStyle name="Обычный 2 6 3 2" xfId="11323"/>
    <cellStyle name="Обычный 2 6 4" xfId="11324"/>
    <cellStyle name="Обычный 2 6_46EE.2011(v1.0)" xfId="11325"/>
    <cellStyle name="Обычный 2 7" xfId="11326"/>
    <cellStyle name="Обычный 2 7 2" xfId="11327"/>
    <cellStyle name="Обычный 2 7 2 2" xfId="11328"/>
    <cellStyle name="Обычный 2 7 2 2 2" xfId="11329"/>
    <cellStyle name="Обычный 2 7 2 2 2 2" xfId="11330"/>
    <cellStyle name="Обычный 2 7 2 3" xfId="11331"/>
    <cellStyle name="Обычный 2 7 2 4" xfId="11332"/>
    <cellStyle name="Обычный 2 7 2 5" xfId="11333"/>
    <cellStyle name="Обычный 2 7 2 6" xfId="11334"/>
    <cellStyle name="Обычный 2 7 2 7" xfId="11335"/>
    <cellStyle name="Обычный 2 7 2 8" xfId="11336"/>
    <cellStyle name="Обычный 2 7 3" xfId="11337"/>
    <cellStyle name="Обычный 2 7 3 2" xfId="11338"/>
    <cellStyle name="Обычный 2 7 3 2 2" xfId="11339"/>
    <cellStyle name="Обычный 2 7 4" xfId="11340"/>
    <cellStyle name="Обычный 2 7 4 2" xfId="11341"/>
    <cellStyle name="Обычный 2 7 5" xfId="11342"/>
    <cellStyle name="Обычный 2 7 5 2" xfId="11343"/>
    <cellStyle name="Обычный 2 7 6" xfId="11344"/>
    <cellStyle name="Обычный 2 7 7" xfId="11345"/>
    <cellStyle name="Обычный 2 7 8" xfId="11346"/>
    <cellStyle name="Обычный 2 7 9" xfId="11347"/>
    <cellStyle name="Обычный 2 7 9 2" xfId="11348"/>
    <cellStyle name="Обычный 2 8" xfId="11349"/>
    <cellStyle name="Обычный 2 8 2" xfId="11350"/>
    <cellStyle name="Обычный 2 8 2 2" xfId="11351"/>
    <cellStyle name="Обычный 2 8 2 2 2" xfId="11352"/>
    <cellStyle name="Обычный 2 8 2 3" xfId="11353"/>
    <cellStyle name="Обычный 2 8 3" xfId="11354"/>
    <cellStyle name="Обычный 2 8 3 2" xfId="11355"/>
    <cellStyle name="Обычный 2 8 3 3" xfId="11356"/>
    <cellStyle name="Обычный 2 8 4" xfId="11357"/>
    <cellStyle name="Обычный 2 8 4 2" xfId="11358"/>
    <cellStyle name="Обычный 2 8 5" xfId="11359"/>
    <cellStyle name="Обычный 2 8 5 2" xfId="11360"/>
    <cellStyle name="Обычный 2 8 6" xfId="11361"/>
    <cellStyle name="Обычный 2 8 7" xfId="11362"/>
    <cellStyle name="Обычный 2 8 8" xfId="11363"/>
    <cellStyle name="Обычный 2 8 9" xfId="11364"/>
    <cellStyle name="Обычный 2 9" xfId="11365"/>
    <cellStyle name="Обычный 2 9 2" xfId="11366"/>
    <cellStyle name="Обычный 2 9 2 2" xfId="11367"/>
    <cellStyle name="Обычный 2 9 3" xfId="11368"/>
    <cellStyle name="Обычный 2 9 3 2" xfId="11369"/>
    <cellStyle name="Обычный 2 9 4" xfId="11370"/>
    <cellStyle name="Обычный 2 9 4 2" xfId="11371"/>
    <cellStyle name="Обычный 2 9 5" xfId="11372"/>
    <cellStyle name="Обычный 2 9 5 2" xfId="11373"/>
    <cellStyle name="Обычный 2 9 6" xfId="11374"/>
    <cellStyle name="Обычный 2 9 6 2" xfId="11375"/>
    <cellStyle name="Обычный 2 9 7" xfId="11376"/>
    <cellStyle name="Обычный 2 9 8" xfId="11377"/>
    <cellStyle name="Обычный 2 9 9" xfId="11378"/>
    <cellStyle name="Обычный 2_1" xfId="11379"/>
    <cellStyle name="Обычный 20" xfId="11380"/>
    <cellStyle name="Обычный 20 2" xfId="11381"/>
    <cellStyle name="Обычный 20 2 2" xfId="11382"/>
    <cellStyle name="Обычный 20 3" xfId="11383"/>
    <cellStyle name="Обычный 20 3 2" xfId="11384"/>
    <cellStyle name="Обычный 21" xfId="11385"/>
    <cellStyle name="Обычный 21 2" xfId="11386"/>
    <cellStyle name="Обычный 21 2 2" xfId="11387"/>
    <cellStyle name="Обычный 21 3" xfId="23"/>
    <cellStyle name="Обычный 21 3 2" xfId="11388"/>
    <cellStyle name="Обычный 21 3 3" xfId="24"/>
    <cellStyle name="Обычный 22" xfId="11389"/>
    <cellStyle name="Обычный 22 2" xfId="11390"/>
    <cellStyle name="Обычный 22 2 2" xfId="11391"/>
    <cellStyle name="Обычный 22 3" xfId="11392"/>
    <cellStyle name="Обычный 22 3 2" xfId="11393"/>
    <cellStyle name="Обычный 23" xfId="11394"/>
    <cellStyle name="Обычный 23 2" xfId="11395"/>
    <cellStyle name="Обычный 23 2 2" xfId="11396"/>
    <cellStyle name="Обычный 23 3" xfId="11397"/>
    <cellStyle name="Обычный 23 3 2" xfId="11398"/>
    <cellStyle name="Обычный 24" xfId="11399"/>
    <cellStyle name="Обычный 24 2" xfId="11400"/>
    <cellStyle name="Обычный 24 2 2" xfId="11401"/>
    <cellStyle name="Обычный 24 3" xfId="11402"/>
    <cellStyle name="Обычный 24 3 2" xfId="11403"/>
    <cellStyle name="Обычный 25" xfId="11404"/>
    <cellStyle name="Обычный 25 2" xfId="11405"/>
    <cellStyle name="Обычный 25 2 2" xfId="11406"/>
    <cellStyle name="Обычный 25 3" xfId="11407"/>
    <cellStyle name="Обычный 26" xfId="11408"/>
    <cellStyle name="Обычный 26 2" xfId="11409"/>
    <cellStyle name="Обычный 26 2 2" xfId="11410"/>
    <cellStyle name="Обычный 26 3" xfId="11411"/>
    <cellStyle name="Обычный 27" xfId="32"/>
    <cellStyle name="Обычный 27 2" xfId="11412"/>
    <cellStyle name="Обычный 27 2 2" xfId="11413"/>
    <cellStyle name="Обычный 27 3" xfId="11414"/>
    <cellStyle name="Обычный 28" xfId="11415"/>
    <cellStyle name="Обычный 28 2" xfId="11416"/>
    <cellStyle name="Обычный 28 2 2" xfId="11417"/>
    <cellStyle name="Обычный 28 3" xfId="11418"/>
    <cellStyle name="Обычный 29" xfId="11419"/>
    <cellStyle name="Обычный 29 2" xfId="11420"/>
    <cellStyle name="Обычный 29 2 2" xfId="11421"/>
    <cellStyle name="Обычный 29 3" xfId="11422"/>
    <cellStyle name="Обычный 3" xfId="1"/>
    <cellStyle name="Обычный 3 10" xfId="11423"/>
    <cellStyle name="Обычный 3 10 2" xfId="11424"/>
    <cellStyle name="Обычный 3 10 2 2" xfId="11425"/>
    <cellStyle name="Обычный 3 10 3" xfId="11426"/>
    <cellStyle name="Обычный 3 10 3 2" xfId="11427"/>
    <cellStyle name="Обычный 3 10 4" xfId="11428"/>
    <cellStyle name="Обычный 3 11" xfId="11429"/>
    <cellStyle name="Обычный 3 11 2" xfId="11430"/>
    <cellStyle name="Обычный 3 11 2 2" xfId="11431"/>
    <cellStyle name="Обычный 3 11 3" xfId="11432"/>
    <cellStyle name="Обычный 3 11 3 2" xfId="11433"/>
    <cellStyle name="Обычный 3 11 4" xfId="11434"/>
    <cellStyle name="Обычный 3 12" xfId="11435"/>
    <cellStyle name="Обычный 3 12 2" xfId="11436"/>
    <cellStyle name="Обычный 3 12 2 2" xfId="11437"/>
    <cellStyle name="Обычный 3 12 2 3" xfId="11438"/>
    <cellStyle name="Обычный 3 12 2 4" xfId="11439"/>
    <cellStyle name="Обычный 3 12 2 5" xfId="11440"/>
    <cellStyle name="Обычный 3 12 2 6" xfId="11441"/>
    <cellStyle name="Обычный 3 12 2 7" xfId="11442"/>
    <cellStyle name="Обычный 3 12 3" xfId="11443"/>
    <cellStyle name="Обычный 3 12 4" xfId="11444"/>
    <cellStyle name="Обычный 3 12 5" xfId="11445"/>
    <cellStyle name="Обычный 3 12 6" xfId="11446"/>
    <cellStyle name="Обычный 3 12 7" xfId="11447"/>
    <cellStyle name="Обычный 3 12 8" xfId="11448"/>
    <cellStyle name="Обычный 3 13" xfId="11449"/>
    <cellStyle name="Обычный 3 14" xfId="11450"/>
    <cellStyle name="Обычный 3 15" xfId="11451"/>
    <cellStyle name="Обычный 3 16" xfId="11452"/>
    <cellStyle name="Обычный 3 17" xfId="11453"/>
    <cellStyle name="Обычный 3 17 2" xfId="11454"/>
    <cellStyle name="Обычный 3 17 3" xfId="11455"/>
    <cellStyle name="Обычный 3 17 4" xfId="11456"/>
    <cellStyle name="Обычный 3 17 5" xfId="11457"/>
    <cellStyle name="Обычный 3 17 6" xfId="11458"/>
    <cellStyle name="Обычный 3 17 7" xfId="11459"/>
    <cellStyle name="Обычный 3 18" xfId="11460"/>
    <cellStyle name="Обычный 3 19" xfId="11461"/>
    <cellStyle name="Обычный 3 2" xfId="39"/>
    <cellStyle name="Обычный 3 2 2" xfId="45"/>
    <cellStyle name="Обычный 3 2 2 2" xfId="11462"/>
    <cellStyle name="Обычный 3 2 3" xfId="11463"/>
    <cellStyle name="Обычный 3 2 4" xfId="11464"/>
    <cellStyle name="Обычный 3 2 5" xfId="11465"/>
    <cellStyle name="Обычный 3 2 6" xfId="11466"/>
    <cellStyle name="Обычный 3 20" xfId="11467"/>
    <cellStyle name="Обычный 3 21" xfId="11468"/>
    <cellStyle name="Обычный 3 22" xfId="11469"/>
    <cellStyle name="Обычный 3 23" xfId="11470"/>
    <cellStyle name="Обычный 3 24" xfId="16233"/>
    <cellStyle name="Обычный 3 3" xfId="11471"/>
    <cellStyle name="Обычный 3 3 2" xfId="11472"/>
    <cellStyle name="Обычный 3 3 2 2" xfId="11473"/>
    <cellStyle name="Обычный 3 3 2 3" xfId="11474"/>
    <cellStyle name="Обычный 3 3 3" xfId="11475"/>
    <cellStyle name="Обычный 3 3 3 2" xfId="11476"/>
    <cellStyle name="Обычный 3 3 4" xfId="11477"/>
    <cellStyle name="Обычный 3 3 4 2" xfId="11478"/>
    <cellStyle name="Обычный 3 3 5" xfId="11479"/>
    <cellStyle name="Обычный 3 3 6" xfId="11480"/>
    <cellStyle name="Обычный 3 3 7" xfId="11481"/>
    <cellStyle name="Обычный 3 4" xfId="11482"/>
    <cellStyle name="Обычный 3 4 2" xfId="11483"/>
    <cellStyle name="Обычный 3 4 2 2" xfId="11484"/>
    <cellStyle name="Обычный 3 4 3" xfId="11485"/>
    <cellStyle name="Обычный 3 4 3 2" xfId="11486"/>
    <cellStyle name="Обычный 3 4 4" xfId="11487"/>
    <cellStyle name="Обычный 3 4 4 2" xfId="11488"/>
    <cellStyle name="Обычный 3 4 5" xfId="11489"/>
    <cellStyle name="Обычный 3 4 6" xfId="11490"/>
    <cellStyle name="Обычный 3 5" xfId="11491"/>
    <cellStyle name="Обычный 3 5 2" xfId="11492"/>
    <cellStyle name="Обычный 3 5 2 2" xfId="11493"/>
    <cellStyle name="Обычный 3 5 3" xfId="11494"/>
    <cellStyle name="Обычный 3 5 3 2" xfId="11495"/>
    <cellStyle name="Обычный 3 5 4" xfId="11496"/>
    <cellStyle name="Обычный 3 6" xfId="11497"/>
    <cellStyle name="Обычный 3 6 2" xfId="11498"/>
    <cellStyle name="Обычный 3 6 2 2" xfId="11499"/>
    <cellStyle name="Обычный 3 6 3" xfId="11500"/>
    <cellStyle name="Обычный 3 6 3 2" xfId="11501"/>
    <cellStyle name="Обычный 3 6 4" xfId="11502"/>
    <cellStyle name="Обычный 3 7" xfId="11503"/>
    <cellStyle name="Обычный 3 7 2" xfId="11504"/>
    <cellStyle name="Обычный 3 7 2 2" xfId="11505"/>
    <cellStyle name="Обычный 3 7 3" xfId="11506"/>
    <cellStyle name="Обычный 3 7 3 2" xfId="11507"/>
    <cellStyle name="Обычный 3 7 4" xfId="11508"/>
    <cellStyle name="Обычный 3 8" xfId="11509"/>
    <cellStyle name="Обычный 3 8 2" xfId="11510"/>
    <cellStyle name="Обычный 3 8 2 2" xfId="11511"/>
    <cellStyle name="Обычный 3 8 3" xfId="11512"/>
    <cellStyle name="Обычный 3 8 3 2" xfId="11513"/>
    <cellStyle name="Обычный 3 8 4" xfId="11514"/>
    <cellStyle name="Обычный 3 9" xfId="11515"/>
    <cellStyle name="Обычный 3 9 2" xfId="11516"/>
    <cellStyle name="Обычный 3 9 2 2" xfId="11517"/>
    <cellStyle name="Обычный 3 9 3" xfId="11518"/>
    <cellStyle name="Обычный 3 9 3 2" xfId="11519"/>
    <cellStyle name="Обычный 3 9 4" xfId="11520"/>
    <cellStyle name="Обычный 3_Лист1" xfId="16234"/>
    <cellStyle name="Обычный 30" xfId="11521"/>
    <cellStyle name="Обычный 31" xfId="11522"/>
    <cellStyle name="Обычный 31 2" xfId="11523"/>
    <cellStyle name="Обычный 32" xfId="11524"/>
    <cellStyle name="Обычный 32 2" xfId="11525"/>
    <cellStyle name="Обычный 33" xfId="31"/>
    <cellStyle name="Обычный 33 2" xfId="11526"/>
    <cellStyle name="Обычный 34" xfId="11527"/>
    <cellStyle name="Обычный 34 2" xfId="11528"/>
    <cellStyle name="Обычный 35" xfId="11529"/>
    <cellStyle name="Обычный 35 2" xfId="11530"/>
    <cellStyle name="Обычный 36" xfId="11531"/>
    <cellStyle name="Обычный 36 2" xfId="11532"/>
    <cellStyle name="Обычный 36 3" xfId="16235"/>
    <cellStyle name="Обычный 37" xfId="11533"/>
    <cellStyle name="Обычный 37 2" xfId="11534"/>
    <cellStyle name="Обычный 37 3" xfId="16236"/>
    <cellStyle name="Обычный 38" xfId="11535"/>
    <cellStyle name="Обычный 38 2" xfId="11536"/>
    <cellStyle name="Обычный 39" xfId="11537"/>
    <cellStyle name="Обычный 39 2" xfId="11538"/>
    <cellStyle name="Обычный 4" xfId="11539"/>
    <cellStyle name="Обычный 4 2" xfId="11540"/>
    <cellStyle name="Обычный 4 2 2" xfId="11541"/>
    <cellStyle name="Обычный 4 2 3" xfId="11542"/>
    <cellStyle name="Обычный 4 3" xfId="11543"/>
    <cellStyle name="Обычный 4 3 2" xfId="11544"/>
    <cellStyle name="Обычный 4 4" xfId="11545"/>
    <cellStyle name="Обычный 4 5" xfId="11546"/>
    <cellStyle name="Обычный 4 5 2" xfId="11547"/>
    <cellStyle name="Обычный 4 6" xfId="11548"/>
    <cellStyle name="Обычный 4_ARMRAZR" xfId="11549"/>
    <cellStyle name="Обычный 40" xfId="11550"/>
    <cellStyle name="Обычный 40 2" xfId="11551"/>
    <cellStyle name="Обычный 41" xfId="11552"/>
    <cellStyle name="Обычный 41 2" xfId="11553"/>
    <cellStyle name="Обычный 42" xfId="11554"/>
    <cellStyle name="Обычный 42 2" xfId="11555"/>
    <cellStyle name="Обычный 43" xfId="37"/>
    <cellStyle name="Обычный 44" xfId="11556"/>
    <cellStyle name="Обычный 45" xfId="11557"/>
    <cellStyle name="Обычный 46" xfId="11558"/>
    <cellStyle name="Обычный 47" xfId="11559"/>
    <cellStyle name="Обычный 48" xfId="11560"/>
    <cellStyle name="Обычный 49" xfId="11561"/>
    <cellStyle name="Обычный 5" xfId="40"/>
    <cellStyle name="Обычный 5 2" xfId="11562"/>
    <cellStyle name="Обычный 5 2 2" xfId="11563"/>
    <cellStyle name="Обычный 5 2 2 2" xfId="11564"/>
    <cellStyle name="Обычный 5 2 2 3" xfId="11565"/>
    <cellStyle name="Обычный 5 3" xfId="11566"/>
    <cellStyle name="Обычный 5 4" xfId="11567"/>
    <cellStyle name="Обычный 5 5" xfId="11568"/>
    <cellStyle name="Обычный 5 6" xfId="16237"/>
    <cellStyle name="Обычный 5_Анкета и Приложения 2010" xfId="16238"/>
    <cellStyle name="Обычный 50" xfId="26947"/>
    <cellStyle name="Обычный 6" xfId="11569"/>
    <cellStyle name="Обычный 6 2" xfId="11570"/>
    <cellStyle name="Обычный 6 2 2" xfId="11571"/>
    <cellStyle name="Обычный 6 2 2 4" xfId="15"/>
    <cellStyle name="Обычный 6 2 3" xfId="11572"/>
    <cellStyle name="Обычный 6 3" xfId="11573"/>
    <cellStyle name="Обычный 6 3 2" xfId="11574"/>
    <cellStyle name="Обычный 6 3 3" xfId="11575"/>
    <cellStyle name="Обычный 6 4" xfId="11576"/>
    <cellStyle name="Обычный 6 5" xfId="11577"/>
    <cellStyle name="Обычный 7" xfId="44"/>
    <cellStyle name="Обычный 7 10" xfId="11578"/>
    <cellStyle name="Обычный 7 2" xfId="11579"/>
    <cellStyle name="Обычный 7 2 2" xfId="11580"/>
    <cellStyle name="Обычный 7 2 3" xfId="11581"/>
    <cellStyle name="Обычный 7 3" xfId="11582"/>
    <cellStyle name="Обычный 7 3 2" xfId="11583"/>
    <cellStyle name="Обычный 7 4" xfId="11584"/>
    <cellStyle name="Обычный 7 5" xfId="11585"/>
    <cellStyle name="Обычный 7 6" xfId="11586"/>
    <cellStyle name="Обычный 7 7" xfId="11587"/>
    <cellStyle name="Обычный 7 8" xfId="11588"/>
    <cellStyle name="Обычный 7 9" xfId="11589"/>
    <cellStyle name="Обычный 8" xfId="11590"/>
    <cellStyle name="Обычный 8 2" xfId="11591"/>
    <cellStyle name="Обычный 8 2 2" xfId="11592"/>
    <cellStyle name="Обычный 8 3" xfId="11593"/>
    <cellStyle name="Обычный 8 4" xfId="11594"/>
    <cellStyle name="Обычный 9" xfId="11595"/>
    <cellStyle name="Обычный 9 2" xfId="11596"/>
    <cellStyle name="Обычный 9 2 2" xfId="11597"/>
    <cellStyle name="Обычный 9 2 2 2" xfId="11598"/>
    <cellStyle name="Обычный 9 2 3" xfId="11599"/>
    <cellStyle name="Обычный 9 3" xfId="11600"/>
    <cellStyle name="Обычный 9 3 2" xfId="11601"/>
    <cellStyle name="Обычный 9 3 3" xfId="11602"/>
    <cellStyle name="Обычный 9 4" xfId="11603"/>
    <cellStyle name="Обычный 9 4 2" xfId="11604"/>
    <cellStyle name="Обычный 9 5" xfId="11605"/>
    <cellStyle name="Обычный 9 6" xfId="11606"/>
    <cellStyle name="Обычный_Condition" xfId="6"/>
    <cellStyle name="Обычный_Forma_1 2" xfId="26964"/>
    <cellStyle name="Обычный_Forma_2" xfId="26965"/>
    <cellStyle name="Обычный_Копия Condition-все вар13.12.08-утнах17-50" xfId="5"/>
    <cellStyle name="Обычный_Оренбургские авиалинии 2003" xfId="9"/>
    <cellStyle name="Обычный_Уфа 04" xfId="7"/>
    <cellStyle name="Обычный_Чита" xfId="10"/>
    <cellStyle name="Оптовая цена" xfId="11607"/>
    <cellStyle name="Ошибка" xfId="11608"/>
    <cellStyle name="Ошибка 2" xfId="11609"/>
    <cellStyle name="Ошибка 2 2" xfId="11610"/>
    <cellStyle name="Ошибка 2 2 2" xfId="23660"/>
    <cellStyle name="Ошибка 2 3" xfId="23659"/>
    <cellStyle name="Ошибка 3" xfId="11611"/>
    <cellStyle name="Ошибка 3 2" xfId="23661"/>
    <cellStyle name="Ошибка 4" xfId="23658"/>
    <cellStyle name="План" xfId="16239"/>
    <cellStyle name="Плохой 10" xfId="11612"/>
    <cellStyle name="Плохой 11" xfId="11613"/>
    <cellStyle name="Плохой 12" xfId="11614"/>
    <cellStyle name="Плохой 13" xfId="11615"/>
    <cellStyle name="Плохой 2" xfId="11616"/>
    <cellStyle name="Плохой 2 2" xfId="11617"/>
    <cellStyle name="Плохой 2 2 2" xfId="11618"/>
    <cellStyle name="Плохой 3" xfId="11619"/>
    <cellStyle name="Плохой 3 2" xfId="11620"/>
    <cellStyle name="Плохой 4" xfId="11621"/>
    <cellStyle name="Плохой 4 2" xfId="11622"/>
    <cellStyle name="Плохой 5" xfId="11623"/>
    <cellStyle name="Плохой 5 2" xfId="11624"/>
    <cellStyle name="Плохой 6" xfId="11625"/>
    <cellStyle name="Плохой 6 2" xfId="11626"/>
    <cellStyle name="Плохой 6 2 2" xfId="11627"/>
    <cellStyle name="Плохой 7" xfId="11628"/>
    <cellStyle name="Плохой 7 2" xfId="11629"/>
    <cellStyle name="Плохой 8" xfId="11630"/>
    <cellStyle name="Плохой 8 2" xfId="11631"/>
    <cellStyle name="Плохой 9" xfId="11632"/>
    <cellStyle name="Плохой 9 2" xfId="11633"/>
    <cellStyle name="По центру с переносом" xfId="11634"/>
    <cellStyle name="По центру с переносом 2" xfId="11635"/>
    <cellStyle name="По ширине с переносом" xfId="11636"/>
    <cellStyle name="По ширине с переносом 2" xfId="16240"/>
    <cellStyle name="Подгруппа" xfId="16241"/>
    <cellStyle name="Подзаголовок" xfId="30"/>
    <cellStyle name="Подитоги_DCF_Airport_Khabarovsk_010710" xfId="34"/>
    <cellStyle name="подназвание" xfId="11637"/>
    <cellStyle name="Поле ввода" xfId="11638"/>
    <cellStyle name="Поле ввода 2" xfId="16242"/>
    <cellStyle name="Пояснение 10" xfId="11639"/>
    <cellStyle name="Пояснение 11" xfId="11640"/>
    <cellStyle name="Пояснение 12" xfId="11641"/>
    <cellStyle name="Пояснение 13" xfId="11642"/>
    <cellStyle name="Пояснение 2" xfId="11643"/>
    <cellStyle name="Пояснение 2 2" xfId="11644"/>
    <cellStyle name="Пояснение 3" xfId="11645"/>
    <cellStyle name="Пояснение 3 2" xfId="11646"/>
    <cellStyle name="Пояснение 4" xfId="11647"/>
    <cellStyle name="Пояснение 4 2" xfId="11648"/>
    <cellStyle name="Пояснение 4 2 2" xfId="11649"/>
    <cellStyle name="Пояснение 5" xfId="11650"/>
    <cellStyle name="Пояснение 5 2" xfId="11651"/>
    <cellStyle name="Пояснение 6" xfId="11652"/>
    <cellStyle name="Пояснение 6 2" xfId="11653"/>
    <cellStyle name="Пояснение 7" xfId="11654"/>
    <cellStyle name="Пояснение 7 2" xfId="11655"/>
    <cellStyle name="Пояснение 8" xfId="11656"/>
    <cellStyle name="Пояснение 8 2" xfId="11657"/>
    <cellStyle name="Пояснение 8 2 2" xfId="11658"/>
    <cellStyle name="Пояснение 9" xfId="11659"/>
    <cellStyle name="Пояснение 9 2" xfId="11660"/>
    <cellStyle name="Прайс АО &quot;Агрокабель&quot;" xfId="11661"/>
    <cellStyle name="Примечание 10" xfId="11662"/>
    <cellStyle name="Примечание 10 10" xfId="11663"/>
    <cellStyle name="Примечание 10 10 2" xfId="11664"/>
    <cellStyle name="Примечание 10 10 2 2" xfId="11665"/>
    <cellStyle name="Примечание 10 10 2 2 2" xfId="23665"/>
    <cellStyle name="Примечание 10 10 2 3" xfId="11666"/>
    <cellStyle name="Примечание 10 10 2 3 2" xfId="23666"/>
    <cellStyle name="Примечание 10 10 2 4" xfId="11667"/>
    <cellStyle name="Примечание 10 10 2 4 2" xfId="23667"/>
    <cellStyle name="Примечание 10 10 2 5" xfId="23664"/>
    <cellStyle name="Примечание 10 10 3" xfId="11668"/>
    <cellStyle name="Примечание 10 10 3 2" xfId="23668"/>
    <cellStyle name="Примечание 10 10 4" xfId="11669"/>
    <cellStyle name="Примечание 10 10 4 2" xfId="23669"/>
    <cellStyle name="Примечание 10 10 5" xfId="11670"/>
    <cellStyle name="Примечание 10 10 5 2" xfId="23670"/>
    <cellStyle name="Примечание 10 10 6" xfId="23663"/>
    <cellStyle name="Примечание 10 11" xfId="11671"/>
    <cellStyle name="Примечание 10 11 2" xfId="11672"/>
    <cellStyle name="Примечание 10 11 2 2" xfId="23672"/>
    <cellStyle name="Примечание 10 11 3" xfId="11673"/>
    <cellStyle name="Примечание 10 11 3 2" xfId="23673"/>
    <cellStyle name="Примечание 10 11 4" xfId="11674"/>
    <cellStyle name="Примечание 10 11 4 2" xfId="23674"/>
    <cellStyle name="Примечание 10 11 5" xfId="23671"/>
    <cellStyle name="Примечание 10 12" xfId="11675"/>
    <cellStyle name="Примечание 10 12 2" xfId="23675"/>
    <cellStyle name="Примечание 10 13" xfId="11676"/>
    <cellStyle name="Примечание 10 13 2" xfId="23676"/>
    <cellStyle name="Примечание 10 14" xfId="11677"/>
    <cellStyle name="Примечание 10 14 2" xfId="23677"/>
    <cellStyle name="Примечание 10 15" xfId="23662"/>
    <cellStyle name="Примечание 10 2" xfId="11678"/>
    <cellStyle name="Примечание 10 2 10" xfId="11679"/>
    <cellStyle name="Примечание 10 2 10 2" xfId="23679"/>
    <cellStyle name="Примечание 10 2 11" xfId="11680"/>
    <cellStyle name="Примечание 10 2 11 2" xfId="23680"/>
    <cellStyle name="Примечание 10 2 12" xfId="11681"/>
    <cellStyle name="Примечание 10 2 12 2" xfId="23681"/>
    <cellStyle name="Примечание 10 2 13" xfId="23678"/>
    <cellStyle name="Примечание 10 2 2" xfId="11682"/>
    <cellStyle name="Примечание 10 2 2 2" xfId="11683"/>
    <cellStyle name="Примечание 10 2 2 2 2" xfId="11684"/>
    <cellStyle name="Примечание 10 2 2 2 2 2" xfId="11685"/>
    <cellStyle name="Примечание 10 2 2 2 2 2 2" xfId="23685"/>
    <cellStyle name="Примечание 10 2 2 2 2 3" xfId="23684"/>
    <cellStyle name="Примечание 10 2 2 2 3" xfId="11686"/>
    <cellStyle name="Примечание 10 2 2 2 3 2" xfId="23686"/>
    <cellStyle name="Примечание 10 2 2 2 4" xfId="11687"/>
    <cellStyle name="Примечание 10 2 2 2 4 2" xfId="23687"/>
    <cellStyle name="Примечание 10 2 2 2 5" xfId="23683"/>
    <cellStyle name="Примечание 10 2 2 3" xfId="11688"/>
    <cellStyle name="Примечание 10 2 2 3 2" xfId="11689"/>
    <cellStyle name="Примечание 10 2 2 3 2 2" xfId="23689"/>
    <cellStyle name="Примечание 10 2 2 3 3" xfId="23688"/>
    <cellStyle name="Примечание 10 2 2 4" xfId="11690"/>
    <cellStyle name="Примечание 10 2 2 4 2" xfId="23690"/>
    <cellStyle name="Примечание 10 2 2 5" xfId="11691"/>
    <cellStyle name="Примечание 10 2 2 5 2" xfId="23691"/>
    <cellStyle name="Примечание 10 2 2 6" xfId="23682"/>
    <cellStyle name="Примечание 10 2 3" xfId="11692"/>
    <cellStyle name="Примечание 10 2 3 2" xfId="11693"/>
    <cellStyle name="Примечание 10 2 3 2 2" xfId="11694"/>
    <cellStyle name="Примечание 10 2 3 2 2 2" xfId="23694"/>
    <cellStyle name="Примечание 10 2 3 2 3" xfId="11695"/>
    <cellStyle name="Примечание 10 2 3 2 3 2" xfId="23695"/>
    <cellStyle name="Примечание 10 2 3 2 4" xfId="11696"/>
    <cellStyle name="Примечание 10 2 3 2 4 2" xfId="23696"/>
    <cellStyle name="Примечание 10 2 3 2 5" xfId="23693"/>
    <cellStyle name="Примечание 10 2 3 3" xfId="11697"/>
    <cellStyle name="Примечание 10 2 3 3 2" xfId="23697"/>
    <cellStyle name="Примечание 10 2 3 4" xfId="11698"/>
    <cellStyle name="Примечание 10 2 3 4 2" xfId="23698"/>
    <cellStyle name="Примечание 10 2 3 5" xfId="11699"/>
    <cellStyle name="Примечание 10 2 3 5 2" xfId="23699"/>
    <cellStyle name="Примечание 10 2 3 6" xfId="23692"/>
    <cellStyle name="Примечание 10 2 4" xfId="11700"/>
    <cellStyle name="Примечание 10 2 4 2" xfId="11701"/>
    <cellStyle name="Примечание 10 2 4 2 2" xfId="11702"/>
    <cellStyle name="Примечание 10 2 4 2 2 2" xfId="23702"/>
    <cellStyle name="Примечание 10 2 4 2 3" xfId="11703"/>
    <cellStyle name="Примечание 10 2 4 2 3 2" xfId="23703"/>
    <cellStyle name="Примечание 10 2 4 2 4" xfId="11704"/>
    <cellStyle name="Примечание 10 2 4 2 4 2" xfId="23704"/>
    <cellStyle name="Примечание 10 2 4 2 5" xfId="23701"/>
    <cellStyle name="Примечание 10 2 4 3" xfId="11705"/>
    <cellStyle name="Примечание 10 2 4 3 2" xfId="23705"/>
    <cellStyle name="Примечание 10 2 4 4" xfId="11706"/>
    <cellStyle name="Примечание 10 2 4 4 2" xfId="23706"/>
    <cellStyle name="Примечание 10 2 4 5" xfId="11707"/>
    <cellStyle name="Примечание 10 2 4 5 2" xfId="23707"/>
    <cellStyle name="Примечание 10 2 4 6" xfId="23700"/>
    <cellStyle name="Примечание 10 2 5" xfId="11708"/>
    <cellStyle name="Примечание 10 2 5 2" xfId="11709"/>
    <cellStyle name="Примечание 10 2 5 2 2" xfId="11710"/>
    <cellStyle name="Примечание 10 2 5 2 2 2" xfId="23710"/>
    <cellStyle name="Примечание 10 2 5 2 3" xfId="11711"/>
    <cellStyle name="Примечание 10 2 5 2 3 2" xfId="23711"/>
    <cellStyle name="Примечание 10 2 5 2 4" xfId="11712"/>
    <cellStyle name="Примечание 10 2 5 2 4 2" xfId="23712"/>
    <cellStyle name="Примечание 10 2 5 2 5" xfId="23709"/>
    <cellStyle name="Примечание 10 2 5 3" xfId="11713"/>
    <cellStyle name="Примечание 10 2 5 3 2" xfId="23713"/>
    <cellStyle name="Примечание 10 2 5 4" xfId="11714"/>
    <cellStyle name="Примечание 10 2 5 4 2" xfId="23714"/>
    <cellStyle name="Примечание 10 2 5 5" xfId="11715"/>
    <cellStyle name="Примечание 10 2 5 5 2" xfId="23715"/>
    <cellStyle name="Примечание 10 2 5 6" xfId="23708"/>
    <cellStyle name="Примечание 10 2 6" xfId="11716"/>
    <cellStyle name="Примечание 10 2 6 2" xfId="11717"/>
    <cellStyle name="Примечание 10 2 6 2 2" xfId="11718"/>
    <cellStyle name="Примечание 10 2 6 2 2 2" xfId="23718"/>
    <cellStyle name="Примечание 10 2 6 2 3" xfId="11719"/>
    <cellStyle name="Примечание 10 2 6 2 3 2" xfId="23719"/>
    <cellStyle name="Примечание 10 2 6 2 4" xfId="11720"/>
    <cellStyle name="Примечание 10 2 6 2 4 2" xfId="23720"/>
    <cellStyle name="Примечание 10 2 6 2 5" xfId="23717"/>
    <cellStyle name="Примечание 10 2 6 3" xfId="11721"/>
    <cellStyle name="Примечание 10 2 6 3 2" xfId="23721"/>
    <cellStyle name="Примечание 10 2 6 4" xfId="11722"/>
    <cellStyle name="Примечание 10 2 6 4 2" xfId="23722"/>
    <cellStyle name="Примечание 10 2 6 5" xfId="11723"/>
    <cellStyle name="Примечание 10 2 6 5 2" xfId="23723"/>
    <cellStyle name="Примечание 10 2 6 6" xfId="23716"/>
    <cellStyle name="Примечание 10 2 7" xfId="11724"/>
    <cellStyle name="Примечание 10 2 7 2" xfId="11725"/>
    <cellStyle name="Примечание 10 2 7 2 2" xfId="11726"/>
    <cellStyle name="Примечание 10 2 7 2 2 2" xfId="23726"/>
    <cellStyle name="Примечание 10 2 7 2 3" xfId="11727"/>
    <cellStyle name="Примечание 10 2 7 2 3 2" xfId="23727"/>
    <cellStyle name="Примечание 10 2 7 2 4" xfId="11728"/>
    <cellStyle name="Примечание 10 2 7 2 4 2" xfId="23728"/>
    <cellStyle name="Примечание 10 2 7 2 5" xfId="23725"/>
    <cellStyle name="Примечание 10 2 7 3" xfId="11729"/>
    <cellStyle name="Примечание 10 2 7 3 2" xfId="23729"/>
    <cellStyle name="Примечание 10 2 7 4" xfId="11730"/>
    <cellStyle name="Примечание 10 2 7 4 2" xfId="23730"/>
    <cellStyle name="Примечание 10 2 7 5" xfId="11731"/>
    <cellStyle name="Примечание 10 2 7 5 2" xfId="23731"/>
    <cellStyle name="Примечание 10 2 7 6" xfId="23724"/>
    <cellStyle name="Примечание 10 2 8" xfId="11732"/>
    <cellStyle name="Примечание 10 2 8 2" xfId="11733"/>
    <cellStyle name="Примечание 10 2 8 2 2" xfId="11734"/>
    <cellStyle name="Примечание 10 2 8 2 2 2" xfId="23734"/>
    <cellStyle name="Примечание 10 2 8 2 3" xfId="11735"/>
    <cellStyle name="Примечание 10 2 8 2 3 2" xfId="23735"/>
    <cellStyle name="Примечание 10 2 8 2 4" xfId="11736"/>
    <cellStyle name="Примечание 10 2 8 2 4 2" xfId="23736"/>
    <cellStyle name="Примечание 10 2 8 2 5" xfId="23733"/>
    <cellStyle name="Примечание 10 2 8 3" xfId="11737"/>
    <cellStyle name="Примечание 10 2 8 3 2" xfId="23737"/>
    <cellStyle name="Примечание 10 2 8 4" xfId="11738"/>
    <cellStyle name="Примечание 10 2 8 4 2" xfId="23738"/>
    <cellStyle name="Примечание 10 2 8 5" xfId="11739"/>
    <cellStyle name="Примечание 10 2 8 5 2" xfId="23739"/>
    <cellStyle name="Примечание 10 2 8 6" xfId="23732"/>
    <cellStyle name="Примечание 10 2 9" xfId="11740"/>
    <cellStyle name="Примечание 10 2 9 2" xfId="11741"/>
    <cellStyle name="Примечание 10 2 9 2 2" xfId="23741"/>
    <cellStyle name="Примечание 10 2 9 3" xfId="11742"/>
    <cellStyle name="Примечание 10 2 9 3 2" xfId="23742"/>
    <cellStyle name="Примечание 10 2 9 4" xfId="11743"/>
    <cellStyle name="Примечание 10 2 9 4 2" xfId="23743"/>
    <cellStyle name="Примечание 10 2 9 5" xfId="23740"/>
    <cellStyle name="Примечание 10 3" xfId="11744"/>
    <cellStyle name="Примечание 10 3 10" xfId="11745"/>
    <cellStyle name="Примечание 10 3 10 2" xfId="23745"/>
    <cellStyle name="Примечание 10 3 11" xfId="23744"/>
    <cellStyle name="Примечание 10 3 2" xfId="11746"/>
    <cellStyle name="Примечание 10 3 2 2" xfId="11747"/>
    <cellStyle name="Примечание 10 3 2 2 2" xfId="11748"/>
    <cellStyle name="Примечание 10 3 2 2 2 2" xfId="23748"/>
    <cellStyle name="Примечание 10 3 2 2 3" xfId="11749"/>
    <cellStyle name="Примечание 10 3 2 2 3 2" xfId="23749"/>
    <cellStyle name="Примечание 10 3 2 2 4" xfId="11750"/>
    <cellStyle name="Примечание 10 3 2 2 4 2" xfId="23750"/>
    <cellStyle name="Примечание 10 3 2 2 5" xfId="23747"/>
    <cellStyle name="Примечание 10 3 2 3" xfId="11751"/>
    <cellStyle name="Примечание 10 3 2 3 2" xfId="23751"/>
    <cellStyle name="Примечание 10 3 2 4" xfId="11752"/>
    <cellStyle name="Примечание 10 3 2 4 2" xfId="23752"/>
    <cellStyle name="Примечание 10 3 2 5" xfId="11753"/>
    <cellStyle name="Примечание 10 3 2 5 2" xfId="23753"/>
    <cellStyle name="Примечание 10 3 2 6" xfId="23746"/>
    <cellStyle name="Примечание 10 3 3" xfId="11754"/>
    <cellStyle name="Примечание 10 3 3 2" xfId="11755"/>
    <cellStyle name="Примечание 10 3 3 2 2" xfId="11756"/>
    <cellStyle name="Примечание 10 3 3 2 2 2" xfId="23756"/>
    <cellStyle name="Примечание 10 3 3 2 3" xfId="11757"/>
    <cellStyle name="Примечание 10 3 3 2 3 2" xfId="23757"/>
    <cellStyle name="Примечание 10 3 3 2 4" xfId="11758"/>
    <cellStyle name="Примечание 10 3 3 2 4 2" xfId="23758"/>
    <cellStyle name="Примечание 10 3 3 2 5" xfId="23755"/>
    <cellStyle name="Примечание 10 3 3 3" xfId="11759"/>
    <cellStyle name="Примечание 10 3 3 3 2" xfId="23759"/>
    <cellStyle name="Примечание 10 3 3 4" xfId="11760"/>
    <cellStyle name="Примечание 10 3 3 4 2" xfId="23760"/>
    <cellStyle name="Примечание 10 3 3 5" xfId="11761"/>
    <cellStyle name="Примечание 10 3 3 5 2" xfId="23761"/>
    <cellStyle name="Примечание 10 3 3 6" xfId="23754"/>
    <cellStyle name="Примечание 10 3 4" xfId="11762"/>
    <cellStyle name="Примечание 10 3 4 2" xfId="11763"/>
    <cellStyle name="Примечание 10 3 4 2 2" xfId="11764"/>
    <cellStyle name="Примечание 10 3 4 2 2 2" xfId="23764"/>
    <cellStyle name="Примечание 10 3 4 2 3" xfId="11765"/>
    <cellStyle name="Примечание 10 3 4 2 3 2" xfId="23765"/>
    <cellStyle name="Примечание 10 3 4 2 4" xfId="11766"/>
    <cellStyle name="Примечание 10 3 4 2 4 2" xfId="23766"/>
    <cellStyle name="Примечание 10 3 4 2 5" xfId="23763"/>
    <cellStyle name="Примечание 10 3 4 3" xfId="11767"/>
    <cellStyle name="Примечание 10 3 4 3 2" xfId="23767"/>
    <cellStyle name="Примечание 10 3 4 4" xfId="11768"/>
    <cellStyle name="Примечание 10 3 4 4 2" xfId="23768"/>
    <cellStyle name="Примечание 10 3 4 5" xfId="11769"/>
    <cellStyle name="Примечание 10 3 4 5 2" xfId="23769"/>
    <cellStyle name="Примечание 10 3 4 6" xfId="23762"/>
    <cellStyle name="Примечание 10 3 5" xfId="11770"/>
    <cellStyle name="Примечание 10 3 5 2" xfId="11771"/>
    <cellStyle name="Примечание 10 3 5 2 2" xfId="11772"/>
    <cellStyle name="Примечание 10 3 5 2 2 2" xfId="23772"/>
    <cellStyle name="Примечание 10 3 5 2 3" xfId="11773"/>
    <cellStyle name="Примечание 10 3 5 2 3 2" xfId="23773"/>
    <cellStyle name="Примечание 10 3 5 2 4" xfId="11774"/>
    <cellStyle name="Примечание 10 3 5 2 4 2" xfId="23774"/>
    <cellStyle name="Примечание 10 3 5 2 5" xfId="23771"/>
    <cellStyle name="Примечание 10 3 5 3" xfId="11775"/>
    <cellStyle name="Примечание 10 3 5 3 2" xfId="23775"/>
    <cellStyle name="Примечание 10 3 5 4" xfId="11776"/>
    <cellStyle name="Примечание 10 3 5 4 2" xfId="23776"/>
    <cellStyle name="Примечание 10 3 5 5" xfId="11777"/>
    <cellStyle name="Примечание 10 3 5 5 2" xfId="23777"/>
    <cellStyle name="Примечание 10 3 5 6" xfId="23770"/>
    <cellStyle name="Примечание 10 3 6" xfId="11778"/>
    <cellStyle name="Примечание 10 3 6 2" xfId="11779"/>
    <cellStyle name="Примечание 10 3 6 2 2" xfId="11780"/>
    <cellStyle name="Примечание 10 3 6 2 2 2" xfId="23780"/>
    <cellStyle name="Примечание 10 3 6 2 3" xfId="11781"/>
    <cellStyle name="Примечание 10 3 6 2 3 2" xfId="23781"/>
    <cellStyle name="Примечание 10 3 6 2 4" xfId="11782"/>
    <cellStyle name="Примечание 10 3 6 2 4 2" xfId="23782"/>
    <cellStyle name="Примечание 10 3 6 2 5" xfId="23779"/>
    <cellStyle name="Примечание 10 3 6 3" xfId="11783"/>
    <cellStyle name="Примечание 10 3 6 3 2" xfId="23783"/>
    <cellStyle name="Примечание 10 3 6 4" xfId="11784"/>
    <cellStyle name="Примечание 10 3 6 4 2" xfId="23784"/>
    <cellStyle name="Примечание 10 3 6 5" xfId="11785"/>
    <cellStyle name="Примечание 10 3 6 5 2" xfId="23785"/>
    <cellStyle name="Примечание 10 3 6 6" xfId="23778"/>
    <cellStyle name="Примечание 10 3 7" xfId="11786"/>
    <cellStyle name="Примечание 10 3 7 2" xfId="11787"/>
    <cellStyle name="Примечание 10 3 7 2 2" xfId="23787"/>
    <cellStyle name="Примечание 10 3 7 3" xfId="11788"/>
    <cellStyle name="Примечание 10 3 7 3 2" xfId="23788"/>
    <cellStyle name="Примечание 10 3 7 4" xfId="11789"/>
    <cellStyle name="Примечание 10 3 7 4 2" xfId="23789"/>
    <cellStyle name="Примечание 10 3 7 5" xfId="23786"/>
    <cellStyle name="Примечание 10 3 8" xfId="11790"/>
    <cellStyle name="Примечание 10 3 8 2" xfId="23790"/>
    <cellStyle name="Примечание 10 3 9" xfId="11791"/>
    <cellStyle name="Примечание 10 3 9 2" xfId="23791"/>
    <cellStyle name="Примечание 10 4" xfId="11792"/>
    <cellStyle name="Примечание 10 4 10" xfId="11793"/>
    <cellStyle name="Примечание 10 4 10 2" xfId="23793"/>
    <cellStyle name="Примечание 10 4 11" xfId="23792"/>
    <cellStyle name="Примечание 10 4 2" xfId="11794"/>
    <cellStyle name="Примечание 10 4 2 2" xfId="11795"/>
    <cellStyle name="Примечание 10 4 2 2 2" xfId="11796"/>
    <cellStyle name="Примечание 10 4 2 2 2 2" xfId="23796"/>
    <cellStyle name="Примечание 10 4 2 2 3" xfId="11797"/>
    <cellStyle name="Примечание 10 4 2 2 3 2" xfId="23797"/>
    <cellStyle name="Примечание 10 4 2 2 4" xfId="11798"/>
    <cellStyle name="Примечание 10 4 2 2 4 2" xfId="23798"/>
    <cellStyle name="Примечание 10 4 2 2 5" xfId="23795"/>
    <cellStyle name="Примечание 10 4 2 3" xfId="11799"/>
    <cellStyle name="Примечание 10 4 2 3 2" xfId="23799"/>
    <cellStyle name="Примечание 10 4 2 4" xfId="11800"/>
    <cellStyle name="Примечание 10 4 2 4 2" xfId="23800"/>
    <cellStyle name="Примечание 10 4 2 5" xfId="11801"/>
    <cellStyle name="Примечание 10 4 2 5 2" xfId="23801"/>
    <cellStyle name="Примечание 10 4 2 6" xfId="23794"/>
    <cellStyle name="Примечание 10 4 3" xfId="11802"/>
    <cellStyle name="Примечание 10 4 3 2" xfId="11803"/>
    <cellStyle name="Примечание 10 4 3 2 2" xfId="11804"/>
    <cellStyle name="Примечание 10 4 3 2 2 2" xfId="23804"/>
    <cellStyle name="Примечание 10 4 3 2 3" xfId="11805"/>
    <cellStyle name="Примечание 10 4 3 2 3 2" xfId="23805"/>
    <cellStyle name="Примечание 10 4 3 2 4" xfId="11806"/>
    <cellStyle name="Примечание 10 4 3 2 4 2" xfId="23806"/>
    <cellStyle name="Примечание 10 4 3 2 5" xfId="23803"/>
    <cellStyle name="Примечание 10 4 3 3" xfId="11807"/>
    <cellStyle name="Примечание 10 4 3 3 2" xfId="23807"/>
    <cellStyle name="Примечание 10 4 3 4" xfId="11808"/>
    <cellStyle name="Примечание 10 4 3 4 2" xfId="23808"/>
    <cellStyle name="Примечание 10 4 3 5" xfId="11809"/>
    <cellStyle name="Примечание 10 4 3 5 2" xfId="23809"/>
    <cellStyle name="Примечание 10 4 3 6" xfId="23802"/>
    <cellStyle name="Примечание 10 4 4" xfId="11810"/>
    <cellStyle name="Примечание 10 4 4 2" xfId="11811"/>
    <cellStyle name="Примечание 10 4 4 2 2" xfId="11812"/>
    <cellStyle name="Примечание 10 4 4 2 2 2" xfId="23812"/>
    <cellStyle name="Примечание 10 4 4 2 3" xfId="11813"/>
    <cellStyle name="Примечание 10 4 4 2 3 2" xfId="23813"/>
    <cellStyle name="Примечание 10 4 4 2 4" xfId="11814"/>
    <cellStyle name="Примечание 10 4 4 2 4 2" xfId="23814"/>
    <cellStyle name="Примечание 10 4 4 2 5" xfId="23811"/>
    <cellStyle name="Примечание 10 4 4 3" xfId="11815"/>
    <cellStyle name="Примечание 10 4 4 3 2" xfId="23815"/>
    <cellStyle name="Примечание 10 4 4 4" xfId="11816"/>
    <cellStyle name="Примечание 10 4 4 4 2" xfId="23816"/>
    <cellStyle name="Примечание 10 4 4 5" xfId="11817"/>
    <cellStyle name="Примечание 10 4 4 5 2" xfId="23817"/>
    <cellStyle name="Примечание 10 4 4 6" xfId="23810"/>
    <cellStyle name="Примечание 10 4 5" xfId="11818"/>
    <cellStyle name="Примечание 10 4 5 2" xfId="11819"/>
    <cellStyle name="Примечание 10 4 5 2 2" xfId="11820"/>
    <cellStyle name="Примечание 10 4 5 2 2 2" xfId="23820"/>
    <cellStyle name="Примечание 10 4 5 2 3" xfId="11821"/>
    <cellStyle name="Примечание 10 4 5 2 3 2" xfId="23821"/>
    <cellStyle name="Примечание 10 4 5 2 4" xfId="11822"/>
    <cellStyle name="Примечание 10 4 5 2 4 2" xfId="23822"/>
    <cellStyle name="Примечание 10 4 5 2 5" xfId="23819"/>
    <cellStyle name="Примечание 10 4 5 3" xfId="11823"/>
    <cellStyle name="Примечание 10 4 5 3 2" xfId="23823"/>
    <cellStyle name="Примечание 10 4 5 4" xfId="11824"/>
    <cellStyle name="Примечание 10 4 5 4 2" xfId="23824"/>
    <cellStyle name="Примечание 10 4 5 5" xfId="11825"/>
    <cellStyle name="Примечание 10 4 5 5 2" xfId="23825"/>
    <cellStyle name="Примечание 10 4 5 6" xfId="23818"/>
    <cellStyle name="Примечание 10 4 6" xfId="11826"/>
    <cellStyle name="Примечание 10 4 6 2" xfId="11827"/>
    <cellStyle name="Примечание 10 4 6 2 2" xfId="11828"/>
    <cellStyle name="Примечание 10 4 6 2 2 2" xfId="23828"/>
    <cellStyle name="Примечание 10 4 6 2 3" xfId="11829"/>
    <cellStyle name="Примечание 10 4 6 2 3 2" xfId="23829"/>
    <cellStyle name="Примечание 10 4 6 2 4" xfId="11830"/>
    <cellStyle name="Примечание 10 4 6 2 4 2" xfId="23830"/>
    <cellStyle name="Примечание 10 4 6 2 5" xfId="23827"/>
    <cellStyle name="Примечание 10 4 6 3" xfId="11831"/>
    <cellStyle name="Примечание 10 4 6 3 2" xfId="23831"/>
    <cellStyle name="Примечание 10 4 6 4" xfId="11832"/>
    <cellStyle name="Примечание 10 4 6 4 2" xfId="23832"/>
    <cellStyle name="Примечание 10 4 6 5" xfId="11833"/>
    <cellStyle name="Примечание 10 4 6 5 2" xfId="23833"/>
    <cellStyle name="Примечание 10 4 6 6" xfId="23826"/>
    <cellStyle name="Примечание 10 4 7" xfId="11834"/>
    <cellStyle name="Примечание 10 4 7 2" xfId="11835"/>
    <cellStyle name="Примечание 10 4 7 2 2" xfId="23835"/>
    <cellStyle name="Примечание 10 4 7 3" xfId="11836"/>
    <cellStyle name="Примечание 10 4 7 3 2" xfId="23836"/>
    <cellStyle name="Примечание 10 4 7 4" xfId="11837"/>
    <cellStyle name="Примечание 10 4 7 4 2" xfId="23837"/>
    <cellStyle name="Примечание 10 4 7 5" xfId="23834"/>
    <cellStyle name="Примечание 10 4 8" xfId="11838"/>
    <cellStyle name="Примечание 10 4 8 2" xfId="23838"/>
    <cellStyle name="Примечание 10 4 9" xfId="11839"/>
    <cellStyle name="Примечание 10 4 9 2" xfId="23839"/>
    <cellStyle name="Примечание 10 5" xfId="11840"/>
    <cellStyle name="Примечание 10 5 2" xfId="11841"/>
    <cellStyle name="Примечание 10 5 2 2" xfId="11842"/>
    <cellStyle name="Примечание 10 5 2 2 2" xfId="23842"/>
    <cellStyle name="Примечание 10 5 2 3" xfId="11843"/>
    <cellStyle name="Примечание 10 5 2 3 2" xfId="23843"/>
    <cellStyle name="Примечание 10 5 2 4" xfId="11844"/>
    <cellStyle name="Примечание 10 5 2 4 2" xfId="23844"/>
    <cellStyle name="Примечание 10 5 2 5" xfId="23841"/>
    <cellStyle name="Примечание 10 5 3" xfId="11845"/>
    <cellStyle name="Примечание 10 5 3 2" xfId="23845"/>
    <cellStyle name="Примечание 10 5 4" xfId="11846"/>
    <cellStyle name="Примечание 10 5 4 2" xfId="23846"/>
    <cellStyle name="Примечание 10 5 5" xfId="11847"/>
    <cellStyle name="Примечание 10 5 5 2" xfId="23847"/>
    <cellStyle name="Примечание 10 5 6" xfId="23840"/>
    <cellStyle name="Примечание 10 6" xfId="11848"/>
    <cellStyle name="Примечание 10 6 2" xfId="11849"/>
    <cellStyle name="Примечание 10 6 2 2" xfId="11850"/>
    <cellStyle name="Примечание 10 6 2 2 2" xfId="23850"/>
    <cellStyle name="Примечание 10 6 2 3" xfId="11851"/>
    <cellStyle name="Примечание 10 6 2 3 2" xfId="23851"/>
    <cellStyle name="Примечание 10 6 2 4" xfId="11852"/>
    <cellStyle name="Примечание 10 6 2 4 2" xfId="23852"/>
    <cellStyle name="Примечание 10 6 2 5" xfId="23849"/>
    <cellStyle name="Примечание 10 6 3" xfId="11853"/>
    <cellStyle name="Примечание 10 6 3 2" xfId="23853"/>
    <cellStyle name="Примечание 10 6 4" xfId="11854"/>
    <cellStyle name="Примечание 10 6 4 2" xfId="23854"/>
    <cellStyle name="Примечание 10 6 5" xfId="11855"/>
    <cellStyle name="Примечание 10 6 5 2" xfId="23855"/>
    <cellStyle name="Примечание 10 6 6" xfId="23848"/>
    <cellStyle name="Примечание 10 7" xfId="11856"/>
    <cellStyle name="Примечание 10 7 2" xfId="11857"/>
    <cellStyle name="Примечание 10 7 2 2" xfId="11858"/>
    <cellStyle name="Примечание 10 7 2 2 2" xfId="23858"/>
    <cellStyle name="Примечание 10 7 2 3" xfId="11859"/>
    <cellStyle name="Примечание 10 7 2 3 2" xfId="23859"/>
    <cellStyle name="Примечание 10 7 2 4" xfId="11860"/>
    <cellStyle name="Примечание 10 7 2 4 2" xfId="23860"/>
    <cellStyle name="Примечание 10 7 2 5" xfId="23857"/>
    <cellStyle name="Примечание 10 7 3" xfId="11861"/>
    <cellStyle name="Примечание 10 7 3 2" xfId="23861"/>
    <cellStyle name="Примечание 10 7 4" xfId="11862"/>
    <cellStyle name="Примечание 10 7 4 2" xfId="23862"/>
    <cellStyle name="Примечание 10 7 5" xfId="11863"/>
    <cellStyle name="Примечание 10 7 5 2" xfId="23863"/>
    <cellStyle name="Примечание 10 7 6" xfId="23856"/>
    <cellStyle name="Примечание 10 8" xfId="11864"/>
    <cellStyle name="Примечание 10 8 2" xfId="11865"/>
    <cellStyle name="Примечание 10 8 2 2" xfId="11866"/>
    <cellStyle name="Примечание 10 8 2 2 2" xfId="23866"/>
    <cellStyle name="Примечание 10 8 2 3" xfId="11867"/>
    <cellStyle name="Примечание 10 8 2 3 2" xfId="23867"/>
    <cellStyle name="Примечание 10 8 2 4" xfId="11868"/>
    <cellStyle name="Примечание 10 8 2 4 2" xfId="23868"/>
    <cellStyle name="Примечание 10 8 2 5" xfId="23865"/>
    <cellStyle name="Примечание 10 8 3" xfId="11869"/>
    <cellStyle name="Примечание 10 8 3 2" xfId="23869"/>
    <cellStyle name="Примечание 10 8 4" xfId="11870"/>
    <cellStyle name="Примечание 10 8 4 2" xfId="23870"/>
    <cellStyle name="Примечание 10 8 5" xfId="11871"/>
    <cellStyle name="Примечание 10 8 5 2" xfId="23871"/>
    <cellStyle name="Примечание 10 8 6" xfId="23864"/>
    <cellStyle name="Примечание 10 9" xfId="11872"/>
    <cellStyle name="Примечание 10 9 2" xfId="11873"/>
    <cellStyle name="Примечание 10 9 2 2" xfId="11874"/>
    <cellStyle name="Примечание 10 9 2 2 2" xfId="23874"/>
    <cellStyle name="Примечание 10 9 2 3" xfId="11875"/>
    <cellStyle name="Примечание 10 9 2 3 2" xfId="23875"/>
    <cellStyle name="Примечание 10 9 2 4" xfId="11876"/>
    <cellStyle name="Примечание 10 9 2 4 2" xfId="23876"/>
    <cellStyle name="Примечание 10 9 2 5" xfId="23873"/>
    <cellStyle name="Примечание 10 9 3" xfId="11877"/>
    <cellStyle name="Примечание 10 9 3 2" xfId="23877"/>
    <cellStyle name="Примечание 10 9 4" xfId="11878"/>
    <cellStyle name="Примечание 10 9 4 2" xfId="23878"/>
    <cellStyle name="Примечание 10 9 5" xfId="11879"/>
    <cellStyle name="Примечание 10 9 5 2" xfId="23879"/>
    <cellStyle name="Примечание 10 9 6" xfId="23872"/>
    <cellStyle name="Примечание 10_46EE.2011(v1.0)" xfId="11880"/>
    <cellStyle name="Примечание 11" xfId="11881"/>
    <cellStyle name="Примечание 11 10" xfId="23880"/>
    <cellStyle name="Примечание 11 2" xfId="11882"/>
    <cellStyle name="Примечание 11 2 2" xfId="11883"/>
    <cellStyle name="Примечание 11 2 2 2" xfId="11884"/>
    <cellStyle name="Примечание 11 2 2 2 2" xfId="11885"/>
    <cellStyle name="Примечание 11 2 2 2 2 2" xfId="11886"/>
    <cellStyle name="Примечание 11 2 2 2 2 2 2" xfId="23885"/>
    <cellStyle name="Примечание 11 2 2 2 2 3" xfId="23884"/>
    <cellStyle name="Примечание 11 2 2 2 3" xfId="23883"/>
    <cellStyle name="Примечание 11 2 2 3" xfId="11887"/>
    <cellStyle name="Примечание 11 2 2 3 2" xfId="11888"/>
    <cellStyle name="Примечание 11 2 2 3 2 2" xfId="23887"/>
    <cellStyle name="Примечание 11 2 2 3 3" xfId="23886"/>
    <cellStyle name="Примечание 11 2 2 4" xfId="11889"/>
    <cellStyle name="Примечание 11 2 2 4 2" xfId="23888"/>
    <cellStyle name="Примечание 11 2 2 5" xfId="23882"/>
    <cellStyle name="Примечание 11 2 3" xfId="11890"/>
    <cellStyle name="Примечание 11 2 3 2" xfId="11891"/>
    <cellStyle name="Примечание 11 2 3 2 2" xfId="11892"/>
    <cellStyle name="Примечание 11 2 3 2 2 2" xfId="23891"/>
    <cellStyle name="Примечание 11 2 3 2 3" xfId="23890"/>
    <cellStyle name="Примечание 11 2 3 3" xfId="23889"/>
    <cellStyle name="Примечание 11 2 4" xfId="11893"/>
    <cellStyle name="Примечание 11 2 4 2" xfId="11894"/>
    <cellStyle name="Примечание 11 2 4 2 2" xfId="23893"/>
    <cellStyle name="Примечание 11 2 4 3" xfId="23892"/>
    <cellStyle name="Примечание 11 2 5" xfId="11895"/>
    <cellStyle name="Примечание 11 2 5 2" xfId="23894"/>
    <cellStyle name="Примечание 11 2 6" xfId="11896"/>
    <cellStyle name="Примечание 11 2 6 2" xfId="23895"/>
    <cellStyle name="Примечание 11 2 7" xfId="11897"/>
    <cellStyle name="Примечание 11 2 7 2" xfId="23896"/>
    <cellStyle name="Примечание 11 2 8" xfId="23881"/>
    <cellStyle name="Примечание 11 3" xfId="11898"/>
    <cellStyle name="Примечание 11 3 2" xfId="11899"/>
    <cellStyle name="Примечание 11 3 2 2" xfId="11900"/>
    <cellStyle name="Примечание 11 3 2 2 2" xfId="11901"/>
    <cellStyle name="Примечание 11 3 2 2 2 2" xfId="23900"/>
    <cellStyle name="Примечание 11 3 2 2 3" xfId="23899"/>
    <cellStyle name="Примечание 11 3 2 3" xfId="23898"/>
    <cellStyle name="Примечание 11 3 3" xfId="11902"/>
    <cellStyle name="Примечание 11 3 3 2" xfId="11903"/>
    <cellStyle name="Примечание 11 3 3 2 2" xfId="23902"/>
    <cellStyle name="Примечание 11 3 3 3" xfId="23901"/>
    <cellStyle name="Примечание 11 3 4" xfId="11904"/>
    <cellStyle name="Примечание 11 3 4 2" xfId="23903"/>
    <cellStyle name="Примечание 11 3 5" xfId="23897"/>
    <cellStyle name="Примечание 11 4" xfId="11905"/>
    <cellStyle name="Примечание 11 4 2" xfId="11906"/>
    <cellStyle name="Примечание 11 4 2 2" xfId="11907"/>
    <cellStyle name="Примечание 11 4 2 2 2" xfId="11908"/>
    <cellStyle name="Примечание 11 4 2 2 2 2" xfId="11909"/>
    <cellStyle name="Примечание 11 4 2 2 2 2 2" xfId="23908"/>
    <cellStyle name="Примечание 11 4 2 2 2 3" xfId="23907"/>
    <cellStyle name="Примечание 11 4 2 2 3" xfId="11910"/>
    <cellStyle name="Примечание 11 4 2 2 3 2" xfId="23909"/>
    <cellStyle name="Примечание 11 4 2 2 4" xfId="11911"/>
    <cellStyle name="Примечание 11 4 2 2 4 2" xfId="23910"/>
    <cellStyle name="Примечание 11 4 2 2 5" xfId="23906"/>
    <cellStyle name="Примечание 11 4 2 3" xfId="11912"/>
    <cellStyle name="Примечание 11 4 2 3 2" xfId="11913"/>
    <cellStyle name="Примечание 11 4 2 3 2 2" xfId="23912"/>
    <cellStyle name="Примечание 11 4 2 3 3" xfId="23911"/>
    <cellStyle name="Примечание 11 4 2 4" xfId="11914"/>
    <cellStyle name="Примечание 11 4 2 4 2" xfId="23913"/>
    <cellStyle name="Примечание 11 4 2 5" xfId="11915"/>
    <cellStyle name="Примечание 11 4 2 5 2" xfId="23914"/>
    <cellStyle name="Примечание 11 4 2 6" xfId="23905"/>
    <cellStyle name="Примечание 11 4 3" xfId="11916"/>
    <cellStyle name="Примечание 11 4 3 2" xfId="11917"/>
    <cellStyle name="Примечание 11 4 3 2 2" xfId="11918"/>
    <cellStyle name="Примечание 11 4 3 2 2 2" xfId="23917"/>
    <cellStyle name="Примечание 11 4 3 2 3" xfId="23916"/>
    <cellStyle name="Примечание 11 4 3 3" xfId="11919"/>
    <cellStyle name="Примечание 11 4 3 3 2" xfId="23918"/>
    <cellStyle name="Примечание 11 4 3 4" xfId="11920"/>
    <cellStyle name="Примечание 11 4 3 4 2" xfId="23919"/>
    <cellStyle name="Примечание 11 4 3 5" xfId="23915"/>
    <cellStyle name="Примечание 11 4 4" xfId="11921"/>
    <cellStyle name="Примечание 11 4 4 2" xfId="11922"/>
    <cellStyle name="Примечание 11 4 4 2 2" xfId="23921"/>
    <cellStyle name="Примечание 11 4 4 3" xfId="23920"/>
    <cellStyle name="Примечание 11 4 5" xfId="11923"/>
    <cellStyle name="Примечание 11 4 5 2" xfId="23922"/>
    <cellStyle name="Примечание 11 4 6" xfId="11924"/>
    <cellStyle name="Примечание 11 4 6 2" xfId="23923"/>
    <cellStyle name="Примечание 11 4 7" xfId="11925"/>
    <cellStyle name="Примечание 11 4 7 2" xfId="23924"/>
    <cellStyle name="Примечание 11 4 8" xfId="23904"/>
    <cellStyle name="Примечание 11 5" xfId="11926"/>
    <cellStyle name="Примечание 11 5 2" xfId="11927"/>
    <cellStyle name="Примечание 11 5 2 2" xfId="11928"/>
    <cellStyle name="Примечание 11 5 2 2 2" xfId="23927"/>
    <cellStyle name="Примечание 11 5 2 3" xfId="23926"/>
    <cellStyle name="Примечание 11 5 3" xfId="23925"/>
    <cellStyle name="Примечание 11 6" xfId="11929"/>
    <cellStyle name="Примечание 11 6 2" xfId="11930"/>
    <cellStyle name="Примечание 11 6 2 2" xfId="23929"/>
    <cellStyle name="Примечание 11 6 3" xfId="23928"/>
    <cellStyle name="Примечание 11 7" xfId="11931"/>
    <cellStyle name="Примечание 11 7 2" xfId="23930"/>
    <cellStyle name="Примечание 11 8" xfId="11932"/>
    <cellStyle name="Примечание 11 8 2" xfId="23931"/>
    <cellStyle name="Примечание 11 9" xfId="11933"/>
    <cellStyle name="Примечание 11 9 2" xfId="23932"/>
    <cellStyle name="Примечание 11_46EE.2011(v1.0)" xfId="11934"/>
    <cellStyle name="Примечание 12" xfId="11935"/>
    <cellStyle name="Примечание 12 2" xfId="11936"/>
    <cellStyle name="Примечание 12 2 2" xfId="11937"/>
    <cellStyle name="Примечание 12 2 2 2" xfId="11938"/>
    <cellStyle name="Примечание 12 2 2 2 2" xfId="11939"/>
    <cellStyle name="Примечание 12 2 2 2 2 2" xfId="11940"/>
    <cellStyle name="Примечание 12 2 2 2 2 2 2" xfId="23938"/>
    <cellStyle name="Примечание 12 2 2 2 2 3" xfId="23937"/>
    <cellStyle name="Примечание 12 2 2 2 3" xfId="23936"/>
    <cellStyle name="Примечание 12 2 2 3" xfId="11941"/>
    <cellStyle name="Примечание 12 2 2 3 2" xfId="11942"/>
    <cellStyle name="Примечание 12 2 2 3 2 2" xfId="23940"/>
    <cellStyle name="Примечание 12 2 2 3 3" xfId="23939"/>
    <cellStyle name="Примечание 12 2 2 4" xfId="11943"/>
    <cellStyle name="Примечание 12 2 2 4 2" xfId="23941"/>
    <cellStyle name="Примечание 12 2 2 5" xfId="23935"/>
    <cellStyle name="Примечание 12 2 3" xfId="11944"/>
    <cellStyle name="Примечание 12 2 3 2" xfId="11945"/>
    <cellStyle name="Примечание 12 2 3 2 2" xfId="11946"/>
    <cellStyle name="Примечание 12 2 3 2 2 2" xfId="23944"/>
    <cellStyle name="Примечание 12 2 3 2 3" xfId="23943"/>
    <cellStyle name="Примечание 12 2 3 3" xfId="23942"/>
    <cellStyle name="Примечание 12 2 4" xfId="11947"/>
    <cellStyle name="Примечание 12 2 4 2" xfId="11948"/>
    <cellStyle name="Примечание 12 2 4 2 2" xfId="23946"/>
    <cellStyle name="Примечание 12 2 4 3" xfId="23945"/>
    <cellStyle name="Примечание 12 2 5" xfId="11949"/>
    <cellStyle name="Примечание 12 2 5 2" xfId="23947"/>
    <cellStyle name="Примечание 12 2 6" xfId="11950"/>
    <cellStyle name="Примечание 12 2 6 2" xfId="23948"/>
    <cellStyle name="Примечание 12 2 7" xfId="11951"/>
    <cellStyle name="Примечание 12 2 7 2" xfId="23949"/>
    <cellStyle name="Примечание 12 2 8" xfId="23934"/>
    <cellStyle name="Примечание 12 3" xfId="11952"/>
    <cellStyle name="Примечание 12 3 2" xfId="11953"/>
    <cellStyle name="Примечание 12 3 2 2" xfId="11954"/>
    <cellStyle name="Примечание 12 3 2 2 2" xfId="11955"/>
    <cellStyle name="Примечание 12 3 2 2 2 2" xfId="23953"/>
    <cellStyle name="Примечание 12 3 2 2 3" xfId="23952"/>
    <cellStyle name="Примечание 12 3 2 3" xfId="23951"/>
    <cellStyle name="Примечание 12 3 3" xfId="11956"/>
    <cellStyle name="Примечание 12 3 3 2" xfId="11957"/>
    <cellStyle name="Примечание 12 3 3 2 2" xfId="23955"/>
    <cellStyle name="Примечание 12 3 3 3" xfId="23954"/>
    <cellStyle name="Примечание 12 3 4" xfId="11958"/>
    <cellStyle name="Примечание 12 3 4 2" xfId="23956"/>
    <cellStyle name="Примечание 12 3 5" xfId="23950"/>
    <cellStyle name="Примечание 12 4" xfId="11959"/>
    <cellStyle name="Примечание 12 4 2" xfId="11960"/>
    <cellStyle name="Примечание 12 4 2 2" xfId="11961"/>
    <cellStyle name="Примечание 12 4 2 2 2" xfId="23959"/>
    <cellStyle name="Примечание 12 4 2 3" xfId="23958"/>
    <cellStyle name="Примечание 12 4 3" xfId="23957"/>
    <cellStyle name="Примечание 12 5" xfId="11962"/>
    <cellStyle name="Примечание 12 5 2" xfId="11963"/>
    <cellStyle name="Примечание 12 5 2 2" xfId="23961"/>
    <cellStyle name="Примечание 12 5 3" xfId="23960"/>
    <cellStyle name="Примечание 12 6" xfId="11964"/>
    <cellStyle name="Примечание 12 6 2" xfId="23962"/>
    <cellStyle name="Примечание 12 7" xfId="11965"/>
    <cellStyle name="Примечание 12 7 2" xfId="23963"/>
    <cellStyle name="Примечание 12 8" xfId="11966"/>
    <cellStyle name="Примечание 12 8 2" xfId="23964"/>
    <cellStyle name="Примечание 12 9" xfId="23933"/>
    <cellStyle name="Примечание 12_46EE.2011(v1.0)" xfId="11967"/>
    <cellStyle name="Примечание 13" xfId="11968"/>
    <cellStyle name="Примечание 13 2" xfId="11969"/>
    <cellStyle name="Примечание 13 2 2" xfId="11970"/>
    <cellStyle name="Примечание 13 2 2 2" xfId="11971"/>
    <cellStyle name="Примечание 13 2 2 2 2" xfId="11972"/>
    <cellStyle name="Примечание 13 2 2 2 2 2" xfId="23969"/>
    <cellStyle name="Примечание 13 2 2 2 3" xfId="23968"/>
    <cellStyle name="Примечание 13 2 2 3" xfId="23967"/>
    <cellStyle name="Примечание 13 2 3" xfId="11973"/>
    <cellStyle name="Примечание 13 2 3 2" xfId="11974"/>
    <cellStyle name="Примечание 13 2 3 2 2" xfId="23971"/>
    <cellStyle name="Примечание 13 2 3 3" xfId="23970"/>
    <cellStyle name="Примечание 13 2 4" xfId="23966"/>
    <cellStyle name="Примечание 13 3" xfId="11975"/>
    <cellStyle name="Примечание 13 3 2" xfId="11976"/>
    <cellStyle name="Примечание 13 3 2 2" xfId="11977"/>
    <cellStyle name="Примечание 13 3 2 2 2" xfId="23974"/>
    <cellStyle name="Примечание 13 3 2 3" xfId="23973"/>
    <cellStyle name="Примечание 13 3 3" xfId="23972"/>
    <cellStyle name="Примечание 13 4" xfId="11978"/>
    <cellStyle name="Примечание 13 4 2" xfId="11979"/>
    <cellStyle name="Примечание 13 4 2 2" xfId="23976"/>
    <cellStyle name="Примечание 13 4 3" xfId="23975"/>
    <cellStyle name="Примечание 13 5" xfId="11980"/>
    <cellStyle name="Примечание 13 5 2" xfId="23977"/>
    <cellStyle name="Примечание 13 6" xfId="23965"/>
    <cellStyle name="Примечание 14" xfId="11981"/>
    <cellStyle name="Примечание 14 2" xfId="11982"/>
    <cellStyle name="Примечание 14 2 2" xfId="11983"/>
    <cellStyle name="Примечание 14 2 2 2" xfId="11984"/>
    <cellStyle name="Примечание 14 2 2 2 2" xfId="11985"/>
    <cellStyle name="Примечание 14 2 2 2 2 2" xfId="23982"/>
    <cellStyle name="Примечание 14 2 2 2 3" xfId="23981"/>
    <cellStyle name="Примечание 14 2 2 3" xfId="11986"/>
    <cellStyle name="Примечание 14 2 2 3 2" xfId="23983"/>
    <cellStyle name="Примечание 14 2 2 4" xfId="11987"/>
    <cellStyle name="Примечание 14 2 2 4 2" xfId="23984"/>
    <cellStyle name="Примечание 14 2 2 5" xfId="23980"/>
    <cellStyle name="Примечание 14 2 3" xfId="11988"/>
    <cellStyle name="Примечание 14 2 3 2" xfId="11989"/>
    <cellStyle name="Примечание 14 2 3 2 2" xfId="23986"/>
    <cellStyle name="Примечание 14 2 3 3" xfId="23985"/>
    <cellStyle name="Примечание 14 2 4" xfId="11990"/>
    <cellStyle name="Примечание 14 2 4 2" xfId="23987"/>
    <cellStyle name="Примечание 14 2 5" xfId="11991"/>
    <cellStyle name="Примечание 14 2 5 2" xfId="23988"/>
    <cellStyle name="Примечание 14 2 6" xfId="23979"/>
    <cellStyle name="Примечание 14 3" xfId="11992"/>
    <cellStyle name="Примечание 14 3 2" xfId="11993"/>
    <cellStyle name="Примечание 14 3 2 2" xfId="11994"/>
    <cellStyle name="Примечание 14 3 2 2 2" xfId="23991"/>
    <cellStyle name="Примечание 14 3 2 3" xfId="23990"/>
    <cellStyle name="Примечание 14 3 3" xfId="11995"/>
    <cellStyle name="Примечание 14 3 3 2" xfId="23992"/>
    <cellStyle name="Примечание 14 3 4" xfId="11996"/>
    <cellStyle name="Примечание 14 3 4 2" xfId="23993"/>
    <cellStyle name="Примечание 14 3 5" xfId="23989"/>
    <cellStyle name="Примечание 14 4" xfId="11997"/>
    <cellStyle name="Примечание 14 4 2" xfId="11998"/>
    <cellStyle name="Примечание 14 4 2 2" xfId="23995"/>
    <cellStyle name="Примечание 14 4 3" xfId="23994"/>
    <cellStyle name="Примечание 14 5" xfId="11999"/>
    <cellStyle name="Примечание 14 5 2" xfId="23996"/>
    <cellStyle name="Примечание 14 6" xfId="12000"/>
    <cellStyle name="Примечание 14 6 2" xfId="23997"/>
    <cellStyle name="Примечание 14 7" xfId="12001"/>
    <cellStyle name="Примечание 14 7 2" xfId="23998"/>
    <cellStyle name="Примечание 14 8" xfId="23978"/>
    <cellStyle name="Примечание 15" xfId="12002"/>
    <cellStyle name="Примечание 15 2" xfId="12003"/>
    <cellStyle name="Примечание 15 2 2" xfId="12004"/>
    <cellStyle name="Примечание 15 2 2 2" xfId="12005"/>
    <cellStyle name="Примечание 15 2 2 2 2" xfId="12006"/>
    <cellStyle name="Примечание 15 2 2 2 2 2" xfId="24003"/>
    <cellStyle name="Примечание 15 2 2 2 3" xfId="24002"/>
    <cellStyle name="Примечание 15 2 2 3" xfId="24001"/>
    <cellStyle name="Примечание 15 2 3" xfId="12007"/>
    <cellStyle name="Примечание 15 2 3 2" xfId="12008"/>
    <cellStyle name="Примечание 15 2 3 2 2" xfId="24005"/>
    <cellStyle name="Примечание 15 2 3 3" xfId="24004"/>
    <cellStyle name="Примечание 15 2 4" xfId="24000"/>
    <cellStyle name="Примечание 15 3" xfId="12009"/>
    <cellStyle name="Примечание 15 3 2" xfId="12010"/>
    <cellStyle name="Примечание 15 3 2 2" xfId="12011"/>
    <cellStyle name="Примечание 15 3 2 2 2" xfId="24008"/>
    <cellStyle name="Примечание 15 3 2 3" xfId="24007"/>
    <cellStyle name="Примечание 15 3 3" xfId="24006"/>
    <cellStyle name="Примечание 15 4" xfId="12012"/>
    <cellStyle name="Примечание 15 4 2" xfId="12013"/>
    <cellStyle name="Примечание 15 4 2 2" xfId="24010"/>
    <cellStyle name="Примечание 15 4 3" xfId="24009"/>
    <cellStyle name="Примечание 15 5" xfId="12014"/>
    <cellStyle name="Примечание 15 5 2" xfId="24011"/>
    <cellStyle name="Примечание 15 6" xfId="23999"/>
    <cellStyle name="Примечание 16" xfId="12015"/>
    <cellStyle name="Примечание 16 2" xfId="12016"/>
    <cellStyle name="Примечание 16 2 2" xfId="12017"/>
    <cellStyle name="Примечание 16 2 2 2" xfId="12018"/>
    <cellStyle name="Примечание 16 2 2 2 2" xfId="12019"/>
    <cellStyle name="Примечание 16 2 2 2 2 2" xfId="24016"/>
    <cellStyle name="Примечание 16 2 2 2 3" xfId="24015"/>
    <cellStyle name="Примечание 16 2 2 3" xfId="24014"/>
    <cellStyle name="Примечание 16 2 3" xfId="12020"/>
    <cellStyle name="Примечание 16 2 3 2" xfId="12021"/>
    <cellStyle name="Примечание 16 2 3 2 2" xfId="24018"/>
    <cellStyle name="Примечание 16 2 3 3" xfId="24017"/>
    <cellStyle name="Примечание 16 2 4" xfId="24013"/>
    <cellStyle name="Примечание 16 3" xfId="12022"/>
    <cellStyle name="Примечание 16 3 2" xfId="12023"/>
    <cellStyle name="Примечание 16 3 2 2" xfId="12024"/>
    <cellStyle name="Примечание 16 3 2 2 2" xfId="24021"/>
    <cellStyle name="Примечание 16 3 2 3" xfId="24020"/>
    <cellStyle name="Примечание 16 3 3" xfId="24019"/>
    <cellStyle name="Примечание 16 4" xfId="12025"/>
    <cellStyle name="Примечание 16 4 2" xfId="12026"/>
    <cellStyle name="Примечание 16 4 2 2" xfId="24023"/>
    <cellStyle name="Примечание 16 4 3" xfId="24022"/>
    <cellStyle name="Примечание 16 5" xfId="12027"/>
    <cellStyle name="Примечание 16 5 2" xfId="24024"/>
    <cellStyle name="Примечание 16 6" xfId="24012"/>
    <cellStyle name="Примечание 17" xfId="12028"/>
    <cellStyle name="Примечание 17 2" xfId="12029"/>
    <cellStyle name="Примечание 17 2 2" xfId="12030"/>
    <cellStyle name="Примечание 17 2 2 2" xfId="12031"/>
    <cellStyle name="Примечание 17 2 2 2 2" xfId="12032"/>
    <cellStyle name="Примечание 17 2 2 2 2 2" xfId="24029"/>
    <cellStyle name="Примечание 17 2 2 2 3" xfId="24028"/>
    <cellStyle name="Примечание 17 2 2 3" xfId="24027"/>
    <cellStyle name="Примечание 17 2 3" xfId="12033"/>
    <cellStyle name="Примечание 17 2 3 2" xfId="12034"/>
    <cellStyle name="Примечание 17 2 3 2 2" xfId="24031"/>
    <cellStyle name="Примечание 17 2 3 3" xfId="24030"/>
    <cellStyle name="Примечание 17 2 4" xfId="24026"/>
    <cellStyle name="Примечание 17 3" xfId="12035"/>
    <cellStyle name="Примечание 17 3 2" xfId="12036"/>
    <cellStyle name="Примечание 17 3 2 2" xfId="12037"/>
    <cellStyle name="Примечание 17 3 2 2 2" xfId="24034"/>
    <cellStyle name="Примечание 17 3 2 3" xfId="24033"/>
    <cellStyle name="Примечание 17 3 3" xfId="24032"/>
    <cellStyle name="Примечание 17 4" xfId="12038"/>
    <cellStyle name="Примечание 17 4 2" xfId="12039"/>
    <cellStyle name="Примечание 17 4 2 2" xfId="24036"/>
    <cellStyle name="Примечание 17 4 3" xfId="24035"/>
    <cellStyle name="Примечание 17 5" xfId="12040"/>
    <cellStyle name="Примечание 17 5 2" xfId="24037"/>
    <cellStyle name="Примечание 17 6" xfId="24025"/>
    <cellStyle name="Примечание 18" xfId="12041"/>
    <cellStyle name="Примечание 18 2" xfId="12042"/>
    <cellStyle name="Примечание 18 2 2" xfId="12043"/>
    <cellStyle name="Примечание 18 2 2 2" xfId="12044"/>
    <cellStyle name="Примечание 18 2 2 2 2" xfId="12045"/>
    <cellStyle name="Примечание 18 2 2 2 2 2" xfId="24042"/>
    <cellStyle name="Примечание 18 2 2 2 3" xfId="24041"/>
    <cellStyle name="Примечание 18 2 2 3" xfId="24040"/>
    <cellStyle name="Примечание 18 2 3" xfId="12046"/>
    <cellStyle name="Примечание 18 2 3 2" xfId="12047"/>
    <cellStyle name="Примечание 18 2 3 2 2" xfId="24044"/>
    <cellStyle name="Примечание 18 2 3 3" xfId="24043"/>
    <cellStyle name="Примечание 18 2 4" xfId="24039"/>
    <cellStyle name="Примечание 18 3" xfId="12048"/>
    <cellStyle name="Примечание 18 3 2" xfId="12049"/>
    <cellStyle name="Примечание 18 3 2 2" xfId="12050"/>
    <cellStyle name="Примечание 18 3 2 2 2" xfId="24047"/>
    <cellStyle name="Примечание 18 3 2 3" xfId="24046"/>
    <cellStyle name="Примечание 18 3 3" xfId="24045"/>
    <cellStyle name="Примечание 18 4" xfId="12051"/>
    <cellStyle name="Примечание 18 4 2" xfId="12052"/>
    <cellStyle name="Примечание 18 4 2 2" xfId="24049"/>
    <cellStyle name="Примечание 18 4 3" xfId="24048"/>
    <cellStyle name="Примечание 18 5" xfId="12053"/>
    <cellStyle name="Примечание 18 5 2" xfId="24050"/>
    <cellStyle name="Примечание 18 6" xfId="24038"/>
    <cellStyle name="Примечание 19" xfId="12054"/>
    <cellStyle name="Примечание 19 2" xfId="12055"/>
    <cellStyle name="Примечание 19 2 2" xfId="12056"/>
    <cellStyle name="Примечание 19 2 2 2" xfId="12057"/>
    <cellStyle name="Примечание 19 2 2 2 2" xfId="12058"/>
    <cellStyle name="Примечание 19 2 2 2 2 2" xfId="24055"/>
    <cellStyle name="Примечание 19 2 2 2 3" xfId="24054"/>
    <cellStyle name="Примечание 19 2 2 3" xfId="24053"/>
    <cellStyle name="Примечание 19 2 3" xfId="12059"/>
    <cellStyle name="Примечание 19 2 3 2" xfId="12060"/>
    <cellStyle name="Примечание 19 2 3 2 2" xfId="24057"/>
    <cellStyle name="Примечание 19 2 3 3" xfId="24056"/>
    <cellStyle name="Примечание 19 2 4" xfId="24052"/>
    <cellStyle name="Примечание 19 3" xfId="12061"/>
    <cellStyle name="Примечание 19 3 2" xfId="12062"/>
    <cellStyle name="Примечание 19 3 2 2" xfId="12063"/>
    <cellStyle name="Примечание 19 3 2 2 2" xfId="24060"/>
    <cellStyle name="Примечание 19 3 2 3" xfId="24059"/>
    <cellStyle name="Примечание 19 3 3" xfId="24058"/>
    <cellStyle name="Примечание 19 4" xfId="12064"/>
    <cellStyle name="Примечание 19 4 2" xfId="12065"/>
    <cellStyle name="Примечание 19 4 2 2" xfId="24062"/>
    <cellStyle name="Примечание 19 4 3" xfId="24061"/>
    <cellStyle name="Примечание 19 5" xfId="12066"/>
    <cellStyle name="Примечание 19 5 2" xfId="24063"/>
    <cellStyle name="Примечание 19 6" xfId="24051"/>
    <cellStyle name="Примечание 2" xfId="12067"/>
    <cellStyle name="Примечание 2 10" xfId="12068"/>
    <cellStyle name="Примечание 2 10 2" xfId="12069"/>
    <cellStyle name="Примечание 2 10 2 2" xfId="12070"/>
    <cellStyle name="Примечание 2 10 2 2 2" xfId="12071"/>
    <cellStyle name="Примечание 2 10 2 2 2 2" xfId="24068"/>
    <cellStyle name="Примечание 2 10 2 2 3" xfId="24067"/>
    <cellStyle name="Примечание 2 10 2 3" xfId="12072"/>
    <cellStyle name="Примечание 2 10 2 3 2" xfId="24069"/>
    <cellStyle name="Примечание 2 10 2 4" xfId="12073"/>
    <cellStyle name="Примечание 2 10 2 4 2" xfId="24070"/>
    <cellStyle name="Примечание 2 10 2 5" xfId="24066"/>
    <cellStyle name="Примечание 2 10 3" xfId="12074"/>
    <cellStyle name="Примечание 2 10 3 2" xfId="12075"/>
    <cellStyle name="Примечание 2 10 3 2 2" xfId="24072"/>
    <cellStyle name="Примечание 2 10 3 3" xfId="24071"/>
    <cellStyle name="Примечание 2 10 4" xfId="12076"/>
    <cellStyle name="Примечание 2 10 4 2" xfId="24073"/>
    <cellStyle name="Примечание 2 10 5" xfId="12077"/>
    <cellStyle name="Примечание 2 10 5 2" xfId="24074"/>
    <cellStyle name="Примечание 2 10 6" xfId="24065"/>
    <cellStyle name="Примечание 2 11" xfId="12078"/>
    <cellStyle name="Примечание 2 11 2" xfId="12079"/>
    <cellStyle name="Примечание 2 11 2 2" xfId="12080"/>
    <cellStyle name="Примечание 2 11 2 2 2" xfId="12081"/>
    <cellStyle name="Примечание 2 11 2 2 2 2" xfId="24078"/>
    <cellStyle name="Примечание 2 11 2 2 3" xfId="24077"/>
    <cellStyle name="Примечание 2 11 2 3" xfId="24076"/>
    <cellStyle name="Примечание 2 11 3" xfId="12082"/>
    <cellStyle name="Примечание 2 11 3 2" xfId="12083"/>
    <cellStyle name="Примечание 2 11 3 2 2" xfId="24080"/>
    <cellStyle name="Примечание 2 11 3 3" xfId="24079"/>
    <cellStyle name="Примечание 2 11 4" xfId="12084"/>
    <cellStyle name="Примечание 2 11 4 2" xfId="24081"/>
    <cellStyle name="Примечание 2 11 5" xfId="24075"/>
    <cellStyle name="Примечание 2 12" xfId="12085"/>
    <cellStyle name="Примечание 2 12 2" xfId="12086"/>
    <cellStyle name="Примечание 2 12 2 2" xfId="12087"/>
    <cellStyle name="Примечание 2 12 2 2 2" xfId="24084"/>
    <cellStyle name="Примечание 2 12 2 3" xfId="24083"/>
    <cellStyle name="Примечание 2 12 3" xfId="24082"/>
    <cellStyle name="Примечание 2 13" xfId="12088"/>
    <cellStyle name="Примечание 2 13 2" xfId="12089"/>
    <cellStyle name="Примечание 2 13 2 2" xfId="24086"/>
    <cellStyle name="Примечание 2 13 3" xfId="24085"/>
    <cellStyle name="Примечание 2 14" xfId="12090"/>
    <cellStyle name="Примечание 2 14 2" xfId="24087"/>
    <cellStyle name="Примечание 2 15" xfId="12091"/>
    <cellStyle name="Примечание 2 15 2" xfId="24088"/>
    <cellStyle name="Примечание 2 16" xfId="12092"/>
    <cellStyle name="Примечание 2 16 2" xfId="24089"/>
    <cellStyle name="Примечание 2 17" xfId="12093"/>
    <cellStyle name="Примечание 2 17 2" xfId="24090"/>
    <cellStyle name="Примечание 2 18" xfId="24064"/>
    <cellStyle name="Примечание 2 2" xfId="12094"/>
    <cellStyle name="Примечание 2 2 10" xfId="12095"/>
    <cellStyle name="Примечание 2 2 10 2" xfId="24092"/>
    <cellStyle name="Примечание 2 2 11" xfId="12096"/>
    <cellStyle name="Примечание 2 2 11 2" xfId="24093"/>
    <cellStyle name="Примечание 2 2 12" xfId="12097"/>
    <cellStyle name="Примечание 2 2 12 2" xfId="24094"/>
    <cellStyle name="Примечание 2 2 13" xfId="24091"/>
    <cellStyle name="Примечание 2 2 2" xfId="12098"/>
    <cellStyle name="Примечание 2 2 2 2" xfId="12099"/>
    <cellStyle name="Примечание 2 2 2 2 2" xfId="12100"/>
    <cellStyle name="Примечание 2 2 2 2 2 2" xfId="12101"/>
    <cellStyle name="Примечание 2 2 2 2 2 2 2" xfId="24098"/>
    <cellStyle name="Примечание 2 2 2 2 2 3" xfId="24097"/>
    <cellStyle name="Примечание 2 2 2 2 3" xfId="12102"/>
    <cellStyle name="Примечание 2 2 2 2 3 2" xfId="24099"/>
    <cellStyle name="Примечание 2 2 2 2 4" xfId="12103"/>
    <cellStyle name="Примечание 2 2 2 2 4 2" xfId="24100"/>
    <cellStyle name="Примечание 2 2 2 2 5" xfId="24096"/>
    <cellStyle name="Примечание 2 2 2 3" xfId="12104"/>
    <cellStyle name="Примечание 2 2 2 3 2" xfId="12105"/>
    <cellStyle name="Примечание 2 2 2 3 2 2" xfId="24102"/>
    <cellStyle name="Примечание 2 2 2 3 3" xfId="24101"/>
    <cellStyle name="Примечание 2 2 2 4" xfId="12106"/>
    <cellStyle name="Примечание 2 2 2 4 2" xfId="24103"/>
    <cellStyle name="Примечание 2 2 2 5" xfId="12107"/>
    <cellStyle name="Примечание 2 2 2 5 2" xfId="24104"/>
    <cellStyle name="Примечание 2 2 2 6" xfId="24095"/>
    <cellStyle name="Примечание 2 2 3" xfId="12108"/>
    <cellStyle name="Примечание 2 2 3 2" xfId="12109"/>
    <cellStyle name="Примечание 2 2 3 2 2" xfId="12110"/>
    <cellStyle name="Примечание 2 2 3 2 2 2" xfId="24107"/>
    <cellStyle name="Примечание 2 2 3 2 3" xfId="12111"/>
    <cellStyle name="Примечание 2 2 3 2 3 2" xfId="24108"/>
    <cellStyle name="Примечание 2 2 3 2 4" xfId="12112"/>
    <cellStyle name="Примечание 2 2 3 2 4 2" xfId="24109"/>
    <cellStyle name="Примечание 2 2 3 2 5" xfId="24106"/>
    <cellStyle name="Примечание 2 2 3 3" xfId="12113"/>
    <cellStyle name="Примечание 2 2 3 3 2" xfId="24110"/>
    <cellStyle name="Примечание 2 2 3 4" xfId="12114"/>
    <cellStyle name="Примечание 2 2 3 4 2" xfId="24111"/>
    <cellStyle name="Примечание 2 2 3 5" xfId="12115"/>
    <cellStyle name="Примечание 2 2 3 5 2" xfId="24112"/>
    <cellStyle name="Примечание 2 2 3 6" xfId="24105"/>
    <cellStyle name="Примечание 2 2 4" xfId="12116"/>
    <cellStyle name="Примечание 2 2 4 2" xfId="12117"/>
    <cellStyle name="Примечание 2 2 4 2 2" xfId="12118"/>
    <cellStyle name="Примечание 2 2 4 2 2 2" xfId="24115"/>
    <cellStyle name="Примечание 2 2 4 2 3" xfId="12119"/>
    <cellStyle name="Примечание 2 2 4 2 3 2" xfId="24116"/>
    <cellStyle name="Примечание 2 2 4 2 4" xfId="12120"/>
    <cellStyle name="Примечание 2 2 4 2 4 2" xfId="24117"/>
    <cellStyle name="Примечание 2 2 4 2 5" xfId="24114"/>
    <cellStyle name="Примечание 2 2 4 3" xfId="12121"/>
    <cellStyle name="Примечание 2 2 4 3 2" xfId="24118"/>
    <cellStyle name="Примечание 2 2 4 4" xfId="12122"/>
    <cellStyle name="Примечание 2 2 4 4 2" xfId="24119"/>
    <cellStyle name="Примечание 2 2 4 5" xfId="12123"/>
    <cellStyle name="Примечание 2 2 4 5 2" xfId="24120"/>
    <cellStyle name="Примечание 2 2 4 6" xfId="24113"/>
    <cellStyle name="Примечание 2 2 5" xfId="12124"/>
    <cellStyle name="Примечание 2 2 5 2" xfId="12125"/>
    <cellStyle name="Примечание 2 2 5 2 2" xfId="12126"/>
    <cellStyle name="Примечание 2 2 5 2 2 2" xfId="24123"/>
    <cellStyle name="Примечание 2 2 5 2 3" xfId="12127"/>
    <cellStyle name="Примечание 2 2 5 2 3 2" xfId="24124"/>
    <cellStyle name="Примечание 2 2 5 2 4" xfId="12128"/>
    <cellStyle name="Примечание 2 2 5 2 4 2" xfId="24125"/>
    <cellStyle name="Примечание 2 2 5 2 5" xfId="24122"/>
    <cellStyle name="Примечание 2 2 5 3" xfId="12129"/>
    <cellStyle name="Примечание 2 2 5 3 2" xfId="24126"/>
    <cellStyle name="Примечание 2 2 5 4" xfId="12130"/>
    <cellStyle name="Примечание 2 2 5 4 2" xfId="24127"/>
    <cellStyle name="Примечание 2 2 5 5" xfId="12131"/>
    <cellStyle name="Примечание 2 2 5 5 2" xfId="24128"/>
    <cellStyle name="Примечание 2 2 5 6" xfId="24121"/>
    <cellStyle name="Примечание 2 2 6" xfId="12132"/>
    <cellStyle name="Примечание 2 2 6 2" xfId="12133"/>
    <cellStyle name="Примечание 2 2 6 2 2" xfId="12134"/>
    <cellStyle name="Примечание 2 2 6 2 2 2" xfId="24131"/>
    <cellStyle name="Примечание 2 2 6 2 3" xfId="12135"/>
    <cellStyle name="Примечание 2 2 6 2 3 2" xfId="24132"/>
    <cellStyle name="Примечание 2 2 6 2 4" xfId="12136"/>
    <cellStyle name="Примечание 2 2 6 2 4 2" xfId="24133"/>
    <cellStyle name="Примечание 2 2 6 2 5" xfId="24130"/>
    <cellStyle name="Примечание 2 2 6 3" xfId="12137"/>
    <cellStyle name="Примечание 2 2 6 3 2" xfId="24134"/>
    <cellStyle name="Примечание 2 2 6 4" xfId="12138"/>
    <cellStyle name="Примечание 2 2 6 4 2" xfId="24135"/>
    <cellStyle name="Примечание 2 2 6 5" xfId="12139"/>
    <cellStyle name="Примечание 2 2 6 5 2" xfId="24136"/>
    <cellStyle name="Примечание 2 2 6 6" xfId="24129"/>
    <cellStyle name="Примечание 2 2 7" xfId="12140"/>
    <cellStyle name="Примечание 2 2 7 2" xfId="12141"/>
    <cellStyle name="Примечание 2 2 7 2 2" xfId="12142"/>
    <cellStyle name="Примечание 2 2 7 2 2 2" xfId="24139"/>
    <cellStyle name="Примечание 2 2 7 2 3" xfId="12143"/>
    <cellStyle name="Примечание 2 2 7 2 3 2" xfId="24140"/>
    <cellStyle name="Примечание 2 2 7 2 4" xfId="12144"/>
    <cellStyle name="Примечание 2 2 7 2 4 2" xfId="24141"/>
    <cellStyle name="Примечание 2 2 7 2 5" xfId="24138"/>
    <cellStyle name="Примечание 2 2 7 3" xfId="12145"/>
    <cellStyle name="Примечание 2 2 7 3 2" xfId="24142"/>
    <cellStyle name="Примечание 2 2 7 4" xfId="12146"/>
    <cellStyle name="Примечание 2 2 7 4 2" xfId="24143"/>
    <cellStyle name="Примечание 2 2 7 5" xfId="12147"/>
    <cellStyle name="Примечание 2 2 7 5 2" xfId="24144"/>
    <cellStyle name="Примечание 2 2 7 6" xfId="24137"/>
    <cellStyle name="Примечание 2 2 8" xfId="12148"/>
    <cellStyle name="Примечание 2 2 8 2" xfId="12149"/>
    <cellStyle name="Примечание 2 2 8 2 2" xfId="12150"/>
    <cellStyle name="Примечание 2 2 8 2 2 2" xfId="24147"/>
    <cellStyle name="Примечание 2 2 8 2 3" xfId="12151"/>
    <cellStyle name="Примечание 2 2 8 2 3 2" xfId="24148"/>
    <cellStyle name="Примечание 2 2 8 2 4" xfId="12152"/>
    <cellStyle name="Примечание 2 2 8 2 4 2" xfId="24149"/>
    <cellStyle name="Примечание 2 2 8 2 5" xfId="24146"/>
    <cellStyle name="Примечание 2 2 8 3" xfId="12153"/>
    <cellStyle name="Примечание 2 2 8 3 2" xfId="24150"/>
    <cellStyle name="Примечание 2 2 8 4" xfId="12154"/>
    <cellStyle name="Примечание 2 2 8 4 2" xfId="24151"/>
    <cellStyle name="Примечание 2 2 8 5" xfId="12155"/>
    <cellStyle name="Примечание 2 2 8 5 2" xfId="24152"/>
    <cellStyle name="Примечание 2 2 8 6" xfId="24145"/>
    <cellStyle name="Примечание 2 2 9" xfId="12156"/>
    <cellStyle name="Примечание 2 2 9 2" xfId="12157"/>
    <cellStyle name="Примечание 2 2 9 2 2" xfId="24154"/>
    <cellStyle name="Примечание 2 2 9 3" xfId="12158"/>
    <cellStyle name="Примечание 2 2 9 3 2" xfId="24155"/>
    <cellStyle name="Примечание 2 2 9 4" xfId="12159"/>
    <cellStyle name="Примечание 2 2 9 4 2" xfId="24156"/>
    <cellStyle name="Примечание 2 2 9 5" xfId="24153"/>
    <cellStyle name="Примечание 2 3" xfId="12160"/>
    <cellStyle name="Примечание 2 3 10" xfId="12161"/>
    <cellStyle name="Примечание 2 3 10 2" xfId="24158"/>
    <cellStyle name="Примечание 2 3 11" xfId="12162"/>
    <cellStyle name="Примечание 2 3 11 2" xfId="24159"/>
    <cellStyle name="Примечание 2 3 12" xfId="24157"/>
    <cellStyle name="Примечание 2 3 2" xfId="12163"/>
    <cellStyle name="Примечание 2 3 2 2" xfId="12164"/>
    <cellStyle name="Примечание 2 3 2 2 2" xfId="12165"/>
    <cellStyle name="Примечание 2 3 2 2 2 2" xfId="12166"/>
    <cellStyle name="Примечание 2 3 2 2 2 2 2" xfId="24163"/>
    <cellStyle name="Примечание 2 3 2 2 2 3" xfId="24162"/>
    <cellStyle name="Примечание 2 3 2 2 3" xfId="12167"/>
    <cellStyle name="Примечание 2 3 2 2 3 2" xfId="24164"/>
    <cellStyle name="Примечание 2 3 2 2 4" xfId="12168"/>
    <cellStyle name="Примечание 2 3 2 2 4 2" xfId="24165"/>
    <cellStyle name="Примечание 2 3 2 2 5" xfId="24161"/>
    <cellStyle name="Примечание 2 3 2 3" xfId="12169"/>
    <cellStyle name="Примечание 2 3 2 3 2" xfId="12170"/>
    <cellStyle name="Примечание 2 3 2 3 2 2" xfId="24167"/>
    <cellStyle name="Примечание 2 3 2 3 3" xfId="24166"/>
    <cellStyle name="Примечание 2 3 2 4" xfId="12171"/>
    <cellStyle name="Примечание 2 3 2 4 2" xfId="24168"/>
    <cellStyle name="Примечание 2 3 2 5" xfId="12172"/>
    <cellStyle name="Примечание 2 3 2 5 2" xfId="24169"/>
    <cellStyle name="Примечание 2 3 2 6" xfId="24160"/>
    <cellStyle name="Примечание 2 3 3" xfId="12173"/>
    <cellStyle name="Примечание 2 3 3 2" xfId="12174"/>
    <cellStyle name="Примечание 2 3 3 2 2" xfId="12175"/>
    <cellStyle name="Примечание 2 3 3 2 2 2" xfId="24172"/>
    <cellStyle name="Примечание 2 3 3 2 3" xfId="12176"/>
    <cellStyle name="Примечание 2 3 3 2 3 2" xfId="24173"/>
    <cellStyle name="Примечание 2 3 3 2 4" xfId="12177"/>
    <cellStyle name="Примечание 2 3 3 2 4 2" xfId="24174"/>
    <cellStyle name="Примечание 2 3 3 2 5" xfId="24171"/>
    <cellStyle name="Примечание 2 3 3 3" xfId="12178"/>
    <cellStyle name="Примечание 2 3 3 3 2" xfId="24175"/>
    <cellStyle name="Примечание 2 3 3 4" xfId="12179"/>
    <cellStyle name="Примечание 2 3 3 4 2" xfId="24176"/>
    <cellStyle name="Примечание 2 3 3 5" xfId="12180"/>
    <cellStyle name="Примечание 2 3 3 5 2" xfId="24177"/>
    <cellStyle name="Примечание 2 3 3 6" xfId="24170"/>
    <cellStyle name="Примечание 2 3 4" xfId="12181"/>
    <cellStyle name="Примечание 2 3 4 2" xfId="12182"/>
    <cellStyle name="Примечание 2 3 4 2 2" xfId="12183"/>
    <cellStyle name="Примечание 2 3 4 2 2 2" xfId="24180"/>
    <cellStyle name="Примечание 2 3 4 2 3" xfId="12184"/>
    <cellStyle name="Примечание 2 3 4 2 3 2" xfId="24181"/>
    <cellStyle name="Примечание 2 3 4 2 4" xfId="12185"/>
    <cellStyle name="Примечание 2 3 4 2 4 2" xfId="24182"/>
    <cellStyle name="Примечание 2 3 4 2 5" xfId="24179"/>
    <cellStyle name="Примечание 2 3 4 3" xfId="12186"/>
    <cellStyle name="Примечание 2 3 4 3 2" xfId="24183"/>
    <cellStyle name="Примечание 2 3 4 4" xfId="12187"/>
    <cellStyle name="Примечание 2 3 4 4 2" xfId="24184"/>
    <cellStyle name="Примечание 2 3 4 5" xfId="12188"/>
    <cellStyle name="Примечание 2 3 4 5 2" xfId="24185"/>
    <cellStyle name="Примечание 2 3 4 6" xfId="24178"/>
    <cellStyle name="Примечание 2 3 5" xfId="12189"/>
    <cellStyle name="Примечание 2 3 5 2" xfId="12190"/>
    <cellStyle name="Примечание 2 3 5 2 2" xfId="12191"/>
    <cellStyle name="Примечание 2 3 5 2 2 2" xfId="24188"/>
    <cellStyle name="Примечание 2 3 5 2 3" xfId="12192"/>
    <cellStyle name="Примечание 2 3 5 2 3 2" xfId="24189"/>
    <cellStyle name="Примечание 2 3 5 2 4" xfId="12193"/>
    <cellStyle name="Примечание 2 3 5 2 4 2" xfId="24190"/>
    <cellStyle name="Примечание 2 3 5 2 5" xfId="24187"/>
    <cellStyle name="Примечание 2 3 5 3" xfId="12194"/>
    <cellStyle name="Примечание 2 3 5 3 2" xfId="24191"/>
    <cellStyle name="Примечание 2 3 5 4" xfId="12195"/>
    <cellStyle name="Примечание 2 3 5 4 2" xfId="24192"/>
    <cellStyle name="Примечание 2 3 5 5" xfId="12196"/>
    <cellStyle name="Примечание 2 3 5 5 2" xfId="24193"/>
    <cellStyle name="Примечание 2 3 5 6" xfId="24186"/>
    <cellStyle name="Примечание 2 3 6" xfId="12197"/>
    <cellStyle name="Примечание 2 3 6 2" xfId="12198"/>
    <cellStyle name="Примечание 2 3 6 2 2" xfId="12199"/>
    <cellStyle name="Примечание 2 3 6 2 2 2" xfId="24196"/>
    <cellStyle name="Примечание 2 3 6 2 3" xfId="12200"/>
    <cellStyle name="Примечание 2 3 6 2 3 2" xfId="24197"/>
    <cellStyle name="Примечание 2 3 6 2 4" xfId="12201"/>
    <cellStyle name="Примечание 2 3 6 2 4 2" xfId="24198"/>
    <cellStyle name="Примечание 2 3 6 2 5" xfId="24195"/>
    <cellStyle name="Примечание 2 3 6 3" xfId="12202"/>
    <cellStyle name="Примечание 2 3 6 3 2" xfId="24199"/>
    <cellStyle name="Примечание 2 3 6 4" xfId="12203"/>
    <cellStyle name="Примечание 2 3 6 4 2" xfId="24200"/>
    <cellStyle name="Примечание 2 3 6 5" xfId="12204"/>
    <cellStyle name="Примечание 2 3 6 5 2" xfId="24201"/>
    <cellStyle name="Примечание 2 3 6 6" xfId="24194"/>
    <cellStyle name="Примечание 2 3 7" xfId="12205"/>
    <cellStyle name="Примечание 2 3 7 2" xfId="12206"/>
    <cellStyle name="Примечание 2 3 7 2 2" xfId="12207"/>
    <cellStyle name="Примечание 2 3 7 2 2 2" xfId="24204"/>
    <cellStyle name="Примечание 2 3 7 2 3" xfId="12208"/>
    <cellStyle name="Примечание 2 3 7 2 3 2" xfId="24205"/>
    <cellStyle name="Примечание 2 3 7 2 4" xfId="12209"/>
    <cellStyle name="Примечание 2 3 7 2 4 2" xfId="24206"/>
    <cellStyle name="Примечание 2 3 7 2 5" xfId="24203"/>
    <cellStyle name="Примечание 2 3 7 3" xfId="12210"/>
    <cellStyle name="Примечание 2 3 7 3 2" xfId="24207"/>
    <cellStyle name="Примечание 2 3 7 4" xfId="12211"/>
    <cellStyle name="Примечание 2 3 7 4 2" xfId="24208"/>
    <cellStyle name="Примечание 2 3 7 5" xfId="12212"/>
    <cellStyle name="Примечание 2 3 7 5 2" xfId="24209"/>
    <cellStyle name="Примечание 2 3 7 6" xfId="24202"/>
    <cellStyle name="Примечание 2 3 8" xfId="12213"/>
    <cellStyle name="Примечание 2 3 8 2" xfId="12214"/>
    <cellStyle name="Примечание 2 3 8 2 2" xfId="24211"/>
    <cellStyle name="Примечание 2 3 8 3" xfId="12215"/>
    <cellStyle name="Примечание 2 3 8 3 2" xfId="24212"/>
    <cellStyle name="Примечание 2 3 8 4" xfId="12216"/>
    <cellStyle name="Примечание 2 3 8 4 2" xfId="24213"/>
    <cellStyle name="Примечание 2 3 8 5" xfId="24210"/>
    <cellStyle name="Примечание 2 3 9" xfId="12217"/>
    <cellStyle name="Примечание 2 3 9 2" xfId="24214"/>
    <cellStyle name="Примечание 2 4" xfId="12218"/>
    <cellStyle name="Примечание 2 4 10" xfId="12219"/>
    <cellStyle name="Примечание 2 4 10 2" xfId="24216"/>
    <cellStyle name="Примечание 2 4 11" xfId="12220"/>
    <cellStyle name="Примечание 2 4 11 2" xfId="24217"/>
    <cellStyle name="Примечание 2 4 12" xfId="24215"/>
    <cellStyle name="Примечание 2 4 2" xfId="12221"/>
    <cellStyle name="Примечание 2 4 2 2" xfId="12222"/>
    <cellStyle name="Примечание 2 4 2 2 2" xfId="12223"/>
    <cellStyle name="Примечание 2 4 2 2 2 2" xfId="12224"/>
    <cellStyle name="Примечание 2 4 2 2 2 2 2" xfId="24221"/>
    <cellStyle name="Примечание 2 4 2 2 2 3" xfId="24220"/>
    <cellStyle name="Примечание 2 4 2 2 3" xfId="12225"/>
    <cellStyle name="Примечание 2 4 2 2 3 2" xfId="24222"/>
    <cellStyle name="Примечание 2 4 2 2 4" xfId="12226"/>
    <cellStyle name="Примечание 2 4 2 2 4 2" xfId="24223"/>
    <cellStyle name="Примечание 2 4 2 2 5" xfId="24219"/>
    <cellStyle name="Примечание 2 4 2 3" xfId="12227"/>
    <cellStyle name="Примечание 2 4 2 3 2" xfId="12228"/>
    <cellStyle name="Примечание 2 4 2 3 2 2" xfId="24225"/>
    <cellStyle name="Примечание 2 4 2 3 3" xfId="24224"/>
    <cellStyle name="Примечание 2 4 2 4" xfId="12229"/>
    <cellStyle name="Примечание 2 4 2 4 2" xfId="24226"/>
    <cellStyle name="Примечание 2 4 2 5" xfId="12230"/>
    <cellStyle name="Примечание 2 4 2 5 2" xfId="24227"/>
    <cellStyle name="Примечание 2 4 2 6" xfId="24218"/>
    <cellStyle name="Примечание 2 4 3" xfId="12231"/>
    <cellStyle name="Примечание 2 4 3 2" xfId="12232"/>
    <cellStyle name="Примечание 2 4 3 2 2" xfId="12233"/>
    <cellStyle name="Примечание 2 4 3 2 2 2" xfId="24230"/>
    <cellStyle name="Примечание 2 4 3 2 3" xfId="12234"/>
    <cellStyle name="Примечание 2 4 3 2 3 2" xfId="24231"/>
    <cellStyle name="Примечание 2 4 3 2 4" xfId="12235"/>
    <cellStyle name="Примечание 2 4 3 2 4 2" xfId="24232"/>
    <cellStyle name="Примечание 2 4 3 2 5" xfId="24229"/>
    <cellStyle name="Примечание 2 4 3 3" xfId="12236"/>
    <cellStyle name="Примечание 2 4 3 3 2" xfId="24233"/>
    <cellStyle name="Примечание 2 4 3 4" xfId="12237"/>
    <cellStyle name="Примечание 2 4 3 4 2" xfId="24234"/>
    <cellStyle name="Примечание 2 4 3 5" xfId="12238"/>
    <cellStyle name="Примечание 2 4 3 5 2" xfId="24235"/>
    <cellStyle name="Примечание 2 4 3 6" xfId="24228"/>
    <cellStyle name="Примечание 2 4 4" xfId="12239"/>
    <cellStyle name="Примечание 2 4 4 2" xfId="12240"/>
    <cellStyle name="Примечание 2 4 4 2 2" xfId="12241"/>
    <cellStyle name="Примечание 2 4 4 2 2 2" xfId="24238"/>
    <cellStyle name="Примечание 2 4 4 2 3" xfId="12242"/>
    <cellStyle name="Примечание 2 4 4 2 3 2" xfId="24239"/>
    <cellStyle name="Примечание 2 4 4 2 4" xfId="12243"/>
    <cellStyle name="Примечание 2 4 4 2 4 2" xfId="24240"/>
    <cellStyle name="Примечание 2 4 4 2 5" xfId="24237"/>
    <cellStyle name="Примечание 2 4 4 3" xfId="12244"/>
    <cellStyle name="Примечание 2 4 4 3 2" xfId="24241"/>
    <cellStyle name="Примечание 2 4 4 4" xfId="12245"/>
    <cellStyle name="Примечание 2 4 4 4 2" xfId="24242"/>
    <cellStyle name="Примечание 2 4 4 5" xfId="12246"/>
    <cellStyle name="Примечание 2 4 4 5 2" xfId="24243"/>
    <cellStyle name="Примечание 2 4 4 6" xfId="24236"/>
    <cellStyle name="Примечание 2 4 5" xfId="12247"/>
    <cellStyle name="Примечание 2 4 5 2" xfId="12248"/>
    <cellStyle name="Примечание 2 4 5 2 2" xfId="12249"/>
    <cellStyle name="Примечание 2 4 5 2 2 2" xfId="24246"/>
    <cellStyle name="Примечание 2 4 5 2 3" xfId="12250"/>
    <cellStyle name="Примечание 2 4 5 2 3 2" xfId="24247"/>
    <cellStyle name="Примечание 2 4 5 2 4" xfId="12251"/>
    <cellStyle name="Примечание 2 4 5 2 4 2" xfId="24248"/>
    <cellStyle name="Примечание 2 4 5 2 5" xfId="24245"/>
    <cellStyle name="Примечание 2 4 5 3" xfId="12252"/>
    <cellStyle name="Примечание 2 4 5 3 2" xfId="24249"/>
    <cellStyle name="Примечание 2 4 5 4" xfId="12253"/>
    <cellStyle name="Примечание 2 4 5 4 2" xfId="24250"/>
    <cellStyle name="Примечание 2 4 5 5" xfId="12254"/>
    <cellStyle name="Примечание 2 4 5 5 2" xfId="24251"/>
    <cellStyle name="Примечание 2 4 5 6" xfId="24244"/>
    <cellStyle name="Примечание 2 4 6" xfId="12255"/>
    <cellStyle name="Примечание 2 4 6 2" xfId="12256"/>
    <cellStyle name="Примечание 2 4 6 2 2" xfId="12257"/>
    <cellStyle name="Примечание 2 4 6 2 2 2" xfId="24254"/>
    <cellStyle name="Примечание 2 4 6 2 3" xfId="12258"/>
    <cellStyle name="Примечание 2 4 6 2 3 2" xfId="24255"/>
    <cellStyle name="Примечание 2 4 6 2 4" xfId="12259"/>
    <cellStyle name="Примечание 2 4 6 2 4 2" xfId="24256"/>
    <cellStyle name="Примечание 2 4 6 2 5" xfId="24253"/>
    <cellStyle name="Примечание 2 4 6 3" xfId="12260"/>
    <cellStyle name="Примечание 2 4 6 3 2" xfId="24257"/>
    <cellStyle name="Примечание 2 4 6 4" xfId="12261"/>
    <cellStyle name="Примечание 2 4 6 4 2" xfId="24258"/>
    <cellStyle name="Примечание 2 4 6 5" xfId="12262"/>
    <cellStyle name="Примечание 2 4 6 5 2" xfId="24259"/>
    <cellStyle name="Примечание 2 4 6 6" xfId="24252"/>
    <cellStyle name="Примечание 2 4 7" xfId="12263"/>
    <cellStyle name="Примечание 2 4 7 2" xfId="12264"/>
    <cellStyle name="Примечание 2 4 7 2 2" xfId="12265"/>
    <cellStyle name="Примечание 2 4 7 2 2 2" xfId="24262"/>
    <cellStyle name="Примечание 2 4 7 2 3" xfId="12266"/>
    <cellStyle name="Примечание 2 4 7 2 3 2" xfId="24263"/>
    <cellStyle name="Примечание 2 4 7 2 4" xfId="12267"/>
    <cellStyle name="Примечание 2 4 7 2 4 2" xfId="24264"/>
    <cellStyle name="Примечание 2 4 7 2 5" xfId="24261"/>
    <cellStyle name="Примечание 2 4 7 3" xfId="12268"/>
    <cellStyle name="Примечание 2 4 7 3 2" xfId="24265"/>
    <cellStyle name="Примечание 2 4 7 4" xfId="12269"/>
    <cellStyle name="Примечание 2 4 7 4 2" xfId="24266"/>
    <cellStyle name="Примечание 2 4 7 5" xfId="12270"/>
    <cellStyle name="Примечание 2 4 7 5 2" xfId="24267"/>
    <cellStyle name="Примечание 2 4 7 6" xfId="24260"/>
    <cellStyle name="Примечание 2 4 8" xfId="12271"/>
    <cellStyle name="Примечание 2 4 8 2" xfId="12272"/>
    <cellStyle name="Примечание 2 4 8 2 2" xfId="24269"/>
    <cellStyle name="Примечание 2 4 8 3" xfId="12273"/>
    <cellStyle name="Примечание 2 4 8 3 2" xfId="24270"/>
    <cellStyle name="Примечание 2 4 8 4" xfId="12274"/>
    <cellStyle name="Примечание 2 4 8 4 2" xfId="24271"/>
    <cellStyle name="Примечание 2 4 8 5" xfId="24268"/>
    <cellStyle name="Примечание 2 4 9" xfId="12275"/>
    <cellStyle name="Примечание 2 4 9 2" xfId="24272"/>
    <cellStyle name="Примечание 2 5" xfId="12276"/>
    <cellStyle name="Примечание 2 5 2" xfId="12277"/>
    <cellStyle name="Примечание 2 5 2 2" xfId="12278"/>
    <cellStyle name="Примечание 2 5 2 2 2" xfId="12279"/>
    <cellStyle name="Примечание 2 5 2 2 2 2" xfId="12280"/>
    <cellStyle name="Примечание 2 5 2 2 2 2 2" xfId="24277"/>
    <cellStyle name="Примечание 2 5 2 2 2 3" xfId="24276"/>
    <cellStyle name="Примечание 2 5 2 2 3" xfId="12281"/>
    <cellStyle name="Примечание 2 5 2 2 3 2" xfId="24278"/>
    <cellStyle name="Примечание 2 5 2 2 4" xfId="12282"/>
    <cellStyle name="Примечание 2 5 2 2 4 2" xfId="24279"/>
    <cellStyle name="Примечание 2 5 2 2 5" xfId="24275"/>
    <cellStyle name="Примечание 2 5 2 3" xfId="12283"/>
    <cellStyle name="Примечание 2 5 2 3 2" xfId="12284"/>
    <cellStyle name="Примечание 2 5 2 3 2 2" xfId="24281"/>
    <cellStyle name="Примечание 2 5 2 3 3" xfId="24280"/>
    <cellStyle name="Примечание 2 5 2 4" xfId="12285"/>
    <cellStyle name="Примечание 2 5 2 4 2" xfId="24282"/>
    <cellStyle name="Примечание 2 5 2 5" xfId="12286"/>
    <cellStyle name="Примечание 2 5 2 5 2" xfId="24283"/>
    <cellStyle name="Примечание 2 5 2 6" xfId="24274"/>
    <cellStyle name="Примечание 2 5 3" xfId="12287"/>
    <cellStyle name="Примечание 2 5 3 2" xfId="12288"/>
    <cellStyle name="Примечание 2 5 3 2 2" xfId="12289"/>
    <cellStyle name="Примечание 2 5 3 2 2 2" xfId="24286"/>
    <cellStyle name="Примечание 2 5 3 2 3" xfId="24285"/>
    <cellStyle name="Примечание 2 5 3 3" xfId="12290"/>
    <cellStyle name="Примечание 2 5 3 3 2" xfId="24287"/>
    <cellStyle name="Примечание 2 5 3 4" xfId="12291"/>
    <cellStyle name="Примечание 2 5 3 4 2" xfId="24288"/>
    <cellStyle name="Примечание 2 5 3 5" xfId="24284"/>
    <cellStyle name="Примечание 2 5 4" xfId="12292"/>
    <cellStyle name="Примечание 2 5 4 2" xfId="12293"/>
    <cellStyle name="Примечание 2 5 4 2 2" xfId="24290"/>
    <cellStyle name="Примечание 2 5 4 3" xfId="24289"/>
    <cellStyle name="Примечание 2 5 5" xfId="12294"/>
    <cellStyle name="Примечание 2 5 5 2" xfId="24291"/>
    <cellStyle name="Примечание 2 5 6" xfId="12295"/>
    <cellStyle name="Примечание 2 5 6 2" xfId="24292"/>
    <cellStyle name="Примечание 2 5 7" xfId="12296"/>
    <cellStyle name="Примечание 2 5 7 2" xfId="24293"/>
    <cellStyle name="Примечание 2 5 8" xfId="24273"/>
    <cellStyle name="Примечание 2 6" xfId="12297"/>
    <cellStyle name="Примечание 2 6 2" xfId="12298"/>
    <cellStyle name="Примечание 2 6 2 2" xfId="12299"/>
    <cellStyle name="Примечание 2 6 2 2 2" xfId="12300"/>
    <cellStyle name="Примечание 2 6 2 2 2 2" xfId="12301"/>
    <cellStyle name="Примечание 2 6 2 2 2 2 2" xfId="24298"/>
    <cellStyle name="Примечание 2 6 2 2 2 3" xfId="24297"/>
    <cellStyle name="Примечание 2 6 2 2 3" xfId="12302"/>
    <cellStyle name="Примечание 2 6 2 2 3 2" xfId="24299"/>
    <cellStyle name="Примечание 2 6 2 2 4" xfId="12303"/>
    <cellStyle name="Примечание 2 6 2 2 4 2" xfId="24300"/>
    <cellStyle name="Примечание 2 6 2 2 5" xfId="24296"/>
    <cellStyle name="Примечание 2 6 2 3" xfId="12304"/>
    <cellStyle name="Примечание 2 6 2 3 2" xfId="12305"/>
    <cellStyle name="Примечание 2 6 2 3 2 2" xfId="24302"/>
    <cellStyle name="Примечание 2 6 2 3 3" xfId="24301"/>
    <cellStyle name="Примечание 2 6 2 4" xfId="12306"/>
    <cellStyle name="Примечание 2 6 2 4 2" xfId="24303"/>
    <cellStyle name="Примечание 2 6 2 5" xfId="12307"/>
    <cellStyle name="Примечание 2 6 2 5 2" xfId="24304"/>
    <cellStyle name="Примечание 2 6 2 6" xfId="24295"/>
    <cellStyle name="Примечание 2 6 3" xfId="12308"/>
    <cellStyle name="Примечание 2 6 3 2" xfId="12309"/>
    <cellStyle name="Примечание 2 6 3 2 2" xfId="12310"/>
    <cellStyle name="Примечание 2 6 3 2 2 2" xfId="24307"/>
    <cellStyle name="Примечание 2 6 3 2 3" xfId="24306"/>
    <cellStyle name="Примечание 2 6 3 3" xfId="12311"/>
    <cellStyle name="Примечание 2 6 3 3 2" xfId="24308"/>
    <cellStyle name="Примечание 2 6 3 4" xfId="12312"/>
    <cellStyle name="Примечание 2 6 3 4 2" xfId="24309"/>
    <cellStyle name="Примечание 2 6 3 5" xfId="24305"/>
    <cellStyle name="Примечание 2 6 4" xfId="12313"/>
    <cellStyle name="Примечание 2 6 4 2" xfId="12314"/>
    <cellStyle name="Примечание 2 6 4 2 2" xfId="24311"/>
    <cellStyle name="Примечание 2 6 4 3" xfId="24310"/>
    <cellStyle name="Примечание 2 6 5" xfId="12315"/>
    <cellStyle name="Примечание 2 6 5 2" xfId="24312"/>
    <cellStyle name="Примечание 2 6 6" xfId="12316"/>
    <cellStyle name="Примечание 2 6 6 2" xfId="24313"/>
    <cellStyle name="Примечание 2 6 7" xfId="12317"/>
    <cellStyle name="Примечание 2 6 7 2" xfId="24314"/>
    <cellStyle name="Примечание 2 6 8" xfId="24294"/>
    <cellStyle name="Примечание 2 7" xfId="12318"/>
    <cellStyle name="Примечание 2 7 2" xfId="12319"/>
    <cellStyle name="Примечание 2 7 2 2" xfId="12320"/>
    <cellStyle name="Примечание 2 7 2 2 2" xfId="12321"/>
    <cellStyle name="Примечание 2 7 2 2 2 2" xfId="12322"/>
    <cellStyle name="Примечание 2 7 2 2 2 2 2" xfId="24319"/>
    <cellStyle name="Примечание 2 7 2 2 2 3" xfId="24318"/>
    <cellStyle name="Примечание 2 7 2 2 3" xfId="12323"/>
    <cellStyle name="Примечание 2 7 2 2 3 2" xfId="24320"/>
    <cellStyle name="Примечание 2 7 2 2 4" xfId="12324"/>
    <cellStyle name="Примечание 2 7 2 2 4 2" xfId="24321"/>
    <cellStyle name="Примечание 2 7 2 2 5" xfId="24317"/>
    <cellStyle name="Примечание 2 7 2 3" xfId="12325"/>
    <cellStyle name="Примечание 2 7 2 3 2" xfId="12326"/>
    <cellStyle name="Примечание 2 7 2 3 2 2" xfId="24323"/>
    <cellStyle name="Примечание 2 7 2 3 3" xfId="24322"/>
    <cellStyle name="Примечание 2 7 2 4" xfId="12327"/>
    <cellStyle name="Примечание 2 7 2 4 2" xfId="24324"/>
    <cellStyle name="Примечание 2 7 2 5" xfId="12328"/>
    <cellStyle name="Примечание 2 7 2 5 2" xfId="24325"/>
    <cellStyle name="Примечание 2 7 2 6" xfId="24316"/>
    <cellStyle name="Примечание 2 7 3" xfId="12329"/>
    <cellStyle name="Примечание 2 7 3 2" xfId="12330"/>
    <cellStyle name="Примечание 2 7 3 2 2" xfId="12331"/>
    <cellStyle name="Примечание 2 7 3 2 2 2" xfId="24328"/>
    <cellStyle name="Примечание 2 7 3 2 3" xfId="24327"/>
    <cellStyle name="Примечание 2 7 3 3" xfId="12332"/>
    <cellStyle name="Примечание 2 7 3 3 2" xfId="24329"/>
    <cellStyle name="Примечание 2 7 3 4" xfId="12333"/>
    <cellStyle name="Примечание 2 7 3 4 2" xfId="24330"/>
    <cellStyle name="Примечание 2 7 3 5" xfId="24326"/>
    <cellStyle name="Примечание 2 7 4" xfId="12334"/>
    <cellStyle name="Примечание 2 7 4 2" xfId="12335"/>
    <cellStyle name="Примечание 2 7 4 2 2" xfId="24332"/>
    <cellStyle name="Примечание 2 7 4 3" xfId="24331"/>
    <cellStyle name="Примечание 2 7 5" xfId="12336"/>
    <cellStyle name="Примечание 2 7 5 2" xfId="24333"/>
    <cellStyle name="Примечание 2 7 6" xfId="12337"/>
    <cellStyle name="Примечание 2 7 6 2" xfId="24334"/>
    <cellStyle name="Примечание 2 7 7" xfId="12338"/>
    <cellStyle name="Примечание 2 7 7 2" xfId="24335"/>
    <cellStyle name="Примечание 2 7 8" xfId="24315"/>
    <cellStyle name="Примечание 2 8" xfId="12339"/>
    <cellStyle name="Примечание 2 8 2" xfId="12340"/>
    <cellStyle name="Примечание 2 8 2 2" xfId="12341"/>
    <cellStyle name="Примечание 2 8 2 2 2" xfId="12342"/>
    <cellStyle name="Примечание 2 8 2 2 2 2" xfId="12343"/>
    <cellStyle name="Примечание 2 8 2 2 2 2 2" xfId="24340"/>
    <cellStyle name="Примечание 2 8 2 2 2 3" xfId="24339"/>
    <cellStyle name="Примечание 2 8 2 2 3" xfId="12344"/>
    <cellStyle name="Примечание 2 8 2 2 3 2" xfId="24341"/>
    <cellStyle name="Примечание 2 8 2 2 4" xfId="12345"/>
    <cellStyle name="Примечание 2 8 2 2 4 2" xfId="24342"/>
    <cellStyle name="Примечание 2 8 2 2 5" xfId="24338"/>
    <cellStyle name="Примечание 2 8 2 3" xfId="12346"/>
    <cellStyle name="Примечание 2 8 2 3 2" xfId="12347"/>
    <cellStyle name="Примечание 2 8 2 3 2 2" xfId="24344"/>
    <cellStyle name="Примечание 2 8 2 3 3" xfId="24343"/>
    <cellStyle name="Примечание 2 8 2 4" xfId="12348"/>
    <cellStyle name="Примечание 2 8 2 4 2" xfId="24345"/>
    <cellStyle name="Примечание 2 8 2 5" xfId="12349"/>
    <cellStyle name="Примечание 2 8 2 5 2" xfId="24346"/>
    <cellStyle name="Примечание 2 8 2 6" xfId="24337"/>
    <cellStyle name="Примечание 2 8 3" xfId="12350"/>
    <cellStyle name="Примечание 2 8 3 2" xfId="12351"/>
    <cellStyle name="Примечание 2 8 3 2 2" xfId="12352"/>
    <cellStyle name="Примечание 2 8 3 2 2 2" xfId="24349"/>
    <cellStyle name="Примечание 2 8 3 2 3" xfId="24348"/>
    <cellStyle name="Примечание 2 8 3 3" xfId="12353"/>
    <cellStyle name="Примечание 2 8 3 3 2" xfId="24350"/>
    <cellStyle name="Примечание 2 8 3 4" xfId="12354"/>
    <cellStyle name="Примечание 2 8 3 4 2" xfId="24351"/>
    <cellStyle name="Примечание 2 8 3 5" xfId="24347"/>
    <cellStyle name="Примечание 2 8 4" xfId="12355"/>
    <cellStyle name="Примечание 2 8 4 2" xfId="12356"/>
    <cellStyle name="Примечание 2 8 4 2 2" xfId="24353"/>
    <cellStyle name="Примечание 2 8 4 3" xfId="24352"/>
    <cellStyle name="Примечание 2 8 5" xfId="12357"/>
    <cellStyle name="Примечание 2 8 5 2" xfId="24354"/>
    <cellStyle name="Примечание 2 8 6" xfId="12358"/>
    <cellStyle name="Примечание 2 8 6 2" xfId="24355"/>
    <cellStyle name="Примечание 2 8 7" xfId="12359"/>
    <cellStyle name="Примечание 2 8 7 2" xfId="24356"/>
    <cellStyle name="Примечание 2 8 8" xfId="24336"/>
    <cellStyle name="Примечание 2 9" xfId="12360"/>
    <cellStyle name="Примечание 2 9 2" xfId="12361"/>
    <cellStyle name="Примечание 2 9 2 2" xfId="12362"/>
    <cellStyle name="Примечание 2 9 2 2 2" xfId="12363"/>
    <cellStyle name="Примечание 2 9 2 2 2 2" xfId="24360"/>
    <cellStyle name="Примечание 2 9 2 2 3" xfId="24359"/>
    <cellStyle name="Примечание 2 9 2 3" xfId="12364"/>
    <cellStyle name="Примечание 2 9 2 3 2" xfId="24361"/>
    <cellStyle name="Примечание 2 9 2 4" xfId="12365"/>
    <cellStyle name="Примечание 2 9 2 4 2" xfId="24362"/>
    <cellStyle name="Примечание 2 9 2 5" xfId="24358"/>
    <cellStyle name="Примечание 2 9 3" xfId="12366"/>
    <cellStyle name="Примечание 2 9 3 2" xfId="12367"/>
    <cellStyle name="Примечание 2 9 3 2 2" xfId="24364"/>
    <cellStyle name="Примечание 2 9 3 3" xfId="24363"/>
    <cellStyle name="Примечание 2 9 4" xfId="12368"/>
    <cellStyle name="Примечание 2 9 4 2" xfId="24365"/>
    <cellStyle name="Примечание 2 9 5" xfId="12369"/>
    <cellStyle name="Примечание 2 9 5 2" xfId="24366"/>
    <cellStyle name="Примечание 2 9 6" xfId="24357"/>
    <cellStyle name="Примечание 2_46EE.2011(v1.0)" xfId="12370"/>
    <cellStyle name="Примечание 20" xfId="12371"/>
    <cellStyle name="Примечание 20 2" xfId="12372"/>
    <cellStyle name="Примечание 20 2 2" xfId="12373"/>
    <cellStyle name="Примечание 20 2 2 2" xfId="12374"/>
    <cellStyle name="Примечание 20 2 2 2 2" xfId="12375"/>
    <cellStyle name="Примечание 20 2 2 2 2 2" xfId="24371"/>
    <cellStyle name="Примечание 20 2 2 2 3" xfId="24370"/>
    <cellStyle name="Примечание 20 2 2 3" xfId="12376"/>
    <cellStyle name="Примечание 20 2 2 3 2" xfId="24372"/>
    <cellStyle name="Примечание 20 2 2 4" xfId="12377"/>
    <cellStyle name="Примечание 20 2 2 4 2" xfId="24373"/>
    <cellStyle name="Примечание 20 2 2 5" xfId="24369"/>
    <cellStyle name="Примечание 20 2 3" xfId="12378"/>
    <cellStyle name="Примечание 20 2 3 2" xfId="12379"/>
    <cellStyle name="Примечание 20 2 3 2 2" xfId="24375"/>
    <cellStyle name="Примечание 20 2 3 3" xfId="24374"/>
    <cellStyle name="Примечание 20 2 4" xfId="12380"/>
    <cellStyle name="Примечание 20 2 4 2" xfId="24376"/>
    <cellStyle name="Примечание 20 2 5" xfId="12381"/>
    <cellStyle name="Примечание 20 2 5 2" xfId="24377"/>
    <cellStyle name="Примечание 20 2 6" xfId="24368"/>
    <cellStyle name="Примечание 20 3" xfId="12382"/>
    <cellStyle name="Примечание 20 3 2" xfId="12383"/>
    <cellStyle name="Примечание 20 3 2 2" xfId="12384"/>
    <cellStyle name="Примечание 20 3 2 2 2" xfId="24380"/>
    <cellStyle name="Примечание 20 3 2 3" xfId="24379"/>
    <cellStyle name="Примечание 20 3 3" xfId="12385"/>
    <cellStyle name="Примечание 20 3 3 2" xfId="24381"/>
    <cellStyle name="Примечание 20 3 4" xfId="12386"/>
    <cellStyle name="Примечание 20 3 4 2" xfId="24382"/>
    <cellStyle name="Примечание 20 3 5" xfId="24378"/>
    <cellStyle name="Примечание 20 4" xfId="12387"/>
    <cellStyle name="Примечание 20 4 2" xfId="12388"/>
    <cellStyle name="Примечание 20 4 2 2" xfId="24384"/>
    <cellStyle name="Примечание 20 4 3" xfId="24383"/>
    <cellStyle name="Примечание 20 5" xfId="12389"/>
    <cellStyle name="Примечание 20 5 2" xfId="24385"/>
    <cellStyle name="Примечание 20 6" xfId="12390"/>
    <cellStyle name="Примечание 20 6 2" xfId="24386"/>
    <cellStyle name="Примечание 20 7" xfId="12391"/>
    <cellStyle name="Примечание 20 7 2" xfId="24387"/>
    <cellStyle name="Примечание 20 8" xfId="24367"/>
    <cellStyle name="Примечание 21" xfId="12392"/>
    <cellStyle name="Примечание 21 2" xfId="12393"/>
    <cellStyle name="Примечание 21 2 2" xfId="12394"/>
    <cellStyle name="Примечание 21 2 2 2" xfId="12395"/>
    <cellStyle name="Примечание 21 2 2 2 2" xfId="12396"/>
    <cellStyle name="Примечание 21 2 2 2 2 2" xfId="24392"/>
    <cellStyle name="Примечание 21 2 2 2 3" xfId="24391"/>
    <cellStyle name="Примечание 21 2 2 3" xfId="24390"/>
    <cellStyle name="Примечание 21 2 3" xfId="12397"/>
    <cellStyle name="Примечание 21 2 3 2" xfId="12398"/>
    <cellStyle name="Примечание 21 2 3 2 2" xfId="24394"/>
    <cellStyle name="Примечание 21 2 3 3" xfId="24393"/>
    <cellStyle name="Примечание 21 2 4" xfId="24389"/>
    <cellStyle name="Примечание 21 3" xfId="12399"/>
    <cellStyle name="Примечание 21 3 2" xfId="12400"/>
    <cellStyle name="Примечание 21 3 2 2" xfId="12401"/>
    <cellStyle name="Примечание 21 3 2 2 2" xfId="24397"/>
    <cellStyle name="Примечание 21 3 2 3" xfId="24396"/>
    <cellStyle name="Примечание 21 3 3" xfId="24395"/>
    <cellStyle name="Примечание 21 4" xfId="12402"/>
    <cellStyle name="Примечание 21 4 2" xfId="12403"/>
    <cellStyle name="Примечание 21 4 2 2" xfId="24399"/>
    <cellStyle name="Примечание 21 4 3" xfId="24398"/>
    <cellStyle name="Примечание 21 5" xfId="12404"/>
    <cellStyle name="Примечание 21 5 2" xfId="24400"/>
    <cellStyle name="Примечание 21 6" xfId="24388"/>
    <cellStyle name="Примечание 22" xfId="12405"/>
    <cellStyle name="Примечание 22 2" xfId="12406"/>
    <cellStyle name="Примечание 22 2 2" xfId="12407"/>
    <cellStyle name="Примечание 22 2 2 2" xfId="12408"/>
    <cellStyle name="Примечание 22 2 2 2 2" xfId="12409"/>
    <cellStyle name="Примечание 22 2 2 2 2 2" xfId="24405"/>
    <cellStyle name="Примечание 22 2 2 2 3" xfId="24404"/>
    <cellStyle name="Примечание 22 2 2 3" xfId="24403"/>
    <cellStyle name="Примечание 22 2 3" xfId="12410"/>
    <cellStyle name="Примечание 22 2 3 2" xfId="12411"/>
    <cellStyle name="Примечание 22 2 3 2 2" xfId="24407"/>
    <cellStyle name="Примечание 22 2 3 3" xfId="24406"/>
    <cellStyle name="Примечание 22 2 4" xfId="24402"/>
    <cellStyle name="Примечание 22 3" xfId="12412"/>
    <cellStyle name="Примечание 22 3 2" xfId="12413"/>
    <cellStyle name="Примечание 22 3 2 2" xfId="12414"/>
    <cellStyle name="Примечание 22 3 2 2 2" xfId="24410"/>
    <cellStyle name="Примечание 22 3 2 3" xfId="24409"/>
    <cellStyle name="Примечание 22 3 3" xfId="24408"/>
    <cellStyle name="Примечание 22 4" xfId="12415"/>
    <cellStyle name="Примечание 22 4 2" xfId="12416"/>
    <cellStyle name="Примечание 22 4 2 2" xfId="24412"/>
    <cellStyle name="Примечание 22 4 3" xfId="24411"/>
    <cellStyle name="Примечание 22 5" xfId="12417"/>
    <cellStyle name="Примечание 22 5 2" xfId="24413"/>
    <cellStyle name="Примечание 22 6" xfId="24401"/>
    <cellStyle name="Примечание 23" xfId="12418"/>
    <cellStyle name="Примечание 23 2" xfId="12419"/>
    <cellStyle name="Примечание 23 2 2" xfId="12420"/>
    <cellStyle name="Примечание 23 2 2 2" xfId="12421"/>
    <cellStyle name="Примечание 23 2 2 2 2" xfId="12422"/>
    <cellStyle name="Примечание 23 2 2 2 2 2" xfId="24418"/>
    <cellStyle name="Примечание 23 2 2 2 3" xfId="24417"/>
    <cellStyle name="Примечание 23 2 2 3" xfId="24416"/>
    <cellStyle name="Примечание 23 2 3" xfId="12423"/>
    <cellStyle name="Примечание 23 2 3 2" xfId="12424"/>
    <cellStyle name="Примечание 23 2 3 2 2" xfId="24420"/>
    <cellStyle name="Примечание 23 2 3 3" xfId="24419"/>
    <cellStyle name="Примечание 23 2 4" xfId="24415"/>
    <cellStyle name="Примечание 23 3" xfId="12425"/>
    <cellStyle name="Примечание 23 3 2" xfId="12426"/>
    <cellStyle name="Примечание 23 3 2 2" xfId="12427"/>
    <cellStyle name="Примечание 23 3 2 2 2" xfId="24423"/>
    <cellStyle name="Примечание 23 3 2 3" xfId="24422"/>
    <cellStyle name="Примечание 23 3 3" xfId="24421"/>
    <cellStyle name="Примечание 23 4" xfId="12428"/>
    <cellStyle name="Примечание 23 4 2" xfId="12429"/>
    <cellStyle name="Примечание 23 4 2 2" xfId="24425"/>
    <cellStyle name="Примечание 23 4 3" xfId="24424"/>
    <cellStyle name="Примечание 23 5" xfId="12430"/>
    <cellStyle name="Примечание 23 5 2" xfId="24426"/>
    <cellStyle name="Примечание 23 6" xfId="24414"/>
    <cellStyle name="Примечание 24" xfId="12431"/>
    <cellStyle name="Примечание 24 2" xfId="12432"/>
    <cellStyle name="Примечание 24 2 2" xfId="12433"/>
    <cellStyle name="Примечание 24 2 2 2" xfId="12434"/>
    <cellStyle name="Примечание 24 2 2 2 2" xfId="12435"/>
    <cellStyle name="Примечание 24 2 2 2 2 2" xfId="24431"/>
    <cellStyle name="Примечание 24 2 2 2 3" xfId="24430"/>
    <cellStyle name="Примечание 24 2 2 3" xfId="24429"/>
    <cellStyle name="Примечание 24 2 3" xfId="12436"/>
    <cellStyle name="Примечание 24 2 3 2" xfId="12437"/>
    <cellStyle name="Примечание 24 2 3 2 2" xfId="24433"/>
    <cellStyle name="Примечание 24 2 3 3" xfId="24432"/>
    <cellStyle name="Примечание 24 2 4" xfId="24428"/>
    <cellStyle name="Примечание 24 3" xfId="12438"/>
    <cellStyle name="Примечание 24 3 2" xfId="12439"/>
    <cellStyle name="Примечание 24 3 2 2" xfId="12440"/>
    <cellStyle name="Примечание 24 3 2 2 2" xfId="24436"/>
    <cellStyle name="Примечание 24 3 2 3" xfId="24435"/>
    <cellStyle name="Примечание 24 3 3" xfId="24434"/>
    <cellStyle name="Примечание 24 4" xfId="12441"/>
    <cellStyle name="Примечание 24 4 2" xfId="12442"/>
    <cellStyle name="Примечание 24 4 2 2" xfId="24438"/>
    <cellStyle name="Примечание 24 4 3" xfId="24437"/>
    <cellStyle name="Примечание 24 5" xfId="12443"/>
    <cellStyle name="Примечание 24 5 2" xfId="24439"/>
    <cellStyle name="Примечание 24 6" xfId="24427"/>
    <cellStyle name="Примечание 25" xfId="12444"/>
    <cellStyle name="Примечание 25 2" xfId="12445"/>
    <cellStyle name="Примечание 25 2 2" xfId="12446"/>
    <cellStyle name="Примечание 25 2 2 2" xfId="12447"/>
    <cellStyle name="Примечание 25 2 2 2 2" xfId="12448"/>
    <cellStyle name="Примечание 25 2 2 2 2 2" xfId="24444"/>
    <cellStyle name="Примечание 25 2 2 2 3" xfId="24443"/>
    <cellStyle name="Примечание 25 2 2 3" xfId="24442"/>
    <cellStyle name="Примечание 25 2 3" xfId="12449"/>
    <cellStyle name="Примечание 25 2 3 2" xfId="12450"/>
    <cellStyle name="Примечание 25 2 3 2 2" xfId="24446"/>
    <cellStyle name="Примечание 25 2 3 3" xfId="24445"/>
    <cellStyle name="Примечание 25 2 4" xfId="24441"/>
    <cellStyle name="Примечание 25 3" xfId="12451"/>
    <cellStyle name="Примечание 25 3 2" xfId="12452"/>
    <cellStyle name="Примечание 25 3 2 2" xfId="12453"/>
    <cellStyle name="Примечание 25 3 2 2 2" xfId="24449"/>
    <cellStyle name="Примечание 25 3 2 3" xfId="24448"/>
    <cellStyle name="Примечание 25 3 3" xfId="24447"/>
    <cellStyle name="Примечание 25 4" xfId="12454"/>
    <cellStyle name="Примечание 25 4 2" xfId="12455"/>
    <cellStyle name="Примечание 25 4 2 2" xfId="24451"/>
    <cellStyle name="Примечание 25 4 3" xfId="24450"/>
    <cellStyle name="Примечание 25 5" xfId="12456"/>
    <cellStyle name="Примечание 25 5 2" xfId="24452"/>
    <cellStyle name="Примечание 25 6" xfId="24440"/>
    <cellStyle name="Примечание 26" xfId="12457"/>
    <cellStyle name="Примечание 26 2" xfId="12458"/>
    <cellStyle name="Примечание 26 2 2" xfId="12459"/>
    <cellStyle name="Примечание 26 2 2 2" xfId="12460"/>
    <cellStyle name="Примечание 26 2 2 2 2" xfId="12461"/>
    <cellStyle name="Примечание 26 2 2 2 2 2" xfId="24457"/>
    <cellStyle name="Примечание 26 2 2 2 3" xfId="24456"/>
    <cellStyle name="Примечание 26 2 2 3" xfId="24455"/>
    <cellStyle name="Примечание 26 2 3" xfId="12462"/>
    <cellStyle name="Примечание 26 2 3 2" xfId="12463"/>
    <cellStyle name="Примечание 26 2 3 2 2" xfId="24459"/>
    <cellStyle name="Примечание 26 2 3 3" xfId="24458"/>
    <cellStyle name="Примечание 26 2 4" xfId="24454"/>
    <cellStyle name="Примечание 26 3" xfId="12464"/>
    <cellStyle name="Примечание 26 3 2" xfId="12465"/>
    <cellStyle name="Примечание 26 3 2 2" xfId="12466"/>
    <cellStyle name="Примечание 26 3 2 2 2" xfId="24462"/>
    <cellStyle name="Примечание 26 3 2 3" xfId="24461"/>
    <cellStyle name="Примечание 26 3 3" xfId="24460"/>
    <cellStyle name="Примечание 26 4" xfId="12467"/>
    <cellStyle name="Примечание 26 4 2" xfId="12468"/>
    <cellStyle name="Примечание 26 4 2 2" xfId="24464"/>
    <cellStyle name="Примечание 26 4 3" xfId="24463"/>
    <cellStyle name="Примечание 26 5" xfId="12469"/>
    <cellStyle name="Примечание 26 5 2" xfId="24465"/>
    <cellStyle name="Примечание 26 6" xfId="24453"/>
    <cellStyle name="Примечание 27" xfId="12470"/>
    <cellStyle name="Примечание 27 2" xfId="12471"/>
    <cellStyle name="Примечание 27 2 2" xfId="12472"/>
    <cellStyle name="Примечание 27 2 2 2" xfId="12473"/>
    <cellStyle name="Примечание 27 2 2 2 2" xfId="12474"/>
    <cellStyle name="Примечание 27 2 2 2 2 2" xfId="24470"/>
    <cellStyle name="Примечание 27 2 2 2 3" xfId="24469"/>
    <cellStyle name="Примечание 27 2 2 3" xfId="24468"/>
    <cellStyle name="Примечание 27 2 3" xfId="12475"/>
    <cellStyle name="Примечание 27 2 3 2" xfId="12476"/>
    <cellStyle name="Примечание 27 2 3 2 2" xfId="24472"/>
    <cellStyle name="Примечание 27 2 3 3" xfId="24471"/>
    <cellStyle name="Примечание 27 2 4" xfId="24467"/>
    <cellStyle name="Примечание 27 3" xfId="12477"/>
    <cellStyle name="Примечание 27 3 2" xfId="12478"/>
    <cellStyle name="Примечание 27 3 2 2" xfId="12479"/>
    <cellStyle name="Примечание 27 3 2 2 2" xfId="24475"/>
    <cellStyle name="Примечание 27 3 2 3" xfId="24474"/>
    <cellStyle name="Примечание 27 3 3" xfId="24473"/>
    <cellStyle name="Примечание 27 4" xfId="12480"/>
    <cellStyle name="Примечание 27 4 2" xfId="12481"/>
    <cellStyle name="Примечание 27 4 2 2" xfId="24477"/>
    <cellStyle name="Примечание 27 4 3" xfId="24476"/>
    <cellStyle name="Примечание 27 5" xfId="12482"/>
    <cellStyle name="Примечание 27 5 2" xfId="24478"/>
    <cellStyle name="Примечание 27 6" xfId="24466"/>
    <cellStyle name="Примечание 28" xfId="12483"/>
    <cellStyle name="Примечание 28 2" xfId="12484"/>
    <cellStyle name="Примечание 28 2 2" xfId="12485"/>
    <cellStyle name="Примечание 28 2 2 2" xfId="12486"/>
    <cellStyle name="Примечание 28 2 2 2 2" xfId="12487"/>
    <cellStyle name="Примечание 28 2 2 2 2 2" xfId="24483"/>
    <cellStyle name="Примечание 28 2 2 2 3" xfId="24482"/>
    <cellStyle name="Примечание 28 2 2 3" xfId="12488"/>
    <cellStyle name="Примечание 28 2 2 3 2" xfId="24484"/>
    <cellStyle name="Примечание 28 2 2 4" xfId="12489"/>
    <cellStyle name="Примечание 28 2 2 4 2" xfId="24485"/>
    <cellStyle name="Примечание 28 2 2 5" xfId="24481"/>
    <cellStyle name="Примечание 28 2 3" xfId="12490"/>
    <cellStyle name="Примечание 28 2 3 2" xfId="12491"/>
    <cellStyle name="Примечание 28 2 3 2 2" xfId="24487"/>
    <cellStyle name="Примечание 28 2 3 3" xfId="24486"/>
    <cellStyle name="Примечание 28 2 4" xfId="12492"/>
    <cellStyle name="Примечание 28 2 4 2" xfId="24488"/>
    <cellStyle name="Примечание 28 2 5" xfId="12493"/>
    <cellStyle name="Примечание 28 2 5 2" xfId="24489"/>
    <cellStyle name="Примечание 28 2 6" xfId="24480"/>
    <cellStyle name="Примечание 28 3" xfId="12494"/>
    <cellStyle name="Примечание 28 3 2" xfId="12495"/>
    <cellStyle name="Примечание 28 3 2 2" xfId="12496"/>
    <cellStyle name="Примечание 28 3 2 2 2" xfId="24492"/>
    <cellStyle name="Примечание 28 3 2 3" xfId="24491"/>
    <cellStyle name="Примечание 28 3 3" xfId="12497"/>
    <cellStyle name="Примечание 28 3 3 2" xfId="24493"/>
    <cellStyle name="Примечание 28 3 4" xfId="12498"/>
    <cellStyle name="Примечание 28 3 4 2" xfId="24494"/>
    <cellStyle name="Примечание 28 3 5" xfId="24490"/>
    <cellStyle name="Примечание 28 4" xfId="12499"/>
    <cellStyle name="Примечание 28 4 2" xfId="12500"/>
    <cellStyle name="Примечание 28 4 2 2" xfId="24496"/>
    <cellStyle name="Примечание 28 4 3" xfId="24495"/>
    <cellStyle name="Примечание 28 5" xfId="12501"/>
    <cellStyle name="Примечание 28 5 2" xfId="24497"/>
    <cellStyle name="Примечание 28 6" xfId="12502"/>
    <cellStyle name="Примечание 28 6 2" xfId="24498"/>
    <cellStyle name="Примечание 28 7" xfId="12503"/>
    <cellStyle name="Примечание 28 7 2" xfId="24499"/>
    <cellStyle name="Примечание 28 8" xfId="24479"/>
    <cellStyle name="Примечание 29" xfId="12504"/>
    <cellStyle name="Примечание 29 2" xfId="12505"/>
    <cellStyle name="Примечание 29 2 2" xfId="12506"/>
    <cellStyle name="Примечание 29 2 2 2" xfId="12507"/>
    <cellStyle name="Примечание 29 2 2 2 2" xfId="12508"/>
    <cellStyle name="Примечание 29 2 2 2 2 2" xfId="24504"/>
    <cellStyle name="Примечание 29 2 2 2 3" xfId="24503"/>
    <cellStyle name="Примечание 29 2 2 3" xfId="24502"/>
    <cellStyle name="Примечание 29 2 3" xfId="12509"/>
    <cellStyle name="Примечание 29 2 3 2" xfId="12510"/>
    <cellStyle name="Примечание 29 2 3 2 2" xfId="24506"/>
    <cellStyle name="Примечание 29 2 3 3" xfId="24505"/>
    <cellStyle name="Примечание 29 2 4" xfId="24501"/>
    <cellStyle name="Примечание 29 3" xfId="12511"/>
    <cellStyle name="Примечание 29 3 2" xfId="12512"/>
    <cellStyle name="Примечание 29 3 2 2" xfId="12513"/>
    <cellStyle name="Примечание 29 3 2 2 2" xfId="24509"/>
    <cellStyle name="Примечание 29 3 2 3" xfId="24508"/>
    <cellStyle name="Примечание 29 3 3" xfId="24507"/>
    <cellStyle name="Примечание 29 4" xfId="12514"/>
    <cellStyle name="Примечание 29 4 2" xfId="12515"/>
    <cellStyle name="Примечание 29 4 2 2" xfId="24511"/>
    <cellStyle name="Примечание 29 4 3" xfId="24510"/>
    <cellStyle name="Примечание 29 5" xfId="12516"/>
    <cellStyle name="Примечание 29 5 2" xfId="24512"/>
    <cellStyle name="Примечание 29 6" xfId="24500"/>
    <cellStyle name="Примечание 3" xfId="12517"/>
    <cellStyle name="Примечание 3 10" xfId="12518"/>
    <cellStyle name="Примечание 3 10 2" xfId="12519"/>
    <cellStyle name="Примечание 3 10 2 2" xfId="12520"/>
    <cellStyle name="Примечание 3 10 2 2 2" xfId="12521"/>
    <cellStyle name="Примечание 3 10 2 2 2 2" xfId="24517"/>
    <cellStyle name="Примечание 3 10 2 2 3" xfId="24516"/>
    <cellStyle name="Примечание 3 10 2 3" xfId="12522"/>
    <cellStyle name="Примечание 3 10 2 3 2" xfId="24518"/>
    <cellStyle name="Примечание 3 10 2 4" xfId="12523"/>
    <cellStyle name="Примечание 3 10 2 4 2" xfId="24519"/>
    <cellStyle name="Примечание 3 10 2 5" xfId="24515"/>
    <cellStyle name="Примечание 3 10 3" xfId="12524"/>
    <cellStyle name="Примечание 3 10 3 2" xfId="12525"/>
    <cellStyle name="Примечание 3 10 3 2 2" xfId="24521"/>
    <cellStyle name="Примечание 3 10 3 3" xfId="24520"/>
    <cellStyle name="Примечание 3 10 4" xfId="12526"/>
    <cellStyle name="Примечание 3 10 4 2" xfId="24522"/>
    <cellStyle name="Примечание 3 10 5" xfId="12527"/>
    <cellStyle name="Примечание 3 10 5 2" xfId="24523"/>
    <cellStyle name="Примечание 3 10 6" xfId="24514"/>
    <cellStyle name="Примечание 3 11" xfId="12528"/>
    <cellStyle name="Примечание 3 11 2" xfId="12529"/>
    <cellStyle name="Примечание 3 11 2 2" xfId="12530"/>
    <cellStyle name="Примечание 3 11 2 2 2" xfId="12531"/>
    <cellStyle name="Примечание 3 11 2 2 2 2" xfId="24527"/>
    <cellStyle name="Примечание 3 11 2 2 3" xfId="24526"/>
    <cellStyle name="Примечание 3 11 2 3" xfId="24525"/>
    <cellStyle name="Примечание 3 11 3" xfId="12532"/>
    <cellStyle name="Примечание 3 11 3 2" xfId="12533"/>
    <cellStyle name="Примечание 3 11 3 2 2" xfId="24529"/>
    <cellStyle name="Примечание 3 11 3 3" xfId="24528"/>
    <cellStyle name="Примечание 3 11 4" xfId="12534"/>
    <cellStyle name="Примечание 3 11 4 2" xfId="24530"/>
    <cellStyle name="Примечание 3 11 5" xfId="24524"/>
    <cellStyle name="Примечание 3 12" xfId="12535"/>
    <cellStyle name="Примечание 3 12 2" xfId="12536"/>
    <cellStyle name="Примечание 3 12 2 2" xfId="12537"/>
    <cellStyle name="Примечание 3 12 2 2 2" xfId="24533"/>
    <cellStyle name="Примечание 3 12 2 3" xfId="24532"/>
    <cellStyle name="Примечание 3 12 3" xfId="24531"/>
    <cellStyle name="Примечание 3 13" xfId="12538"/>
    <cellStyle name="Примечание 3 13 2" xfId="12539"/>
    <cellStyle name="Примечание 3 13 2 2" xfId="24535"/>
    <cellStyle name="Примечание 3 13 3" xfId="24534"/>
    <cellStyle name="Примечание 3 14" xfId="12540"/>
    <cellStyle name="Примечание 3 14 2" xfId="24536"/>
    <cellStyle name="Примечание 3 15" xfId="12541"/>
    <cellStyle name="Примечание 3 15 2" xfId="24537"/>
    <cellStyle name="Примечание 3 16" xfId="12542"/>
    <cellStyle name="Примечание 3 16 2" xfId="24538"/>
    <cellStyle name="Примечание 3 17" xfId="24513"/>
    <cellStyle name="Примечание 3 2" xfId="12543"/>
    <cellStyle name="Примечание 3 2 10" xfId="12544"/>
    <cellStyle name="Примечание 3 2 10 2" xfId="24540"/>
    <cellStyle name="Примечание 3 2 11" xfId="12545"/>
    <cellStyle name="Примечание 3 2 11 2" xfId="24541"/>
    <cellStyle name="Примечание 3 2 12" xfId="12546"/>
    <cellStyle name="Примечание 3 2 12 2" xfId="24542"/>
    <cellStyle name="Примечание 3 2 13" xfId="24539"/>
    <cellStyle name="Примечание 3 2 2" xfId="12547"/>
    <cellStyle name="Примечание 3 2 2 2" xfId="12548"/>
    <cellStyle name="Примечание 3 2 2 2 2" xfId="12549"/>
    <cellStyle name="Примечание 3 2 2 2 2 2" xfId="12550"/>
    <cellStyle name="Примечание 3 2 2 2 2 2 2" xfId="24546"/>
    <cellStyle name="Примечание 3 2 2 2 2 3" xfId="24545"/>
    <cellStyle name="Примечание 3 2 2 2 3" xfId="12551"/>
    <cellStyle name="Примечание 3 2 2 2 3 2" xfId="24547"/>
    <cellStyle name="Примечание 3 2 2 2 4" xfId="12552"/>
    <cellStyle name="Примечание 3 2 2 2 4 2" xfId="24548"/>
    <cellStyle name="Примечание 3 2 2 2 5" xfId="24544"/>
    <cellStyle name="Примечание 3 2 2 3" xfId="12553"/>
    <cellStyle name="Примечание 3 2 2 3 2" xfId="12554"/>
    <cellStyle name="Примечание 3 2 2 3 2 2" xfId="24550"/>
    <cellStyle name="Примечание 3 2 2 3 3" xfId="24549"/>
    <cellStyle name="Примечание 3 2 2 4" xfId="12555"/>
    <cellStyle name="Примечание 3 2 2 4 2" xfId="24551"/>
    <cellStyle name="Примечание 3 2 2 5" xfId="12556"/>
    <cellStyle name="Примечание 3 2 2 5 2" xfId="24552"/>
    <cellStyle name="Примечание 3 2 2 6" xfId="24543"/>
    <cellStyle name="Примечание 3 2 3" xfId="12557"/>
    <cellStyle name="Примечание 3 2 3 2" xfId="12558"/>
    <cellStyle name="Примечание 3 2 3 2 2" xfId="12559"/>
    <cellStyle name="Примечание 3 2 3 2 2 2" xfId="24555"/>
    <cellStyle name="Примечание 3 2 3 2 3" xfId="12560"/>
    <cellStyle name="Примечание 3 2 3 2 3 2" xfId="24556"/>
    <cellStyle name="Примечание 3 2 3 2 4" xfId="12561"/>
    <cellStyle name="Примечание 3 2 3 2 4 2" xfId="24557"/>
    <cellStyle name="Примечание 3 2 3 2 5" xfId="24554"/>
    <cellStyle name="Примечание 3 2 3 3" xfId="12562"/>
    <cellStyle name="Примечание 3 2 3 3 2" xfId="24558"/>
    <cellStyle name="Примечание 3 2 3 4" xfId="12563"/>
    <cellStyle name="Примечание 3 2 3 4 2" xfId="24559"/>
    <cellStyle name="Примечание 3 2 3 5" xfId="12564"/>
    <cellStyle name="Примечание 3 2 3 5 2" xfId="24560"/>
    <cellStyle name="Примечание 3 2 3 6" xfId="24553"/>
    <cellStyle name="Примечание 3 2 4" xfId="12565"/>
    <cellStyle name="Примечание 3 2 4 2" xfId="12566"/>
    <cellStyle name="Примечание 3 2 4 2 2" xfId="12567"/>
    <cellStyle name="Примечание 3 2 4 2 2 2" xfId="24563"/>
    <cellStyle name="Примечание 3 2 4 2 3" xfId="12568"/>
    <cellStyle name="Примечание 3 2 4 2 3 2" xfId="24564"/>
    <cellStyle name="Примечание 3 2 4 2 4" xfId="12569"/>
    <cellStyle name="Примечание 3 2 4 2 4 2" xfId="24565"/>
    <cellStyle name="Примечание 3 2 4 2 5" xfId="24562"/>
    <cellStyle name="Примечание 3 2 4 3" xfId="12570"/>
    <cellStyle name="Примечание 3 2 4 3 2" xfId="24566"/>
    <cellStyle name="Примечание 3 2 4 4" xfId="12571"/>
    <cellStyle name="Примечание 3 2 4 4 2" xfId="24567"/>
    <cellStyle name="Примечание 3 2 4 5" xfId="12572"/>
    <cellStyle name="Примечание 3 2 4 5 2" xfId="24568"/>
    <cellStyle name="Примечание 3 2 4 6" xfId="24561"/>
    <cellStyle name="Примечание 3 2 5" xfId="12573"/>
    <cellStyle name="Примечание 3 2 5 2" xfId="12574"/>
    <cellStyle name="Примечание 3 2 5 2 2" xfId="12575"/>
    <cellStyle name="Примечание 3 2 5 2 2 2" xfId="24571"/>
    <cellStyle name="Примечание 3 2 5 2 3" xfId="12576"/>
    <cellStyle name="Примечание 3 2 5 2 3 2" xfId="24572"/>
    <cellStyle name="Примечание 3 2 5 2 4" xfId="12577"/>
    <cellStyle name="Примечание 3 2 5 2 4 2" xfId="24573"/>
    <cellStyle name="Примечание 3 2 5 2 5" xfId="24570"/>
    <cellStyle name="Примечание 3 2 5 3" xfId="12578"/>
    <cellStyle name="Примечание 3 2 5 3 2" xfId="24574"/>
    <cellStyle name="Примечание 3 2 5 4" xfId="12579"/>
    <cellStyle name="Примечание 3 2 5 4 2" xfId="24575"/>
    <cellStyle name="Примечание 3 2 5 5" xfId="12580"/>
    <cellStyle name="Примечание 3 2 5 5 2" xfId="24576"/>
    <cellStyle name="Примечание 3 2 5 6" xfId="24569"/>
    <cellStyle name="Примечание 3 2 6" xfId="12581"/>
    <cellStyle name="Примечание 3 2 6 2" xfId="12582"/>
    <cellStyle name="Примечание 3 2 6 2 2" xfId="12583"/>
    <cellStyle name="Примечание 3 2 6 2 2 2" xfId="24579"/>
    <cellStyle name="Примечание 3 2 6 2 3" xfId="12584"/>
    <cellStyle name="Примечание 3 2 6 2 3 2" xfId="24580"/>
    <cellStyle name="Примечание 3 2 6 2 4" xfId="12585"/>
    <cellStyle name="Примечание 3 2 6 2 4 2" xfId="24581"/>
    <cellStyle name="Примечание 3 2 6 2 5" xfId="24578"/>
    <cellStyle name="Примечание 3 2 6 3" xfId="12586"/>
    <cellStyle name="Примечание 3 2 6 3 2" xfId="24582"/>
    <cellStyle name="Примечание 3 2 6 4" xfId="12587"/>
    <cellStyle name="Примечание 3 2 6 4 2" xfId="24583"/>
    <cellStyle name="Примечание 3 2 6 5" xfId="12588"/>
    <cellStyle name="Примечание 3 2 6 5 2" xfId="24584"/>
    <cellStyle name="Примечание 3 2 6 6" xfId="24577"/>
    <cellStyle name="Примечание 3 2 7" xfId="12589"/>
    <cellStyle name="Примечание 3 2 7 2" xfId="12590"/>
    <cellStyle name="Примечание 3 2 7 2 2" xfId="12591"/>
    <cellStyle name="Примечание 3 2 7 2 2 2" xfId="24587"/>
    <cellStyle name="Примечание 3 2 7 2 3" xfId="12592"/>
    <cellStyle name="Примечание 3 2 7 2 3 2" xfId="24588"/>
    <cellStyle name="Примечание 3 2 7 2 4" xfId="12593"/>
    <cellStyle name="Примечание 3 2 7 2 4 2" xfId="24589"/>
    <cellStyle name="Примечание 3 2 7 2 5" xfId="24586"/>
    <cellStyle name="Примечание 3 2 7 3" xfId="12594"/>
    <cellStyle name="Примечание 3 2 7 3 2" xfId="24590"/>
    <cellStyle name="Примечание 3 2 7 4" xfId="12595"/>
    <cellStyle name="Примечание 3 2 7 4 2" xfId="24591"/>
    <cellStyle name="Примечание 3 2 7 5" xfId="12596"/>
    <cellStyle name="Примечание 3 2 7 5 2" xfId="24592"/>
    <cellStyle name="Примечание 3 2 7 6" xfId="24585"/>
    <cellStyle name="Примечание 3 2 8" xfId="12597"/>
    <cellStyle name="Примечание 3 2 8 2" xfId="12598"/>
    <cellStyle name="Примечание 3 2 8 2 2" xfId="12599"/>
    <cellStyle name="Примечание 3 2 8 2 2 2" xfId="24595"/>
    <cellStyle name="Примечание 3 2 8 2 3" xfId="12600"/>
    <cellStyle name="Примечание 3 2 8 2 3 2" xfId="24596"/>
    <cellStyle name="Примечание 3 2 8 2 4" xfId="12601"/>
    <cellStyle name="Примечание 3 2 8 2 4 2" xfId="24597"/>
    <cellStyle name="Примечание 3 2 8 2 5" xfId="24594"/>
    <cellStyle name="Примечание 3 2 8 3" xfId="12602"/>
    <cellStyle name="Примечание 3 2 8 3 2" xfId="24598"/>
    <cellStyle name="Примечание 3 2 8 4" xfId="12603"/>
    <cellStyle name="Примечание 3 2 8 4 2" xfId="24599"/>
    <cellStyle name="Примечание 3 2 8 5" xfId="12604"/>
    <cellStyle name="Примечание 3 2 8 5 2" xfId="24600"/>
    <cellStyle name="Примечание 3 2 8 6" xfId="24593"/>
    <cellStyle name="Примечание 3 2 9" xfId="12605"/>
    <cellStyle name="Примечание 3 2 9 2" xfId="12606"/>
    <cellStyle name="Примечание 3 2 9 2 2" xfId="24602"/>
    <cellStyle name="Примечание 3 2 9 3" xfId="12607"/>
    <cellStyle name="Примечание 3 2 9 3 2" xfId="24603"/>
    <cellStyle name="Примечание 3 2 9 4" xfId="12608"/>
    <cellStyle name="Примечание 3 2 9 4 2" xfId="24604"/>
    <cellStyle name="Примечание 3 2 9 5" xfId="24601"/>
    <cellStyle name="Примечание 3 3" xfId="12609"/>
    <cellStyle name="Примечание 3 3 10" xfId="12610"/>
    <cellStyle name="Примечание 3 3 10 2" xfId="24606"/>
    <cellStyle name="Примечание 3 3 11" xfId="12611"/>
    <cellStyle name="Примечание 3 3 11 2" xfId="24607"/>
    <cellStyle name="Примечание 3 3 12" xfId="24605"/>
    <cellStyle name="Примечание 3 3 2" xfId="12612"/>
    <cellStyle name="Примечание 3 3 2 2" xfId="12613"/>
    <cellStyle name="Примечание 3 3 2 2 2" xfId="12614"/>
    <cellStyle name="Примечание 3 3 2 2 2 2" xfId="12615"/>
    <cellStyle name="Примечание 3 3 2 2 2 2 2" xfId="24611"/>
    <cellStyle name="Примечание 3 3 2 2 2 3" xfId="24610"/>
    <cellStyle name="Примечание 3 3 2 2 3" xfId="12616"/>
    <cellStyle name="Примечание 3 3 2 2 3 2" xfId="24612"/>
    <cellStyle name="Примечание 3 3 2 2 4" xfId="12617"/>
    <cellStyle name="Примечание 3 3 2 2 4 2" xfId="24613"/>
    <cellStyle name="Примечание 3 3 2 2 5" xfId="24609"/>
    <cellStyle name="Примечание 3 3 2 3" xfId="12618"/>
    <cellStyle name="Примечание 3 3 2 3 2" xfId="12619"/>
    <cellStyle name="Примечание 3 3 2 3 2 2" xfId="24615"/>
    <cellStyle name="Примечание 3 3 2 3 3" xfId="24614"/>
    <cellStyle name="Примечание 3 3 2 4" xfId="12620"/>
    <cellStyle name="Примечание 3 3 2 4 2" xfId="24616"/>
    <cellStyle name="Примечание 3 3 2 5" xfId="12621"/>
    <cellStyle name="Примечание 3 3 2 5 2" xfId="24617"/>
    <cellStyle name="Примечание 3 3 2 6" xfId="24608"/>
    <cellStyle name="Примечание 3 3 3" xfId="12622"/>
    <cellStyle name="Примечание 3 3 3 2" xfId="12623"/>
    <cellStyle name="Примечание 3 3 3 2 2" xfId="12624"/>
    <cellStyle name="Примечание 3 3 3 2 2 2" xfId="24620"/>
    <cellStyle name="Примечание 3 3 3 2 3" xfId="12625"/>
    <cellStyle name="Примечание 3 3 3 2 3 2" xfId="24621"/>
    <cellStyle name="Примечание 3 3 3 2 4" xfId="12626"/>
    <cellStyle name="Примечание 3 3 3 2 4 2" xfId="24622"/>
    <cellStyle name="Примечание 3 3 3 2 5" xfId="24619"/>
    <cellStyle name="Примечание 3 3 3 3" xfId="12627"/>
    <cellStyle name="Примечание 3 3 3 3 2" xfId="24623"/>
    <cellStyle name="Примечание 3 3 3 4" xfId="12628"/>
    <cellStyle name="Примечание 3 3 3 4 2" xfId="24624"/>
    <cellStyle name="Примечание 3 3 3 5" xfId="12629"/>
    <cellStyle name="Примечание 3 3 3 5 2" xfId="24625"/>
    <cellStyle name="Примечание 3 3 3 6" xfId="24618"/>
    <cellStyle name="Примечание 3 3 4" xfId="12630"/>
    <cellStyle name="Примечание 3 3 4 2" xfId="12631"/>
    <cellStyle name="Примечание 3 3 4 2 2" xfId="12632"/>
    <cellStyle name="Примечание 3 3 4 2 2 2" xfId="24628"/>
    <cellStyle name="Примечание 3 3 4 2 3" xfId="12633"/>
    <cellStyle name="Примечание 3 3 4 2 3 2" xfId="24629"/>
    <cellStyle name="Примечание 3 3 4 2 4" xfId="12634"/>
    <cellStyle name="Примечание 3 3 4 2 4 2" xfId="24630"/>
    <cellStyle name="Примечание 3 3 4 2 5" xfId="24627"/>
    <cellStyle name="Примечание 3 3 4 3" xfId="12635"/>
    <cellStyle name="Примечание 3 3 4 3 2" xfId="24631"/>
    <cellStyle name="Примечание 3 3 4 4" xfId="12636"/>
    <cellStyle name="Примечание 3 3 4 4 2" xfId="24632"/>
    <cellStyle name="Примечание 3 3 4 5" xfId="12637"/>
    <cellStyle name="Примечание 3 3 4 5 2" xfId="24633"/>
    <cellStyle name="Примечание 3 3 4 6" xfId="24626"/>
    <cellStyle name="Примечание 3 3 5" xfId="12638"/>
    <cellStyle name="Примечание 3 3 5 2" xfId="12639"/>
    <cellStyle name="Примечание 3 3 5 2 2" xfId="12640"/>
    <cellStyle name="Примечание 3 3 5 2 2 2" xfId="24636"/>
    <cellStyle name="Примечание 3 3 5 2 3" xfId="12641"/>
    <cellStyle name="Примечание 3 3 5 2 3 2" xfId="24637"/>
    <cellStyle name="Примечание 3 3 5 2 4" xfId="12642"/>
    <cellStyle name="Примечание 3 3 5 2 4 2" xfId="24638"/>
    <cellStyle name="Примечание 3 3 5 2 5" xfId="24635"/>
    <cellStyle name="Примечание 3 3 5 3" xfId="12643"/>
    <cellStyle name="Примечание 3 3 5 3 2" xfId="24639"/>
    <cellStyle name="Примечание 3 3 5 4" xfId="12644"/>
    <cellStyle name="Примечание 3 3 5 4 2" xfId="24640"/>
    <cellStyle name="Примечание 3 3 5 5" xfId="12645"/>
    <cellStyle name="Примечание 3 3 5 5 2" xfId="24641"/>
    <cellStyle name="Примечание 3 3 5 6" xfId="24634"/>
    <cellStyle name="Примечание 3 3 6" xfId="12646"/>
    <cellStyle name="Примечание 3 3 6 2" xfId="12647"/>
    <cellStyle name="Примечание 3 3 6 2 2" xfId="12648"/>
    <cellStyle name="Примечание 3 3 6 2 2 2" xfId="24644"/>
    <cellStyle name="Примечание 3 3 6 2 3" xfId="12649"/>
    <cellStyle name="Примечание 3 3 6 2 3 2" xfId="24645"/>
    <cellStyle name="Примечание 3 3 6 2 4" xfId="12650"/>
    <cellStyle name="Примечание 3 3 6 2 4 2" xfId="24646"/>
    <cellStyle name="Примечание 3 3 6 2 5" xfId="24643"/>
    <cellStyle name="Примечание 3 3 6 3" xfId="12651"/>
    <cellStyle name="Примечание 3 3 6 3 2" xfId="24647"/>
    <cellStyle name="Примечание 3 3 6 4" xfId="12652"/>
    <cellStyle name="Примечание 3 3 6 4 2" xfId="24648"/>
    <cellStyle name="Примечание 3 3 6 5" xfId="12653"/>
    <cellStyle name="Примечание 3 3 6 5 2" xfId="24649"/>
    <cellStyle name="Примечание 3 3 6 6" xfId="24642"/>
    <cellStyle name="Примечание 3 3 7" xfId="12654"/>
    <cellStyle name="Примечание 3 3 7 2" xfId="12655"/>
    <cellStyle name="Примечание 3 3 7 2 2" xfId="12656"/>
    <cellStyle name="Примечание 3 3 7 2 2 2" xfId="24652"/>
    <cellStyle name="Примечание 3 3 7 2 3" xfId="12657"/>
    <cellStyle name="Примечание 3 3 7 2 3 2" xfId="24653"/>
    <cellStyle name="Примечание 3 3 7 2 4" xfId="12658"/>
    <cellStyle name="Примечание 3 3 7 2 4 2" xfId="24654"/>
    <cellStyle name="Примечание 3 3 7 2 5" xfId="24651"/>
    <cellStyle name="Примечание 3 3 7 3" xfId="12659"/>
    <cellStyle name="Примечание 3 3 7 3 2" xfId="24655"/>
    <cellStyle name="Примечание 3 3 7 4" xfId="12660"/>
    <cellStyle name="Примечание 3 3 7 4 2" xfId="24656"/>
    <cellStyle name="Примечание 3 3 7 5" xfId="12661"/>
    <cellStyle name="Примечание 3 3 7 5 2" xfId="24657"/>
    <cellStyle name="Примечание 3 3 7 6" xfId="24650"/>
    <cellStyle name="Примечание 3 3 8" xfId="12662"/>
    <cellStyle name="Примечание 3 3 8 2" xfId="12663"/>
    <cellStyle name="Примечание 3 3 8 2 2" xfId="24659"/>
    <cellStyle name="Примечание 3 3 8 3" xfId="12664"/>
    <cellStyle name="Примечание 3 3 8 3 2" xfId="24660"/>
    <cellStyle name="Примечание 3 3 8 4" xfId="12665"/>
    <cellStyle name="Примечание 3 3 8 4 2" xfId="24661"/>
    <cellStyle name="Примечание 3 3 8 5" xfId="24658"/>
    <cellStyle name="Примечание 3 3 9" xfId="12666"/>
    <cellStyle name="Примечание 3 3 9 2" xfId="24662"/>
    <cellStyle name="Примечание 3 4" xfId="12667"/>
    <cellStyle name="Примечание 3 4 10" xfId="12668"/>
    <cellStyle name="Примечание 3 4 10 2" xfId="24664"/>
    <cellStyle name="Примечание 3 4 11" xfId="12669"/>
    <cellStyle name="Примечание 3 4 11 2" xfId="24665"/>
    <cellStyle name="Примечание 3 4 12" xfId="24663"/>
    <cellStyle name="Примечание 3 4 2" xfId="12670"/>
    <cellStyle name="Примечание 3 4 2 2" xfId="12671"/>
    <cellStyle name="Примечание 3 4 2 2 2" xfId="12672"/>
    <cellStyle name="Примечание 3 4 2 2 2 2" xfId="12673"/>
    <cellStyle name="Примечание 3 4 2 2 2 2 2" xfId="24669"/>
    <cellStyle name="Примечание 3 4 2 2 2 3" xfId="24668"/>
    <cellStyle name="Примечание 3 4 2 2 3" xfId="12674"/>
    <cellStyle name="Примечание 3 4 2 2 3 2" xfId="24670"/>
    <cellStyle name="Примечание 3 4 2 2 4" xfId="12675"/>
    <cellStyle name="Примечание 3 4 2 2 4 2" xfId="24671"/>
    <cellStyle name="Примечание 3 4 2 2 5" xfId="24667"/>
    <cellStyle name="Примечание 3 4 2 3" xfId="12676"/>
    <cellStyle name="Примечание 3 4 2 3 2" xfId="12677"/>
    <cellStyle name="Примечание 3 4 2 3 2 2" xfId="24673"/>
    <cellStyle name="Примечание 3 4 2 3 3" xfId="24672"/>
    <cellStyle name="Примечание 3 4 2 4" xfId="12678"/>
    <cellStyle name="Примечание 3 4 2 4 2" xfId="24674"/>
    <cellStyle name="Примечание 3 4 2 5" xfId="12679"/>
    <cellStyle name="Примечание 3 4 2 5 2" xfId="24675"/>
    <cellStyle name="Примечание 3 4 2 6" xfId="24666"/>
    <cellStyle name="Примечание 3 4 3" xfId="12680"/>
    <cellStyle name="Примечание 3 4 3 2" xfId="12681"/>
    <cellStyle name="Примечание 3 4 3 2 2" xfId="12682"/>
    <cellStyle name="Примечание 3 4 3 2 2 2" xfId="24678"/>
    <cellStyle name="Примечание 3 4 3 2 3" xfId="12683"/>
    <cellStyle name="Примечание 3 4 3 2 3 2" xfId="24679"/>
    <cellStyle name="Примечание 3 4 3 2 4" xfId="12684"/>
    <cellStyle name="Примечание 3 4 3 2 4 2" xfId="24680"/>
    <cellStyle name="Примечание 3 4 3 2 5" xfId="24677"/>
    <cellStyle name="Примечание 3 4 3 3" xfId="12685"/>
    <cellStyle name="Примечание 3 4 3 3 2" xfId="24681"/>
    <cellStyle name="Примечание 3 4 3 4" xfId="12686"/>
    <cellStyle name="Примечание 3 4 3 4 2" xfId="24682"/>
    <cellStyle name="Примечание 3 4 3 5" xfId="12687"/>
    <cellStyle name="Примечание 3 4 3 5 2" xfId="24683"/>
    <cellStyle name="Примечание 3 4 3 6" xfId="24676"/>
    <cellStyle name="Примечание 3 4 4" xfId="12688"/>
    <cellStyle name="Примечание 3 4 4 2" xfId="12689"/>
    <cellStyle name="Примечание 3 4 4 2 2" xfId="12690"/>
    <cellStyle name="Примечание 3 4 4 2 2 2" xfId="24686"/>
    <cellStyle name="Примечание 3 4 4 2 3" xfId="12691"/>
    <cellStyle name="Примечание 3 4 4 2 3 2" xfId="24687"/>
    <cellStyle name="Примечание 3 4 4 2 4" xfId="12692"/>
    <cellStyle name="Примечание 3 4 4 2 4 2" xfId="24688"/>
    <cellStyle name="Примечание 3 4 4 2 5" xfId="24685"/>
    <cellStyle name="Примечание 3 4 4 3" xfId="12693"/>
    <cellStyle name="Примечание 3 4 4 3 2" xfId="24689"/>
    <cellStyle name="Примечание 3 4 4 4" xfId="12694"/>
    <cellStyle name="Примечание 3 4 4 4 2" xfId="24690"/>
    <cellStyle name="Примечание 3 4 4 5" xfId="12695"/>
    <cellStyle name="Примечание 3 4 4 5 2" xfId="24691"/>
    <cellStyle name="Примечание 3 4 4 6" xfId="24684"/>
    <cellStyle name="Примечание 3 4 5" xfId="12696"/>
    <cellStyle name="Примечание 3 4 5 2" xfId="12697"/>
    <cellStyle name="Примечание 3 4 5 2 2" xfId="12698"/>
    <cellStyle name="Примечание 3 4 5 2 2 2" xfId="24694"/>
    <cellStyle name="Примечание 3 4 5 2 3" xfId="12699"/>
    <cellStyle name="Примечание 3 4 5 2 3 2" xfId="24695"/>
    <cellStyle name="Примечание 3 4 5 2 4" xfId="12700"/>
    <cellStyle name="Примечание 3 4 5 2 4 2" xfId="24696"/>
    <cellStyle name="Примечание 3 4 5 2 5" xfId="24693"/>
    <cellStyle name="Примечание 3 4 5 3" xfId="12701"/>
    <cellStyle name="Примечание 3 4 5 3 2" xfId="24697"/>
    <cellStyle name="Примечание 3 4 5 4" xfId="12702"/>
    <cellStyle name="Примечание 3 4 5 4 2" xfId="24698"/>
    <cellStyle name="Примечание 3 4 5 5" xfId="12703"/>
    <cellStyle name="Примечание 3 4 5 5 2" xfId="24699"/>
    <cellStyle name="Примечание 3 4 5 6" xfId="24692"/>
    <cellStyle name="Примечание 3 4 6" xfId="12704"/>
    <cellStyle name="Примечание 3 4 6 2" xfId="12705"/>
    <cellStyle name="Примечание 3 4 6 2 2" xfId="12706"/>
    <cellStyle name="Примечание 3 4 6 2 2 2" xfId="24702"/>
    <cellStyle name="Примечание 3 4 6 2 3" xfId="12707"/>
    <cellStyle name="Примечание 3 4 6 2 3 2" xfId="24703"/>
    <cellStyle name="Примечание 3 4 6 2 4" xfId="12708"/>
    <cellStyle name="Примечание 3 4 6 2 4 2" xfId="24704"/>
    <cellStyle name="Примечание 3 4 6 2 5" xfId="24701"/>
    <cellStyle name="Примечание 3 4 6 3" xfId="12709"/>
    <cellStyle name="Примечание 3 4 6 3 2" xfId="24705"/>
    <cellStyle name="Примечание 3 4 6 4" xfId="12710"/>
    <cellStyle name="Примечание 3 4 6 4 2" xfId="24706"/>
    <cellStyle name="Примечание 3 4 6 5" xfId="12711"/>
    <cellStyle name="Примечание 3 4 6 5 2" xfId="24707"/>
    <cellStyle name="Примечание 3 4 6 6" xfId="24700"/>
    <cellStyle name="Примечание 3 4 7" xfId="12712"/>
    <cellStyle name="Примечание 3 4 7 2" xfId="12713"/>
    <cellStyle name="Примечание 3 4 7 2 2" xfId="12714"/>
    <cellStyle name="Примечание 3 4 7 2 2 2" xfId="24710"/>
    <cellStyle name="Примечание 3 4 7 2 3" xfId="12715"/>
    <cellStyle name="Примечание 3 4 7 2 3 2" xfId="24711"/>
    <cellStyle name="Примечание 3 4 7 2 4" xfId="12716"/>
    <cellStyle name="Примечание 3 4 7 2 4 2" xfId="24712"/>
    <cellStyle name="Примечание 3 4 7 2 5" xfId="24709"/>
    <cellStyle name="Примечание 3 4 7 3" xfId="12717"/>
    <cellStyle name="Примечание 3 4 7 3 2" xfId="24713"/>
    <cellStyle name="Примечание 3 4 7 4" xfId="12718"/>
    <cellStyle name="Примечание 3 4 7 4 2" xfId="24714"/>
    <cellStyle name="Примечание 3 4 7 5" xfId="12719"/>
    <cellStyle name="Примечание 3 4 7 5 2" xfId="24715"/>
    <cellStyle name="Примечание 3 4 7 6" xfId="24708"/>
    <cellStyle name="Примечание 3 4 8" xfId="12720"/>
    <cellStyle name="Примечание 3 4 8 2" xfId="12721"/>
    <cellStyle name="Примечание 3 4 8 2 2" xfId="24717"/>
    <cellStyle name="Примечание 3 4 8 3" xfId="12722"/>
    <cellStyle name="Примечание 3 4 8 3 2" xfId="24718"/>
    <cellStyle name="Примечание 3 4 8 4" xfId="12723"/>
    <cellStyle name="Примечание 3 4 8 4 2" xfId="24719"/>
    <cellStyle name="Примечание 3 4 8 5" xfId="24716"/>
    <cellStyle name="Примечание 3 4 9" xfId="12724"/>
    <cellStyle name="Примечание 3 4 9 2" xfId="24720"/>
    <cellStyle name="Примечание 3 5" xfId="12725"/>
    <cellStyle name="Примечание 3 5 2" xfId="12726"/>
    <cellStyle name="Примечание 3 5 2 2" xfId="12727"/>
    <cellStyle name="Примечание 3 5 2 2 2" xfId="12728"/>
    <cellStyle name="Примечание 3 5 2 2 2 2" xfId="12729"/>
    <cellStyle name="Примечание 3 5 2 2 2 2 2" xfId="24725"/>
    <cellStyle name="Примечание 3 5 2 2 2 3" xfId="24724"/>
    <cellStyle name="Примечание 3 5 2 2 3" xfId="12730"/>
    <cellStyle name="Примечание 3 5 2 2 3 2" xfId="24726"/>
    <cellStyle name="Примечание 3 5 2 2 4" xfId="12731"/>
    <cellStyle name="Примечание 3 5 2 2 4 2" xfId="24727"/>
    <cellStyle name="Примечание 3 5 2 2 5" xfId="24723"/>
    <cellStyle name="Примечание 3 5 2 3" xfId="12732"/>
    <cellStyle name="Примечание 3 5 2 3 2" xfId="12733"/>
    <cellStyle name="Примечание 3 5 2 3 2 2" xfId="24729"/>
    <cellStyle name="Примечание 3 5 2 3 3" xfId="24728"/>
    <cellStyle name="Примечание 3 5 2 4" xfId="12734"/>
    <cellStyle name="Примечание 3 5 2 4 2" xfId="24730"/>
    <cellStyle name="Примечание 3 5 2 5" xfId="12735"/>
    <cellStyle name="Примечание 3 5 2 5 2" xfId="24731"/>
    <cellStyle name="Примечание 3 5 2 6" xfId="24722"/>
    <cellStyle name="Примечание 3 5 3" xfId="12736"/>
    <cellStyle name="Примечание 3 5 3 2" xfId="12737"/>
    <cellStyle name="Примечание 3 5 3 2 2" xfId="12738"/>
    <cellStyle name="Примечание 3 5 3 2 2 2" xfId="24734"/>
    <cellStyle name="Примечание 3 5 3 2 3" xfId="24733"/>
    <cellStyle name="Примечание 3 5 3 3" xfId="12739"/>
    <cellStyle name="Примечание 3 5 3 3 2" xfId="24735"/>
    <cellStyle name="Примечание 3 5 3 4" xfId="12740"/>
    <cellStyle name="Примечание 3 5 3 4 2" xfId="24736"/>
    <cellStyle name="Примечание 3 5 3 5" xfId="24732"/>
    <cellStyle name="Примечание 3 5 4" xfId="12741"/>
    <cellStyle name="Примечание 3 5 4 2" xfId="12742"/>
    <cellStyle name="Примечание 3 5 4 2 2" xfId="24738"/>
    <cellStyle name="Примечание 3 5 4 3" xfId="24737"/>
    <cellStyle name="Примечание 3 5 5" xfId="12743"/>
    <cellStyle name="Примечание 3 5 5 2" xfId="24739"/>
    <cellStyle name="Примечание 3 5 6" xfId="12744"/>
    <cellStyle name="Примечание 3 5 6 2" xfId="24740"/>
    <cellStyle name="Примечание 3 5 7" xfId="12745"/>
    <cellStyle name="Примечание 3 5 7 2" xfId="24741"/>
    <cellStyle name="Примечание 3 5 8" xfId="24721"/>
    <cellStyle name="Примечание 3 6" xfId="12746"/>
    <cellStyle name="Примечание 3 6 2" xfId="12747"/>
    <cellStyle name="Примечание 3 6 2 2" xfId="12748"/>
    <cellStyle name="Примечание 3 6 2 2 2" xfId="12749"/>
    <cellStyle name="Примечание 3 6 2 2 2 2" xfId="12750"/>
    <cellStyle name="Примечание 3 6 2 2 2 2 2" xfId="24746"/>
    <cellStyle name="Примечание 3 6 2 2 2 3" xfId="24745"/>
    <cellStyle name="Примечание 3 6 2 2 3" xfId="12751"/>
    <cellStyle name="Примечание 3 6 2 2 3 2" xfId="24747"/>
    <cellStyle name="Примечание 3 6 2 2 4" xfId="12752"/>
    <cellStyle name="Примечание 3 6 2 2 4 2" xfId="24748"/>
    <cellStyle name="Примечание 3 6 2 2 5" xfId="24744"/>
    <cellStyle name="Примечание 3 6 2 3" xfId="12753"/>
    <cellStyle name="Примечание 3 6 2 3 2" xfId="12754"/>
    <cellStyle name="Примечание 3 6 2 3 2 2" xfId="24750"/>
    <cellStyle name="Примечание 3 6 2 3 3" xfId="24749"/>
    <cellStyle name="Примечание 3 6 2 4" xfId="12755"/>
    <cellStyle name="Примечание 3 6 2 4 2" xfId="24751"/>
    <cellStyle name="Примечание 3 6 2 5" xfId="12756"/>
    <cellStyle name="Примечание 3 6 2 5 2" xfId="24752"/>
    <cellStyle name="Примечание 3 6 2 6" xfId="24743"/>
    <cellStyle name="Примечание 3 6 3" xfId="12757"/>
    <cellStyle name="Примечание 3 6 3 2" xfId="12758"/>
    <cellStyle name="Примечание 3 6 3 2 2" xfId="12759"/>
    <cellStyle name="Примечание 3 6 3 2 2 2" xfId="24755"/>
    <cellStyle name="Примечание 3 6 3 2 3" xfId="24754"/>
    <cellStyle name="Примечание 3 6 3 3" xfId="12760"/>
    <cellStyle name="Примечание 3 6 3 3 2" xfId="24756"/>
    <cellStyle name="Примечание 3 6 3 4" xfId="12761"/>
    <cellStyle name="Примечание 3 6 3 4 2" xfId="24757"/>
    <cellStyle name="Примечание 3 6 3 5" xfId="24753"/>
    <cellStyle name="Примечание 3 6 4" xfId="12762"/>
    <cellStyle name="Примечание 3 6 4 2" xfId="12763"/>
    <cellStyle name="Примечание 3 6 4 2 2" xfId="24759"/>
    <cellStyle name="Примечание 3 6 4 3" xfId="24758"/>
    <cellStyle name="Примечание 3 6 5" xfId="12764"/>
    <cellStyle name="Примечание 3 6 5 2" xfId="24760"/>
    <cellStyle name="Примечание 3 6 6" xfId="12765"/>
    <cellStyle name="Примечание 3 6 6 2" xfId="24761"/>
    <cellStyle name="Примечание 3 6 7" xfId="12766"/>
    <cellStyle name="Примечание 3 6 7 2" xfId="24762"/>
    <cellStyle name="Примечание 3 6 8" xfId="24742"/>
    <cellStyle name="Примечание 3 7" xfId="12767"/>
    <cellStyle name="Примечание 3 7 2" xfId="12768"/>
    <cellStyle name="Примечание 3 7 2 2" xfId="12769"/>
    <cellStyle name="Примечание 3 7 2 2 2" xfId="12770"/>
    <cellStyle name="Примечание 3 7 2 2 2 2" xfId="12771"/>
    <cellStyle name="Примечание 3 7 2 2 2 2 2" xfId="24767"/>
    <cellStyle name="Примечание 3 7 2 2 2 3" xfId="24766"/>
    <cellStyle name="Примечание 3 7 2 2 3" xfId="12772"/>
    <cellStyle name="Примечание 3 7 2 2 3 2" xfId="24768"/>
    <cellStyle name="Примечание 3 7 2 2 4" xfId="12773"/>
    <cellStyle name="Примечание 3 7 2 2 4 2" xfId="24769"/>
    <cellStyle name="Примечание 3 7 2 2 5" xfId="24765"/>
    <cellStyle name="Примечание 3 7 2 3" xfId="12774"/>
    <cellStyle name="Примечание 3 7 2 3 2" xfId="12775"/>
    <cellStyle name="Примечание 3 7 2 3 2 2" xfId="24771"/>
    <cellStyle name="Примечание 3 7 2 3 3" xfId="24770"/>
    <cellStyle name="Примечание 3 7 2 4" xfId="12776"/>
    <cellStyle name="Примечание 3 7 2 4 2" xfId="24772"/>
    <cellStyle name="Примечание 3 7 2 5" xfId="12777"/>
    <cellStyle name="Примечание 3 7 2 5 2" xfId="24773"/>
    <cellStyle name="Примечание 3 7 2 6" xfId="24764"/>
    <cellStyle name="Примечание 3 7 3" xfId="12778"/>
    <cellStyle name="Примечание 3 7 3 2" xfId="12779"/>
    <cellStyle name="Примечание 3 7 3 2 2" xfId="12780"/>
    <cellStyle name="Примечание 3 7 3 2 2 2" xfId="24776"/>
    <cellStyle name="Примечание 3 7 3 2 3" xfId="24775"/>
    <cellStyle name="Примечание 3 7 3 3" xfId="12781"/>
    <cellStyle name="Примечание 3 7 3 3 2" xfId="24777"/>
    <cellStyle name="Примечание 3 7 3 4" xfId="12782"/>
    <cellStyle name="Примечание 3 7 3 4 2" xfId="24778"/>
    <cellStyle name="Примечание 3 7 3 5" xfId="24774"/>
    <cellStyle name="Примечание 3 7 4" xfId="12783"/>
    <cellStyle name="Примечание 3 7 4 2" xfId="12784"/>
    <cellStyle name="Примечание 3 7 4 2 2" xfId="24780"/>
    <cellStyle name="Примечание 3 7 4 3" xfId="24779"/>
    <cellStyle name="Примечание 3 7 5" xfId="12785"/>
    <cellStyle name="Примечание 3 7 5 2" xfId="24781"/>
    <cellStyle name="Примечание 3 7 6" xfId="12786"/>
    <cellStyle name="Примечание 3 7 6 2" xfId="24782"/>
    <cellStyle name="Примечание 3 7 7" xfId="12787"/>
    <cellStyle name="Примечание 3 7 7 2" xfId="24783"/>
    <cellStyle name="Примечание 3 7 8" xfId="24763"/>
    <cellStyle name="Примечание 3 8" xfId="12788"/>
    <cellStyle name="Примечание 3 8 2" xfId="12789"/>
    <cellStyle name="Примечание 3 8 2 2" xfId="12790"/>
    <cellStyle name="Примечание 3 8 2 2 2" xfId="12791"/>
    <cellStyle name="Примечание 3 8 2 2 2 2" xfId="12792"/>
    <cellStyle name="Примечание 3 8 2 2 2 2 2" xfId="24788"/>
    <cellStyle name="Примечание 3 8 2 2 2 3" xfId="24787"/>
    <cellStyle name="Примечание 3 8 2 2 3" xfId="12793"/>
    <cellStyle name="Примечание 3 8 2 2 3 2" xfId="24789"/>
    <cellStyle name="Примечание 3 8 2 2 4" xfId="12794"/>
    <cellStyle name="Примечание 3 8 2 2 4 2" xfId="24790"/>
    <cellStyle name="Примечание 3 8 2 2 5" xfId="24786"/>
    <cellStyle name="Примечание 3 8 2 3" xfId="12795"/>
    <cellStyle name="Примечание 3 8 2 3 2" xfId="12796"/>
    <cellStyle name="Примечание 3 8 2 3 2 2" xfId="24792"/>
    <cellStyle name="Примечание 3 8 2 3 3" xfId="24791"/>
    <cellStyle name="Примечание 3 8 2 4" xfId="12797"/>
    <cellStyle name="Примечание 3 8 2 4 2" xfId="24793"/>
    <cellStyle name="Примечание 3 8 2 5" xfId="12798"/>
    <cellStyle name="Примечание 3 8 2 5 2" xfId="24794"/>
    <cellStyle name="Примечание 3 8 2 6" xfId="24785"/>
    <cellStyle name="Примечание 3 8 3" xfId="12799"/>
    <cellStyle name="Примечание 3 8 3 2" xfId="12800"/>
    <cellStyle name="Примечание 3 8 3 2 2" xfId="12801"/>
    <cellStyle name="Примечание 3 8 3 2 2 2" xfId="24797"/>
    <cellStyle name="Примечание 3 8 3 2 3" xfId="24796"/>
    <cellStyle name="Примечание 3 8 3 3" xfId="12802"/>
    <cellStyle name="Примечание 3 8 3 3 2" xfId="24798"/>
    <cellStyle name="Примечание 3 8 3 4" xfId="12803"/>
    <cellStyle name="Примечание 3 8 3 4 2" xfId="24799"/>
    <cellStyle name="Примечание 3 8 3 5" xfId="24795"/>
    <cellStyle name="Примечание 3 8 4" xfId="12804"/>
    <cellStyle name="Примечание 3 8 4 2" xfId="12805"/>
    <cellStyle name="Примечание 3 8 4 2 2" xfId="24801"/>
    <cellStyle name="Примечание 3 8 4 3" xfId="24800"/>
    <cellStyle name="Примечание 3 8 5" xfId="12806"/>
    <cellStyle name="Примечание 3 8 5 2" xfId="24802"/>
    <cellStyle name="Примечание 3 8 6" xfId="12807"/>
    <cellStyle name="Примечание 3 8 6 2" xfId="24803"/>
    <cellStyle name="Примечание 3 8 7" xfId="12808"/>
    <cellStyle name="Примечание 3 8 7 2" xfId="24804"/>
    <cellStyle name="Примечание 3 8 8" xfId="24784"/>
    <cellStyle name="Примечание 3 9" xfId="12809"/>
    <cellStyle name="Примечание 3 9 2" xfId="12810"/>
    <cellStyle name="Примечание 3 9 2 2" xfId="12811"/>
    <cellStyle name="Примечание 3 9 2 2 2" xfId="12812"/>
    <cellStyle name="Примечание 3 9 2 2 2 2" xfId="24808"/>
    <cellStyle name="Примечание 3 9 2 2 3" xfId="24807"/>
    <cellStyle name="Примечание 3 9 2 3" xfId="12813"/>
    <cellStyle name="Примечание 3 9 2 3 2" xfId="24809"/>
    <cellStyle name="Примечание 3 9 2 4" xfId="12814"/>
    <cellStyle name="Примечание 3 9 2 4 2" xfId="24810"/>
    <cellStyle name="Примечание 3 9 2 5" xfId="24806"/>
    <cellStyle name="Примечание 3 9 3" xfId="12815"/>
    <cellStyle name="Примечание 3 9 3 2" xfId="12816"/>
    <cellStyle name="Примечание 3 9 3 2 2" xfId="24812"/>
    <cellStyle name="Примечание 3 9 3 3" xfId="24811"/>
    <cellStyle name="Примечание 3 9 4" xfId="12817"/>
    <cellStyle name="Примечание 3 9 4 2" xfId="24813"/>
    <cellStyle name="Примечание 3 9 5" xfId="12818"/>
    <cellStyle name="Примечание 3 9 5 2" xfId="24814"/>
    <cellStyle name="Примечание 3 9 6" xfId="24805"/>
    <cellStyle name="Примечание 3_46EE.2011(v1.0)" xfId="12819"/>
    <cellStyle name="Примечание 30" xfId="12820"/>
    <cellStyle name="Примечание 30 2" xfId="12821"/>
    <cellStyle name="Примечание 30 2 2" xfId="12822"/>
    <cellStyle name="Примечание 30 2 2 2" xfId="12823"/>
    <cellStyle name="Примечание 30 2 2 2 2" xfId="12824"/>
    <cellStyle name="Примечание 30 2 2 2 2 2" xfId="24819"/>
    <cellStyle name="Примечание 30 2 2 2 3" xfId="24818"/>
    <cellStyle name="Примечание 30 2 2 3" xfId="24817"/>
    <cellStyle name="Примечание 30 2 3" xfId="12825"/>
    <cellStyle name="Примечание 30 2 3 2" xfId="12826"/>
    <cellStyle name="Примечание 30 2 3 2 2" xfId="24821"/>
    <cellStyle name="Примечание 30 2 3 3" xfId="24820"/>
    <cellStyle name="Примечание 30 2 4" xfId="24816"/>
    <cellStyle name="Примечание 30 3" xfId="12827"/>
    <cellStyle name="Примечание 30 3 2" xfId="12828"/>
    <cellStyle name="Примечание 30 3 2 2" xfId="12829"/>
    <cellStyle name="Примечание 30 3 2 2 2" xfId="24824"/>
    <cellStyle name="Примечание 30 3 2 3" xfId="24823"/>
    <cellStyle name="Примечание 30 3 3" xfId="24822"/>
    <cellStyle name="Примечание 30 4" xfId="12830"/>
    <cellStyle name="Примечание 30 4 2" xfId="12831"/>
    <cellStyle name="Примечание 30 4 2 2" xfId="24826"/>
    <cellStyle name="Примечание 30 4 3" xfId="24825"/>
    <cellStyle name="Примечание 30 5" xfId="12832"/>
    <cellStyle name="Примечание 30 5 2" xfId="24827"/>
    <cellStyle name="Примечание 30 6" xfId="24815"/>
    <cellStyle name="Примечание 31" xfId="12833"/>
    <cellStyle name="Примечание 31 2" xfId="12834"/>
    <cellStyle name="Примечание 31 2 2" xfId="12835"/>
    <cellStyle name="Примечание 31 2 2 2" xfId="12836"/>
    <cellStyle name="Примечание 31 2 2 2 2" xfId="12837"/>
    <cellStyle name="Примечание 31 2 2 2 2 2" xfId="24832"/>
    <cellStyle name="Примечание 31 2 2 2 3" xfId="24831"/>
    <cellStyle name="Примечание 31 2 2 3" xfId="24830"/>
    <cellStyle name="Примечание 31 2 3" xfId="12838"/>
    <cellStyle name="Примечание 31 2 3 2" xfId="12839"/>
    <cellStyle name="Примечание 31 2 3 2 2" xfId="24834"/>
    <cellStyle name="Примечание 31 2 3 3" xfId="24833"/>
    <cellStyle name="Примечание 31 2 4" xfId="24829"/>
    <cellStyle name="Примечание 31 3" xfId="12840"/>
    <cellStyle name="Примечание 31 3 2" xfId="12841"/>
    <cellStyle name="Примечание 31 3 2 2" xfId="12842"/>
    <cellStyle name="Примечание 31 3 2 2 2" xfId="24837"/>
    <cellStyle name="Примечание 31 3 2 3" xfId="24836"/>
    <cellStyle name="Примечание 31 3 3" xfId="24835"/>
    <cellStyle name="Примечание 31 4" xfId="12843"/>
    <cellStyle name="Примечание 31 4 2" xfId="12844"/>
    <cellStyle name="Примечание 31 4 2 2" xfId="24839"/>
    <cellStyle name="Примечание 31 4 3" xfId="24838"/>
    <cellStyle name="Примечание 31 5" xfId="12845"/>
    <cellStyle name="Примечание 31 5 2" xfId="24840"/>
    <cellStyle name="Примечание 31 6" xfId="24828"/>
    <cellStyle name="Примечание 32" xfId="12846"/>
    <cellStyle name="Примечание 32 2" xfId="12847"/>
    <cellStyle name="Примечание 32 2 2" xfId="12848"/>
    <cellStyle name="Примечание 32 2 2 2" xfId="12849"/>
    <cellStyle name="Примечание 32 2 2 2 2" xfId="12850"/>
    <cellStyle name="Примечание 32 2 2 2 2 2" xfId="24845"/>
    <cellStyle name="Примечание 32 2 2 2 3" xfId="24844"/>
    <cellStyle name="Примечание 32 2 2 3" xfId="24843"/>
    <cellStyle name="Примечание 32 2 3" xfId="12851"/>
    <cellStyle name="Примечание 32 2 3 2" xfId="12852"/>
    <cellStyle name="Примечание 32 2 3 2 2" xfId="24847"/>
    <cellStyle name="Примечание 32 2 3 3" xfId="24846"/>
    <cellStyle name="Примечание 32 2 4" xfId="24842"/>
    <cellStyle name="Примечание 32 3" xfId="12853"/>
    <cellStyle name="Примечание 32 3 2" xfId="12854"/>
    <cellStyle name="Примечание 32 3 2 2" xfId="12855"/>
    <cellStyle name="Примечание 32 3 2 2 2" xfId="24850"/>
    <cellStyle name="Примечание 32 3 2 3" xfId="24849"/>
    <cellStyle name="Примечание 32 3 3" xfId="24848"/>
    <cellStyle name="Примечание 32 4" xfId="12856"/>
    <cellStyle name="Примечание 32 4 2" xfId="12857"/>
    <cellStyle name="Примечание 32 4 2 2" xfId="24852"/>
    <cellStyle name="Примечание 32 4 3" xfId="24851"/>
    <cellStyle name="Примечание 32 5" xfId="12858"/>
    <cellStyle name="Примечание 32 5 2" xfId="24853"/>
    <cellStyle name="Примечание 32 6" xfId="24841"/>
    <cellStyle name="Примечание 33" xfId="12859"/>
    <cellStyle name="Примечание 33 2" xfId="12860"/>
    <cellStyle name="Примечание 33 2 2" xfId="12861"/>
    <cellStyle name="Примечание 33 2 2 2" xfId="12862"/>
    <cellStyle name="Примечание 33 2 2 2 2" xfId="12863"/>
    <cellStyle name="Примечание 33 2 2 2 2 2" xfId="24858"/>
    <cellStyle name="Примечание 33 2 2 2 3" xfId="24857"/>
    <cellStyle name="Примечание 33 2 2 3" xfId="24856"/>
    <cellStyle name="Примечание 33 2 3" xfId="12864"/>
    <cellStyle name="Примечание 33 2 3 2" xfId="12865"/>
    <cellStyle name="Примечание 33 2 3 2 2" xfId="24860"/>
    <cellStyle name="Примечание 33 2 3 3" xfId="24859"/>
    <cellStyle name="Примечание 33 2 4" xfId="24855"/>
    <cellStyle name="Примечание 33 3" xfId="12866"/>
    <cellStyle name="Примечание 33 3 2" xfId="12867"/>
    <cellStyle name="Примечание 33 3 2 2" xfId="12868"/>
    <cellStyle name="Примечание 33 3 2 2 2" xfId="24863"/>
    <cellStyle name="Примечание 33 3 2 3" xfId="24862"/>
    <cellStyle name="Примечание 33 3 3" xfId="24861"/>
    <cellStyle name="Примечание 33 4" xfId="12869"/>
    <cellStyle name="Примечание 33 4 2" xfId="12870"/>
    <cellStyle name="Примечание 33 4 2 2" xfId="24865"/>
    <cellStyle name="Примечание 33 4 3" xfId="24864"/>
    <cellStyle name="Примечание 33 5" xfId="12871"/>
    <cellStyle name="Примечание 33 5 2" xfId="24866"/>
    <cellStyle name="Примечание 33 6" xfId="24854"/>
    <cellStyle name="Примечание 34" xfId="12872"/>
    <cellStyle name="Примечание 34 2" xfId="12873"/>
    <cellStyle name="Примечание 34 2 2" xfId="12874"/>
    <cellStyle name="Примечание 34 2 2 2" xfId="12875"/>
    <cellStyle name="Примечание 34 2 2 2 2" xfId="12876"/>
    <cellStyle name="Примечание 34 2 2 2 2 2" xfId="24871"/>
    <cellStyle name="Примечание 34 2 2 2 3" xfId="24870"/>
    <cellStyle name="Примечание 34 2 2 3" xfId="12877"/>
    <cellStyle name="Примечание 34 2 2 3 2" xfId="24872"/>
    <cellStyle name="Примечание 34 2 2 4" xfId="12878"/>
    <cellStyle name="Примечание 34 2 2 4 2" xfId="24873"/>
    <cellStyle name="Примечание 34 2 2 5" xfId="24869"/>
    <cellStyle name="Примечание 34 2 3" xfId="12879"/>
    <cellStyle name="Примечание 34 2 3 2" xfId="12880"/>
    <cellStyle name="Примечание 34 2 3 2 2" xfId="24875"/>
    <cellStyle name="Примечание 34 2 3 3" xfId="24874"/>
    <cellStyle name="Примечание 34 2 4" xfId="12881"/>
    <cellStyle name="Примечание 34 2 4 2" xfId="24876"/>
    <cellStyle name="Примечание 34 2 5" xfId="12882"/>
    <cellStyle name="Примечание 34 2 5 2" xfId="24877"/>
    <cellStyle name="Примечание 34 2 6" xfId="24868"/>
    <cellStyle name="Примечание 34 3" xfId="12883"/>
    <cellStyle name="Примечание 34 3 2" xfId="12884"/>
    <cellStyle name="Примечание 34 3 2 2" xfId="12885"/>
    <cellStyle name="Примечание 34 3 2 2 2" xfId="24880"/>
    <cellStyle name="Примечание 34 3 2 3" xfId="24879"/>
    <cellStyle name="Примечание 34 3 3" xfId="12886"/>
    <cellStyle name="Примечание 34 3 3 2" xfId="24881"/>
    <cellStyle name="Примечание 34 3 4" xfId="12887"/>
    <cellStyle name="Примечание 34 3 4 2" xfId="24882"/>
    <cellStyle name="Примечание 34 3 5" xfId="24878"/>
    <cellStyle name="Примечание 34 4" xfId="12888"/>
    <cellStyle name="Примечание 34 4 2" xfId="12889"/>
    <cellStyle name="Примечание 34 4 2 2" xfId="24884"/>
    <cellStyle name="Примечание 34 4 3" xfId="24883"/>
    <cellStyle name="Примечание 34 5" xfId="12890"/>
    <cellStyle name="Примечание 34 5 2" xfId="24885"/>
    <cellStyle name="Примечание 34 6" xfId="12891"/>
    <cellStyle name="Примечание 34 6 2" xfId="24886"/>
    <cellStyle name="Примечание 34 7" xfId="12892"/>
    <cellStyle name="Примечание 34 7 2" xfId="24887"/>
    <cellStyle name="Примечание 34 8" xfId="24867"/>
    <cellStyle name="Примечание 35" xfId="12893"/>
    <cellStyle name="Примечание 35 2" xfId="12894"/>
    <cellStyle name="Примечание 35 2 2" xfId="12895"/>
    <cellStyle name="Примечание 35 2 2 2" xfId="12896"/>
    <cellStyle name="Примечание 35 2 2 2 2" xfId="12897"/>
    <cellStyle name="Примечание 35 2 2 2 2 2" xfId="24892"/>
    <cellStyle name="Примечание 35 2 2 2 3" xfId="24891"/>
    <cellStyle name="Примечание 35 2 2 3" xfId="24890"/>
    <cellStyle name="Примечание 35 2 3" xfId="12898"/>
    <cellStyle name="Примечание 35 2 3 2" xfId="12899"/>
    <cellStyle name="Примечание 35 2 3 2 2" xfId="24894"/>
    <cellStyle name="Примечание 35 2 3 3" xfId="24893"/>
    <cellStyle name="Примечание 35 2 4" xfId="24889"/>
    <cellStyle name="Примечание 35 3" xfId="12900"/>
    <cellStyle name="Примечание 35 3 2" xfId="12901"/>
    <cellStyle name="Примечание 35 3 2 2" xfId="12902"/>
    <cellStyle name="Примечание 35 3 2 2 2" xfId="24897"/>
    <cellStyle name="Примечание 35 3 2 3" xfId="24896"/>
    <cellStyle name="Примечание 35 3 3" xfId="24895"/>
    <cellStyle name="Примечание 35 4" xfId="12903"/>
    <cellStyle name="Примечание 35 4 2" xfId="12904"/>
    <cellStyle name="Примечание 35 4 2 2" xfId="24899"/>
    <cellStyle name="Примечание 35 4 3" xfId="24898"/>
    <cellStyle name="Примечание 35 5" xfId="12905"/>
    <cellStyle name="Примечание 35 5 2" xfId="24900"/>
    <cellStyle name="Примечание 35 6" xfId="24888"/>
    <cellStyle name="Примечание 36" xfId="12906"/>
    <cellStyle name="Примечание 36 2" xfId="12907"/>
    <cellStyle name="Примечание 36 2 2" xfId="12908"/>
    <cellStyle name="Примечание 36 2 2 2" xfId="12909"/>
    <cellStyle name="Примечание 36 2 2 2 2" xfId="12910"/>
    <cellStyle name="Примечание 36 2 2 2 2 2" xfId="24905"/>
    <cellStyle name="Примечание 36 2 2 2 3" xfId="24904"/>
    <cellStyle name="Примечание 36 2 2 3" xfId="24903"/>
    <cellStyle name="Примечание 36 2 3" xfId="12911"/>
    <cellStyle name="Примечание 36 2 3 2" xfId="12912"/>
    <cellStyle name="Примечание 36 2 3 2 2" xfId="24907"/>
    <cellStyle name="Примечание 36 2 3 3" xfId="24906"/>
    <cellStyle name="Примечание 36 2 4" xfId="24902"/>
    <cellStyle name="Примечание 36 3" xfId="12913"/>
    <cellStyle name="Примечание 36 3 2" xfId="12914"/>
    <cellStyle name="Примечание 36 3 2 2" xfId="12915"/>
    <cellStyle name="Примечание 36 3 2 2 2" xfId="24910"/>
    <cellStyle name="Примечание 36 3 2 3" xfId="24909"/>
    <cellStyle name="Примечание 36 3 3" xfId="24908"/>
    <cellStyle name="Примечание 36 4" xfId="12916"/>
    <cellStyle name="Примечание 36 4 2" xfId="12917"/>
    <cellStyle name="Примечание 36 4 2 2" xfId="24912"/>
    <cellStyle name="Примечание 36 4 3" xfId="24911"/>
    <cellStyle name="Примечание 36 5" xfId="12918"/>
    <cellStyle name="Примечание 36 5 2" xfId="24913"/>
    <cellStyle name="Примечание 36 6" xfId="24901"/>
    <cellStyle name="Примечание 37" xfId="12919"/>
    <cellStyle name="Примечание 37 2" xfId="12920"/>
    <cellStyle name="Примечание 37 2 2" xfId="12921"/>
    <cellStyle name="Примечание 37 2 2 2" xfId="12922"/>
    <cellStyle name="Примечание 37 2 2 2 2" xfId="12923"/>
    <cellStyle name="Примечание 37 2 2 2 2 2" xfId="24918"/>
    <cellStyle name="Примечание 37 2 2 2 3" xfId="24917"/>
    <cellStyle name="Примечание 37 2 2 3" xfId="24916"/>
    <cellStyle name="Примечание 37 2 3" xfId="12924"/>
    <cellStyle name="Примечание 37 2 3 2" xfId="12925"/>
    <cellStyle name="Примечание 37 2 3 2 2" xfId="24920"/>
    <cellStyle name="Примечание 37 2 3 3" xfId="24919"/>
    <cellStyle name="Примечание 37 2 4" xfId="24915"/>
    <cellStyle name="Примечание 37 3" xfId="12926"/>
    <cellStyle name="Примечание 37 3 2" xfId="12927"/>
    <cellStyle name="Примечание 37 3 2 2" xfId="12928"/>
    <cellStyle name="Примечание 37 3 2 2 2" xfId="24923"/>
    <cellStyle name="Примечание 37 3 2 3" xfId="24922"/>
    <cellStyle name="Примечание 37 3 3" xfId="24921"/>
    <cellStyle name="Примечание 37 4" xfId="12929"/>
    <cellStyle name="Примечание 37 4 2" xfId="12930"/>
    <cellStyle name="Примечание 37 4 2 2" xfId="24925"/>
    <cellStyle name="Примечание 37 4 3" xfId="24924"/>
    <cellStyle name="Примечание 37 5" xfId="12931"/>
    <cellStyle name="Примечание 37 5 2" xfId="24926"/>
    <cellStyle name="Примечание 37 6" xfId="24914"/>
    <cellStyle name="Примечание 38" xfId="12932"/>
    <cellStyle name="Примечание 38 2" xfId="12933"/>
    <cellStyle name="Примечание 38 2 2" xfId="12934"/>
    <cellStyle name="Примечание 38 2 2 2" xfId="12935"/>
    <cellStyle name="Примечание 38 2 2 2 2" xfId="12936"/>
    <cellStyle name="Примечание 38 2 2 2 2 2" xfId="24931"/>
    <cellStyle name="Примечание 38 2 2 2 3" xfId="24930"/>
    <cellStyle name="Примечание 38 2 2 3" xfId="24929"/>
    <cellStyle name="Примечание 38 2 3" xfId="12937"/>
    <cellStyle name="Примечание 38 2 3 2" xfId="12938"/>
    <cellStyle name="Примечание 38 2 3 2 2" xfId="24933"/>
    <cellStyle name="Примечание 38 2 3 3" xfId="24932"/>
    <cellStyle name="Примечание 38 2 4" xfId="24928"/>
    <cellStyle name="Примечание 38 3" xfId="12939"/>
    <cellStyle name="Примечание 38 3 2" xfId="12940"/>
    <cellStyle name="Примечание 38 3 2 2" xfId="12941"/>
    <cellStyle name="Примечание 38 3 2 2 2" xfId="24936"/>
    <cellStyle name="Примечание 38 3 2 3" xfId="24935"/>
    <cellStyle name="Примечание 38 3 3" xfId="24934"/>
    <cellStyle name="Примечание 38 4" xfId="12942"/>
    <cellStyle name="Примечание 38 4 2" xfId="12943"/>
    <cellStyle name="Примечание 38 4 2 2" xfId="24938"/>
    <cellStyle name="Примечание 38 4 3" xfId="24937"/>
    <cellStyle name="Примечание 38 5" xfId="12944"/>
    <cellStyle name="Примечание 38 5 2" xfId="24939"/>
    <cellStyle name="Примечание 38 6" xfId="24927"/>
    <cellStyle name="Примечание 39" xfId="12945"/>
    <cellStyle name="Примечание 39 2" xfId="12946"/>
    <cellStyle name="Примечание 39 2 2" xfId="12947"/>
    <cellStyle name="Примечание 39 2 2 2" xfId="12948"/>
    <cellStyle name="Примечание 39 2 2 2 2" xfId="12949"/>
    <cellStyle name="Примечание 39 2 2 2 2 2" xfId="24944"/>
    <cellStyle name="Примечание 39 2 2 2 3" xfId="24943"/>
    <cellStyle name="Примечание 39 2 2 3" xfId="24942"/>
    <cellStyle name="Примечание 39 2 3" xfId="12950"/>
    <cellStyle name="Примечание 39 2 3 2" xfId="12951"/>
    <cellStyle name="Примечание 39 2 3 2 2" xfId="24946"/>
    <cellStyle name="Примечание 39 2 3 3" xfId="24945"/>
    <cellStyle name="Примечание 39 2 4" xfId="24941"/>
    <cellStyle name="Примечание 39 3" xfId="12952"/>
    <cellStyle name="Примечание 39 3 2" xfId="12953"/>
    <cellStyle name="Примечание 39 3 2 2" xfId="12954"/>
    <cellStyle name="Примечание 39 3 2 2 2" xfId="24949"/>
    <cellStyle name="Примечание 39 3 2 3" xfId="24948"/>
    <cellStyle name="Примечание 39 3 3" xfId="24947"/>
    <cellStyle name="Примечание 39 4" xfId="12955"/>
    <cellStyle name="Примечание 39 4 2" xfId="12956"/>
    <cellStyle name="Примечание 39 4 2 2" xfId="24951"/>
    <cellStyle name="Примечание 39 4 3" xfId="24950"/>
    <cellStyle name="Примечание 39 5" xfId="12957"/>
    <cellStyle name="Примечание 39 5 2" xfId="24952"/>
    <cellStyle name="Примечание 39 6" xfId="24940"/>
    <cellStyle name="Примечание 4" xfId="12958"/>
    <cellStyle name="Примечание 4 10" xfId="12959"/>
    <cellStyle name="Примечание 4 10 2" xfId="12960"/>
    <cellStyle name="Примечание 4 10 2 2" xfId="12961"/>
    <cellStyle name="Примечание 4 10 2 2 2" xfId="24956"/>
    <cellStyle name="Примечание 4 10 2 3" xfId="12962"/>
    <cellStyle name="Примечание 4 10 2 3 2" xfId="24957"/>
    <cellStyle name="Примечание 4 10 2 4" xfId="12963"/>
    <cellStyle name="Примечание 4 10 2 4 2" xfId="24958"/>
    <cellStyle name="Примечание 4 10 2 5" xfId="24955"/>
    <cellStyle name="Примечание 4 10 3" xfId="12964"/>
    <cellStyle name="Примечание 4 10 3 2" xfId="24959"/>
    <cellStyle name="Примечание 4 10 4" xfId="12965"/>
    <cellStyle name="Примечание 4 10 4 2" xfId="24960"/>
    <cellStyle name="Примечание 4 10 5" xfId="12966"/>
    <cellStyle name="Примечание 4 10 5 2" xfId="24961"/>
    <cellStyle name="Примечание 4 10 6" xfId="24954"/>
    <cellStyle name="Примечание 4 11" xfId="12967"/>
    <cellStyle name="Примечание 4 11 2" xfId="12968"/>
    <cellStyle name="Примечание 4 11 2 2" xfId="24963"/>
    <cellStyle name="Примечание 4 11 3" xfId="12969"/>
    <cellStyle name="Примечание 4 11 3 2" xfId="24964"/>
    <cellStyle name="Примечание 4 11 4" xfId="12970"/>
    <cellStyle name="Примечание 4 11 4 2" xfId="24965"/>
    <cellStyle name="Примечание 4 11 5" xfId="24962"/>
    <cellStyle name="Примечание 4 12" xfId="12971"/>
    <cellStyle name="Примечание 4 12 2" xfId="24966"/>
    <cellStyle name="Примечание 4 13" xfId="12972"/>
    <cellStyle name="Примечание 4 13 2" xfId="24967"/>
    <cellStyle name="Примечание 4 14" xfId="12973"/>
    <cellStyle name="Примечание 4 14 2" xfId="24968"/>
    <cellStyle name="Примечание 4 15" xfId="24953"/>
    <cellStyle name="Примечание 4 2" xfId="12974"/>
    <cellStyle name="Примечание 4 2 10" xfId="12975"/>
    <cellStyle name="Примечание 4 2 10 2" xfId="24970"/>
    <cellStyle name="Примечание 4 2 11" xfId="12976"/>
    <cellStyle name="Примечание 4 2 11 2" xfId="24971"/>
    <cellStyle name="Примечание 4 2 12" xfId="12977"/>
    <cellStyle name="Примечание 4 2 12 2" xfId="24972"/>
    <cellStyle name="Примечание 4 2 13" xfId="24969"/>
    <cellStyle name="Примечание 4 2 2" xfId="12978"/>
    <cellStyle name="Примечание 4 2 2 2" xfId="12979"/>
    <cellStyle name="Примечание 4 2 2 2 2" xfId="12980"/>
    <cellStyle name="Примечание 4 2 2 2 2 2" xfId="12981"/>
    <cellStyle name="Примечание 4 2 2 2 2 2 2" xfId="24976"/>
    <cellStyle name="Примечание 4 2 2 2 2 3" xfId="24975"/>
    <cellStyle name="Примечание 4 2 2 2 3" xfId="12982"/>
    <cellStyle name="Примечание 4 2 2 2 3 2" xfId="24977"/>
    <cellStyle name="Примечание 4 2 2 2 4" xfId="12983"/>
    <cellStyle name="Примечание 4 2 2 2 4 2" xfId="24978"/>
    <cellStyle name="Примечание 4 2 2 2 5" xfId="24974"/>
    <cellStyle name="Примечание 4 2 2 3" xfId="12984"/>
    <cellStyle name="Примечание 4 2 2 3 2" xfId="12985"/>
    <cellStyle name="Примечание 4 2 2 3 2 2" xfId="24980"/>
    <cellStyle name="Примечание 4 2 2 3 3" xfId="24979"/>
    <cellStyle name="Примечание 4 2 2 4" xfId="12986"/>
    <cellStyle name="Примечание 4 2 2 4 2" xfId="24981"/>
    <cellStyle name="Примечание 4 2 2 5" xfId="12987"/>
    <cellStyle name="Примечание 4 2 2 5 2" xfId="24982"/>
    <cellStyle name="Примечание 4 2 2 6" xfId="24973"/>
    <cellStyle name="Примечание 4 2 3" xfId="12988"/>
    <cellStyle name="Примечание 4 2 3 2" xfId="12989"/>
    <cellStyle name="Примечание 4 2 3 2 2" xfId="12990"/>
    <cellStyle name="Примечание 4 2 3 2 2 2" xfId="24985"/>
    <cellStyle name="Примечание 4 2 3 2 3" xfId="12991"/>
    <cellStyle name="Примечание 4 2 3 2 3 2" xfId="24986"/>
    <cellStyle name="Примечание 4 2 3 2 4" xfId="12992"/>
    <cellStyle name="Примечание 4 2 3 2 4 2" xfId="24987"/>
    <cellStyle name="Примечание 4 2 3 2 5" xfId="24984"/>
    <cellStyle name="Примечание 4 2 3 3" xfId="12993"/>
    <cellStyle name="Примечание 4 2 3 3 2" xfId="24988"/>
    <cellStyle name="Примечание 4 2 3 4" xfId="12994"/>
    <cellStyle name="Примечание 4 2 3 4 2" xfId="24989"/>
    <cellStyle name="Примечание 4 2 3 5" xfId="12995"/>
    <cellStyle name="Примечание 4 2 3 5 2" xfId="24990"/>
    <cellStyle name="Примечание 4 2 3 6" xfId="24983"/>
    <cellStyle name="Примечание 4 2 4" xfId="12996"/>
    <cellStyle name="Примечание 4 2 4 2" xfId="12997"/>
    <cellStyle name="Примечание 4 2 4 2 2" xfId="12998"/>
    <cellStyle name="Примечание 4 2 4 2 2 2" xfId="24993"/>
    <cellStyle name="Примечание 4 2 4 2 3" xfId="12999"/>
    <cellStyle name="Примечание 4 2 4 2 3 2" xfId="24994"/>
    <cellStyle name="Примечание 4 2 4 2 4" xfId="13000"/>
    <cellStyle name="Примечание 4 2 4 2 4 2" xfId="24995"/>
    <cellStyle name="Примечание 4 2 4 2 5" xfId="24992"/>
    <cellStyle name="Примечание 4 2 4 3" xfId="13001"/>
    <cellStyle name="Примечание 4 2 4 3 2" xfId="24996"/>
    <cellStyle name="Примечание 4 2 4 4" xfId="13002"/>
    <cellStyle name="Примечание 4 2 4 4 2" xfId="24997"/>
    <cellStyle name="Примечание 4 2 4 5" xfId="13003"/>
    <cellStyle name="Примечание 4 2 4 5 2" xfId="24998"/>
    <cellStyle name="Примечание 4 2 4 6" xfId="24991"/>
    <cellStyle name="Примечание 4 2 5" xfId="13004"/>
    <cellStyle name="Примечание 4 2 5 2" xfId="13005"/>
    <cellStyle name="Примечание 4 2 5 2 2" xfId="13006"/>
    <cellStyle name="Примечание 4 2 5 2 2 2" xfId="25001"/>
    <cellStyle name="Примечание 4 2 5 2 3" xfId="13007"/>
    <cellStyle name="Примечание 4 2 5 2 3 2" xfId="25002"/>
    <cellStyle name="Примечание 4 2 5 2 4" xfId="13008"/>
    <cellStyle name="Примечание 4 2 5 2 4 2" xfId="25003"/>
    <cellStyle name="Примечание 4 2 5 2 5" xfId="25000"/>
    <cellStyle name="Примечание 4 2 5 3" xfId="13009"/>
    <cellStyle name="Примечание 4 2 5 3 2" xfId="25004"/>
    <cellStyle name="Примечание 4 2 5 4" xfId="13010"/>
    <cellStyle name="Примечание 4 2 5 4 2" xfId="25005"/>
    <cellStyle name="Примечание 4 2 5 5" xfId="13011"/>
    <cellStyle name="Примечание 4 2 5 5 2" xfId="25006"/>
    <cellStyle name="Примечание 4 2 5 6" xfId="24999"/>
    <cellStyle name="Примечание 4 2 6" xfId="13012"/>
    <cellStyle name="Примечание 4 2 6 2" xfId="13013"/>
    <cellStyle name="Примечание 4 2 6 2 2" xfId="13014"/>
    <cellStyle name="Примечание 4 2 6 2 2 2" xfId="25009"/>
    <cellStyle name="Примечание 4 2 6 2 3" xfId="13015"/>
    <cellStyle name="Примечание 4 2 6 2 3 2" xfId="25010"/>
    <cellStyle name="Примечание 4 2 6 2 4" xfId="13016"/>
    <cellStyle name="Примечание 4 2 6 2 4 2" xfId="25011"/>
    <cellStyle name="Примечание 4 2 6 2 5" xfId="25008"/>
    <cellStyle name="Примечание 4 2 6 3" xfId="13017"/>
    <cellStyle name="Примечание 4 2 6 3 2" xfId="25012"/>
    <cellStyle name="Примечание 4 2 6 4" xfId="13018"/>
    <cellStyle name="Примечание 4 2 6 4 2" xfId="25013"/>
    <cellStyle name="Примечание 4 2 6 5" xfId="13019"/>
    <cellStyle name="Примечание 4 2 6 5 2" xfId="25014"/>
    <cellStyle name="Примечание 4 2 6 6" xfId="25007"/>
    <cellStyle name="Примечание 4 2 7" xfId="13020"/>
    <cellStyle name="Примечание 4 2 7 2" xfId="13021"/>
    <cellStyle name="Примечание 4 2 7 2 2" xfId="13022"/>
    <cellStyle name="Примечание 4 2 7 2 2 2" xfId="25017"/>
    <cellStyle name="Примечание 4 2 7 2 3" xfId="13023"/>
    <cellStyle name="Примечание 4 2 7 2 3 2" xfId="25018"/>
    <cellStyle name="Примечание 4 2 7 2 4" xfId="13024"/>
    <cellStyle name="Примечание 4 2 7 2 4 2" xfId="25019"/>
    <cellStyle name="Примечание 4 2 7 2 5" xfId="25016"/>
    <cellStyle name="Примечание 4 2 7 3" xfId="13025"/>
    <cellStyle name="Примечание 4 2 7 3 2" xfId="25020"/>
    <cellStyle name="Примечание 4 2 7 4" xfId="13026"/>
    <cellStyle name="Примечание 4 2 7 4 2" xfId="25021"/>
    <cellStyle name="Примечание 4 2 7 5" xfId="13027"/>
    <cellStyle name="Примечание 4 2 7 5 2" xfId="25022"/>
    <cellStyle name="Примечание 4 2 7 6" xfId="25015"/>
    <cellStyle name="Примечание 4 2 8" xfId="13028"/>
    <cellStyle name="Примечание 4 2 8 2" xfId="13029"/>
    <cellStyle name="Примечание 4 2 8 2 2" xfId="13030"/>
    <cellStyle name="Примечание 4 2 8 2 2 2" xfId="25025"/>
    <cellStyle name="Примечание 4 2 8 2 3" xfId="13031"/>
    <cellStyle name="Примечание 4 2 8 2 3 2" xfId="25026"/>
    <cellStyle name="Примечание 4 2 8 2 4" xfId="13032"/>
    <cellStyle name="Примечание 4 2 8 2 4 2" xfId="25027"/>
    <cellStyle name="Примечание 4 2 8 2 5" xfId="25024"/>
    <cellStyle name="Примечание 4 2 8 3" xfId="13033"/>
    <cellStyle name="Примечание 4 2 8 3 2" xfId="25028"/>
    <cellStyle name="Примечание 4 2 8 4" xfId="13034"/>
    <cellStyle name="Примечание 4 2 8 4 2" xfId="25029"/>
    <cellStyle name="Примечание 4 2 8 5" xfId="13035"/>
    <cellStyle name="Примечание 4 2 8 5 2" xfId="25030"/>
    <cellStyle name="Примечание 4 2 8 6" xfId="25023"/>
    <cellStyle name="Примечание 4 2 9" xfId="13036"/>
    <cellStyle name="Примечание 4 2 9 2" xfId="13037"/>
    <cellStyle name="Примечание 4 2 9 2 2" xfId="25032"/>
    <cellStyle name="Примечание 4 2 9 3" xfId="13038"/>
    <cellStyle name="Примечание 4 2 9 3 2" xfId="25033"/>
    <cellStyle name="Примечание 4 2 9 4" xfId="13039"/>
    <cellStyle name="Примечание 4 2 9 4 2" xfId="25034"/>
    <cellStyle name="Примечание 4 2 9 5" xfId="25031"/>
    <cellStyle name="Примечание 4 3" xfId="13040"/>
    <cellStyle name="Примечание 4 3 10" xfId="13041"/>
    <cellStyle name="Примечание 4 3 10 2" xfId="25036"/>
    <cellStyle name="Примечание 4 3 11" xfId="13042"/>
    <cellStyle name="Примечание 4 3 11 2" xfId="25037"/>
    <cellStyle name="Примечание 4 3 12" xfId="25035"/>
    <cellStyle name="Примечание 4 3 2" xfId="13043"/>
    <cellStyle name="Примечание 4 3 2 2" xfId="13044"/>
    <cellStyle name="Примечание 4 3 2 2 2" xfId="13045"/>
    <cellStyle name="Примечание 4 3 2 2 2 2" xfId="13046"/>
    <cellStyle name="Примечание 4 3 2 2 2 2 2" xfId="25041"/>
    <cellStyle name="Примечание 4 3 2 2 2 3" xfId="25040"/>
    <cellStyle name="Примечание 4 3 2 2 3" xfId="13047"/>
    <cellStyle name="Примечание 4 3 2 2 3 2" xfId="25042"/>
    <cellStyle name="Примечание 4 3 2 2 4" xfId="13048"/>
    <cellStyle name="Примечание 4 3 2 2 4 2" xfId="25043"/>
    <cellStyle name="Примечание 4 3 2 2 5" xfId="25039"/>
    <cellStyle name="Примечание 4 3 2 3" xfId="13049"/>
    <cellStyle name="Примечание 4 3 2 3 2" xfId="13050"/>
    <cellStyle name="Примечание 4 3 2 3 2 2" xfId="25045"/>
    <cellStyle name="Примечание 4 3 2 3 3" xfId="25044"/>
    <cellStyle name="Примечание 4 3 2 4" xfId="13051"/>
    <cellStyle name="Примечание 4 3 2 4 2" xfId="25046"/>
    <cellStyle name="Примечание 4 3 2 5" xfId="13052"/>
    <cellStyle name="Примечание 4 3 2 5 2" xfId="25047"/>
    <cellStyle name="Примечание 4 3 2 6" xfId="25038"/>
    <cellStyle name="Примечание 4 3 3" xfId="13053"/>
    <cellStyle name="Примечание 4 3 3 2" xfId="13054"/>
    <cellStyle name="Примечание 4 3 3 2 2" xfId="13055"/>
    <cellStyle name="Примечание 4 3 3 2 2 2" xfId="25050"/>
    <cellStyle name="Примечание 4 3 3 2 3" xfId="13056"/>
    <cellStyle name="Примечание 4 3 3 2 3 2" xfId="25051"/>
    <cellStyle name="Примечание 4 3 3 2 4" xfId="13057"/>
    <cellStyle name="Примечание 4 3 3 2 4 2" xfId="25052"/>
    <cellStyle name="Примечание 4 3 3 2 5" xfId="25049"/>
    <cellStyle name="Примечание 4 3 3 3" xfId="13058"/>
    <cellStyle name="Примечание 4 3 3 3 2" xfId="25053"/>
    <cellStyle name="Примечание 4 3 3 4" xfId="13059"/>
    <cellStyle name="Примечание 4 3 3 4 2" xfId="25054"/>
    <cellStyle name="Примечание 4 3 3 5" xfId="13060"/>
    <cellStyle name="Примечание 4 3 3 5 2" xfId="25055"/>
    <cellStyle name="Примечание 4 3 3 6" xfId="25048"/>
    <cellStyle name="Примечание 4 3 4" xfId="13061"/>
    <cellStyle name="Примечание 4 3 4 2" xfId="13062"/>
    <cellStyle name="Примечание 4 3 4 2 2" xfId="13063"/>
    <cellStyle name="Примечание 4 3 4 2 2 2" xfId="25058"/>
    <cellStyle name="Примечание 4 3 4 2 3" xfId="13064"/>
    <cellStyle name="Примечание 4 3 4 2 3 2" xfId="25059"/>
    <cellStyle name="Примечание 4 3 4 2 4" xfId="13065"/>
    <cellStyle name="Примечание 4 3 4 2 4 2" xfId="25060"/>
    <cellStyle name="Примечание 4 3 4 2 5" xfId="25057"/>
    <cellStyle name="Примечание 4 3 4 3" xfId="13066"/>
    <cellStyle name="Примечание 4 3 4 3 2" xfId="25061"/>
    <cellStyle name="Примечание 4 3 4 4" xfId="13067"/>
    <cellStyle name="Примечание 4 3 4 4 2" xfId="25062"/>
    <cellStyle name="Примечание 4 3 4 5" xfId="13068"/>
    <cellStyle name="Примечание 4 3 4 5 2" xfId="25063"/>
    <cellStyle name="Примечание 4 3 4 6" xfId="25056"/>
    <cellStyle name="Примечание 4 3 5" xfId="13069"/>
    <cellStyle name="Примечание 4 3 5 2" xfId="13070"/>
    <cellStyle name="Примечание 4 3 5 2 2" xfId="13071"/>
    <cellStyle name="Примечание 4 3 5 2 2 2" xfId="25066"/>
    <cellStyle name="Примечание 4 3 5 2 3" xfId="13072"/>
    <cellStyle name="Примечание 4 3 5 2 3 2" xfId="25067"/>
    <cellStyle name="Примечание 4 3 5 2 4" xfId="13073"/>
    <cellStyle name="Примечание 4 3 5 2 4 2" xfId="25068"/>
    <cellStyle name="Примечание 4 3 5 2 5" xfId="25065"/>
    <cellStyle name="Примечание 4 3 5 3" xfId="13074"/>
    <cellStyle name="Примечание 4 3 5 3 2" xfId="25069"/>
    <cellStyle name="Примечание 4 3 5 4" xfId="13075"/>
    <cellStyle name="Примечание 4 3 5 4 2" xfId="25070"/>
    <cellStyle name="Примечание 4 3 5 5" xfId="13076"/>
    <cellStyle name="Примечание 4 3 5 5 2" xfId="25071"/>
    <cellStyle name="Примечание 4 3 5 6" xfId="25064"/>
    <cellStyle name="Примечание 4 3 6" xfId="13077"/>
    <cellStyle name="Примечание 4 3 6 2" xfId="13078"/>
    <cellStyle name="Примечание 4 3 6 2 2" xfId="13079"/>
    <cellStyle name="Примечание 4 3 6 2 2 2" xfId="25074"/>
    <cellStyle name="Примечание 4 3 6 2 3" xfId="13080"/>
    <cellStyle name="Примечание 4 3 6 2 3 2" xfId="25075"/>
    <cellStyle name="Примечание 4 3 6 2 4" xfId="13081"/>
    <cellStyle name="Примечание 4 3 6 2 4 2" xfId="25076"/>
    <cellStyle name="Примечание 4 3 6 2 5" xfId="25073"/>
    <cellStyle name="Примечание 4 3 6 3" xfId="13082"/>
    <cellStyle name="Примечание 4 3 6 3 2" xfId="25077"/>
    <cellStyle name="Примечание 4 3 6 4" xfId="13083"/>
    <cellStyle name="Примечание 4 3 6 4 2" xfId="25078"/>
    <cellStyle name="Примечание 4 3 6 5" xfId="13084"/>
    <cellStyle name="Примечание 4 3 6 5 2" xfId="25079"/>
    <cellStyle name="Примечание 4 3 6 6" xfId="25072"/>
    <cellStyle name="Примечание 4 3 7" xfId="13085"/>
    <cellStyle name="Примечание 4 3 7 2" xfId="13086"/>
    <cellStyle name="Примечание 4 3 7 2 2" xfId="13087"/>
    <cellStyle name="Примечание 4 3 7 2 2 2" xfId="25082"/>
    <cellStyle name="Примечание 4 3 7 2 3" xfId="13088"/>
    <cellStyle name="Примечание 4 3 7 2 3 2" xfId="25083"/>
    <cellStyle name="Примечание 4 3 7 2 4" xfId="13089"/>
    <cellStyle name="Примечание 4 3 7 2 4 2" xfId="25084"/>
    <cellStyle name="Примечание 4 3 7 2 5" xfId="25081"/>
    <cellStyle name="Примечание 4 3 7 3" xfId="13090"/>
    <cellStyle name="Примечание 4 3 7 3 2" xfId="25085"/>
    <cellStyle name="Примечание 4 3 7 4" xfId="13091"/>
    <cellStyle name="Примечание 4 3 7 4 2" xfId="25086"/>
    <cellStyle name="Примечание 4 3 7 5" xfId="13092"/>
    <cellStyle name="Примечание 4 3 7 5 2" xfId="25087"/>
    <cellStyle name="Примечание 4 3 7 6" xfId="25080"/>
    <cellStyle name="Примечание 4 3 8" xfId="13093"/>
    <cellStyle name="Примечание 4 3 8 2" xfId="13094"/>
    <cellStyle name="Примечание 4 3 8 2 2" xfId="25089"/>
    <cellStyle name="Примечание 4 3 8 3" xfId="13095"/>
    <cellStyle name="Примечание 4 3 8 3 2" xfId="25090"/>
    <cellStyle name="Примечание 4 3 8 4" xfId="13096"/>
    <cellStyle name="Примечание 4 3 8 4 2" xfId="25091"/>
    <cellStyle name="Примечание 4 3 8 5" xfId="25088"/>
    <cellStyle name="Примечание 4 3 9" xfId="13097"/>
    <cellStyle name="Примечание 4 3 9 2" xfId="25092"/>
    <cellStyle name="Примечание 4 4" xfId="13098"/>
    <cellStyle name="Примечание 4 4 10" xfId="13099"/>
    <cellStyle name="Примечание 4 4 10 2" xfId="25094"/>
    <cellStyle name="Примечание 4 4 11" xfId="13100"/>
    <cellStyle name="Примечание 4 4 11 2" xfId="25095"/>
    <cellStyle name="Примечание 4 4 12" xfId="25093"/>
    <cellStyle name="Примечание 4 4 2" xfId="13101"/>
    <cellStyle name="Примечание 4 4 2 2" xfId="13102"/>
    <cellStyle name="Примечание 4 4 2 2 2" xfId="13103"/>
    <cellStyle name="Примечание 4 4 2 2 2 2" xfId="13104"/>
    <cellStyle name="Примечание 4 4 2 2 2 2 2" xfId="25099"/>
    <cellStyle name="Примечание 4 4 2 2 2 3" xfId="25098"/>
    <cellStyle name="Примечание 4 4 2 2 3" xfId="13105"/>
    <cellStyle name="Примечание 4 4 2 2 3 2" xfId="25100"/>
    <cellStyle name="Примечание 4 4 2 2 4" xfId="13106"/>
    <cellStyle name="Примечание 4 4 2 2 4 2" xfId="25101"/>
    <cellStyle name="Примечание 4 4 2 2 5" xfId="25097"/>
    <cellStyle name="Примечание 4 4 2 3" xfId="13107"/>
    <cellStyle name="Примечание 4 4 2 3 2" xfId="13108"/>
    <cellStyle name="Примечание 4 4 2 3 2 2" xfId="25103"/>
    <cellStyle name="Примечание 4 4 2 3 3" xfId="25102"/>
    <cellStyle name="Примечание 4 4 2 4" xfId="13109"/>
    <cellStyle name="Примечание 4 4 2 4 2" xfId="25104"/>
    <cellStyle name="Примечание 4 4 2 5" xfId="13110"/>
    <cellStyle name="Примечание 4 4 2 5 2" xfId="25105"/>
    <cellStyle name="Примечание 4 4 2 6" xfId="25096"/>
    <cellStyle name="Примечание 4 4 3" xfId="13111"/>
    <cellStyle name="Примечание 4 4 3 2" xfId="13112"/>
    <cellStyle name="Примечание 4 4 3 2 2" xfId="13113"/>
    <cellStyle name="Примечание 4 4 3 2 2 2" xfId="25108"/>
    <cellStyle name="Примечание 4 4 3 2 3" xfId="13114"/>
    <cellStyle name="Примечание 4 4 3 2 3 2" xfId="25109"/>
    <cellStyle name="Примечание 4 4 3 2 4" xfId="13115"/>
    <cellStyle name="Примечание 4 4 3 2 4 2" xfId="25110"/>
    <cellStyle name="Примечание 4 4 3 2 5" xfId="25107"/>
    <cellStyle name="Примечание 4 4 3 3" xfId="13116"/>
    <cellStyle name="Примечание 4 4 3 3 2" xfId="25111"/>
    <cellStyle name="Примечание 4 4 3 4" xfId="13117"/>
    <cellStyle name="Примечание 4 4 3 4 2" xfId="25112"/>
    <cellStyle name="Примечание 4 4 3 5" xfId="13118"/>
    <cellStyle name="Примечание 4 4 3 5 2" xfId="25113"/>
    <cellStyle name="Примечание 4 4 3 6" xfId="25106"/>
    <cellStyle name="Примечание 4 4 4" xfId="13119"/>
    <cellStyle name="Примечание 4 4 4 2" xfId="13120"/>
    <cellStyle name="Примечание 4 4 4 2 2" xfId="13121"/>
    <cellStyle name="Примечание 4 4 4 2 2 2" xfId="25116"/>
    <cellStyle name="Примечание 4 4 4 2 3" xfId="13122"/>
    <cellStyle name="Примечание 4 4 4 2 3 2" xfId="25117"/>
    <cellStyle name="Примечание 4 4 4 2 4" xfId="13123"/>
    <cellStyle name="Примечание 4 4 4 2 4 2" xfId="25118"/>
    <cellStyle name="Примечание 4 4 4 2 5" xfId="25115"/>
    <cellStyle name="Примечание 4 4 4 3" xfId="13124"/>
    <cellStyle name="Примечание 4 4 4 3 2" xfId="25119"/>
    <cellStyle name="Примечание 4 4 4 4" xfId="13125"/>
    <cellStyle name="Примечание 4 4 4 4 2" xfId="25120"/>
    <cellStyle name="Примечание 4 4 4 5" xfId="13126"/>
    <cellStyle name="Примечание 4 4 4 5 2" xfId="25121"/>
    <cellStyle name="Примечание 4 4 4 6" xfId="25114"/>
    <cellStyle name="Примечание 4 4 5" xfId="13127"/>
    <cellStyle name="Примечание 4 4 5 2" xfId="13128"/>
    <cellStyle name="Примечание 4 4 5 2 2" xfId="13129"/>
    <cellStyle name="Примечание 4 4 5 2 2 2" xfId="25124"/>
    <cellStyle name="Примечание 4 4 5 2 3" xfId="13130"/>
    <cellStyle name="Примечание 4 4 5 2 3 2" xfId="25125"/>
    <cellStyle name="Примечание 4 4 5 2 4" xfId="13131"/>
    <cellStyle name="Примечание 4 4 5 2 4 2" xfId="25126"/>
    <cellStyle name="Примечание 4 4 5 2 5" xfId="25123"/>
    <cellStyle name="Примечание 4 4 5 3" xfId="13132"/>
    <cellStyle name="Примечание 4 4 5 3 2" xfId="25127"/>
    <cellStyle name="Примечание 4 4 5 4" xfId="13133"/>
    <cellStyle name="Примечание 4 4 5 4 2" xfId="25128"/>
    <cellStyle name="Примечание 4 4 5 5" xfId="13134"/>
    <cellStyle name="Примечание 4 4 5 5 2" xfId="25129"/>
    <cellStyle name="Примечание 4 4 5 6" xfId="25122"/>
    <cellStyle name="Примечание 4 4 6" xfId="13135"/>
    <cellStyle name="Примечание 4 4 6 2" xfId="13136"/>
    <cellStyle name="Примечание 4 4 6 2 2" xfId="13137"/>
    <cellStyle name="Примечание 4 4 6 2 2 2" xfId="25132"/>
    <cellStyle name="Примечание 4 4 6 2 3" xfId="13138"/>
    <cellStyle name="Примечание 4 4 6 2 3 2" xfId="25133"/>
    <cellStyle name="Примечание 4 4 6 2 4" xfId="13139"/>
    <cellStyle name="Примечание 4 4 6 2 4 2" xfId="25134"/>
    <cellStyle name="Примечание 4 4 6 2 5" xfId="25131"/>
    <cellStyle name="Примечание 4 4 6 3" xfId="13140"/>
    <cellStyle name="Примечание 4 4 6 3 2" xfId="25135"/>
    <cellStyle name="Примечание 4 4 6 4" xfId="13141"/>
    <cellStyle name="Примечание 4 4 6 4 2" xfId="25136"/>
    <cellStyle name="Примечание 4 4 6 5" xfId="13142"/>
    <cellStyle name="Примечание 4 4 6 5 2" xfId="25137"/>
    <cellStyle name="Примечание 4 4 6 6" xfId="25130"/>
    <cellStyle name="Примечание 4 4 7" xfId="13143"/>
    <cellStyle name="Примечание 4 4 7 2" xfId="13144"/>
    <cellStyle name="Примечание 4 4 7 2 2" xfId="13145"/>
    <cellStyle name="Примечание 4 4 7 2 2 2" xfId="25140"/>
    <cellStyle name="Примечание 4 4 7 2 3" xfId="13146"/>
    <cellStyle name="Примечание 4 4 7 2 3 2" xfId="25141"/>
    <cellStyle name="Примечание 4 4 7 2 4" xfId="13147"/>
    <cellStyle name="Примечание 4 4 7 2 4 2" xfId="25142"/>
    <cellStyle name="Примечание 4 4 7 2 5" xfId="25139"/>
    <cellStyle name="Примечание 4 4 7 3" xfId="13148"/>
    <cellStyle name="Примечание 4 4 7 3 2" xfId="25143"/>
    <cellStyle name="Примечание 4 4 7 4" xfId="13149"/>
    <cellStyle name="Примечание 4 4 7 4 2" xfId="25144"/>
    <cellStyle name="Примечание 4 4 7 5" xfId="13150"/>
    <cellStyle name="Примечание 4 4 7 5 2" xfId="25145"/>
    <cellStyle name="Примечание 4 4 7 6" xfId="25138"/>
    <cellStyle name="Примечание 4 4 8" xfId="13151"/>
    <cellStyle name="Примечание 4 4 8 2" xfId="13152"/>
    <cellStyle name="Примечание 4 4 8 2 2" xfId="25147"/>
    <cellStyle name="Примечание 4 4 8 3" xfId="13153"/>
    <cellStyle name="Примечание 4 4 8 3 2" xfId="25148"/>
    <cellStyle name="Примечание 4 4 8 4" xfId="13154"/>
    <cellStyle name="Примечание 4 4 8 4 2" xfId="25149"/>
    <cellStyle name="Примечание 4 4 8 5" xfId="25146"/>
    <cellStyle name="Примечание 4 4 9" xfId="13155"/>
    <cellStyle name="Примечание 4 4 9 2" xfId="25150"/>
    <cellStyle name="Примечание 4 5" xfId="13156"/>
    <cellStyle name="Примечание 4 5 2" xfId="13157"/>
    <cellStyle name="Примечание 4 5 2 2" xfId="13158"/>
    <cellStyle name="Примечание 4 5 2 2 2" xfId="13159"/>
    <cellStyle name="Примечание 4 5 2 2 2 2" xfId="13160"/>
    <cellStyle name="Примечание 4 5 2 2 2 2 2" xfId="25155"/>
    <cellStyle name="Примечание 4 5 2 2 2 3" xfId="25154"/>
    <cellStyle name="Примечание 4 5 2 2 3" xfId="13161"/>
    <cellStyle name="Примечание 4 5 2 2 3 2" xfId="25156"/>
    <cellStyle name="Примечание 4 5 2 2 4" xfId="13162"/>
    <cellStyle name="Примечание 4 5 2 2 4 2" xfId="25157"/>
    <cellStyle name="Примечание 4 5 2 2 5" xfId="25153"/>
    <cellStyle name="Примечание 4 5 2 3" xfId="13163"/>
    <cellStyle name="Примечание 4 5 2 3 2" xfId="13164"/>
    <cellStyle name="Примечание 4 5 2 3 2 2" xfId="25159"/>
    <cellStyle name="Примечание 4 5 2 3 3" xfId="25158"/>
    <cellStyle name="Примечание 4 5 2 4" xfId="13165"/>
    <cellStyle name="Примечание 4 5 2 4 2" xfId="25160"/>
    <cellStyle name="Примечание 4 5 2 5" xfId="13166"/>
    <cellStyle name="Примечание 4 5 2 5 2" xfId="25161"/>
    <cellStyle name="Примечание 4 5 2 6" xfId="25152"/>
    <cellStyle name="Примечание 4 5 3" xfId="13167"/>
    <cellStyle name="Примечание 4 5 3 2" xfId="13168"/>
    <cellStyle name="Примечание 4 5 3 2 2" xfId="13169"/>
    <cellStyle name="Примечание 4 5 3 2 2 2" xfId="25164"/>
    <cellStyle name="Примечание 4 5 3 2 3" xfId="25163"/>
    <cellStyle name="Примечание 4 5 3 3" xfId="13170"/>
    <cellStyle name="Примечание 4 5 3 3 2" xfId="25165"/>
    <cellStyle name="Примечание 4 5 3 4" xfId="13171"/>
    <cellStyle name="Примечание 4 5 3 4 2" xfId="25166"/>
    <cellStyle name="Примечание 4 5 3 5" xfId="25162"/>
    <cellStyle name="Примечание 4 5 4" xfId="13172"/>
    <cellStyle name="Примечание 4 5 4 2" xfId="13173"/>
    <cellStyle name="Примечание 4 5 4 2 2" xfId="25168"/>
    <cellStyle name="Примечание 4 5 4 3" xfId="25167"/>
    <cellStyle name="Примечание 4 5 5" xfId="13174"/>
    <cellStyle name="Примечание 4 5 5 2" xfId="25169"/>
    <cellStyle name="Примечание 4 5 6" xfId="13175"/>
    <cellStyle name="Примечание 4 5 6 2" xfId="25170"/>
    <cellStyle name="Примечание 4 5 7" xfId="13176"/>
    <cellStyle name="Примечание 4 5 7 2" xfId="25171"/>
    <cellStyle name="Примечание 4 5 8" xfId="25151"/>
    <cellStyle name="Примечание 4 6" xfId="13177"/>
    <cellStyle name="Примечание 4 6 2" xfId="13178"/>
    <cellStyle name="Примечание 4 6 2 2" xfId="13179"/>
    <cellStyle name="Примечание 4 6 2 2 2" xfId="13180"/>
    <cellStyle name="Примечание 4 6 2 2 2 2" xfId="13181"/>
    <cellStyle name="Примечание 4 6 2 2 2 2 2" xfId="25176"/>
    <cellStyle name="Примечание 4 6 2 2 2 3" xfId="25175"/>
    <cellStyle name="Примечание 4 6 2 2 3" xfId="13182"/>
    <cellStyle name="Примечание 4 6 2 2 3 2" xfId="25177"/>
    <cellStyle name="Примечание 4 6 2 2 4" xfId="13183"/>
    <cellStyle name="Примечание 4 6 2 2 4 2" xfId="25178"/>
    <cellStyle name="Примечание 4 6 2 2 5" xfId="25174"/>
    <cellStyle name="Примечание 4 6 2 3" xfId="13184"/>
    <cellStyle name="Примечание 4 6 2 3 2" xfId="13185"/>
    <cellStyle name="Примечание 4 6 2 3 2 2" xfId="25180"/>
    <cellStyle name="Примечание 4 6 2 3 3" xfId="25179"/>
    <cellStyle name="Примечание 4 6 2 4" xfId="13186"/>
    <cellStyle name="Примечание 4 6 2 4 2" xfId="25181"/>
    <cellStyle name="Примечание 4 6 2 5" xfId="13187"/>
    <cellStyle name="Примечание 4 6 2 5 2" xfId="25182"/>
    <cellStyle name="Примечание 4 6 2 6" xfId="25173"/>
    <cellStyle name="Примечание 4 6 3" xfId="13188"/>
    <cellStyle name="Примечание 4 6 3 2" xfId="13189"/>
    <cellStyle name="Примечание 4 6 3 2 2" xfId="13190"/>
    <cellStyle name="Примечание 4 6 3 2 2 2" xfId="25185"/>
    <cellStyle name="Примечание 4 6 3 2 3" xfId="25184"/>
    <cellStyle name="Примечание 4 6 3 3" xfId="13191"/>
    <cellStyle name="Примечание 4 6 3 3 2" xfId="25186"/>
    <cellStyle name="Примечание 4 6 3 4" xfId="13192"/>
    <cellStyle name="Примечание 4 6 3 4 2" xfId="25187"/>
    <cellStyle name="Примечание 4 6 3 5" xfId="25183"/>
    <cellStyle name="Примечание 4 6 4" xfId="13193"/>
    <cellStyle name="Примечание 4 6 4 2" xfId="13194"/>
    <cellStyle name="Примечание 4 6 4 2 2" xfId="25189"/>
    <cellStyle name="Примечание 4 6 4 3" xfId="25188"/>
    <cellStyle name="Примечание 4 6 5" xfId="13195"/>
    <cellStyle name="Примечание 4 6 5 2" xfId="25190"/>
    <cellStyle name="Примечание 4 6 6" xfId="13196"/>
    <cellStyle name="Примечание 4 6 6 2" xfId="25191"/>
    <cellStyle name="Примечание 4 6 7" xfId="13197"/>
    <cellStyle name="Примечание 4 6 7 2" xfId="25192"/>
    <cellStyle name="Примечание 4 6 8" xfId="25172"/>
    <cellStyle name="Примечание 4 7" xfId="13198"/>
    <cellStyle name="Примечание 4 7 2" xfId="13199"/>
    <cellStyle name="Примечание 4 7 2 2" xfId="13200"/>
    <cellStyle name="Примечание 4 7 2 2 2" xfId="13201"/>
    <cellStyle name="Примечание 4 7 2 2 2 2" xfId="13202"/>
    <cellStyle name="Примечание 4 7 2 2 2 2 2" xfId="25197"/>
    <cellStyle name="Примечание 4 7 2 2 2 3" xfId="25196"/>
    <cellStyle name="Примечание 4 7 2 2 3" xfId="13203"/>
    <cellStyle name="Примечание 4 7 2 2 3 2" xfId="25198"/>
    <cellStyle name="Примечание 4 7 2 2 4" xfId="13204"/>
    <cellStyle name="Примечание 4 7 2 2 4 2" xfId="25199"/>
    <cellStyle name="Примечание 4 7 2 2 5" xfId="25195"/>
    <cellStyle name="Примечание 4 7 2 3" xfId="13205"/>
    <cellStyle name="Примечание 4 7 2 3 2" xfId="13206"/>
    <cellStyle name="Примечание 4 7 2 3 2 2" xfId="25201"/>
    <cellStyle name="Примечание 4 7 2 3 3" xfId="25200"/>
    <cellStyle name="Примечание 4 7 2 4" xfId="13207"/>
    <cellStyle name="Примечание 4 7 2 4 2" xfId="25202"/>
    <cellStyle name="Примечание 4 7 2 5" xfId="13208"/>
    <cellStyle name="Примечание 4 7 2 5 2" xfId="25203"/>
    <cellStyle name="Примечание 4 7 2 6" xfId="25194"/>
    <cellStyle name="Примечание 4 7 3" xfId="13209"/>
    <cellStyle name="Примечание 4 7 3 2" xfId="13210"/>
    <cellStyle name="Примечание 4 7 3 2 2" xfId="13211"/>
    <cellStyle name="Примечание 4 7 3 2 2 2" xfId="25206"/>
    <cellStyle name="Примечание 4 7 3 2 3" xfId="25205"/>
    <cellStyle name="Примечание 4 7 3 3" xfId="13212"/>
    <cellStyle name="Примечание 4 7 3 3 2" xfId="25207"/>
    <cellStyle name="Примечание 4 7 3 4" xfId="13213"/>
    <cellStyle name="Примечание 4 7 3 4 2" xfId="25208"/>
    <cellStyle name="Примечание 4 7 3 5" xfId="25204"/>
    <cellStyle name="Примечание 4 7 4" xfId="13214"/>
    <cellStyle name="Примечание 4 7 4 2" xfId="13215"/>
    <cellStyle name="Примечание 4 7 4 2 2" xfId="25210"/>
    <cellStyle name="Примечание 4 7 4 3" xfId="25209"/>
    <cellStyle name="Примечание 4 7 5" xfId="13216"/>
    <cellStyle name="Примечание 4 7 5 2" xfId="25211"/>
    <cellStyle name="Примечание 4 7 6" xfId="13217"/>
    <cellStyle name="Примечание 4 7 6 2" xfId="25212"/>
    <cellStyle name="Примечание 4 7 7" xfId="13218"/>
    <cellStyle name="Примечание 4 7 7 2" xfId="25213"/>
    <cellStyle name="Примечание 4 7 8" xfId="25193"/>
    <cellStyle name="Примечание 4 8" xfId="13219"/>
    <cellStyle name="Примечание 4 8 2" xfId="13220"/>
    <cellStyle name="Примечание 4 8 2 2" xfId="13221"/>
    <cellStyle name="Примечание 4 8 2 2 2" xfId="13222"/>
    <cellStyle name="Примечание 4 8 2 2 2 2" xfId="13223"/>
    <cellStyle name="Примечание 4 8 2 2 2 2 2" xfId="25218"/>
    <cellStyle name="Примечание 4 8 2 2 2 3" xfId="25217"/>
    <cellStyle name="Примечание 4 8 2 2 3" xfId="13224"/>
    <cellStyle name="Примечание 4 8 2 2 3 2" xfId="25219"/>
    <cellStyle name="Примечание 4 8 2 2 4" xfId="13225"/>
    <cellStyle name="Примечание 4 8 2 2 4 2" xfId="25220"/>
    <cellStyle name="Примечание 4 8 2 2 5" xfId="25216"/>
    <cellStyle name="Примечание 4 8 2 3" xfId="13226"/>
    <cellStyle name="Примечание 4 8 2 3 2" xfId="13227"/>
    <cellStyle name="Примечание 4 8 2 3 2 2" xfId="25222"/>
    <cellStyle name="Примечание 4 8 2 3 3" xfId="25221"/>
    <cellStyle name="Примечание 4 8 2 4" xfId="13228"/>
    <cellStyle name="Примечание 4 8 2 4 2" xfId="25223"/>
    <cellStyle name="Примечание 4 8 2 5" xfId="13229"/>
    <cellStyle name="Примечание 4 8 2 5 2" xfId="25224"/>
    <cellStyle name="Примечание 4 8 2 6" xfId="25215"/>
    <cellStyle name="Примечание 4 8 3" xfId="13230"/>
    <cellStyle name="Примечание 4 8 3 2" xfId="13231"/>
    <cellStyle name="Примечание 4 8 3 2 2" xfId="13232"/>
    <cellStyle name="Примечание 4 8 3 2 2 2" xfId="25227"/>
    <cellStyle name="Примечание 4 8 3 2 3" xfId="25226"/>
    <cellStyle name="Примечание 4 8 3 3" xfId="13233"/>
    <cellStyle name="Примечание 4 8 3 3 2" xfId="25228"/>
    <cellStyle name="Примечание 4 8 3 4" xfId="13234"/>
    <cellStyle name="Примечание 4 8 3 4 2" xfId="25229"/>
    <cellStyle name="Примечание 4 8 3 5" xfId="25225"/>
    <cellStyle name="Примечание 4 8 4" xfId="13235"/>
    <cellStyle name="Примечание 4 8 4 2" xfId="13236"/>
    <cellStyle name="Примечание 4 8 4 2 2" xfId="25231"/>
    <cellStyle name="Примечание 4 8 4 3" xfId="25230"/>
    <cellStyle name="Примечание 4 8 5" xfId="13237"/>
    <cellStyle name="Примечание 4 8 5 2" xfId="25232"/>
    <cellStyle name="Примечание 4 8 6" xfId="13238"/>
    <cellStyle name="Примечание 4 8 6 2" xfId="25233"/>
    <cellStyle name="Примечание 4 8 7" xfId="13239"/>
    <cellStyle name="Примечание 4 8 7 2" xfId="25234"/>
    <cellStyle name="Примечание 4 8 8" xfId="25214"/>
    <cellStyle name="Примечание 4 9" xfId="13240"/>
    <cellStyle name="Примечание 4 9 2" xfId="13241"/>
    <cellStyle name="Примечание 4 9 2 2" xfId="13242"/>
    <cellStyle name="Примечание 4 9 2 2 2" xfId="13243"/>
    <cellStyle name="Примечание 4 9 2 2 2 2" xfId="25238"/>
    <cellStyle name="Примечание 4 9 2 2 3" xfId="25237"/>
    <cellStyle name="Примечание 4 9 2 3" xfId="13244"/>
    <cellStyle name="Примечание 4 9 2 3 2" xfId="25239"/>
    <cellStyle name="Примечание 4 9 2 4" xfId="13245"/>
    <cellStyle name="Примечание 4 9 2 4 2" xfId="25240"/>
    <cellStyle name="Примечание 4 9 2 5" xfId="25236"/>
    <cellStyle name="Примечание 4 9 3" xfId="13246"/>
    <cellStyle name="Примечание 4 9 3 2" xfId="13247"/>
    <cellStyle name="Примечание 4 9 3 2 2" xfId="25242"/>
    <cellStyle name="Примечание 4 9 3 3" xfId="25241"/>
    <cellStyle name="Примечание 4 9 4" xfId="13248"/>
    <cellStyle name="Примечание 4 9 4 2" xfId="25243"/>
    <cellStyle name="Примечание 4 9 5" xfId="13249"/>
    <cellStyle name="Примечание 4 9 5 2" xfId="25244"/>
    <cellStyle name="Примечание 4 9 6" xfId="25235"/>
    <cellStyle name="Примечание 4_46EE.2011(v1.0)" xfId="13250"/>
    <cellStyle name="Примечание 40" xfId="13251"/>
    <cellStyle name="Примечание 40 2" xfId="13252"/>
    <cellStyle name="Примечание 40 2 2" xfId="13253"/>
    <cellStyle name="Примечание 40 2 2 2" xfId="13254"/>
    <cellStyle name="Примечание 40 2 2 2 2" xfId="13255"/>
    <cellStyle name="Примечание 40 2 2 2 2 2" xfId="25249"/>
    <cellStyle name="Примечание 40 2 2 2 3" xfId="25248"/>
    <cellStyle name="Примечание 40 2 2 3" xfId="25247"/>
    <cellStyle name="Примечание 40 2 3" xfId="13256"/>
    <cellStyle name="Примечание 40 2 3 2" xfId="13257"/>
    <cellStyle name="Примечание 40 2 3 2 2" xfId="25251"/>
    <cellStyle name="Примечание 40 2 3 3" xfId="25250"/>
    <cellStyle name="Примечание 40 2 4" xfId="25246"/>
    <cellStyle name="Примечание 40 3" xfId="13258"/>
    <cellStyle name="Примечание 40 3 2" xfId="13259"/>
    <cellStyle name="Примечание 40 3 2 2" xfId="13260"/>
    <cellStyle name="Примечание 40 3 2 2 2" xfId="25254"/>
    <cellStyle name="Примечание 40 3 2 3" xfId="25253"/>
    <cellStyle name="Примечание 40 3 3" xfId="25252"/>
    <cellStyle name="Примечание 40 4" xfId="13261"/>
    <cellStyle name="Примечание 40 4 2" xfId="13262"/>
    <cellStyle name="Примечание 40 4 2 2" xfId="25256"/>
    <cellStyle name="Примечание 40 4 3" xfId="25255"/>
    <cellStyle name="Примечание 40 5" xfId="13263"/>
    <cellStyle name="Примечание 40 5 2" xfId="25257"/>
    <cellStyle name="Примечание 40 6" xfId="25245"/>
    <cellStyle name="Примечание 41" xfId="13264"/>
    <cellStyle name="Примечание 41 2" xfId="13265"/>
    <cellStyle name="Примечание 41 2 2" xfId="13266"/>
    <cellStyle name="Примечание 41 2 2 2" xfId="13267"/>
    <cellStyle name="Примечание 41 2 2 2 2" xfId="13268"/>
    <cellStyle name="Примечание 41 2 2 2 2 2" xfId="25262"/>
    <cellStyle name="Примечание 41 2 2 2 3" xfId="25261"/>
    <cellStyle name="Примечание 41 2 2 3" xfId="25260"/>
    <cellStyle name="Примечание 41 2 3" xfId="13269"/>
    <cellStyle name="Примечание 41 2 3 2" xfId="13270"/>
    <cellStyle name="Примечание 41 2 3 2 2" xfId="25264"/>
    <cellStyle name="Примечание 41 2 3 3" xfId="25263"/>
    <cellStyle name="Примечание 41 2 4" xfId="25259"/>
    <cellStyle name="Примечание 41 3" xfId="13271"/>
    <cellStyle name="Примечание 41 3 2" xfId="13272"/>
    <cellStyle name="Примечание 41 3 2 2" xfId="13273"/>
    <cellStyle name="Примечание 41 3 2 2 2" xfId="25267"/>
    <cellStyle name="Примечание 41 3 2 3" xfId="25266"/>
    <cellStyle name="Примечание 41 3 3" xfId="25265"/>
    <cellStyle name="Примечание 41 4" xfId="13274"/>
    <cellStyle name="Примечание 41 4 2" xfId="13275"/>
    <cellStyle name="Примечание 41 4 2 2" xfId="25269"/>
    <cellStyle name="Примечание 41 4 3" xfId="25268"/>
    <cellStyle name="Примечание 41 5" xfId="13276"/>
    <cellStyle name="Примечание 41 5 2" xfId="25270"/>
    <cellStyle name="Примечание 41 6" xfId="25258"/>
    <cellStyle name="Примечание 42" xfId="13277"/>
    <cellStyle name="Примечание 42 2" xfId="13278"/>
    <cellStyle name="Примечание 42 2 2" xfId="13279"/>
    <cellStyle name="Примечание 42 2 2 2" xfId="13280"/>
    <cellStyle name="Примечание 42 2 2 2 2" xfId="13281"/>
    <cellStyle name="Примечание 42 2 2 2 2 2" xfId="25275"/>
    <cellStyle name="Примечание 42 2 2 2 3" xfId="25274"/>
    <cellStyle name="Примечание 42 2 2 3" xfId="25273"/>
    <cellStyle name="Примечание 42 2 3" xfId="13282"/>
    <cellStyle name="Примечание 42 2 3 2" xfId="13283"/>
    <cellStyle name="Примечание 42 2 3 2 2" xfId="25277"/>
    <cellStyle name="Примечание 42 2 3 3" xfId="25276"/>
    <cellStyle name="Примечание 42 2 4" xfId="25272"/>
    <cellStyle name="Примечание 42 3" xfId="13284"/>
    <cellStyle name="Примечание 42 3 2" xfId="13285"/>
    <cellStyle name="Примечание 42 3 2 2" xfId="13286"/>
    <cellStyle name="Примечание 42 3 2 2 2" xfId="25280"/>
    <cellStyle name="Примечание 42 3 2 3" xfId="25279"/>
    <cellStyle name="Примечание 42 3 3" xfId="25278"/>
    <cellStyle name="Примечание 42 4" xfId="13287"/>
    <cellStyle name="Примечание 42 4 2" xfId="13288"/>
    <cellStyle name="Примечание 42 4 2 2" xfId="25282"/>
    <cellStyle name="Примечание 42 4 3" xfId="25281"/>
    <cellStyle name="Примечание 42 5" xfId="13289"/>
    <cellStyle name="Примечание 42 5 2" xfId="25283"/>
    <cellStyle name="Примечание 42 6" xfId="25271"/>
    <cellStyle name="Примечание 43" xfId="13290"/>
    <cellStyle name="Примечание 43 2" xfId="13291"/>
    <cellStyle name="Примечание 43 2 2" xfId="13292"/>
    <cellStyle name="Примечание 43 2 2 2" xfId="13293"/>
    <cellStyle name="Примечание 43 2 2 2 2" xfId="13294"/>
    <cellStyle name="Примечание 43 2 2 2 2 2" xfId="25288"/>
    <cellStyle name="Примечание 43 2 2 2 3" xfId="25287"/>
    <cellStyle name="Примечание 43 2 2 3" xfId="25286"/>
    <cellStyle name="Примечание 43 2 3" xfId="13295"/>
    <cellStyle name="Примечание 43 2 3 2" xfId="13296"/>
    <cellStyle name="Примечание 43 2 3 2 2" xfId="25290"/>
    <cellStyle name="Примечание 43 2 3 3" xfId="25289"/>
    <cellStyle name="Примечание 43 2 4" xfId="25285"/>
    <cellStyle name="Примечание 43 3" xfId="13297"/>
    <cellStyle name="Примечание 43 3 2" xfId="13298"/>
    <cellStyle name="Примечание 43 3 2 2" xfId="13299"/>
    <cellStyle name="Примечание 43 3 2 2 2" xfId="25293"/>
    <cellStyle name="Примечание 43 3 2 3" xfId="25292"/>
    <cellStyle name="Примечание 43 3 3" xfId="25291"/>
    <cellStyle name="Примечание 43 4" xfId="13300"/>
    <cellStyle name="Примечание 43 4 2" xfId="13301"/>
    <cellStyle name="Примечание 43 4 2 2" xfId="25295"/>
    <cellStyle name="Примечание 43 4 3" xfId="25294"/>
    <cellStyle name="Примечание 43 5" xfId="13302"/>
    <cellStyle name="Примечание 43 5 2" xfId="25296"/>
    <cellStyle name="Примечание 43 6" xfId="25284"/>
    <cellStyle name="Примечание 44" xfId="13303"/>
    <cellStyle name="Примечание 44 2" xfId="13304"/>
    <cellStyle name="Примечание 44 2 2" xfId="13305"/>
    <cellStyle name="Примечание 44 2 2 2" xfId="13306"/>
    <cellStyle name="Примечание 44 2 2 2 2" xfId="13307"/>
    <cellStyle name="Примечание 44 2 2 2 2 2" xfId="25301"/>
    <cellStyle name="Примечание 44 2 2 2 3" xfId="25300"/>
    <cellStyle name="Примечание 44 2 2 3" xfId="25299"/>
    <cellStyle name="Примечание 44 2 3" xfId="13308"/>
    <cellStyle name="Примечание 44 2 3 2" xfId="13309"/>
    <cellStyle name="Примечание 44 2 3 2 2" xfId="25303"/>
    <cellStyle name="Примечание 44 2 3 3" xfId="25302"/>
    <cellStyle name="Примечание 44 2 4" xfId="25298"/>
    <cellStyle name="Примечание 44 3" xfId="13310"/>
    <cellStyle name="Примечание 44 3 2" xfId="13311"/>
    <cellStyle name="Примечание 44 3 2 2" xfId="13312"/>
    <cellStyle name="Примечание 44 3 2 2 2" xfId="25306"/>
    <cellStyle name="Примечание 44 3 2 3" xfId="25305"/>
    <cellStyle name="Примечание 44 3 3" xfId="25304"/>
    <cellStyle name="Примечание 44 4" xfId="13313"/>
    <cellStyle name="Примечание 44 4 2" xfId="13314"/>
    <cellStyle name="Примечание 44 4 2 2" xfId="25308"/>
    <cellStyle name="Примечание 44 4 3" xfId="25307"/>
    <cellStyle name="Примечание 44 5" xfId="13315"/>
    <cellStyle name="Примечание 44 5 2" xfId="25309"/>
    <cellStyle name="Примечание 44 6" xfId="25297"/>
    <cellStyle name="Примечание 45" xfId="13316"/>
    <cellStyle name="Примечание 45 2" xfId="13317"/>
    <cellStyle name="Примечание 45 2 2" xfId="13318"/>
    <cellStyle name="Примечание 45 2 2 2" xfId="13319"/>
    <cellStyle name="Примечание 45 2 2 2 2" xfId="13320"/>
    <cellStyle name="Примечание 45 2 2 2 2 2" xfId="25314"/>
    <cellStyle name="Примечание 45 2 2 2 3" xfId="25313"/>
    <cellStyle name="Примечание 45 2 2 3" xfId="25312"/>
    <cellStyle name="Примечание 45 2 3" xfId="13321"/>
    <cellStyle name="Примечание 45 2 3 2" xfId="13322"/>
    <cellStyle name="Примечание 45 2 3 2 2" xfId="25316"/>
    <cellStyle name="Примечание 45 2 3 3" xfId="25315"/>
    <cellStyle name="Примечание 45 2 4" xfId="25311"/>
    <cellStyle name="Примечание 45 3" xfId="13323"/>
    <cellStyle name="Примечание 45 3 2" xfId="13324"/>
    <cellStyle name="Примечание 45 3 2 2" xfId="13325"/>
    <cellStyle name="Примечание 45 3 2 2 2" xfId="25319"/>
    <cellStyle name="Примечание 45 3 2 3" xfId="25318"/>
    <cellStyle name="Примечание 45 3 3" xfId="25317"/>
    <cellStyle name="Примечание 45 4" xfId="13326"/>
    <cellStyle name="Примечание 45 4 2" xfId="13327"/>
    <cellStyle name="Примечание 45 4 2 2" xfId="25321"/>
    <cellStyle name="Примечание 45 4 3" xfId="25320"/>
    <cellStyle name="Примечание 45 5" xfId="13328"/>
    <cellStyle name="Примечание 45 5 2" xfId="25322"/>
    <cellStyle name="Примечание 45 6" xfId="25310"/>
    <cellStyle name="Примечание 46" xfId="13329"/>
    <cellStyle name="Примечание 46 2" xfId="13330"/>
    <cellStyle name="Примечание 46 2 2" xfId="13331"/>
    <cellStyle name="Примечание 46 2 2 2" xfId="13332"/>
    <cellStyle name="Примечание 46 2 2 2 2" xfId="13333"/>
    <cellStyle name="Примечание 46 2 2 2 2 2" xfId="25327"/>
    <cellStyle name="Примечание 46 2 2 2 3" xfId="25326"/>
    <cellStyle name="Примечание 46 2 2 3" xfId="25325"/>
    <cellStyle name="Примечание 46 2 3" xfId="13334"/>
    <cellStyle name="Примечание 46 2 3 2" xfId="13335"/>
    <cellStyle name="Примечание 46 2 3 2 2" xfId="25329"/>
    <cellStyle name="Примечание 46 2 3 3" xfId="25328"/>
    <cellStyle name="Примечание 46 2 4" xfId="25324"/>
    <cellStyle name="Примечание 46 3" xfId="13336"/>
    <cellStyle name="Примечание 46 3 2" xfId="13337"/>
    <cellStyle name="Примечание 46 3 2 2" xfId="13338"/>
    <cellStyle name="Примечание 46 3 2 2 2" xfId="25332"/>
    <cellStyle name="Примечание 46 3 2 3" xfId="25331"/>
    <cellStyle name="Примечание 46 3 3" xfId="25330"/>
    <cellStyle name="Примечание 46 4" xfId="13339"/>
    <cellStyle name="Примечание 46 4 2" xfId="13340"/>
    <cellStyle name="Примечание 46 4 2 2" xfId="25334"/>
    <cellStyle name="Примечание 46 4 3" xfId="25333"/>
    <cellStyle name="Примечание 46 5" xfId="13341"/>
    <cellStyle name="Примечание 46 5 2" xfId="25335"/>
    <cellStyle name="Примечание 46 6" xfId="25323"/>
    <cellStyle name="Примечание 47" xfId="13342"/>
    <cellStyle name="Примечание 47 2" xfId="13343"/>
    <cellStyle name="Примечание 47 2 2" xfId="13344"/>
    <cellStyle name="Примечание 47 2 2 2" xfId="13345"/>
    <cellStyle name="Примечание 47 2 2 2 2" xfId="13346"/>
    <cellStyle name="Примечание 47 2 2 2 2 2" xfId="25340"/>
    <cellStyle name="Примечание 47 2 2 2 3" xfId="25339"/>
    <cellStyle name="Примечание 47 2 2 3" xfId="25338"/>
    <cellStyle name="Примечание 47 2 3" xfId="13347"/>
    <cellStyle name="Примечание 47 2 3 2" xfId="13348"/>
    <cellStyle name="Примечание 47 2 3 2 2" xfId="25342"/>
    <cellStyle name="Примечание 47 2 3 3" xfId="25341"/>
    <cellStyle name="Примечание 47 2 4" xfId="25337"/>
    <cellStyle name="Примечание 47 3" xfId="13349"/>
    <cellStyle name="Примечание 47 3 2" xfId="13350"/>
    <cellStyle name="Примечание 47 3 2 2" xfId="13351"/>
    <cellStyle name="Примечание 47 3 2 2 2" xfId="25345"/>
    <cellStyle name="Примечание 47 3 2 3" xfId="25344"/>
    <cellStyle name="Примечание 47 3 3" xfId="25343"/>
    <cellStyle name="Примечание 47 4" xfId="13352"/>
    <cellStyle name="Примечание 47 4 2" xfId="13353"/>
    <cellStyle name="Примечание 47 4 2 2" xfId="25347"/>
    <cellStyle name="Примечание 47 4 3" xfId="25346"/>
    <cellStyle name="Примечание 47 5" xfId="13354"/>
    <cellStyle name="Примечание 47 5 2" xfId="25348"/>
    <cellStyle name="Примечание 47 6" xfId="25336"/>
    <cellStyle name="Примечание 48" xfId="13355"/>
    <cellStyle name="Примечание 48 2" xfId="13356"/>
    <cellStyle name="Примечание 48 2 2" xfId="13357"/>
    <cellStyle name="Примечание 48 2 2 2" xfId="13358"/>
    <cellStyle name="Примечание 48 2 2 2 2" xfId="13359"/>
    <cellStyle name="Примечание 48 2 2 2 2 2" xfId="25353"/>
    <cellStyle name="Примечание 48 2 2 2 3" xfId="25352"/>
    <cellStyle name="Примечание 48 2 2 3" xfId="25351"/>
    <cellStyle name="Примечание 48 2 3" xfId="13360"/>
    <cellStyle name="Примечание 48 2 3 2" xfId="13361"/>
    <cellStyle name="Примечание 48 2 3 2 2" xfId="25355"/>
    <cellStyle name="Примечание 48 2 3 3" xfId="25354"/>
    <cellStyle name="Примечание 48 2 4" xfId="25350"/>
    <cellStyle name="Примечание 48 3" xfId="13362"/>
    <cellStyle name="Примечание 48 3 2" xfId="13363"/>
    <cellStyle name="Примечание 48 3 2 2" xfId="13364"/>
    <cellStyle name="Примечание 48 3 2 2 2" xfId="25358"/>
    <cellStyle name="Примечание 48 3 2 3" xfId="25357"/>
    <cellStyle name="Примечание 48 3 3" xfId="25356"/>
    <cellStyle name="Примечание 48 4" xfId="13365"/>
    <cellStyle name="Примечание 48 4 2" xfId="13366"/>
    <cellStyle name="Примечание 48 4 2 2" xfId="25360"/>
    <cellStyle name="Примечание 48 4 3" xfId="25359"/>
    <cellStyle name="Примечание 48 5" xfId="13367"/>
    <cellStyle name="Примечание 48 5 2" xfId="25361"/>
    <cellStyle name="Примечание 48 6" xfId="25349"/>
    <cellStyle name="Примечание 49" xfId="13368"/>
    <cellStyle name="Примечание 49 2" xfId="13369"/>
    <cellStyle name="Примечание 49 2 2" xfId="13370"/>
    <cellStyle name="Примечание 49 2 2 2" xfId="13371"/>
    <cellStyle name="Примечание 49 2 2 2 2" xfId="13372"/>
    <cellStyle name="Примечание 49 2 2 2 2 2" xfId="25366"/>
    <cellStyle name="Примечание 49 2 2 2 3" xfId="25365"/>
    <cellStyle name="Примечание 49 2 2 3" xfId="25364"/>
    <cellStyle name="Примечание 49 2 3" xfId="13373"/>
    <cellStyle name="Примечание 49 2 3 2" xfId="13374"/>
    <cellStyle name="Примечание 49 2 3 2 2" xfId="25368"/>
    <cellStyle name="Примечание 49 2 3 3" xfId="25367"/>
    <cellStyle name="Примечание 49 2 4" xfId="25363"/>
    <cellStyle name="Примечание 49 3" xfId="13375"/>
    <cellStyle name="Примечание 49 3 2" xfId="13376"/>
    <cellStyle name="Примечание 49 3 2 2" xfId="13377"/>
    <cellStyle name="Примечание 49 3 2 2 2" xfId="25371"/>
    <cellStyle name="Примечание 49 3 2 3" xfId="25370"/>
    <cellStyle name="Примечание 49 3 3" xfId="25369"/>
    <cellStyle name="Примечание 49 4" xfId="13378"/>
    <cellStyle name="Примечание 49 4 2" xfId="13379"/>
    <cellStyle name="Примечание 49 4 2 2" xfId="25373"/>
    <cellStyle name="Примечание 49 4 3" xfId="25372"/>
    <cellStyle name="Примечание 49 5" xfId="13380"/>
    <cellStyle name="Примечание 49 5 2" xfId="25374"/>
    <cellStyle name="Примечание 49 6" xfId="25362"/>
    <cellStyle name="Примечание 5" xfId="13381"/>
    <cellStyle name="Примечание 5 10" xfId="13382"/>
    <cellStyle name="Примечание 5 10 2" xfId="13383"/>
    <cellStyle name="Примечание 5 10 2 2" xfId="13384"/>
    <cellStyle name="Примечание 5 10 2 2 2" xfId="25378"/>
    <cellStyle name="Примечание 5 10 2 3" xfId="13385"/>
    <cellStyle name="Примечание 5 10 2 3 2" xfId="25379"/>
    <cellStyle name="Примечание 5 10 2 4" xfId="13386"/>
    <cellStyle name="Примечание 5 10 2 4 2" xfId="25380"/>
    <cellStyle name="Примечание 5 10 2 5" xfId="25377"/>
    <cellStyle name="Примечание 5 10 3" xfId="13387"/>
    <cellStyle name="Примечание 5 10 3 2" xfId="25381"/>
    <cellStyle name="Примечание 5 10 4" xfId="13388"/>
    <cellStyle name="Примечание 5 10 4 2" xfId="25382"/>
    <cellStyle name="Примечание 5 10 5" xfId="13389"/>
    <cellStyle name="Примечание 5 10 5 2" xfId="25383"/>
    <cellStyle name="Примечание 5 10 6" xfId="25376"/>
    <cellStyle name="Примечание 5 11" xfId="13390"/>
    <cellStyle name="Примечание 5 11 2" xfId="13391"/>
    <cellStyle name="Примечание 5 11 2 2" xfId="25385"/>
    <cellStyle name="Примечание 5 11 3" xfId="13392"/>
    <cellStyle name="Примечание 5 11 3 2" xfId="25386"/>
    <cellStyle name="Примечание 5 11 4" xfId="13393"/>
    <cellStyle name="Примечание 5 11 4 2" xfId="25387"/>
    <cellStyle name="Примечание 5 11 5" xfId="25384"/>
    <cellStyle name="Примечание 5 12" xfId="13394"/>
    <cellStyle name="Примечание 5 12 2" xfId="25388"/>
    <cellStyle name="Примечание 5 13" xfId="13395"/>
    <cellStyle name="Примечание 5 13 2" xfId="25389"/>
    <cellStyle name="Примечание 5 14" xfId="13396"/>
    <cellStyle name="Примечание 5 14 2" xfId="25390"/>
    <cellStyle name="Примечание 5 15" xfId="25375"/>
    <cellStyle name="Примечание 5 2" xfId="13397"/>
    <cellStyle name="Примечание 5 2 10" xfId="13398"/>
    <cellStyle name="Примечание 5 2 10 2" xfId="25392"/>
    <cellStyle name="Примечание 5 2 11" xfId="13399"/>
    <cellStyle name="Примечание 5 2 11 2" xfId="25393"/>
    <cellStyle name="Примечание 5 2 12" xfId="13400"/>
    <cellStyle name="Примечание 5 2 12 2" xfId="25394"/>
    <cellStyle name="Примечание 5 2 13" xfId="25391"/>
    <cellStyle name="Примечание 5 2 2" xfId="13401"/>
    <cellStyle name="Примечание 5 2 2 2" xfId="13402"/>
    <cellStyle name="Примечание 5 2 2 2 2" xfId="13403"/>
    <cellStyle name="Примечание 5 2 2 2 2 2" xfId="13404"/>
    <cellStyle name="Примечание 5 2 2 2 2 2 2" xfId="25398"/>
    <cellStyle name="Примечание 5 2 2 2 2 3" xfId="25397"/>
    <cellStyle name="Примечание 5 2 2 2 3" xfId="13405"/>
    <cellStyle name="Примечание 5 2 2 2 3 2" xfId="25399"/>
    <cellStyle name="Примечание 5 2 2 2 4" xfId="13406"/>
    <cellStyle name="Примечание 5 2 2 2 4 2" xfId="25400"/>
    <cellStyle name="Примечание 5 2 2 2 5" xfId="25396"/>
    <cellStyle name="Примечание 5 2 2 3" xfId="13407"/>
    <cellStyle name="Примечание 5 2 2 3 2" xfId="13408"/>
    <cellStyle name="Примечание 5 2 2 3 2 2" xfId="25402"/>
    <cellStyle name="Примечание 5 2 2 3 3" xfId="25401"/>
    <cellStyle name="Примечание 5 2 2 4" xfId="13409"/>
    <cellStyle name="Примечание 5 2 2 4 2" xfId="25403"/>
    <cellStyle name="Примечание 5 2 2 5" xfId="13410"/>
    <cellStyle name="Примечание 5 2 2 5 2" xfId="25404"/>
    <cellStyle name="Примечание 5 2 2 6" xfId="25395"/>
    <cellStyle name="Примечание 5 2 3" xfId="13411"/>
    <cellStyle name="Примечание 5 2 3 2" xfId="13412"/>
    <cellStyle name="Примечание 5 2 3 2 2" xfId="13413"/>
    <cellStyle name="Примечание 5 2 3 2 2 2" xfId="25407"/>
    <cellStyle name="Примечание 5 2 3 2 3" xfId="13414"/>
    <cellStyle name="Примечание 5 2 3 2 3 2" xfId="25408"/>
    <cellStyle name="Примечание 5 2 3 2 4" xfId="13415"/>
    <cellStyle name="Примечание 5 2 3 2 4 2" xfId="25409"/>
    <cellStyle name="Примечание 5 2 3 2 5" xfId="25406"/>
    <cellStyle name="Примечание 5 2 3 3" xfId="13416"/>
    <cellStyle name="Примечание 5 2 3 3 2" xfId="25410"/>
    <cellStyle name="Примечание 5 2 3 4" xfId="13417"/>
    <cellStyle name="Примечание 5 2 3 4 2" xfId="25411"/>
    <cellStyle name="Примечание 5 2 3 5" xfId="13418"/>
    <cellStyle name="Примечание 5 2 3 5 2" xfId="25412"/>
    <cellStyle name="Примечание 5 2 3 6" xfId="25405"/>
    <cellStyle name="Примечание 5 2 4" xfId="13419"/>
    <cellStyle name="Примечание 5 2 4 2" xfId="13420"/>
    <cellStyle name="Примечание 5 2 4 2 2" xfId="13421"/>
    <cellStyle name="Примечание 5 2 4 2 2 2" xfId="25415"/>
    <cellStyle name="Примечание 5 2 4 2 3" xfId="13422"/>
    <cellStyle name="Примечание 5 2 4 2 3 2" xfId="25416"/>
    <cellStyle name="Примечание 5 2 4 2 4" xfId="13423"/>
    <cellStyle name="Примечание 5 2 4 2 4 2" xfId="25417"/>
    <cellStyle name="Примечание 5 2 4 2 5" xfId="25414"/>
    <cellStyle name="Примечание 5 2 4 3" xfId="13424"/>
    <cellStyle name="Примечание 5 2 4 3 2" xfId="25418"/>
    <cellStyle name="Примечание 5 2 4 4" xfId="13425"/>
    <cellStyle name="Примечание 5 2 4 4 2" xfId="25419"/>
    <cellStyle name="Примечание 5 2 4 5" xfId="13426"/>
    <cellStyle name="Примечание 5 2 4 5 2" xfId="25420"/>
    <cellStyle name="Примечание 5 2 4 6" xfId="25413"/>
    <cellStyle name="Примечание 5 2 5" xfId="13427"/>
    <cellStyle name="Примечание 5 2 5 2" xfId="13428"/>
    <cellStyle name="Примечание 5 2 5 2 2" xfId="13429"/>
    <cellStyle name="Примечание 5 2 5 2 2 2" xfId="25423"/>
    <cellStyle name="Примечание 5 2 5 2 3" xfId="13430"/>
    <cellStyle name="Примечание 5 2 5 2 3 2" xfId="25424"/>
    <cellStyle name="Примечание 5 2 5 2 4" xfId="13431"/>
    <cellStyle name="Примечание 5 2 5 2 4 2" xfId="25425"/>
    <cellStyle name="Примечание 5 2 5 2 5" xfId="25422"/>
    <cellStyle name="Примечание 5 2 5 3" xfId="13432"/>
    <cellStyle name="Примечание 5 2 5 3 2" xfId="25426"/>
    <cellStyle name="Примечание 5 2 5 4" xfId="13433"/>
    <cellStyle name="Примечание 5 2 5 4 2" xfId="25427"/>
    <cellStyle name="Примечание 5 2 5 5" xfId="13434"/>
    <cellStyle name="Примечание 5 2 5 5 2" xfId="25428"/>
    <cellStyle name="Примечание 5 2 5 6" xfId="25421"/>
    <cellStyle name="Примечание 5 2 6" xfId="13435"/>
    <cellStyle name="Примечание 5 2 6 2" xfId="13436"/>
    <cellStyle name="Примечание 5 2 6 2 2" xfId="13437"/>
    <cellStyle name="Примечание 5 2 6 2 2 2" xfId="25431"/>
    <cellStyle name="Примечание 5 2 6 2 3" xfId="13438"/>
    <cellStyle name="Примечание 5 2 6 2 3 2" xfId="25432"/>
    <cellStyle name="Примечание 5 2 6 2 4" xfId="13439"/>
    <cellStyle name="Примечание 5 2 6 2 4 2" xfId="25433"/>
    <cellStyle name="Примечание 5 2 6 2 5" xfId="25430"/>
    <cellStyle name="Примечание 5 2 6 3" xfId="13440"/>
    <cellStyle name="Примечание 5 2 6 3 2" xfId="25434"/>
    <cellStyle name="Примечание 5 2 6 4" xfId="13441"/>
    <cellStyle name="Примечание 5 2 6 4 2" xfId="25435"/>
    <cellStyle name="Примечание 5 2 6 5" xfId="13442"/>
    <cellStyle name="Примечание 5 2 6 5 2" xfId="25436"/>
    <cellStyle name="Примечание 5 2 6 6" xfId="25429"/>
    <cellStyle name="Примечание 5 2 7" xfId="13443"/>
    <cellStyle name="Примечание 5 2 7 2" xfId="13444"/>
    <cellStyle name="Примечание 5 2 7 2 2" xfId="13445"/>
    <cellStyle name="Примечание 5 2 7 2 2 2" xfId="25439"/>
    <cellStyle name="Примечание 5 2 7 2 3" xfId="13446"/>
    <cellStyle name="Примечание 5 2 7 2 3 2" xfId="25440"/>
    <cellStyle name="Примечание 5 2 7 2 4" xfId="13447"/>
    <cellStyle name="Примечание 5 2 7 2 4 2" xfId="25441"/>
    <cellStyle name="Примечание 5 2 7 2 5" xfId="25438"/>
    <cellStyle name="Примечание 5 2 7 3" xfId="13448"/>
    <cellStyle name="Примечание 5 2 7 3 2" xfId="25442"/>
    <cellStyle name="Примечание 5 2 7 4" xfId="13449"/>
    <cellStyle name="Примечание 5 2 7 4 2" xfId="25443"/>
    <cellStyle name="Примечание 5 2 7 5" xfId="13450"/>
    <cellStyle name="Примечание 5 2 7 5 2" xfId="25444"/>
    <cellStyle name="Примечание 5 2 7 6" xfId="25437"/>
    <cellStyle name="Примечание 5 2 8" xfId="13451"/>
    <cellStyle name="Примечание 5 2 8 2" xfId="13452"/>
    <cellStyle name="Примечание 5 2 8 2 2" xfId="13453"/>
    <cellStyle name="Примечание 5 2 8 2 2 2" xfId="25447"/>
    <cellStyle name="Примечание 5 2 8 2 3" xfId="13454"/>
    <cellStyle name="Примечание 5 2 8 2 3 2" xfId="25448"/>
    <cellStyle name="Примечание 5 2 8 2 4" xfId="13455"/>
    <cellStyle name="Примечание 5 2 8 2 4 2" xfId="25449"/>
    <cellStyle name="Примечание 5 2 8 2 5" xfId="25446"/>
    <cellStyle name="Примечание 5 2 8 3" xfId="13456"/>
    <cellStyle name="Примечание 5 2 8 3 2" xfId="25450"/>
    <cellStyle name="Примечание 5 2 8 4" xfId="13457"/>
    <cellStyle name="Примечание 5 2 8 4 2" xfId="25451"/>
    <cellStyle name="Примечание 5 2 8 5" xfId="13458"/>
    <cellStyle name="Примечание 5 2 8 5 2" xfId="25452"/>
    <cellStyle name="Примечание 5 2 8 6" xfId="25445"/>
    <cellStyle name="Примечание 5 2 9" xfId="13459"/>
    <cellStyle name="Примечание 5 2 9 2" xfId="13460"/>
    <cellStyle name="Примечание 5 2 9 2 2" xfId="25454"/>
    <cellStyle name="Примечание 5 2 9 3" xfId="13461"/>
    <cellStyle name="Примечание 5 2 9 3 2" xfId="25455"/>
    <cellStyle name="Примечание 5 2 9 4" xfId="13462"/>
    <cellStyle name="Примечание 5 2 9 4 2" xfId="25456"/>
    <cellStyle name="Примечание 5 2 9 5" xfId="25453"/>
    <cellStyle name="Примечание 5 3" xfId="13463"/>
    <cellStyle name="Примечание 5 3 10" xfId="13464"/>
    <cellStyle name="Примечание 5 3 10 2" xfId="25458"/>
    <cellStyle name="Примечание 5 3 11" xfId="13465"/>
    <cellStyle name="Примечание 5 3 11 2" xfId="25459"/>
    <cellStyle name="Примечание 5 3 12" xfId="25457"/>
    <cellStyle name="Примечание 5 3 2" xfId="13466"/>
    <cellStyle name="Примечание 5 3 2 2" xfId="13467"/>
    <cellStyle name="Примечание 5 3 2 2 2" xfId="13468"/>
    <cellStyle name="Примечание 5 3 2 2 2 2" xfId="13469"/>
    <cellStyle name="Примечание 5 3 2 2 2 2 2" xfId="25463"/>
    <cellStyle name="Примечание 5 3 2 2 2 3" xfId="25462"/>
    <cellStyle name="Примечание 5 3 2 2 3" xfId="13470"/>
    <cellStyle name="Примечание 5 3 2 2 3 2" xfId="25464"/>
    <cellStyle name="Примечание 5 3 2 2 4" xfId="13471"/>
    <cellStyle name="Примечание 5 3 2 2 4 2" xfId="25465"/>
    <cellStyle name="Примечание 5 3 2 2 5" xfId="25461"/>
    <cellStyle name="Примечание 5 3 2 3" xfId="13472"/>
    <cellStyle name="Примечание 5 3 2 3 2" xfId="13473"/>
    <cellStyle name="Примечание 5 3 2 3 2 2" xfId="25467"/>
    <cellStyle name="Примечание 5 3 2 3 3" xfId="25466"/>
    <cellStyle name="Примечание 5 3 2 4" xfId="13474"/>
    <cellStyle name="Примечание 5 3 2 4 2" xfId="25468"/>
    <cellStyle name="Примечание 5 3 2 5" xfId="13475"/>
    <cellStyle name="Примечание 5 3 2 5 2" xfId="25469"/>
    <cellStyle name="Примечание 5 3 2 6" xfId="25460"/>
    <cellStyle name="Примечание 5 3 3" xfId="13476"/>
    <cellStyle name="Примечание 5 3 3 2" xfId="13477"/>
    <cellStyle name="Примечание 5 3 3 2 2" xfId="13478"/>
    <cellStyle name="Примечание 5 3 3 2 2 2" xfId="25472"/>
    <cellStyle name="Примечание 5 3 3 2 3" xfId="13479"/>
    <cellStyle name="Примечание 5 3 3 2 3 2" xfId="25473"/>
    <cellStyle name="Примечание 5 3 3 2 4" xfId="13480"/>
    <cellStyle name="Примечание 5 3 3 2 4 2" xfId="25474"/>
    <cellStyle name="Примечание 5 3 3 2 5" xfId="25471"/>
    <cellStyle name="Примечание 5 3 3 3" xfId="13481"/>
    <cellStyle name="Примечание 5 3 3 3 2" xfId="25475"/>
    <cellStyle name="Примечание 5 3 3 4" xfId="13482"/>
    <cellStyle name="Примечание 5 3 3 4 2" xfId="25476"/>
    <cellStyle name="Примечание 5 3 3 5" xfId="13483"/>
    <cellStyle name="Примечание 5 3 3 5 2" xfId="25477"/>
    <cellStyle name="Примечание 5 3 3 6" xfId="25470"/>
    <cellStyle name="Примечание 5 3 4" xfId="13484"/>
    <cellStyle name="Примечание 5 3 4 2" xfId="13485"/>
    <cellStyle name="Примечание 5 3 4 2 2" xfId="13486"/>
    <cellStyle name="Примечание 5 3 4 2 2 2" xfId="25480"/>
    <cellStyle name="Примечание 5 3 4 2 3" xfId="13487"/>
    <cellStyle name="Примечание 5 3 4 2 3 2" xfId="25481"/>
    <cellStyle name="Примечание 5 3 4 2 4" xfId="13488"/>
    <cellStyle name="Примечание 5 3 4 2 4 2" xfId="25482"/>
    <cellStyle name="Примечание 5 3 4 2 5" xfId="25479"/>
    <cellStyle name="Примечание 5 3 4 3" xfId="13489"/>
    <cellStyle name="Примечание 5 3 4 3 2" xfId="25483"/>
    <cellStyle name="Примечание 5 3 4 4" xfId="13490"/>
    <cellStyle name="Примечание 5 3 4 4 2" xfId="25484"/>
    <cellStyle name="Примечание 5 3 4 5" xfId="13491"/>
    <cellStyle name="Примечание 5 3 4 5 2" xfId="25485"/>
    <cellStyle name="Примечание 5 3 4 6" xfId="25478"/>
    <cellStyle name="Примечание 5 3 5" xfId="13492"/>
    <cellStyle name="Примечание 5 3 5 2" xfId="13493"/>
    <cellStyle name="Примечание 5 3 5 2 2" xfId="13494"/>
    <cellStyle name="Примечание 5 3 5 2 2 2" xfId="25488"/>
    <cellStyle name="Примечание 5 3 5 2 3" xfId="13495"/>
    <cellStyle name="Примечание 5 3 5 2 3 2" xfId="25489"/>
    <cellStyle name="Примечание 5 3 5 2 4" xfId="13496"/>
    <cellStyle name="Примечание 5 3 5 2 4 2" xfId="25490"/>
    <cellStyle name="Примечание 5 3 5 2 5" xfId="25487"/>
    <cellStyle name="Примечание 5 3 5 3" xfId="13497"/>
    <cellStyle name="Примечание 5 3 5 3 2" xfId="25491"/>
    <cellStyle name="Примечание 5 3 5 4" xfId="13498"/>
    <cellStyle name="Примечание 5 3 5 4 2" xfId="25492"/>
    <cellStyle name="Примечание 5 3 5 5" xfId="13499"/>
    <cellStyle name="Примечание 5 3 5 5 2" xfId="25493"/>
    <cellStyle name="Примечание 5 3 5 6" xfId="25486"/>
    <cellStyle name="Примечание 5 3 6" xfId="13500"/>
    <cellStyle name="Примечание 5 3 6 2" xfId="13501"/>
    <cellStyle name="Примечание 5 3 6 2 2" xfId="13502"/>
    <cellStyle name="Примечание 5 3 6 2 2 2" xfId="25496"/>
    <cellStyle name="Примечание 5 3 6 2 3" xfId="13503"/>
    <cellStyle name="Примечание 5 3 6 2 3 2" xfId="25497"/>
    <cellStyle name="Примечание 5 3 6 2 4" xfId="13504"/>
    <cellStyle name="Примечание 5 3 6 2 4 2" xfId="25498"/>
    <cellStyle name="Примечание 5 3 6 2 5" xfId="25495"/>
    <cellStyle name="Примечание 5 3 6 3" xfId="13505"/>
    <cellStyle name="Примечание 5 3 6 3 2" xfId="25499"/>
    <cellStyle name="Примечание 5 3 6 4" xfId="13506"/>
    <cellStyle name="Примечание 5 3 6 4 2" xfId="25500"/>
    <cellStyle name="Примечание 5 3 6 5" xfId="13507"/>
    <cellStyle name="Примечание 5 3 6 5 2" xfId="25501"/>
    <cellStyle name="Примечание 5 3 6 6" xfId="25494"/>
    <cellStyle name="Примечание 5 3 7" xfId="13508"/>
    <cellStyle name="Примечание 5 3 7 2" xfId="13509"/>
    <cellStyle name="Примечание 5 3 7 2 2" xfId="13510"/>
    <cellStyle name="Примечание 5 3 7 2 2 2" xfId="25504"/>
    <cellStyle name="Примечание 5 3 7 2 3" xfId="13511"/>
    <cellStyle name="Примечание 5 3 7 2 3 2" xfId="25505"/>
    <cellStyle name="Примечание 5 3 7 2 4" xfId="13512"/>
    <cellStyle name="Примечание 5 3 7 2 4 2" xfId="25506"/>
    <cellStyle name="Примечание 5 3 7 2 5" xfId="25503"/>
    <cellStyle name="Примечание 5 3 7 3" xfId="13513"/>
    <cellStyle name="Примечание 5 3 7 3 2" xfId="25507"/>
    <cellStyle name="Примечание 5 3 7 4" xfId="13514"/>
    <cellStyle name="Примечание 5 3 7 4 2" xfId="25508"/>
    <cellStyle name="Примечание 5 3 7 5" xfId="13515"/>
    <cellStyle name="Примечание 5 3 7 5 2" xfId="25509"/>
    <cellStyle name="Примечание 5 3 7 6" xfId="25502"/>
    <cellStyle name="Примечание 5 3 8" xfId="13516"/>
    <cellStyle name="Примечание 5 3 8 2" xfId="13517"/>
    <cellStyle name="Примечание 5 3 8 2 2" xfId="25511"/>
    <cellStyle name="Примечание 5 3 8 3" xfId="13518"/>
    <cellStyle name="Примечание 5 3 8 3 2" xfId="25512"/>
    <cellStyle name="Примечание 5 3 8 4" xfId="13519"/>
    <cellStyle name="Примечание 5 3 8 4 2" xfId="25513"/>
    <cellStyle name="Примечание 5 3 8 5" xfId="25510"/>
    <cellStyle name="Примечание 5 3 9" xfId="13520"/>
    <cellStyle name="Примечание 5 3 9 2" xfId="25514"/>
    <cellStyle name="Примечание 5 4" xfId="13521"/>
    <cellStyle name="Примечание 5 4 10" xfId="13522"/>
    <cellStyle name="Примечание 5 4 10 2" xfId="25516"/>
    <cellStyle name="Примечание 5 4 11" xfId="13523"/>
    <cellStyle name="Примечание 5 4 11 2" xfId="25517"/>
    <cellStyle name="Примечание 5 4 12" xfId="25515"/>
    <cellStyle name="Примечание 5 4 2" xfId="13524"/>
    <cellStyle name="Примечание 5 4 2 2" xfId="13525"/>
    <cellStyle name="Примечание 5 4 2 2 2" xfId="13526"/>
    <cellStyle name="Примечание 5 4 2 2 2 2" xfId="13527"/>
    <cellStyle name="Примечание 5 4 2 2 2 2 2" xfId="25521"/>
    <cellStyle name="Примечание 5 4 2 2 2 3" xfId="25520"/>
    <cellStyle name="Примечание 5 4 2 2 3" xfId="13528"/>
    <cellStyle name="Примечание 5 4 2 2 3 2" xfId="25522"/>
    <cellStyle name="Примечание 5 4 2 2 4" xfId="13529"/>
    <cellStyle name="Примечание 5 4 2 2 4 2" xfId="25523"/>
    <cellStyle name="Примечание 5 4 2 2 5" xfId="25519"/>
    <cellStyle name="Примечание 5 4 2 3" xfId="13530"/>
    <cellStyle name="Примечание 5 4 2 3 2" xfId="13531"/>
    <cellStyle name="Примечание 5 4 2 3 2 2" xfId="25525"/>
    <cellStyle name="Примечание 5 4 2 3 3" xfId="25524"/>
    <cellStyle name="Примечание 5 4 2 4" xfId="13532"/>
    <cellStyle name="Примечание 5 4 2 4 2" xfId="25526"/>
    <cellStyle name="Примечание 5 4 2 5" xfId="13533"/>
    <cellStyle name="Примечание 5 4 2 5 2" xfId="25527"/>
    <cellStyle name="Примечание 5 4 2 6" xfId="25518"/>
    <cellStyle name="Примечание 5 4 3" xfId="13534"/>
    <cellStyle name="Примечание 5 4 3 2" xfId="13535"/>
    <cellStyle name="Примечание 5 4 3 2 2" xfId="13536"/>
    <cellStyle name="Примечание 5 4 3 2 2 2" xfId="25530"/>
    <cellStyle name="Примечание 5 4 3 2 3" xfId="13537"/>
    <cellStyle name="Примечание 5 4 3 2 3 2" xfId="25531"/>
    <cellStyle name="Примечание 5 4 3 2 4" xfId="13538"/>
    <cellStyle name="Примечание 5 4 3 2 4 2" xfId="25532"/>
    <cellStyle name="Примечание 5 4 3 2 5" xfId="25529"/>
    <cellStyle name="Примечание 5 4 3 3" xfId="13539"/>
    <cellStyle name="Примечание 5 4 3 3 2" xfId="25533"/>
    <cellStyle name="Примечание 5 4 3 4" xfId="13540"/>
    <cellStyle name="Примечание 5 4 3 4 2" xfId="25534"/>
    <cellStyle name="Примечание 5 4 3 5" xfId="13541"/>
    <cellStyle name="Примечание 5 4 3 5 2" xfId="25535"/>
    <cellStyle name="Примечание 5 4 3 6" xfId="25528"/>
    <cellStyle name="Примечание 5 4 4" xfId="13542"/>
    <cellStyle name="Примечание 5 4 4 2" xfId="13543"/>
    <cellStyle name="Примечание 5 4 4 2 2" xfId="13544"/>
    <cellStyle name="Примечание 5 4 4 2 2 2" xfId="25538"/>
    <cellStyle name="Примечание 5 4 4 2 3" xfId="13545"/>
    <cellStyle name="Примечание 5 4 4 2 3 2" xfId="25539"/>
    <cellStyle name="Примечание 5 4 4 2 4" xfId="13546"/>
    <cellStyle name="Примечание 5 4 4 2 4 2" xfId="25540"/>
    <cellStyle name="Примечание 5 4 4 2 5" xfId="25537"/>
    <cellStyle name="Примечание 5 4 4 3" xfId="13547"/>
    <cellStyle name="Примечание 5 4 4 3 2" xfId="25541"/>
    <cellStyle name="Примечание 5 4 4 4" xfId="13548"/>
    <cellStyle name="Примечание 5 4 4 4 2" xfId="25542"/>
    <cellStyle name="Примечание 5 4 4 5" xfId="13549"/>
    <cellStyle name="Примечание 5 4 4 5 2" xfId="25543"/>
    <cellStyle name="Примечание 5 4 4 6" xfId="25536"/>
    <cellStyle name="Примечание 5 4 5" xfId="13550"/>
    <cellStyle name="Примечание 5 4 5 2" xfId="13551"/>
    <cellStyle name="Примечание 5 4 5 2 2" xfId="13552"/>
    <cellStyle name="Примечание 5 4 5 2 2 2" xfId="25546"/>
    <cellStyle name="Примечание 5 4 5 2 3" xfId="13553"/>
    <cellStyle name="Примечание 5 4 5 2 3 2" xfId="25547"/>
    <cellStyle name="Примечание 5 4 5 2 4" xfId="13554"/>
    <cellStyle name="Примечание 5 4 5 2 4 2" xfId="25548"/>
    <cellStyle name="Примечание 5 4 5 2 5" xfId="25545"/>
    <cellStyle name="Примечание 5 4 5 3" xfId="13555"/>
    <cellStyle name="Примечание 5 4 5 3 2" xfId="25549"/>
    <cellStyle name="Примечание 5 4 5 4" xfId="13556"/>
    <cellStyle name="Примечание 5 4 5 4 2" xfId="25550"/>
    <cellStyle name="Примечание 5 4 5 5" xfId="13557"/>
    <cellStyle name="Примечание 5 4 5 5 2" xfId="25551"/>
    <cellStyle name="Примечание 5 4 5 6" xfId="25544"/>
    <cellStyle name="Примечание 5 4 6" xfId="13558"/>
    <cellStyle name="Примечание 5 4 6 2" xfId="13559"/>
    <cellStyle name="Примечание 5 4 6 2 2" xfId="13560"/>
    <cellStyle name="Примечание 5 4 6 2 2 2" xfId="25554"/>
    <cellStyle name="Примечание 5 4 6 2 3" xfId="13561"/>
    <cellStyle name="Примечание 5 4 6 2 3 2" xfId="25555"/>
    <cellStyle name="Примечание 5 4 6 2 4" xfId="13562"/>
    <cellStyle name="Примечание 5 4 6 2 4 2" xfId="25556"/>
    <cellStyle name="Примечание 5 4 6 2 5" xfId="25553"/>
    <cellStyle name="Примечание 5 4 6 3" xfId="13563"/>
    <cellStyle name="Примечание 5 4 6 3 2" xfId="25557"/>
    <cellStyle name="Примечание 5 4 6 4" xfId="13564"/>
    <cellStyle name="Примечание 5 4 6 4 2" xfId="25558"/>
    <cellStyle name="Примечание 5 4 6 5" xfId="13565"/>
    <cellStyle name="Примечание 5 4 6 5 2" xfId="25559"/>
    <cellStyle name="Примечание 5 4 6 6" xfId="25552"/>
    <cellStyle name="Примечание 5 4 7" xfId="13566"/>
    <cellStyle name="Примечание 5 4 7 2" xfId="13567"/>
    <cellStyle name="Примечание 5 4 7 2 2" xfId="13568"/>
    <cellStyle name="Примечание 5 4 7 2 2 2" xfId="25562"/>
    <cellStyle name="Примечание 5 4 7 2 3" xfId="13569"/>
    <cellStyle name="Примечание 5 4 7 2 3 2" xfId="25563"/>
    <cellStyle name="Примечание 5 4 7 2 4" xfId="13570"/>
    <cellStyle name="Примечание 5 4 7 2 4 2" xfId="25564"/>
    <cellStyle name="Примечание 5 4 7 2 5" xfId="25561"/>
    <cellStyle name="Примечание 5 4 7 3" xfId="13571"/>
    <cellStyle name="Примечание 5 4 7 3 2" xfId="25565"/>
    <cellStyle name="Примечание 5 4 7 4" xfId="13572"/>
    <cellStyle name="Примечание 5 4 7 4 2" xfId="25566"/>
    <cellStyle name="Примечание 5 4 7 5" xfId="13573"/>
    <cellStyle name="Примечание 5 4 7 5 2" xfId="25567"/>
    <cellStyle name="Примечание 5 4 7 6" xfId="25560"/>
    <cellStyle name="Примечание 5 4 8" xfId="13574"/>
    <cellStyle name="Примечание 5 4 8 2" xfId="13575"/>
    <cellStyle name="Примечание 5 4 8 2 2" xfId="25569"/>
    <cellStyle name="Примечание 5 4 8 3" xfId="13576"/>
    <cellStyle name="Примечание 5 4 8 3 2" xfId="25570"/>
    <cellStyle name="Примечание 5 4 8 4" xfId="13577"/>
    <cellStyle name="Примечание 5 4 8 4 2" xfId="25571"/>
    <cellStyle name="Примечание 5 4 8 5" xfId="25568"/>
    <cellStyle name="Примечание 5 4 9" xfId="13578"/>
    <cellStyle name="Примечание 5 4 9 2" xfId="25572"/>
    <cellStyle name="Примечание 5 5" xfId="13579"/>
    <cellStyle name="Примечание 5 5 2" xfId="13580"/>
    <cellStyle name="Примечание 5 5 2 2" xfId="13581"/>
    <cellStyle name="Примечание 5 5 2 2 2" xfId="13582"/>
    <cellStyle name="Примечание 5 5 2 2 2 2" xfId="13583"/>
    <cellStyle name="Примечание 5 5 2 2 2 2 2" xfId="25577"/>
    <cellStyle name="Примечание 5 5 2 2 2 3" xfId="25576"/>
    <cellStyle name="Примечание 5 5 2 2 3" xfId="13584"/>
    <cellStyle name="Примечание 5 5 2 2 3 2" xfId="25578"/>
    <cellStyle name="Примечание 5 5 2 2 4" xfId="13585"/>
    <cellStyle name="Примечание 5 5 2 2 4 2" xfId="25579"/>
    <cellStyle name="Примечание 5 5 2 2 5" xfId="25575"/>
    <cellStyle name="Примечание 5 5 2 3" xfId="13586"/>
    <cellStyle name="Примечание 5 5 2 3 2" xfId="13587"/>
    <cellStyle name="Примечание 5 5 2 3 2 2" xfId="25581"/>
    <cellStyle name="Примечание 5 5 2 3 3" xfId="25580"/>
    <cellStyle name="Примечание 5 5 2 4" xfId="13588"/>
    <cellStyle name="Примечание 5 5 2 4 2" xfId="25582"/>
    <cellStyle name="Примечание 5 5 2 5" xfId="13589"/>
    <cellStyle name="Примечание 5 5 2 5 2" xfId="25583"/>
    <cellStyle name="Примечание 5 5 2 6" xfId="25574"/>
    <cellStyle name="Примечание 5 5 3" xfId="13590"/>
    <cellStyle name="Примечание 5 5 3 2" xfId="13591"/>
    <cellStyle name="Примечание 5 5 3 2 2" xfId="13592"/>
    <cellStyle name="Примечание 5 5 3 2 2 2" xfId="25586"/>
    <cellStyle name="Примечание 5 5 3 2 3" xfId="25585"/>
    <cellStyle name="Примечание 5 5 3 3" xfId="13593"/>
    <cellStyle name="Примечание 5 5 3 3 2" xfId="25587"/>
    <cellStyle name="Примечание 5 5 3 4" xfId="13594"/>
    <cellStyle name="Примечание 5 5 3 4 2" xfId="25588"/>
    <cellStyle name="Примечание 5 5 3 5" xfId="25584"/>
    <cellStyle name="Примечание 5 5 4" xfId="13595"/>
    <cellStyle name="Примечание 5 5 4 2" xfId="13596"/>
    <cellStyle name="Примечание 5 5 4 2 2" xfId="25590"/>
    <cellStyle name="Примечание 5 5 4 3" xfId="25589"/>
    <cellStyle name="Примечание 5 5 5" xfId="13597"/>
    <cellStyle name="Примечание 5 5 5 2" xfId="25591"/>
    <cellStyle name="Примечание 5 5 6" xfId="13598"/>
    <cellStyle name="Примечание 5 5 6 2" xfId="25592"/>
    <cellStyle name="Примечание 5 5 7" xfId="13599"/>
    <cellStyle name="Примечание 5 5 7 2" xfId="25593"/>
    <cellStyle name="Примечание 5 5 8" xfId="25573"/>
    <cellStyle name="Примечание 5 6" xfId="13600"/>
    <cellStyle name="Примечание 5 6 2" xfId="13601"/>
    <cellStyle name="Примечание 5 6 2 2" xfId="13602"/>
    <cellStyle name="Примечание 5 6 2 2 2" xfId="13603"/>
    <cellStyle name="Примечание 5 6 2 2 2 2" xfId="13604"/>
    <cellStyle name="Примечание 5 6 2 2 2 2 2" xfId="25598"/>
    <cellStyle name="Примечание 5 6 2 2 2 3" xfId="25597"/>
    <cellStyle name="Примечание 5 6 2 2 3" xfId="13605"/>
    <cellStyle name="Примечание 5 6 2 2 3 2" xfId="25599"/>
    <cellStyle name="Примечание 5 6 2 2 4" xfId="13606"/>
    <cellStyle name="Примечание 5 6 2 2 4 2" xfId="25600"/>
    <cellStyle name="Примечание 5 6 2 2 5" xfId="25596"/>
    <cellStyle name="Примечание 5 6 2 3" xfId="13607"/>
    <cellStyle name="Примечание 5 6 2 3 2" xfId="13608"/>
    <cellStyle name="Примечание 5 6 2 3 2 2" xfId="25602"/>
    <cellStyle name="Примечание 5 6 2 3 3" xfId="25601"/>
    <cellStyle name="Примечание 5 6 2 4" xfId="13609"/>
    <cellStyle name="Примечание 5 6 2 4 2" xfId="25603"/>
    <cellStyle name="Примечание 5 6 2 5" xfId="13610"/>
    <cellStyle name="Примечание 5 6 2 5 2" xfId="25604"/>
    <cellStyle name="Примечание 5 6 2 6" xfId="25595"/>
    <cellStyle name="Примечание 5 6 3" xfId="13611"/>
    <cellStyle name="Примечание 5 6 3 2" xfId="13612"/>
    <cellStyle name="Примечание 5 6 3 2 2" xfId="13613"/>
    <cellStyle name="Примечание 5 6 3 2 2 2" xfId="25607"/>
    <cellStyle name="Примечание 5 6 3 2 3" xfId="25606"/>
    <cellStyle name="Примечание 5 6 3 3" xfId="13614"/>
    <cellStyle name="Примечание 5 6 3 3 2" xfId="25608"/>
    <cellStyle name="Примечание 5 6 3 4" xfId="13615"/>
    <cellStyle name="Примечание 5 6 3 4 2" xfId="25609"/>
    <cellStyle name="Примечание 5 6 3 5" xfId="25605"/>
    <cellStyle name="Примечание 5 6 4" xfId="13616"/>
    <cellStyle name="Примечание 5 6 4 2" xfId="13617"/>
    <cellStyle name="Примечание 5 6 4 2 2" xfId="25611"/>
    <cellStyle name="Примечание 5 6 4 3" xfId="25610"/>
    <cellStyle name="Примечание 5 6 5" xfId="13618"/>
    <cellStyle name="Примечание 5 6 5 2" xfId="25612"/>
    <cellStyle name="Примечание 5 6 6" xfId="13619"/>
    <cellStyle name="Примечание 5 6 6 2" xfId="25613"/>
    <cellStyle name="Примечание 5 6 7" xfId="13620"/>
    <cellStyle name="Примечание 5 6 7 2" xfId="25614"/>
    <cellStyle name="Примечание 5 6 8" xfId="25594"/>
    <cellStyle name="Примечание 5 7" xfId="13621"/>
    <cellStyle name="Примечание 5 7 2" xfId="13622"/>
    <cellStyle name="Примечание 5 7 2 2" xfId="13623"/>
    <cellStyle name="Примечание 5 7 2 2 2" xfId="13624"/>
    <cellStyle name="Примечание 5 7 2 2 2 2" xfId="13625"/>
    <cellStyle name="Примечание 5 7 2 2 2 2 2" xfId="25619"/>
    <cellStyle name="Примечание 5 7 2 2 2 3" xfId="25618"/>
    <cellStyle name="Примечание 5 7 2 2 3" xfId="13626"/>
    <cellStyle name="Примечание 5 7 2 2 3 2" xfId="25620"/>
    <cellStyle name="Примечание 5 7 2 2 4" xfId="13627"/>
    <cellStyle name="Примечание 5 7 2 2 4 2" xfId="25621"/>
    <cellStyle name="Примечание 5 7 2 2 5" xfId="25617"/>
    <cellStyle name="Примечание 5 7 2 3" xfId="13628"/>
    <cellStyle name="Примечание 5 7 2 3 2" xfId="13629"/>
    <cellStyle name="Примечание 5 7 2 3 2 2" xfId="25623"/>
    <cellStyle name="Примечание 5 7 2 3 3" xfId="25622"/>
    <cellStyle name="Примечание 5 7 2 4" xfId="13630"/>
    <cellStyle name="Примечание 5 7 2 4 2" xfId="25624"/>
    <cellStyle name="Примечание 5 7 2 5" xfId="13631"/>
    <cellStyle name="Примечание 5 7 2 5 2" xfId="25625"/>
    <cellStyle name="Примечание 5 7 2 6" xfId="25616"/>
    <cellStyle name="Примечание 5 7 3" xfId="13632"/>
    <cellStyle name="Примечание 5 7 3 2" xfId="13633"/>
    <cellStyle name="Примечание 5 7 3 2 2" xfId="13634"/>
    <cellStyle name="Примечание 5 7 3 2 2 2" xfId="25628"/>
    <cellStyle name="Примечание 5 7 3 2 3" xfId="25627"/>
    <cellStyle name="Примечание 5 7 3 3" xfId="13635"/>
    <cellStyle name="Примечание 5 7 3 3 2" xfId="25629"/>
    <cellStyle name="Примечание 5 7 3 4" xfId="13636"/>
    <cellStyle name="Примечание 5 7 3 4 2" xfId="25630"/>
    <cellStyle name="Примечание 5 7 3 5" xfId="25626"/>
    <cellStyle name="Примечание 5 7 4" xfId="13637"/>
    <cellStyle name="Примечание 5 7 4 2" xfId="13638"/>
    <cellStyle name="Примечание 5 7 4 2 2" xfId="25632"/>
    <cellStyle name="Примечание 5 7 4 3" xfId="25631"/>
    <cellStyle name="Примечание 5 7 5" xfId="13639"/>
    <cellStyle name="Примечание 5 7 5 2" xfId="25633"/>
    <cellStyle name="Примечание 5 7 6" xfId="13640"/>
    <cellStyle name="Примечание 5 7 6 2" xfId="25634"/>
    <cellStyle name="Примечание 5 7 7" xfId="13641"/>
    <cellStyle name="Примечание 5 7 7 2" xfId="25635"/>
    <cellStyle name="Примечание 5 7 8" xfId="25615"/>
    <cellStyle name="Примечание 5 8" xfId="13642"/>
    <cellStyle name="Примечание 5 8 2" xfId="13643"/>
    <cellStyle name="Примечание 5 8 2 2" xfId="13644"/>
    <cellStyle name="Примечание 5 8 2 2 2" xfId="13645"/>
    <cellStyle name="Примечание 5 8 2 2 2 2" xfId="13646"/>
    <cellStyle name="Примечание 5 8 2 2 2 2 2" xfId="25640"/>
    <cellStyle name="Примечание 5 8 2 2 2 3" xfId="25639"/>
    <cellStyle name="Примечание 5 8 2 2 3" xfId="13647"/>
    <cellStyle name="Примечание 5 8 2 2 3 2" xfId="25641"/>
    <cellStyle name="Примечание 5 8 2 2 4" xfId="13648"/>
    <cellStyle name="Примечание 5 8 2 2 4 2" xfId="25642"/>
    <cellStyle name="Примечание 5 8 2 2 5" xfId="25638"/>
    <cellStyle name="Примечание 5 8 2 3" xfId="13649"/>
    <cellStyle name="Примечание 5 8 2 3 2" xfId="13650"/>
    <cellStyle name="Примечание 5 8 2 3 2 2" xfId="25644"/>
    <cellStyle name="Примечание 5 8 2 3 3" xfId="25643"/>
    <cellStyle name="Примечание 5 8 2 4" xfId="13651"/>
    <cellStyle name="Примечание 5 8 2 4 2" xfId="25645"/>
    <cellStyle name="Примечание 5 8 2 5" xfId="13652"/>
    <cellStyle name="Примечание 5 8 2 5 2" xfId="25646"/>
    <cellStyle name="Примечание 5 8 2 6" xfId="25637"/>
    <cellStyle name="Примечание 5 8 3" xfId="13653"/>
    <cellStyle name="Примечание 5 8 3 2" xfId="13654"/>
    <cellStyle name="Примечание 5 8 3 2 2" xfId="13655"/>
    <cellStyle name="Примечание 5 8 3 2 2 2" xfId="25649"/>
    <cellStyle name="Примечание 5 8 3 2 3" xfId="25648"/>
    <cellStyle name="Примечание 5 8 3 3" xfId="13656"/>
    <cellStyle name="Примечание 5 8 3 3 2" xfId="25650"/>
    <cellStyle name="Примечание 5 8 3 4" xfId="13657"/>
    <cellStyle name="Примечание 5 8 3 4 2" xfId="25651"/>
    <cellStyle name="Примечание 5 8 3 5" xfId="25647"/>
    <cellStyle name="Примечание 5 8 4" xfId="13658"/>
    <cellStyle name="Примечание 5 8 4 2" xfId="13659"/>
    <cellStyle name="Примечание 5 8 4 2 2" xfId="25653"/>
    <cellStyle name="Примечание 5 8 4 3" xfId="25652"/>
    <cellStyle name="Примечание 5 8 5" xfId="13660"/>
    <cellStyle name="Примечание 5 8 5 2" xfId="25654"/>
    <cellStyle name="Примечание 5 8 6" xfId="13661"/>
    <cellStyle name="Примечание 5 8 6 2" xfId="25655"/>
    <cellStyle name="Примечание 5 8 7" xfId="13662"/>
    <cellStyle name="Примечание 5 8 7 2" xfId="25656"/>
    <cellStyle name="Примечание 5 8 8" xfId="25636"/>
    <cellStyle name="Примечание 5 9" xfId="13663"/>
    <cellStyle name="Примечание 5 9 2" xfId="13664"/>
    <cellStyle name="Примечание 5 9 2 2" xfId="13665"/>
    <cellStyle name="Примечание 5 9 2 2 2" xfId="13666"/>
    <cellStyle name="Примечание 5 9 2 2 2 2" xfId="25660"/>
    <cellStyle name="Примечание 5 9 2 2 3" xfId="25659"/>
    <cellStyle name="Примечание 5 9 2 3" xfId="13667"/>
    <cellStyle name="Примечание 5 9 2 3 2" xfId="25661"/>
    <cellStyle name="Примечание 5 9 2 4" xfId="13668"/>
    <cellStyle name="Примечание 5 9 2 4 2" xfId="25662"/>
    <cellStyle name="Примечание 5 9 2 5" xfId="25658"/>
    <cellStyle name="Примечание 5 9 3" xfId="13669"/>
    <cellStyle name="Примечание 5 9 3 2" xfId="13670"/>
    <cellStyle name="Примечание 5 9 3 2 2" xfId="25664"/>
    <cellStyle name="Примечание 5 9 3 3" xfId="25663"/>
    <cellStyle name="Примечание 5 9 4" xfId="13671"/>
    <cellStyle name="Примечание 5 9 4 2" xfId="25665"/>
    <cellStyle name="Примечание 5 9 5" xfId="13672"/>
    <cellStyle name="Примечание 5 9 5 2" xfId="25666"/>
    <cellStyle name="Примечание 5 9 6" xfId="25657"/>
    <cellStyle name="Примечание 5_46EE.2011(v1.0)" xfId="13673"/>
    <cellStyle name="Примечание 50" xfId="13674"/>
    <cellStyle name="Примечание 50 2" xfId="13675"/>
    <cellStyle name="Примечание 50 2 2" xfId="13676"/>
    <cellStyle name="Примечание 50 2 2 2" xfId="13677"/>
    <cellStyle name="Примечание 50 2 2 2 2" xfId="13678"/>
    <cellStyle name="Примечание 50 2 2 2 2 2" xfId="25671"/>
    <cellStyle name="Примечание 50 2 2 2 3" xfId="25670"/>
    <cellStyle name="Примечание 50 2 2 3" xfId="25669"/>
    <cellStyle name="Примечание 50 2 3" xfId="13679"/>
    <cellStyle name="Примечание 50 2 3 2" xfId="13680"/>
    <cellStyle name="Примечание 50 2 3 2 2" xfId="25673"/>
    <cellStyle name="Примечание 50 2 3 3" xfId="25672"/>
    <cellStyle name="Примечание 50 2 4" xfId="25668"/>
    <cellStyle name="Примечание 50 3" xfId="13681"/>
    <cellStyle name="Примечание 50 3 2" xfId="13682"/>
    <cellStyle name="Примечание 50 3 2 2" xfId="13683"/>
    <cellStyle name="Примечание 50 3 2 2 2" xfId="25676"/>
    <cellStyle name="Примечание 50 3 2 3" xfId="25675"/>
    <cellStyle name="Примечание 50 3 3" xfId="25674"/>
    <cellStyle name="Примечание 50 4" xfId="13684"/>
    <cellStyle name="Примечание 50 4 2" xfId="13685"/>
    <cellStyle name="Примечание 50 4 2 2" xfId="25678"/>
    <cellStyle name="Примечание 50 4 3" xfId="25677"/>
    <cellStyle name="Примечание 50 5" xfId="13686"/>
    <cellStyle name="Примечание 50 5 2" xfId="25679"/>
    <cellStyle name="Примечание 50 6" xfId="25667"/>
    <cellStyle name="Примечание 51" xfId="13687"/>
    <cellStyle name="Примечание 51 2" xfId="13688"/>
    <cellStyle name="Примечание 51 2 2" xfId="13689"/>
    <cellStyle name="Примечание 51 2 2 2" xfId="13690"/>
    <cellStyle name="Примечание 51 2 2 2 2" xfId="13691"/>
    <cellStyle name="Примечание 51 2 2 2 2 2" xfId="25684"/>
    <cellStyle name="Примечание 51 2 2 2 3" xfId="25683"/>
    <cellStyle name="Примечание 51 2 2 3" xfId="25682"/>
    <cellStyle name="Примечание 51 2 3" xfId="13692"/>
    <cellStyle name="Примечание 51 2 3 2" xfId="13693"/>
    <cellStyle name="Примечание 51 2 3 2 2" xfId="25686"/>
    <cellStyle name="Примечание 51 2 3 3" xfId="25685"/>
    <cellStyle name="Примечание 51 2 4" xfId="25681"/>
    <cellStyle name="Примечание 51 3" xfId="13694"/>
    <cellStyle name="Примечание 51 3 2" xfId="13695"/>
    <cellStyle name="Примечание 51 3 2 2" xfId="13696"/>
    <cellStyle name="Примечание 51 3 2 2 2" xfId="25689"/>
    <cellStyle name="Примечание 51 3 2 3" xfId="25688"/>
    <cellStyle name="Примечание 51 3 3" xfId="25687"/>
    <cellStyle name="Примечание 51 4" xfId="13697"/>
    <cellStyle name="Примечание 51 4 2" xfId="13698"/>
    <cellStyle name="Примечание 51 4 2 2" xfId="25691"/>
    <cellStyle name="Примечание 51 4 3" xfId="25690"/>
    <cellStyle name="Примечание 51 5" xfId="13699"/>
    <cellStyle name="Примечание 51 5 2" xfId="25692"/>
    <cellStyle name="Примечание 51 6" xfId="25680"/>
    <cellStyle name="Примечание 52" xfId="13700"/>
    <cellStyle name="Примечание 52 2" xfId="13701"/>
    <cellStyle name="Примечание 52 2 2" xfId="13702"/>
    <cellStyle name="Примечание 52 2 2 2" xfId="13703"/>
    <cellStyle name="Примечание 52 2 2 2 2" xfId="13704"/>
    <cellStyle name="Примечание 52 2 2 2 2 2" xfId="25697"/>
    <cellStyle name="Примечание 52 2 2 2 3" xfId="25696"/>
    <cellStyle name="Примечание 52 2 2 3" xfId="25695"/>
    <cellStyle name="Примечание 52 2 3" xfId="13705"/>
    <cellStyle name="Примечание 52 2 3 2" xfId="13706"/>
    <cellStyle name="Примечание 52 2 3 2 2" xfId="25699"/>
    <cellStyle name="Примечание 52 2 3 3" xfId="25698"/>
    <cellStyle name="Примечание 52 2 4" xfId="25694"/>
    <cellStyle name="Примечание 52 3" xfId="13707"/>
    <cellStyle name="Примечание 52 3 2" xfId="13708"/>
    <cellStyle name="Примечание 52 3 2 2" xfId="13709"/>
    <cellStyle name="Примечание 52 3 2 2 2" xfId="25702"/>
    <cellStyle name="Примечание 52 3 2 3" xfId="25701"/>
    <cellStyle name="Примечание 52 3 3" xfId="25700"/>
    <cellStyle name="Примечание 52 4" xfId="13710"/>
    <cellStyle name="Примечание 52 4 2" xfId="13711"/>
    <cellStyle name="Примечание 52 4 2 2" xfId="25704"/>
    <cellStyle name="Примечание 52 4 3" xfId="25703"/>
    <cellStyle name="Примечание 52 5" xfId="13712"/>
    <cellStyle name="Примечание 52 5 2" xfId="25705"/>
    <cellStyle name="Примечание 52 6" xfId="25693"/>
    <cellStyle name="Примечание 53" xfId="13713"/>
    <cellStyle name="Примечание 53 2" xfId="13714"/>
    <cellStyle name="Примечание 53 2 2" xfId="13715"/>
    <cellStyle name="Примечание 53 2 2 2" xfId="13716"/>
    <cellStyle name="Примечание 53 2 2 2 2" xfId="13717"/>
    <cellStyle name="Примечание 53 2 2 2 2 2" xfId="25710"/>
    <cellStyle name="Примечание 53 2 2 2 3" xfId="25709"/>
    <cellStyle name="Примечание 53 2 2 3" xfId="25708"/>
    <cellStyle name="Примечание 53 2 3" xfId="13718"/>
    <cellStyle name="Примечание 53 2 3 2" xfId="13719"/>
    <cellStyle name="Примечание 53 2 3 2 2" xfId="25712"/>
    <cellStyle name="Примечание 53 2 3 3" xfId="25711"/>
    <cellStyle name="Примечание 53 2 4" xfId="25707"/>
    <cellStyle name="Примечание 53 3" xfId="13720"/>
    <cellStyle name="Примечание 53 3 2" xfId="13721"/>
    <cellStyle name="Примечание 53 3 2 2" xfId="13722"/>
    <cellStyle name="Примечание 53 3 2 2 2" xfId="25715"/>
    <cellStyle name="Примечание 53 3 2 3" xfId="25714"/>
    <cellStyle name="Примечание 53 3 3" xfId="25713"/>
    <cellStyle name="Примечание 53 4" xfId="13723"/>
    <cellStyle name="Примечание 53 4 2" xfId="13724"/>
    <cellStyle name="Примечание 53 4 2 2" xfId="25717"/>
    <cellStyle name="Примечание 53 4 3" xfId="25716"/>
    <cellStyle name="Примечание 53 5" xfId="13725"/>
    <cellStyle name="Примечание 53 5 2" xfId="25718"/>
    <cellStyle name="Примечание 53 6" xfId="25706"/>
    <cellStyle name="Примечание 54" xfId="13726"/>
    <cellStyle name="Примечание 54 2" xfId="13727"/>
    <cellStyle name="Примечание 54 2 2" xfId="13728"/>
    <cellStyle name="Примечание 54 2 2 2" xfId="13729"/>
    <cellStyle name="Примечание 54 2 2 2 2" xfId="13730"/>
    <cellStyle name="Примечание 54 2 2 2 2 2" xfId="25723"/>
    <cellStyle name="Примечание 54 2 2 2 3" xfId="25722"/>
    <cellStyle name="Примечание 54 2 2 3" xfId="25721"/>
    <cellStyle name="Примечание 54 2 3" xfId="13731"/>
    <cellStyle name="Примечание 54 2 3 2" xfId="13732"/>
    <cellStyle name="Примечание 54 2 3 2 2" xfId="25725"/>
    <cellStyle name="Примечание 54 2 3 3" xfId="25724"/>
    <cellStyle name="Примечание 54 2 4" xfId="25720"/>
    <cellStyle name="Примечание 54 3" xfId="13733"/>
    <cellStyle name="Примечание 54 3 2" xfId="13734"/>
    <cellStyle name="Примечание 54 3 2 2" xfId="13735"/>
    <cellStyle name="Примечание 54 3 2 2 2" xfId="25728"/>
    <cellStyle name="Примечание 54 3 2 3" xfId="25727"/>
    <cellStyle name="Примечание 54 3 3" xfId="25726"/>
    <cellStyle name="Примечание 54 4" xfId="13736"/>
    <cellStyle name="Примечание 54 4 2" xfId="13737"/>
    <cellStyle name="Примечание 54 4 2 2" xfId="25730"/>
    <cellStyle name="Примечание 54 4 3" xfId="25729"/>
    <cellStyle name="Примечание 54 5" xfId="13738"/>
    <cellStyle name="Примечание 54 5 2" xfId="25731"/>
    <cellStyle name="Примечание 54 6" xfId="25719"/>
    <cellStyle name="Примечание 55" xfId="13739"/>
    <cellStyle name="Примечание 55 2" xfId="13740"/>
    <cellStyle name="Примечание 55 2 2" xfId="13741"/>
    <cellStyle name="Примечание 55 2 2 2" xfId="13742"/>
    <cellStyle name="Примечание 55 2 2 2 2" xfId="13743"/>
    <cellStyle name="Примечание 55 2 2 2 2 2" xfId="25736"/>
    <cellStyle name="Примечание 55 2 2 2 3" xfId="25735"/>
    <cellStyle name="Примечание 55 2 2 3" xfId="25734"/>
    <cellStyle name="Примечание 55 2 3" xfId="13744"/>
    <cellStyle name="Примечание 55 2 3 2" xfId="13745"/>
    <cellStyle name="Примечание 55 2 3 2 2" xfId="25738"/>
    <cellStyle name="Примечание 55 2 3 3" xfId="25737"/>
    <cellStyle name="Примечание 55 2 4" xfId="25733"/>
    <cellStyle name="Примечание 55 3" xfId="13746"/>
    <cellStyle name="Примечание 55 3 2" xfId="13747"/>
    <cellStyle name="Примечание 55 3 2 2" xfId="13748"/>
    <cellStyle name="Примечание 55 3 2 2 2" xfId="25741"/>
    <cellStyle name="Примечание 55 3 2 3" xfId="25740"/>
    <cellStyle name="Примечание 55 3 3" xfId="25739"/>
    <cellStyle name="Примечание 55 4" xfId="13749"/>
    <cellStyle name="Примечание 55 4 2" xfId="13750"/>
    <cellStyle name="Примечание 55 4 2 2" xfId="25743"/>
    <cellStyle name="Примечание 55 4 3" xfId="25742"/>
    <cellStyle name="Примечание 55 5" xfId="13751"/>
    <cellStyle name="Примечание 55 5 2" xfId="25744"/>
    <cellStyle name="Примечание 55 6" xfId="25732"/>
    <cellStyle name="Примечание 56" xfId="13752"/>
    <cellStyle name="Примечание 56 2" xfId="13753"/>
    <cellStyle name="Примечание 56 2 2" xfId="13754"/>
    <cellStyle name="Примечание 56 2 2 2" xfId="13755"/>
    <cellStyle name="Примечание 56 2 2 2 2" xfId="13756"/>
    <cellStyle name="Примечание 56 2 2 2 2 2" xfId="25749"/>
    <cellStyle name="Примечание 56 2 2 2 3" xfId="25748"/>
    <cellStyle name="Примечание 56 2 2 3" xfId="25747"/>
    <cellStyle name="Примечание 56 2 3" xfId="13757"/>
    <cellStyle name="Примечание 56 2 3 2" xfId="13758"/>
    <cellStyle name="Примечание 56 2 3 2 2" xfId="25751"/>
    <cellStyle name="Примечание 56 2 3 3" xfId="25750"/>
    <cellStyle name="Примечание 56 2 4" xfId="25746"/>
    <cellStyle name="Примечание 56 3" xfId="13759"/>
    <cellStyle name="Примечание 56 3 2" xfId="13760"/>
    <cellStyle name="Примечание 56 3 2 2" xfId="13761"/>
    <cellStyle name="Примечание 56 3 2 2 2" xfId="25754"/>
    <cellStyle name="Примечание 56 3 2 3" xfId="25753"/>
    <cellStyle name="Примечание 56 3 3" xfId="25752"/>
    <cellStyle name="Примечание 56 4" xfId="13762"/>
    <cellStyle name="Примечание 56 4 2" xfId="13763"/>
    <cellStyle name="Примечание 56 4 2 2" xfId="25756"/>
    <cellStyle name="Примечание 56 4 3" xfId="25755"/>
    <cellStyle name="Примечание 56 5" xfId="13764"/>
    <cellStyle name="Примечание 56 5 2" xfId="25757"/>
    <cellStyle name="Примечание 56 6" xfId="25745"/>
    <cellStyle name="Примечание 57" xfId="13765"/>
    <cellStyle name="Примечание 57 2" xfId="13766"/>
    <cellStyle name="Примечание 57 2 2" xfId="13767"/>
    <cellStyle name="Примечание 57 2 2 2" xfId="13768"/>
    <cellStyle name="Примечание 57 2 2 2 2" xfId="13769"/>
    <cellStyle name="Примечание 57 2 2 2 2 2" xfId="25762"/>
    <cellStyle name="Примечание 57 2 2 2 3" xfId="25761"/>
    <cellStyle name="Примечание 57 2 2 3" xfId="25760"/>
    <cellStyle name="Примечание 57 2 3" xfId="13770"/>
    <cellStyle name="Примечание 57 2 3 2" xfId="13771"/>
    <cellStyle name="Примечание 57 2 3 2 2" xfId="25764"/>
    <cellStyle name="Примечание 57 2 3 3" xfId="25763"/>
    <cellStyle name="Примечание 57 2 4" xfId="25759"/>
    <cellStyle name="Примечание 57 3" xfId="13772"/>
    <cellStyle name="Примечание 57 3 2" xfId="13773"/>
    <cellStyle name="Примечание 57 3 2 2" xfId="13774"/>
    <cellStyle name="Примечание 57 3 2 2 2" xfId="25767"/>
    <cellStyle name="Примечание 57 3 2 3" xfId="25766"/>
    <cellStyle name="Примечание 57 3 3" xfId="25765"/>
    <cellStyle name="Примечание 57 4" xfId="13775"/>
    <cellStyle name="Примечание 57 4 2" xfId="13776"/>
    <cellStyle name="Примечание 57 4 2 2" xfId="25769"/>
    <cellStyle name="Примечание 57 4 3" xfId="25768"/>
    <cellStyle name="Примечание 57 5" xfId="13777"/>
    <cellStyle name="Примечание 57 5 2" xfId="25770"/>
    <cellStyle name="Примечание 57 6" xfId="25758"/>
    <cellStyle name="Примечание 58" xfId="13778"/>
    <cellStyle name="Примечание 58 2" xfId="13779"/>
    <cellStyle name="Примечание 58 2 2" xfId="13780"/>
    <cellStyle name="Примечание 58 2 2 2" xfId="13781"/>
    <cellStyle name="Примечание 58 2 2 2 2" xfId="13782"/>
    <cellStyle name="Примечание 58 2 2 2 2 2" xfId="25775"/>
    <cellStyle name="Примечание 58 2 2 2 3" xfId="25774"/>
    <cellStyle name="Примечание 58 2 2 3" xfId="25773"/>
    <cellStyle name="Примечание 58 2 3" xfId="13783"/>
    <cellStyle name="Примечание 58 2 3 2" xfId="13784"/>
    <cellStyle name="Примечание 58 2 3 2 2" xfId="25777"/>
    <cellStyle name="Примечание 58 2 3 3" xfId="25776"/>
    <cellStyle name="Примечание 58 2 4" xfId="25772"/>
    <cellStyle name="Примечание 58 3" xfId="13785"/>
    <cellStyle name="Примечание 58 3 2" xfId="13786"/>
    <cellStyle name="Примечание 58 3 2 2" xfId="13787"/>
    <cellStyle name="Примечание 58 3 2 2 2" xfId="25780"/>
    <cellStyle name="Примечание 58 3 2 3" xfId="25779"/>
    <cellStyle name="Примечание 58 3 3" xfId="25778"/>
    <cellStyle name="Примечание 58 4" xfId="13788"/>
    <cellStyle name="Примечание 58 4 2" xfId="13789"/>
    <cellStyle name="Примечание 58 4 2 2" xfId="25782"/>
    <cellStyle name="Примечание 58 4 3" xfId="25781"/>
    <cellStyle name="Примечание 58 5" xfId="13790"/>
    <cellStyle name="Примечание 58 5 2" xfId="25783"/>
    <cellStyle name="Примечание 58 6" xfId="25771"/>
    <cellStyle name="Примечание 59" xfId="13791"/>
    <cellStyle name="Примечание 59 2" xfId="13792"/>
    <cellStyle name="Примечание 59 2 2" xfId="13793"/>
    <cellStyle name="Примечание 59 2 2 2" xfId="13794"/>
    <cellStyle name="Примечание 59 2 2 2 2" xfId="13795"/>
    <cellStyle name="Примечание 59 2 2 2 2 2" xfId="25788"/>
    <cellStyle name="Примечание 59 2 2 2 3" xfId="25787"/>
    <cellStyle name="Примечание 59 2 2 3" xfId="25786"/>
    <cellStyle name="Примечание 59 2 3" xfId="13796"/>
    <cellStyle name="Примечание 59 2 3 2" xfId="13797"/>
    <cellStyle name="Примечание 59 2 3 2 2" xfId="25790"/>
    <cellStyle name="Примечание 59 2 3 3" xfId="25789"/>
    <cellStyle name="Примечание 59 2 4" xfId="25785"/>
    <cellStyle name="Примечание 59 3" xfId="13798"/>
    <cellStyle name="Примечание 59 3 2" xfId="13799"/>
    <cellStyle name="Примечание 59 3 2 2" xfId="13800"/>
    <cellStyle name="Примечание 59 3 2 2 2" xfId="25793"/>
    <cellStyle name="Примечание 59 3 2 3" xfId="25792"/>
    <cellStyle name="Примечание 59 3 3" xfId="25791"/>
    <cellStyle name="Примечание 59 4" xfId="13801"/>
    <cellStyle name="Примечание 59 4 2" xfId="13802"/>
    <cellStyle name="Примечание 59 4 2 2" xfId="25795"/>
    <cellStyle name="Примечание 59 4 3" xfId="25794"/>
    <cellStyle name="Примечание 59 5" xfId="13803"/>
    <cellStyle name="Примечание 59 5 2" xfId="25796"/>
    <cellStyle name="Примечание 59 6" xfId="25784"/>
    <cellStyle name="Примечание 6" xfId="13804"/>
    <cellStyle name="Примечание 6 10" xfId="13805"/>
    <cellStyle name="Примечание 6 10 2" xfId="13806"/>
    <cellStyle name="Примечание 6 10 2 2" xfId="13807"/>
    <cellStyle name="Примечание 6 10 2 2 2" xfId="25800"/>
    <cellStyle name="Примечание 6 10 2 3" xfId="13808"/>
    <cellStyle name="Примечание 6 10 2 3 2" xfId="25801"/>
    <cellStyle name="Примечание 6 10 2 4" xfId="13809"/>
    <cellStyle name="Примечание 6 10 2 4 2" xfId="25802"/>
    <cellStyle name="Примечание 6 10 2 5" xfId="25799"/>
    <cellStyle name="Примечание 6 10 3" xfId="13810"/>
    <cellStyle name="Примечание 6 10 3 2" xfId="25803"/>
    <cellStyle name="Примечание 6 10 4" xfId="13811"/>
    <cellStyle name="Примечание 6 10 4 2" xfId="25804"/>
    <cellStyle name="Примечание 6 10 5" xfId="13812"/>
    <cellStyle name="Примечание 6 10 5 2" xfId="25805"/>
    <cellStyle name="Примечание 6 10 6" xfId="25798"/>
    <cellStyle name="Примечание 6 11" xfId="13813"/>
    <cellStyle name="Примечание 6 11 2" xfId="13814"/>
    <cellStyle name="Примечание 6 11 2 2" xfId="25807"/>
    <cellStyle name="Примечание 6 11 3" xfId="13815"/>
    <cellStyle name="Примечание 6 11 3 2" xfId="25808"/>
    <cellStyle name="Примечание 6 11 4" xfId="13816"/>
    <cellStyle name="Примечание 6 11 4 2" xfId="25809"/>
    <cellStyle name="Примечание 6 11 5" xfId="25806"/>
    <cellStyle name="Примечание 6 12" xfId="13817"/>
    <cellStyle name="Примечание 6 12 2" xfId="25810"/>
    <cellStyle name="Примечание 6 13" xfId="13818"/>
    <cellStyle name="Примечание 6 13 2" xfId="25811"/>
    <cellStyle name="Примечание 6 14" xfId="13819"/>
    <cellStyle name="Примечание 6 14 2" xfId="25812"/>
    <cellStyle name="Примечание 6 15" xfId="25797"/>
    <cellStyle name="Примечание 6 2" xfId="13820"/>
    <cellStyle name="Примечание 6 2 10" xfId="13821"/>
    <cellStyle name="Примечание 6 2 10 2" xfId="25814"/>
    <cellStyle name="Примечание 6 2 11" xfId="13822"/>
    <cellStyle name="Примечание 6 2 11 2" xfId="25815"/>
    <cellStyle name="Примечание 6 2 12" xfId="13823"/>
    <cellStyle name="Примечание 6 2 12 2" xfId="25816"/>
    <cellStyle name="Примечание 6 2 13" xfId="25813"/>
    <cellStyle name="Примечание 6 2 2" xfId="13824"/>
    <cellStyle name="Примечание 6 2 2 2" xfId="13825"/>
    <cellStyle name="Примечание 6 2 2 2 2" xfId="13826"/>
    <cellStyle name="Примечание 6 2 2 2 2 2" xfId="13827"/>
    <cellStyle name="Примечание 6 2 2 2 2 2 2" xfId="25820"/>
    <cellStyle name="Примечание 6 2 2 2 2 3" xfId="25819"/>
    <cellStyle name="Примечание 6 2 2 2 3" xfId="13828"/>
    <cellStyle name="Примечание 6 2 2 2 3 2" xfId="25821"/>
    <cellStyle name="Примечание 6 2 2 2 4" xfId="13829"/>
    <cellStyle name="Примечание 6 2 2 2 4 2" xfId="25822"/>
    <cellStyle name="Примечание 6 2 2 2 5" xfId="25818"/>
    <cellStyle name="Примечание 6 2 2 3" xfId="13830"/>
    <cellStyle name="Примечание 6 2 2 3 2" xfId="13831"/>
    <cellStyle name="Примечание 6 2 2 3 2 2" xfId="25824"/>
    <cellStyle name="Примечание 6 2 2 3 3" xfId="25823"/>
    <cellStyle name="Примечание 6 2 2 4" xfId="13832"/>
    <cellStyle name="Примечание 6 2 2 4 2" xfId="25825"/>
    <cellStyle name="Примечание 6 2 2 5" xfId="13833"/>
    <cellStyle name="Примечание 6 2 2 5 2" xfId="25826"/>
    <cellStyle name="Примечание 6 2 2 6" xfId="25817"/>
    <cellStyle name="Примечание 6 2 3" xfId="13834"/>
    <cellStyle name="Примечание 6 2 3 2" xfId="13835"/>
    <cellStyle name="Примечание 6 2 3 2 2" xfId="13836"/>
    <cellStyle name="Примечание 6 2 3 2 2 2" xfId="25829"/>
    <cellStyle name="Примечание 6 2 3 2 3" xfId="13837"/>
    <cellStyle name="Примечание 6 2 3 2 3 2" xfId="25830"/>
    <cellStyle name="Примечание 6 2 3 2 4" xfId="13838"/>
    <cellStyle name="Примечание 6 2 3 2 4 2" xfId="25831"/>
    <cellStyle name="Примечание 6 2 3 2 5" xfId="25828"/>
    <cellStyle name="Примечание 6 2 3 3" xfId="13839"/>
    <cellStyle name="Примечание 6 2 3 3 2" xfId="25832"/>
    <cellStyle name="Примечание 6 2 3 4" xfId="13840"/>
    <cellStyle name="Примечание 6 2 3 4 2" xfId="25833"/>
    <cellStyle name="Примечание 6 2 3 5" xfId="13841"/>
    <cellStyle name="Примечание 6 2 3 5 2" xfId="25834"/>
    <cellStyle name="Примечание 6 2 3 6" xfId="25827"/>
    <cellStyle name="Примечание 6 2 4" xfId="13842"/>
    <cellStyle name="Примечание 6 2 4 2" xfId="13843"/>
    <cellStyle name="Примечание 6 2 4 2 2" xfId="13844"/>
    <cellStyle name="Примечание 6 2 4 2 2 2" xfId="25837"/>
    <cellStyle name="Примечание 6 2 4 2 3" xfId="13845"/>
    <cellStyle name="Примечание 6 2 4 2 3 2" xfId="25838"/>
    <cellStyle name="Примечание 6 2 4 2 4" xfId="13846"/>
    <cellStyle name="Примечание 6 2 4 2 4 2" xfId="25839"/>
    <cellStyle name="Примечание 6 2 4 2 5" xfId="25836"/>
    <cellStyle name="Примечание 6 2 4 3" xfId="13847"/>
    <cellStyle name="Примечание 6 2 4 3 2" xfId="25840"/>
    <cellStyle name="Примечание 6 2 4 4" xfId="13848"/>
    <cellStyle name="Примечание 6 2 4 4 2" xfId="25841"/>
    <cellStyle name="Примечание 6 2 4 5" xfId="13849"/>
    <cellStyle name="Примечание 6 2 4 5 2" xfId="25842"/>
    <cellStyle name="Примечание 6 2 4 6" xfId="25835"/>
    <cellStyle name="Примечание 6 2 5" xfId="13850"/>
    <cellStyle name="Примечание 6 2 5 2" xfId="13851"/>
    <cellStyle name="Примечание 6 2 5 2 2" xfId="13852"/>
    <cellStyle name="Примечание 6 2 5 2 2 2" xfId="25845"/>
    <cellStyle name="Примечание 6 2 5 2 3" xfId="13853"/>
    <cellStyle name="Примечание 6 2 5 2 3 2" xfId="25846"/>
    <cellStyle name="Примечание 6 2 5 2 4" xfId="13854"/>
    <cellStyle name="Примечание 6 2 5 2 4 2" xfId="25847"/>
    <cellStyle name="Примечание 6 2 5 2 5" xfId="25844"/>
    <cellStyle name="Примечание 6 2 5 3" xfId="13855"/>
    <cellStyle name="Примечание 6 2 5 3 2" xfId="25848"/>
    <cellStyle name="Примечание 6 2 5 4" xfId="13856"/>
    <cellStyle name="Примечание 6 2 5 4 2" xfId="25849"/>
    <cellStyle name="Примечание 6 2 5 5" xfId="13857"/>
    <cellStyle name="Примечание 6 2 5 5 2" xfId="25850"/>
    <cellStyle name="Примечание 6 2 5 6" xfId="25843"/>
    <cellStyle name="Примечание 6 2 6" xfId="13858"/>
    <cellStyle name="Примечание 6 2 6 2" xfId="13859"/>
    <cellStyle name="Примечание 6 2 6 2 2" xfId="13860"/>
    <cellStyle name="Примечание 6 2 6 2 2 2" xfId="25853"/>
    <cellStyle name="Примечание 6 2 6 2 3" xfId="13861"/>
    <cellStyle name="Примечание 6 2 6 2 3 2" xfId="25854"/>
    <cellStyle name="Примечание 6 2 6 2 4" xfId="13862"/>
    <cellStyle name="Примечание 6 2 6 2 4 2" xfId="25855"/>
    <cellStyle name="Примечание 6 2 6 2 5" xfId="25852"/>
    <cellStyle name="Примечание 6 2 6 3" xfId="13863"/>
    <cellStyle name="Примечание 6 2 6 3 2" xfId="25856"/>
    <cellStyle name="Примечание 6 2 6 4" xfId="13864"/>
    <cellStyle name="Примечание 6 2 6 4 2" xfId="25857"/>
    <cellStyle name="Примечание 6 2 6 5" xfId="13865"/>
    <cellStyle name="Примечание 6 2 6 5 2" xfId="25858"/>
    <cellStyle name="Примечание 6 2 6 6" xfId="25851"/>
    <cellStyle name="Примечание 6 2 7" xfId="13866"/>
    <cellStyle name="Примечание 6 2 7 2" xfId="13867"/>
    <cellStyle name="Примечание 6 2 7 2 2" xfId="13868"/>
    <cellStyle name="Примечание 6 2 7 2 2 2" xfId="25861"/>
    <cellStyle name="Примечание 6 2 7 2 3" xfId="13869"/>
    <cellStyle name="Примечание 6 2 7 2 3 2" xfId="25862"/>
    <cellStyle name="Примечание 6 2 7 2 4" xfId="13870"/>
    <cellStyle name="Примечание 6 2 7 2 4 2" xfId="25863"/>
    <cellStyle name="Примечание 6 2 7 2 5" xfId="25860"/>
    <cellStyle name="Примечание 6 2 7 3" xfId="13871"/>
    <cellStyle name="Примечание 6 2 7 3 2" xfId="25864"/>
    <cellStyle name="Примечание 6 2 7 4" xfId="13872"/>
    <cellStyle name="Примечание 6 2 7 4 2" xfId="25865"/>
    <cellStyle name="Примечание 6 2 7 5" xfId="13873"/>
    <cellStyle name="Примечание 6 2 7 5 2" xfId="25866"/>
    <cellStyle name="Примечание 6 2 7 6" xfId="25859"/>
    <cellStyle name="Примечание 6 2 8" xfId="13874"/>
    <cellStyle name="Примечание 6 2 8 2" xfId="13875"/>
    <cellStyle name="Примечание 6 2 8 2 2" xfId="13876"/>
    <cellStyle name="Примечание 6 2 8 2 2 2" xfId="25869"/>
    <cellStyle name="Примечание 6 2 8 2 3" xfId="13877"/>
    <cellStyle name="Примечание 6 2 8 2 3 2" xfId="25870"/>
    <cellStyle name="Примечание 6 2 8 2 4" xfId="13878"/>
    <cellStyle name="Примечание 6 2 8 2 4 2" xfId="25871"/>
    <cellStyle name="Примечание 6 2 8 2 5" xfId="25868"/>
    <cellStyle name="Примечание 6 2 8 3" xfId="13879"/>
    <cellStyle name="Примечание 6 2 8 3 2" xfId="25872"/>
    <cellStyle name="Примечание 6 2 8 4" xfId="13880"/>
    <cellStyle name="Примечание 6 2 8 4 2" xfId="25873"/>
    <cellStyle name="Примечание 6 2 8 5" xfId="13881"/>
    <cellStyle name="Примечание 6 2 8 5 2" xfId="25874"/>
    <cellStyle name="Примечание 6 2 8 6" xfId="25867"/>
    <cellStyle name="Примечание 6 2 9" xfId="13882"/>
    <cellStyle name="Примечание 6 2 9 2" xfId="13883"/>
    <cellStyle name="Примечание 6 2 9 2 2" xfId="25876"/>
    <cellStyle name="Примечание 6 2 9 3" xfId="13884"/>
    <cellStyle name="Примечание 6 2 9 3 2" xfId="25877"/>
    <cellStyle name="Примечание 6 2 9 4" xfId="13885"/>
    <cellStyle name="Примечание 6 2 9 4 2" xfId="25878"/>
    <cellStyle name="Примечание 6 2 9 5" xfId="25875"/>
    <cellStyle name="Примечание 6 3" xfId="13886"/>
    <cellStyle name="Примечание 6 3 10" xfId="13887"/>
    <cellStyle name="Примечание 6 3 10 2" xfId="25880"/>
    <cellStyle name="Примечание 6 3 11" xfId="25879"/>
    <cellStyle name="Примечание 6 3 2" xfId="13888"/>
    <cellStyle name="Примечание 6 3 2 2" xfId="13889"/>
    <cellStyle name="Примечание 6 3 2 2 2" xfId="13890"/>
    <cellStyle name="Примечание 6 3 2 2 2 2" xfId="25883"/>
    <cellStyle name="Примечание 6 3 2 2 3" xfId="13891"/>
    <cellStyle name="Примечание 6 3 2 2 3 2" xfId="25884"/>
    <cellStyle name="Примечание 6 3 2 2 4" xfId="13892"/>
    <cellStyle name="Примечание 6 3 2 2 4 2" xfId="25885"/>
    <cellStyle name="Примечание 6 3 2 2 5" xfId="25882"/>
    <cellStyle name="Примечание 6 3 2 3" xfId="13893"/>
    <cellStyle name="Примечание 6 3 2 3 2" xfId="25886"/>
    <cellStyle name="Примечание 6 3 2 4" xfId="13894"/>
    <cellStyle name="Примечание 6 3 2 4 2" xfId="25887"/>
    <cellStyle name="Примечание 6 3 2 5" xfId="13895"/>
    <cellStyle name="Примечание 6 3 2 5 2" xfId="25888"/>
    <cellStyle name="Примечание 6 3 2 6" xfId="25881"/>
    <cellStyle name="Примечание 6 3 3" xfId="13896"/>
    <cellStyle name="Примечание 6 3 3 2" xfId="13897"/>
    <cellStyle name="Примечание 6 3 3 2 2" xfId="13898"/>
    <cellStyle name="Примечание 6 3 3 2 2 2" xfId="25891"/>
    <cellStyle name="Примечание 6 3 3 2 3" xfId="13899"/>
    <cellStyle name="Примечание 6 3 3 2 3 2" xfId="25892"/>
    <cellStyle name="Примечание 6 3 3 2 4" xfId="13900"/>
    <cellStyle name="Примечание 6 3 3 2 4 2" xfId="25893"/>
    <cellStyle name="Примечание 6 3 3 2 5" xfId="25890"/>
    <cellStyle name="Примечание 6 3 3 3" xfId="13901"/>
    <cellStyle name="Примечание 6 3 3 3 2" xfId="25894"/>
    <cellStyle name="Примечание 6 3 3 4" xfId="13902"/>
    <cellStyle name="Примечание 6 3 3 4 2" xfId="25895"/>
    <cellStyle name="Примечание 6 3 3 5" xfId="13903"/>
    <cellStyle name="Примечание 6 3 3 5 2" xfId="25896"/>
    <cellStyle name="Примечание 6 3 3 6" xfId="25889"/>
    <cellStyle name="Примечание 6 3 4" xfId="13904"/>
    <cellStyle name="Примечание 6 3 4 2" xfId="13905"/>
    <cellStyle name="Примечание 6 3 4 2 2" xfId="13906"/>
    <cellStyle name="Примечание 6 3 4 2 2 2" xfId="25899"/>
    <cellStyle name="Примечание 6 3 4 2 3" xfId="13907"/>
    <cellStyle name="Примечание 6 3 4 2 3 2" xfId="25900"/>
    <cellStyle name="Примечание 6 3 4 2 4" xfId="13908"/>
    <cellStyle name="Примечание 6 3 4 2 4 2" xfId="25901"/>
    <cellStyle name="Примечание 6 3 4 2 5" xfId="25898"/>
    <cellStyle name="Примечание 6 3 4 3" xfId="13909"/>
    <cellStyle name="Примечание 6 3 4 3 2" xfId="25902"/>
    <cellStyle name="Примечание 6 3 4 4" xfId="13910"/>
    <cellStyle name="Примечание 6 3 4 4 2" xfId="25903"/>
    <cellStyle name="Примечание 6 3 4 5" xfId="13911"/>
    <cellStyle name="Примечание 6 3 4 5 2" xfId="25904"/>
    <cellStyle name="Примечание 6 3 4 6" xfId="25897"/>
    <cellStyle name="Примечание 6 3 5" xfId="13912"/>
    <cellStyle name="Примечание 6 3 5 2" xfId="13913"/>
    <cellStyle name="Примечание 6 3 5 2 2" xfId="13914"/>
    <cellStyle name="Примечание 6 3 5 2 2 2" xfId="25907"/>
    <cellStyle name="Примечание 6 3 5 2 3" xfId="13915"/>
    <cellStyle name="Примечание 6 3 5 2 3 2" xfId="25908"/>
    <cellStyle name="Примечание 6 3 5 2 4" xfId="13916"/>
    <cellStyle name="Примечание 6 3 5 2 4 2" xfId="25909"/>
    <cellStyle name="Примечание 6 3 5 2 5" xfId="25906"/>
    <cellStyle name="Примечание 6 3 5 3" xfId="13917"/>
    <cellStyle name="Примечание 6 3 5 3 2" xfId="25910"/>
    <cellStyle name="Примечание 6 3 5 4" xfId="13918"/>
    <cellStyle name="Примечание 6 3 5 4 2" xfId="25911"/>
    <cellStyle name="Примечание 6 3 5 5" xfId="13919"/>
    <cellStyle name="Примечание 6 3 5 5 2" xfId="25912"/>
    <cellStyle name="Примечание 6 3 5 6" xfId="25905"/>
    <cellStyle name="Примечание 6 3 6" xfId="13920"/>
    <cellStyle name="Примечание 6 3 6 2" xfId="13921"/>
    <cellStyle name="Примечание 6 3 6 2 2" xfId="13922"/>
    <cellStyle name="Примечание 6 3 6 2 2 2" xfId="25915"/>
    <cellStyle name="Примечание 6 3 6 2 3" xfId="13923"/>
    <cellStyle name="Примечание 6 3 6 2 3 2" xfId="25916"/>
    <cellStyle name="Примечание 6 3 6 2 4" xfId="13924"/>
    <cellStyle name="Примечание 6 3 6 2 4 2" xfId="25917"/>
    <cellStyle name="Примечание 6 3 6 2 5" xfId="25914"/>
    <cellStyle name="Примечание 6 3 6 3" xfId="13925"/>
    <cellStyle name="Примечание 6 3 6 3 2" xfId="25918"/>
    <cellStyle name="Примечание 6 3 6 4" xfId="13926"/>
    <cellStyle name="Примечание 6 3 6 4 2" xfId="25919"/>
    <cellStyle name="Примечание 6 3 6 5" xfId="13927"/>
    <cellStyle name="Примечание 6 3 6 5 2" xfId="25920"/>
    <cellStyle name="Примечание 6 3 6 6" xfId="25913"/>
    <cellStyle name="Примечание 6 3 7" xfId="13928"/>
    <cellStyle name="Примечание 6 3 7 2" xfId="13929"/>
    <cellStyle name="Примечание 6 3 7 2 2" xfId="25922"/>
    <cellStyle name="Примечание 6 3 7 3" xfId="13930"/>
    <cellStyle name="Примечание 6 3 7 3 2" xfId="25923"/>
    <cellStyle name="Примечание 6 3 7 4" xfId="13931"/>
    <cellStyle name="Примечание 6 3 7 4 2" xfId="25924"/>
    <cellStyle name="Примечание 6 3 7 5" xfId="25921"/>
    <cellStyle name="Примечание 6 3 8" xfId="13932"/>
    <cellStyle name="Примечание 6 3 8 2" xfId="25925"/>
    <cellStyle name="Примечание 6 3 9" xfId="13933"/>
    <cellStyle name="Примечание 6 3 9 2" xfId="25926"/>
    <cellStyle name="Примечание 6 4" xfId="13934"/>
    <cellStyle name="Примечание 6 4 10" xfId="13935"/>
    <cellStyle name="Примечание 6 4 10 2" xfId="25928"/>
    <cellStyle name="Примечание 6 4 11" xfId="25927"/>
    <cellStyle name="Примечание 6 4 2" xfId="13936"/>
    <cellStyle name="Примечание 6 4 2 2" xfId="13937"/>
    <cellStyle name="Примечание 6 4 2 2 2" xfId="13938"/>
    <cellStyle name="Примечание 6 4 2 2 2 2" xfId="25931"/>
    <cellStyle name="Примечание 6 4 2 2 3" xfId="13939"/>
    <cellStyle name="Примечание 6 4 2 2 3 2" xfId="25932"/>
    <cellStyle name="Примечание 6 4 2 2 4" xfId="13940"/>
    <cellStyle name="Примечание 6 4 2 2 4 2" xfId="25933"/>
    <cellStyle name="Примечание 6 4 2 2 5" xfId="25930"/>
    <cellStyle name="Примечание 6 4 2 3" xfId="13941"/>
    <cellStyle name="Примечание 6 4 2 3 2" xfId="25934"/>
    <cellStyle name="Примечание 6 4 2 4" xfId="13942"/>
    <cellStyle name="Примечание 6 4 2 4 2" xfId="25935"/>
    <cellStyle name="Примечание 6 4 2 5" xfId="13943"/>
    <cellStyle name="Примечание 6 4 2 5 2" xfId="25936"/>
    <cellStyle name="Примечание 6 4 2 6" xfId="25929"/>
    <cellStyle name="Примечание 6 4 3" xfId="13944"/>
    <cellStyle name="Примечание 6 4 3 2" xfId="13945"/>
    <cellStyle name="Примечание 6 4 3 2 2" xfId="13946"/>
    <cellStyle name="Примечание 6 4 3 2 2 2" xfId="25939"/>
    <cellStyle name="Примечание 6 4 3 2 3" xfId="13947"/>
    <cellStyle name="Примечание 6 4 3 2 3 2" xfId="25940"/>
    <cellStyle name="Примечание 6 4 3 2 4" xfId="13948"/>
    <cellStyle name="Примечание 6 4 3 2 4 2" xfId="25941"/>
    <cellStyle name="Примечание 6 4 3 2 5" xfId="25938"/>
    <cellStyle name="Примечание 6 4 3 3" xfId="13949"/>
    <cellStyle name="Примечание 6 4 3 3 2" xfId="25942"/>
    <cellStyle name="Примечание 6 4 3 4" xfId="13950"/>
    <cellStyle name="Примечание 6 4 3 4 2" xfId="25943"/>
    <cellStyle name="Примечание 6 4 3 5" xfId="13951"/>
    <cellStyle name="Примечание 6 4 3 5 2" xfId="25944"/>
    <cellStyle name="Примечание 6 4 3 6" xfId="25937"/>
    <cellStyle name="Примечание 6 4 4" xfId="13952"/>
    <cellStyle name="Примечание 6 4 4 2" xfId="13953"/>
    <cellStyle name="Примечание 6 4 4 2 2" xfId="13954"/>
    <cellStyle name="Примечание 6 4 4 2 2 2" xfId="25947"/>
    <cellStyle name="Примечание 6 4 4 2 3" xfId="13955"/>
    <cellStyle name="Примечание 6 4 4 2 3 2" xfId="25948"/>
    <cellStyle name="Примечание 6 4 4 2 4" xfId="13956"/>
    <cellStyle name="Примечание 6 4 4 2 4 2" xfId="25949"/>
    <cellStyle name="Примечание 6 4 4 2 5" xfId="25946"/>
    <cellStyle name="Примечание 6 4 4 3" xfId="13957"/>
    <cellStyle name="Примечание 6 4 4 3 2" xfId="25950"/>
    <cellStyle name="Примечание 6 4 4 4" xfId="13958"/>
    <cellStyle name="Примечание 6 4 4 4 2" xfId="25951"/>
    <cellStyle name="Примечание 6 4 4 5" xfId="13959"/>
    <cellStyle name="Примечание 6 4 4 5 2" xfId="25952"/>
    <cellStyle name="Примечание 6 4 4 6" xfId="25945"/>
    <cellStyle name="Примечание 6 4 5" xfId="13960"/>
    <cellStyle name="Примечание 6 4 5 2" xfId="13961"/>
    <cellStyle name="Примечание 6 4 5 2 2" xfId="13962"/>
    <cellStyle name="Примечание 6 4 5 2 2 2" xfId="25955"/>
    <cellStyle name="Примечание 6 4 5 2 3" xfId="13963"/>
    <cellStyle name="Примечание 6 4 5 2 3 2" xfId="25956"/>
    <cellStyle name="Примечание 6 4 5 2 4" xfId="13964"/>
    <cellStyle name="Примечание 6 4 5 2 4 2" xfId="25957"/>
    <cellStyle name="Примечание 6 4 5 2 5" xfId="25954"/>
    <cellStyle name="Примечание 6 4 5 3" xfId="13965"/>
    <cellStyle name="Примечание 6 4 5 3 2" xfId="25958"/>
    <cellStyle name="Примечание 6 4 5 4" xfId="13966"/>
    <cellStyle name="Примечание 6 4 5 4 2" xfId="25959"/>
    <cellStyle name="Примечание 6 4 5 5" xfId="13967"/>
    <cellStyle name="Примечание 6 4 5 5 2" xfId="25960"/>
    <cellStyle name="Примечание 6 4 5 6" xfId="25953"/>
    <cellStyle name="Примечание 6 4 6" xfId="13968"/>
    <cellStyle name="Примечание 6 4 6 2" xfId="13969"/>
    <cellStyle name="Примечание 6 4 6 2 2" xfId="13970"/>
    <cellStyle name="Примечание 6 4 6 2 2 2" xfId="25963"/>
    <cellStyle name="Примечание 6 4 6 2 3" xfId="13971"/>
    <cellStyle name="Примечание 6 4 6 2 3 2" xfId="25964"/>
    <cellStyle name="Примечание 6 4 6 2 4" xfId="13972"/>
    <cellStyle name="Примечание 6 4 6 2 4 2" xfId="25965"/>
    <cellStyle name="Примечание 6 4 6 2 5" xfId="25962"/>
    <cellStyle name="Примечание 6 4 6 3" xfId="13973"/>
    <cellStyle name="Примечание 6 4 6 3 2" xfId="25966"/>
    <cellStyle name="Примечание 6 4 6 4" xfId="13974"/>
    <cellStyle name="Примечание 6 4 6 4 2" xfId="25967"/>
    <cellStyle name="Примечание 6 4 6 5" xfId="13975"/>
    <cellStyle name="Примечание 6 4 6 5 2" xfId="25968"/>
    <cellStyle name="Примечание 6 4 6 6" xfId="25961"/>
    <cellStyle name="Примечание 6 4 7" xfId="13976"/>
    <cellStyle name="Примечание 6 4 7 2" xfId="13977"/>
    <cellStyle name="Примечание 6 4 7 2 2" xfId="25970"/>
    <cellStyle name="Примечание 6 4 7 3" xfId="13978"/>
    <cellStyle name="Примечание 6 4 7 3 2" xfId="25971"/>
    <cellStyle name="Примечание 6 4 7 4" xfId="13979"/>
    <cellStyle name="Примечание 6 4 7 4 2" xfId="25972"/>
    <cellStyle name="Примечание 6 4 7 5" xfId="25969"/>
    <cellStyle name="Примечание 6 4 8" xfId="13980"/>
    <cellStyle name="Примечание 6 4 8 2" xfId="25973"/>
    <cellStyle name="Примечание 6 4 9" xfId="13981"/>
    <cellStyle name="Примечание 6 4 9 2" xfId="25974"/>
    <cellStyle name="Примечание 6 5" xfId="13982"/>
    <cellStyle name="Примечание 6 5 2" xfId="13983"/>
    <cellStyle name="Примечание 6 5 2 2" xfId="13984"/>
    <cellStyle name="Примечание 6 5 2 2 2" xfId="25977"/>
    <cellStyle name="Примечание 6 5 2 3" xfId="13985"/>
    <cellStyle name="Примечание 6 5 2 3 2" xfId="25978"/>
    <cellStyle name="Примечание 6 5 2 4" xfId="13986"/>
    <cellStyle name="Примечание 6 5 2 4 2" xfId="25979"/>
    <cellStyle name="Примечание 6 5 2 5" xfId="25976"/>
    <cellStyle name="Примечание 6 5 3" xfId="13987"/>
    <cellStyle name="Примечание 6 5 3 2" xfId="25980"/>
    <cellStyle name="Примечание 6 5 4" xfId="13988"/>
    <cellStyle name="Примечание 6 5 4 2" xfId="25981"/>
    <cellStyle name="Примечание 6 5 5" xfId="13989"/>
    <cellStyle name="Примечание 6 5 5 2" xfId="25982"/>
    <cellStyle name="Примечание 6 5 6" xfId="25975"/>
    <cellStyle name="Примечание 6 6" xfId="13990"/>
    <cellStyle name="Примечание 6 6 2" xfId="13991"/>
    <cellStyle name="Примечание 6 6 2 2" xfId="13992"/>
    <cellStyle name="Примечание 6 6 2 2 2" xfId="25985"/>
    <cellStyle name="Примечание 6 6 2 3" xfId="13993"/>
    <cellStyle name="Примечание 6 6 2 3 2" xfId="25986"/>
    <cellStyle name="Примечание 6 6 2 4" xfId="13994"/>
    <cellStyle name="Примечание 6 6 2 4 2" xfId="25987"/>
    <cellStyle name="Примечание 6 6 2 5" xfId="25984"/>
    <cellStyle name="Примечание 6 6 3" xfId="13995"/>
    <cellStyle name="Примечание 6 6 3 2" xfId="25988"/>
    <cellStyle name="Примечание 6 6 4" xfId="13996"/>
    <cellStyle name="Примечание 6 6 4 2" xfId="25989"/>
    <cellStyle name="Примечание 6 6 5" xfId="13997"/>
    <cellStyle name="Примечание 6 6 5 2" xfId="25990"/>
    <cellStyle name="Примечание 6 6 6" xfId="25983"/>
    <cellStyle name="Примечание 6 7" xfId="13998"/>
    <cellStyle name="Примечание 6 7 2" xfId="13999"/>
    <cellStyle name="Примечание 6 7 2 2" xfId="14000"/>
    <cellStyle name="Примечание 6 7 2 2 2" xfId="25993"/>
    <cellStyle name="Примечание 6 7 2 3" xfId="14001"/>
    <cellStyle name="Примечание 6 7 2 3 2" xfId="25994"/>
    <cellStyle name="Примечание 6 7 2 4" xfId="14002"/>
    <cellStyle name="Примечание 6 7 2 4 2" xfId="25995"/>
    <cellStyle name="Примечание 6 7 2 5" xfId="25992"/>
    <cellStyle name="Примечание 6 7 3" xfId="14003"/>
    <cellStyle name="Примечание 6 7 3 2" xfId="25996"/>
    <cellStyle name="Примечание 6 7 4" xfId="14004"/>
    <cellStyle name="Примечание 6 7 4 2" xfId="25997"/>
    <cellStyle name="Примечание 6 7 5" xfId="14005"/>
    <cellStyle name="Примечание 6 7 5 2" xfId="25998"/>
    <cellStyle name="Примечание 6 7 6" xfId="25991"/>
    <cellStyle name="Примечание 6 8" xfId="14006"/>
    <cellStyle name="Примечание 6 8 2" xfId="14007"/>
    <cellStyle name="Примечание 6 8 2 2" xfId="14008"/>
    <cellStyle name="Примечание 6 8 2 2 2" xfId="26001"/>
    <cellStyle name="Примечание 6 8 2 3" xfId="14009"/>
    <cellStyle name="Примечание 6 8 2 3 2" xfId="26002"/>
    <cellStyle name="Примечание 6 8 2 4" xfId="14010"/>
    <cellStyle name="Примечание 6 8 2 4 2" xfId="26003"/>
    <cellStyle name="Примечание 6 8 2 5" xfId="26000"/>
    <cellStyle name="Примечание 6 8 3" xfId="14011"/>
    <cellStyle name="Примечание 6 8 3 2" xfId="26004"/>
    <cellStyle name="Примечание 6 8 4" xfId="14012"/>
    <cellStyle name="Примечание 6 8 4 2" xfId="26005"/>
    <cellStyle name="Примечание 6 8 5" xfId="14013"/>
    <cellStyle name="Примечание 6 8 5 2" xfId="26006"/>
    <cellStyle name="Примечание 6 8 6" xfId="25999"/>
    <cellStyle name="Примечание 6 9" xfId="14014"/>
    <cellStyle name="Примечание 6 9 2" xfId="14015"/>
    <cellStyle name="Примечание 6 9 2 2" xfId="14016"/>
    <cellStyle name="Примечание 6 9 2 2 2" xfId="26009"/>
    <cellStyle name="Примечание 6 9 2 3" xfId="14017"/>
    <cellStyle name="Примечание 6 9 2 3 2" xfId="26010"/>
    <cellStyle name="Примечание 6 9 2 4" xfId="14018"/>
    <cellStyle name="Примечание 6 9 2 4 2" xfId="26011"/>
    <cellStyle name="Примечание 6 9 2 5" xfId="26008"/>
    <cellStyle name="Примечание 6 9 3" xfId="14019"/>
    <cellStyle name="Примечание 6 9 3 2" xfId="26012"/>
    <cellStyle name="Примечание 6 9 4" xfId="14020"/>
    <cellStyle name="Примечание 6 9 4 2" xfId="26013"/>
    <cellStyle name="Примечание 6 9 5" xfId="14021"/>
    <cellStyle name="Примечание 6 9 5 2" xfId="26014"/>
    <cellStyle name="Примечание 6 9 6" xfId="26007"/>
    <cellStyle name="Примечание 6_46EE.2011(v1.0)" xfId="14022"/>
    <cellStyle name="Примечание 60" xfId="14023"/>
    <cellStyle name="Примечание 60 2" xfId="14024"/>
    <cellStyle name="Примечание 60 2 2" xfId="14025"/>
    <cellStyle name="Примечание 60 2 2 2" xfId="14026"/>
    <cellStyle name="Примечание 60 2 2 2 2" xfId="14027"/>
    <cellStyle name="Примечание 60 2 2 2 2 2" xfId="26019"/>
    <cellStyle name="Примечание 60 2 2 2 3" xfId="26018"/>
    <cellStyle name="Примечание 60 2 2 3" xfId="26017"/>
    <cellStyle name="Примечание 60 2 3" xfId="14028"/>
    <cellStyle name="Примечание 60 2 3 2" xfId="14029"/>
    <cellStyle name="Примечание 60 2 3 2 2" xfId="26021"/>
    <cellStyle name="Примечание 60 2 3 3" xfId="26020"/>
    <cellStyle name="Примечание 60 2 4" xfId="26016"/>
    <cellStyle name="Примечание 60 3" xfId="14030"/>
    <cellStyle name="Примечание 60 3 2" xfId="14031"/>
    <cellStyle name="Примечание 60 3 2 2" xfId="14032"/>
    <cellStyle name="Примечание 60 3 2 2 2" xfId="26024"/>
    <cellStyle name="Примечание 60 3 2 3" xfId="26023"/>
    <cellStyle name="Примечание 60 3 3" xfId="26022"/>
    <cellStyle name="Примечание 60 4" xfId="14033"/>
    <cellStyle name="Примечание 60 4 2" xfId="14034"/>
    <cellStyle name="Примечание 60 4 2 2" xfId="26026"/>
    <cellStyle name="Примечание 60 4 3" xfId="26025"/>
    <cellStyle name="Примечание 60 5" xfId="14035"/>
    <cellStyle name="Примечание 60 5 2" xfId="26027"/>
    <cellStyle name="Примечание 60 6" xfId="26015"/>
    <cellStyle name="Примечание 61" xfId="14036"/>
    <cellStyle name="Примечание 61 2" xfId="14037"/>
    <cellStyle name="Примечание 61 2 2" xfId="14038"/>
    <cellStyle name="Примечание 61 2 2 2" xfId="14039"/>
    <cellStyle name="Примечание 61 2 2 2 2" xfId="14040"/>
    <cellStyle name="Примечание 61 2 2 2 2 2" xfId="26032"/>
    <cellStyle name="Примечание 61 2 2 2 3" xfId="26031"/>
    <cellStyle name="Примечание 61 2 2 3" xfId="26030"/>
    <cellStyle name="Примечание 61 2 3" xfId="14041"/>
    <cellStyle name="Примечание 61 2 3 2" xfId="14042"/>
    <cellStyle name="Примечание 61 2 3 2 2" xfId="26034"/>
    <cellStyle name="Примечание 61 2 3 3" xfId="26033"/>
    <cellStyle name="Примечание 61 2 4" xfId="26029"/>
    <cellStyle name="Примечание 61 3" xfId="14043"/>
    <cellStyle name="Примечание 61 3 2" xfId="14044"/>
    <cellStyle name="Примечание 61 3 2 2" xfId="14045"/>
    <cellStyle name="Примечание 61 3 2 2 2" xfId="26037"/>
    <cellStyle name="Примечание 61 3 2 3" xfId="26036"/>
    <cellStyle name="Примечание 61 3 3" xfId="26035"/>
    <cellStyle name="Примечание 61 4" xfId="14046"/>
    <cellStyle name="Примечание 61 4 2" xfId="14047"/>
    <cellStyle name="Примечание 61 4 2 2" xfId="26039"/>
    <cellStyle name="Примечание 61 4 3" xfId="26038"/>
    <cellStyle name="Примечание 61 5" xfId="14048"/>
    <cellStyle name="Примечание 61 5 2" xfId="26040"/>
    <cellStyle name="Примечание 61 6" xfId="26028"/>
    <cellStyle name="Примечание 62" xfId="14049"/>
    <cellStyle name="Примечание 62 2" xfId="14050"/>
    <cellStyle name="Примечание 62 2 2" xfId="14051"/>
    <cellStyle name="Примечание 62 2 2 2" xfId="14052"/>
    <cellStyle name="Примечание 62 2 2 2 2" xfId="14053"/>
    <cellStyle name="Примечание 62 2 2 2 2 2" xfId="26045"/>
    <cellStyle name="Примечание 62 2 2 2 3" xfId="26044"/>
    <cellStyle name="Примечание 62 2 2 3" xfId="26043"/>
    <cellStyle name="Примечание 62 2 3" xfId="14054"/>
    <cellStyle name="Примечание 62 2 3 2" xfId="14055"/>
    <cellStyle name="Примечание 62 2 3 2 2" xfId="26047"/>
    <cellStyle name="Примечание 62 2 3 3" xfId="26046"/>
    <cellStyle name="Примечание 62 2 4" xfId="26042"/>
    <cellStyle name="Примечание 62 3" xfId="14056"/>
    <cellStyle name="Примечание 62 3 2" xfId="14057"/>
    <cellStyle name="Примечание 62 3 2 2" xfId="14058"/>
    <cellStyle name="Примечание 62 3 2 2 2" xfId="26050"/>
    <cellStyle name="Примечание 62 3 2 3" xfId="26049"/>
    <cellStyle name="Примечание 62 3 3" xfId="26048"/>
    <cellStyle name="Примечание 62 4" xfId="14059"/>
    <cellStyle name="Примечание 62 4 2" xfId="14060"/>
    <cellStyle name="Примечание 62 4 2 2" xfId="26052"/>
    <cellStyle name="Примечание 62 4 3" xfId="26051"/>
    <cellStyle name="Примечание 62 5" xfId="14061"/>
    <cellStyle name="Примечание 62 5 2" xfId="26053"/>
    <cellStyle name="Примечание 62 6" xfId="26041"/>
    <cellStyle name="Примечание 63" xfId="14062"/>
    <cellStyle name="Примечание 63 2" xfId="14063"/>
    <cellStyle name="Примечание 63 2 2" xfId="14064"/>
    <cellStyle name="Примечание 63 2 2 2" xfId="14065"/>
    <cellStyle name="Примечание 63 2 2 2 2" xfId="14066"/>
    <cellStyle name="Примечание 63 2 2 2 2 2" xfId="26058"/>
    <cellStyle name="Примечание 63 2 2 2 3" xfId="26057"/>
    <cellStyle name="Примечание 63 2 2 3" xfId="26056"/>
    <cellStyle name="Примечание 63 2 3" xfId="14067"/>
    <cellStyle name="Примечание 63 2 3 2" xfId="14068"/>
    <cellStyle name="Примечание 63 2 3 2 2" xfId="26060"/>
    <cellStyle name="Примечание 63 2 3 3" xfId="26059"/>
    <cellStyle name="Примечание 63 2 4" xfId="26055"/>
    <cellStyle name="Примечание 63 3" xfId="14069"/>
    <cellStyle name="Примечание 63 3 2" xfId="14070"/>
    <cellStyle name="Примечание 63 3 2 2" xfId="14071"/>
    <cellStyle name="Примечание 63 3 2 2 2" xfId="26063"/>
    <cellStyle name="Примечание 63 3 2 3" xfId="26062"/>
    <cellStyle name="Примечание 63 3 3" xfId="26061"/>
    <cellStyle name="Примечание 63 4" xfId="14072"/>
    <cellStyle name="Примечание 63 4 2" xfId="14073"/>
    <cellStyle name="Примечание 63 4 2 2" xfId="26065"/>
    <cellStyle name="Примечание 63 4 3" xfId="26064"/>
    <cellStyle name="Примечание 63 5" xfId="14074"/>
    <cellStyle name="Примечание 63 5 2" xfId="26066"/>
    <cellStyle name="Примечание 63 6" xfId="26054"/>
    <cellStyle name="Примечание 64" xfId="14075"/>
    <cellStyle name="Примечание 64 2" xfId="14076"/>
    <cellStyle name="Примечание 64 2 2" xfId="14077"/>
    <cellStyle name="Примечание 64 2 2 2" xfId="14078"/>
    <cellStyle name="Примечание 64 2 2 2 2" xfId="14079"/>
    <cellStyle name="Примечание 64 2 2 2 2 2" xfId="26071"/>
    <cellStyle name="Примечание 64 2 2 2 3" xfId="26070"/>
    <cellStyle name="Примечание 64 2 2 3" xfId="26069"/>
    <cellStyle name="Примечание 64 2 3" xfId="14080"/>
    <cellStyle name="Примечание 64 2 3 2" xfId="14081"/>
    <cellStyle name="Примечание 64 2 3 2 2" xfId="26073"/>
    <cellStyle name="Примечание 64 2 3 3" xfId="26072"/>
    <cellStyle name="Примечание 64 2 4" xfId="26068"/>
    <cellStyle name="Примечание 64 3" xfId="14082"/>
    <cellStyle name="Примечание 64 3 2" xfId="14083"/>
    <cellStyle name="Примечание 64 3 2 2" xfId="14084"/>
    <cellStyle name="Примечание 64 3 2 2 2" xfId="26076"/>
    <cellStyle name="Примечание 64 3 2 3" xfId="26075"/>
    <cellStyle name="Примечание 64 3 3" xfId="26074"/>
    <cellStyle name="Примечание 64 4" xfId="14085"/>
    <cellStyle name="Примечание 64 4 2" xfId="14086"/>
    <cellStyle name="Примечание 64 4 2 2" xfId="26078"/>
    <cellStyle name="Примечание 64 4 3" xfId="26077"/>
    <cellStyle name="Примечание 64 5" xfId="14087"/>
    <cellStyle name="Примечание 64 5 2" xfId="26079"/>
    <cellStyle name="Примечание 64 6" xfId="26067"/>
    <cellStyle name="Примечание 65" xfId="14088"/>
    <cellStyle name="Примечание 65 2" xfId="14089"/>
    <cellStyle name="Примечание 65 2 2" xfId="14090"/>
    <cellStyle name="Примечание 65 2 2 2" xfId="14091"/>
    <cellStyle name="Примечание 65 2 2 2 2" xfId="14092"/>
    <cellStyle name="Примечание 65 2 2 2 2 2" xfId="26084"/>
    <cellStyle name="Примечание 65 2 2 2 3" xfId="26083"/>
    <cellStyle name="Примечание 65 2 2 3" xfId="26082"/>
    <cellStyle name="Примечание 65 2 3" xfId="14093"/>
    <cellStyle name="Примечание 65 2 3 2" xfId="14094"/>
    <cellStyle name="Примечание 65 2 3 2 2" xfId="26086"/>
    <cellStyle name="Примечание 65 2 3 3" xfId="26085"/>
    <cellStyle name="Примечание 65 2 4" xfId="26081"/>
    <cellStyle name="Примечание 65 3" xfId="14095"/>
    <cellStyle name="Примечание 65 3 2" xfId="14096"/>
    <cellStyle name="Примечание 65 3 2 2" xfId="14097"/>
    <cellStyle name="Примечание 65 3 2 2 2" xfId="26089"/>
    <cellStyle name="Примечание 65 3 2 3" xfId="26088"/>
    <cellStyle name="Примечание 65 3 3" xfId="26087"/>
    <cellStyle name="Примечание 65 4" xfId="14098"/>
    <cellStyle name="Примечание 65 4 2" xfId="14099"/>
    <cellStyle name="Примечание 65 4 2 2" xfId="26091"/>
    <cellStyle name="Примечание 65 4 3" xfId="26090"/>
    <cellStyle name="Примечание 65 5" xfId="14100"/>
    <cellStyle name="Примечание 65 5 2" xfId="26092"/>
    <cellStyle name="Примечание 65 6" xfId="26080"/>
    <cellStyle name="Примечание 66" xfId="14101"/>
    <cellStyle name="Примечание 66 2" xfId="14102"/>
    <cellStyle name="Примечание 66 2 2" xfId="14103"/>
    <cellStyle name="Примечание 66 2 2 2" xfId="14104"/>
    <cellStyle name="Примечание 66 2 2 2 2" xfId="14105"/>
    <cellStyle name="Примечание 66 2 2 2 2 2" xfId="26097"/>
    <cellStyle name="Примечание 66 2 2 2 3" xfId="26096"/>
    <cellStyle name="Примечание 66 2 2 3" xfId="26095"/>
    <cellStyle name="Примечание 66 2 3" xfId="14106"/>
    <cellStyle name="Примечание 66 2 3 2" xfId="14107"/>
    <cellStyle name="Примечание 66 2 3 2 2" xfId="26099"/>
    <cellStyle name="Примечание 66 2 3 3" xfId="26098"/>
    <cellStyle name="Примечание 66 2 4" xfId="26094"/>
    <cellStyle name="Примечание 66 3" xfId="14108"/>
    <cellStyle name="Примечание 66 3 2" xfId="14109"/>
    <cellStyle name="Примечание 66 3 2 2" xfId="14110"/>
    <cellStyle name="Примечание 66 3 2 2 2" xfId="26102"/>
    <cellStyle name="Примечание 66 3 2 3" xfId="26101"/>
    <cellStyle name="Примечание 66 3 3" xfId="26100"/>
    <cellStyle name="Примечание 66 4" xfId="14111"/>
    <cellStyle name="Примечание 66 4 2" xfId="14112"/>
    <cellStyle name="Примечание 66 4 2 2" xfId="26104"/>
    <cellStyle name="Примечание 66 4 3" xfId="26103"/>
    <cellStyle name="Примечание 66 5" xfId="14113"/>
    <cellStyle name="Примечание 66 5 2" xfId="26105"/>
    <cellStyle name="Примечание 66 6" xfId="26093"/>
    <cellStyle name="Примечание 67" xfId="14114"/>
    <cellStyle name="Примечание 67 2" xfId="14115"/>
    <cellStyle name="Примечание 67 2 2" xfId="14116"/>
    <cellStyle name="Примечание 67 2 2 2" xfId="14117"/>
    <cellStyle name="Примечание 67 2 2 2 2" xfId="14118"/>
    <cellStyle name="Примечание 67 2 2 2 2 2" xfId="26110"/>
    <cellStyle name="Примечание 67 2 2 2 3" xfId="26109"/>
    <cellStyle name="Примечание 67 2 2 3" xfId="26108"/>
    <cellStyle name="Примечание 67 2 3" xfId="14119"/>
    <cellStyle name="Примечание 67 2 3 2" xfId="14120"/>
    <cellStyle name="Примечание 67 2 3 2 2" xfId="26112"/>
    <cellStyle name="Примечание 67 2 3 3" xfId="26111"/>
    <cellStyle name="Примечание 67 2 4" xfId="26107"/>
    <cellStyle name="Примечание 67 3" xfId="14121"/>
    <cellStyle name="Примечание 67 3 2" xfId="14122"/>
    <cellStyle name="Примечание 67 3 2 2" xfId="14123"/>
    <cellStyle name="Примечание 67 3 2 2 2" xfId="26115"/>
    <cellStyle name="Примечание 67 3 2 3" xfId="26114"/>
    <cellStyle name="Примечание 67 3 3" xfId="26113"/>
    <cellStyle name="Примечание 67 4" xfId="14124"/>
    <cellStyle name="Примечание 67 4 2" xfId="14125"/>
    <cellStyle name="Примечание 67 4 2 2" xfId="26117"/>
    <cellStyle name="Примечание 67 4 3" xfId="26116"/>
    <cellStyle name="Примечание 67 5" xfId="14126"/>
    <cellStyle name="Примечание 67 5 2" xfId="26118"/>
    <cellStyle name="Примечание 67 6" xfId="26106"/>
    <cellStyle name="Примечание 68" xfId="14127"/>
    <cellStyle name="Примечание 68 2" xfId="14128"/>
    <cellStyle name="Примечание 68 2 2" xfId="14129"/>
    <cellStyle name="Примечание 68 2 2 2" xfId="14130"/>
    <cellStyle name="Примечание 68 2 2 2 2" xfId="14131"/>
    <cellStyle name="Примечание 68 2 2 2 2 2" xfId="26123"/>
    <cellStyle name="Примечание 68 2 2 2 3" xfId="26122"/>
    <cellStyle name="Примечание 68 2 2 3" xfId="26121"/>
    <cellStyle name="Примечание 68 2 3" xfId="14132"/>
    <cellStyle name="Примечание 68 2 3 2" xfId="14133"/>
    <cellStyle name="Примечание 68 2 3 2 2" xfId="26125"/>
    <cellStyle name="Примечание 68 2 3 3" xfId="26124"/>
    <cellStyle name="Примечание 68 2 4" xfId="26120"/>
    <cellStyle name="Примечание 68 3" xfId="14134"/>
    <cellStyle name="Примечание 68 3 2" xfId="14135"/>
    <cellStyle name="Примечание 68 3 2 2" xfId="14136"/>
    <cellStyle name="Примечание 68 3 2 2 2" xfId="26128"/>
    <cellStyle name="Примечание 68 3 2 3" xfId="26127"/>
    <cellStyle name="Примечание 68 3 3" xfId="26126"/>
    <cellStyle name="Примечание 68 4" xfId="14137"/>
    <cellStyle name="Примечание 68 4 2" xfId="14138"/>
    <cellStyle name="Примечание 68 4 2 2" xfId="26130"/>
    <cellStyle name="Примечание 68 4 3" xfId="26129"/>
    <cellStyle name="Примечание 68 5" xfId="14139"/>
    <cellStyle name="Примечание 68 5 2" xfId="26131"/>
    <cellStyle name="Примечание 68 6" xfId="26119"/>
    <cellStyle name="Примечание 69" xfId="14140"/>
    <cellStyle name="Примечание 69 2" xfId="14141"/>
    <cellStyle name="Примечание 69 2 2" xfId="14142"/>
    <cellStyle name="Примечание 69 2 2 2" xfId="14143"/>
    <cellStyle name="Примечание 69 2 2 2 2" xfId="14144"/>
    <cellStyle name="Примечание 69 2 2 2 2 2" xfId="26136"/>
    <cellStyle name="Примечание 69 2 2 2 3" xfId="26135"/>
    <cellStyle name="Примечание 69 2 2 3" xfId="26134"/>
    <cellStyle name="Примечание 69 2 3" xfId="14145"/>
    <cellStyle name="Примечание 69 2 3 2" xfId="14146"/>
    <cellStyle name="Примечание 69 2 3 2 2" xfId="26138"/>
    <cellStyle name="Примечание 69 2 3 3" xfId="26137"/>
    <cellStyle name="Примечание 69 2 4" xfId="26133"/>
    <cellStyle name="Примечание 69 3" xfId="14147"/>
    <cellStyle name="Примечание 69 3 2" xfId="14148"/>
    <cellStyle name="Примечание 69 3 2 2" xfId="14149"/>
    <cellStyle name="Примечание 69 3 2 2 2" xfId="26141"/>
    <cellStyle name="Примечание 69 3 2 3" xfId="26140"/>
    <cellStyle name="Примечание 69 3 3" xfId="26139"/>
    <cellStyle name="Примечание 69 4" xfId="14150"/>
    <cellStyle name="Примечание 69 4 2" xfId="14151"/>
    <cellStyle name="Примечание 69 4 2 2" xfId="26143"/>
    <cellStyle name="Примечание 69 4 3" xfId="26142"/>
    <cellStyle name="Примечание 69 5" xfId="14152"/>
    <cellStyle name="Примечание 69 5 2" xfId="26144"/>
    <cellStyle name="Примечание 69 6" xfId="26132"/>
    <cellStyle name="Примечание 7" xfId="14153"/>
    <cellStyle name="Примечание 7 10" xfId="14154"/>
    <cellStyle name="Примечание 7 10 2" xfId="14155"/>
    <cellStyle name="Примечание 7 10 2 2" xfId="14156"/>
    <cellStyle name="Примечание 7 10 2 2 2" xfId="26148"/>
    <cellStyle name="Примечание 7 10 2 3" xfId="14157"/>
    <cellStyle name="Примечание 7 10 2 3 2" xfId="26149"/>
    <cellStyle name="Примечание 7 10 2 4" xfId="14158"/>
    <cellStyle name="Примечание 7 10 2 4 2" xfId="26150"/>
    <cellStyle name="Примечание 7 10 2 5" xfId="26147"/>
    <cellStyle name="Примечание 7 10 3" xfId="14159"/>
    <cellStyle name="Примечание 7 10 3 2" xfId="26151"/>
    <cellStyle name="Примечание 7 10 4" xfId="14160"/>
    <cellStyle name="Примечание 7 10 4 2" xfId="26152"/>
    <cellStyle name="Примечание 7 10 5" xfId="14161"/>
    <cellStyle name="Примечание 7 10 5 2" xfId="26153"/>
    <cellStyle name="Примечание 7 10 6" xfId="26146"/>
    <cellStyle name="Примечание 7 11" xfId="14162"/>
    <cellStyle name="Примечание 7 11 2" xfId="14163"/>
    <cellStyle name="Примечание 7 11 2 2" xfId="26155"/>
    <cellStyle name="Примечание 7 11 3" xfId="14164"/>
    <cellStyle name="Примечание 7 11 3 2" xfId="26156"/>
    <cellStyle name="Примечание 7 11 4" xfId="14165"/>
    <cellStyle name="Примечание 7 11 4 2" xfId="26157"/>
    <cellStyle name="Примечание 7 11 5" xfId="26154"/>
    <cellStyle name="Примечание 7 12" xfId="14166"/>
    <cellStyle name="Примечание 7 12 2" xfId="26158"/>
    <cellStyle name="Примечание 7 13" xfId="14167"/>
    <cellStyle name="Примечание 7 13 2" xfId="26159"/>
    <cellStyle name="Примечание 7 14" xfId="14168"/>
    <cellStyle name="Примечание 7 14 2" xfId="26160"/>
    <cellStyle name="Примечание 7 15" xfId="26145"/>
    <cellStyle name="Примечание 7 2" xfId="14169"/>
    <cellStyle name="Примечание 7 2 10" xfId="14170"/>
    <cellStyle name="Примечание 7 2 10 2" xfId="26162"/>
    <cellStyle name="Примечание 7 2 11" xfId="14171"/>
    <cellStyle name="Примечание 7 2 11 2" xfId="26163"/>
    <cellStyle name="Примечание 7 2 12" xfId="14172"/>
    <cellStyle name="Примечание 7 2 12 2" xfId="26164"/>
    <cellStyle name="Примечание 7 2 13" xfId="26161"/>
    <cellStyle name="Примечание 7 2 2" xfId="14173"/>
    <cellStyle name="Примечание 7 2 2 2" xfId="14174"/>
    <cellStyle name="Примечание 7 2 2 2 2" xfId="14175"/>
    <cellStyle name="Примечание 7 2 2 2 2 2" xfId="14176"/>
    <cellStyle name="Примечание 7 2 2 2 2 2 2" xfId="26168"/>
    <cellStyle name="Примечание 7 2 2 2 2 3" xfId="26167"/>
    <cellStyle name="Примечание 7 2 2 2 3" xfId="14177"/>
    <cellStyle name="Примечание 7 2 2 2 3 2" xfId="26169"/>
    <cellStyle name="Примечание 7 2 2 2 4" xfId="14178"/>
    <cellStyle name="Примечание 7 2 2 2 4 2" xfId="26170"/>
    <cellStyle name="Примечание 7 2 2 2 5" xfId="26166"/>
    <cellStyle name="Примечание 7 2 2 3" xfId="14179"/>
    <cellStyle name="Примечание 7 2 2 3 2" xfId="14180"/>
    <cellStyle name="Примечание 7 2 2 3 2 2" xfId="26172"/>
    <cellStyle name="Примечание 7 2 2 3 3" xfId="26171"/>
    <cellStyle name="Примечание 7 2 2 4" xfId="14181"/>
    <cellStyle name="Примечание 7 2 2 4 2" xfId="26173"/>
    <cellStyle name="Примечание 7 2 2 5" xfId="14182"/>
    <cellStyle name="Примечание 7 2 2 5 2" xfId="26174"/>
    <cellStyle name="Примечание 7 2 2 6" xfId="26165"/>
    <cellStyle name="Примечание 7 2 3" xfId="14183"/>
    <cellStyle name="Примечание 7 2 3 2" xfId="14184"/>
    <cellStyle name="Примечание 7 2 3 2 2" xfId="14185"/>
    <cellStyle name="Примечание 7 2 3 2 2 2" xfId="26177"/>
    <cellStyle name="Примечание 7 2 3 2 3" xfId="14186"/>
    <cellStyle name="Примечание 7 2 3 2 3 2" xfId="26178"/>
    <cellStyle name="Примечание 7 2 3 2 4" xfId="14187"/>
    <cellStyle name="Примечание 7 2 3 2 4 2" xfId="26179"/>
    <cellStyle name="Примечание 7 2 3 2 5" xfId="26176"/>
    <cellStyle name="Примечание 7 2 3 3" xfId="14188"/>
    <cellStyle name="Примечание 7 2 3 3 2" xfId="26180"/>
    <cellStyle name="Примечание 7 2 3 4" xfId="14189"/>
    <cellStyle name="Примечание 7 2 3 4 2" xfId="26181"/>
    <cellStyle name="Примечание 7 2 3 5" xfId="14190"/>
    <cellStyle name="Примечание 7 2 3 5 2" xfId="26182"/>
    <cellStyle name="Примечание 7 2 3 6" xfId="26175"/>
    <cellStyle name="Примечание 7 2 4" xfId="14191"/>
    <cellStyle name="Примечание 7 2 4 2" xfId="14192"/>
    <cellStyle name="Примечание 7 2 4 2 2" xfId="14193"/>
    <cellStyle name="Примечание 7 2 4 2 2 2" xfId="26185"/>
    <cellStyle name="Примечание 7 2 4 2 3" xfId="14194"/>
    <cellStyle name="Примечание 7 2 4 2 3 2" xfId="26186"/>
    <cellStyle name="Примечание 7 2 4 2 4" xfId="14195"/>
    <cellStyle name="Примечание 7 2 4 2 4 2" xfId="26187"/>
    <cellStyle name="Примечание 7 2 4 2 5" xfId="26184"/>
    <cellStyle name="Примечание 7 2 4 3" xfId="14196"/>
    <cellStyle name="Примечание 7 2 4 3 2" xfId="26188"/>
    <cellStyle name="Примечание 7 2 4 4" xfId="14197"/>
    <cellStyle name="Примечание 7 2 4 4 2" xfId="26189"/>
    <cellStyle name="Примечание 7 2 4 5" xfId="14198"/>
    <cellStyle name="Примечание 7 2 4 5 2" xfId="26190"/>
    <cellStyle name="Примечание 7 2 4 6" xfId="26183"/>
    <cellStyle name="Примечание 7 2 5" xfId="14199"/>
    <cellStyle name="Примечание 7 2 5 2" xfId="14200"/>
    <cellStyle name="Примечание 7 2 5 2 2" xfId="14201"/>
    <cellStyle name="Примечание 7 2 5 2 2 2" xfId="26193"/>
    <cellStyle name="Примечание 7 2 5 2 3" xfId="14202"/>
    <cellStyle name="Примечание 7 2 5 2 3 2" xfId="26194"/>
    <cellStyle name="Примечание 7 2 5 2 4" xfId="14203"/>
    <cellStyle name="Примечание 7 2 5 2 4 2" xfId="26195"/>
    <cellStyle name="Примечание 7 2 5 2 5" xfId="26192"/>
    <cellStyle name="Примечание 7 2 5 3" xfId="14204"/>
    <cellStyle name="Примечание 7 2 5 3 2" xfId="26196"/>
    <cellStyle name="Примечание 7 2 5 4" xfId="14205"/>
    <cellStyle name="Примечание 7 2 5 4 2" xfId="26197"/>
    <cellStyle name="Примечание 7 2 5 5" xfId="14206"/>
    <cellStyle name="Примечание 7 2 5 5 2" xfId="26198"/>
    <cellStyle name="Примечание 7 2 5 6" xfId="26191"/>
    <cellStyle name="Примечание 7 2 6" xfId="14207"/>
    <cellStyle name="Примечание 7 2 6 2" xfId="14208"/>
    <cellStyle name="Примечание 7 2 6 2 2" xfId="14209"/>
    <cellStyle name="Примечание 7 2 6 2 2 2" xfId="26201"/>
    <cellStyle name="Примечание 7 2 6 2 3" xfId="14210"/>
    <cellStyle name="Примечание 7 2 6 2 3 2" xfId="26202"/>
    <cellStyle name="Примечание 7 2 6 2 4" xfId="14211"/>
    <cellStyle name="Примечание 7 2 6 2 4 2" xfId="26203"/>
    <cellStyle name="Примечание 7 2 6 2 5" xfId="26200"/>
    <cellStyle name="Примечание 7 2 6 3" xfId="14212"/>
    <cellStyle name="Примечание 7 2 6 3 2" xfId="26204"/>
    <cellStyle name="Примечание 7 2 6 4" xfId="14213"/>
    <cellStyle name="Примечание 7 2 6 4 2" xfId="26205"/>
    <cellStyle name="Примечание 7 2 6 5" xfId="14214"/>
    <cellStyle name="Примечание 7 2 6 5 2" xfId="26206"/>
    <cellStyle name="Примечание 7 2 6 6" xfId="26199"/>
    <cellStyle name="Примечание 7 2 7" xfId="14215"/>
    <cellStyle name="Примечание 7 2 7 2" xfId="14216"/>
    <cellStyle name="Примечание 7 2 7 2 2" xfId="14217"/>
    <cellStyle name="Примечание 7 2 7 2 2 2" xfId="26209"/>
    <cellStyle name="Примечание 7 2 7 2 3" xfId="14218"/>
    <cellStyle name="Примечание 7 2 7 2 3 2" xfId="26210"/>
    <cellStyle name="Примечание 7 2 7 2 4" xfId="14219"/>
    <cellStyle name="Примечание 7 2 7 2 4 2" xfId="26211"/>
    <cellStyle name="Примечание 7 2 7 2 5" xfId="26208"/>
    <cellStyle name="Примечание 7 2 7 3" xfId="14220"/>
    <cellStyle name="Примечание 7 2 7 3 2" xfId="26212"/>
    <cellStyle name="Примечание 7 2 7 4" xfId="14221"/>
    <cellStyle name="Примечание 7 2 7 4 2" xfId="26213"/>
    <cellStyle name="Примечание 7 2 7 5" xfId="14222"/>
    <cellStyle name="Примечание 7 2 7 5 2" xfId="26214"/>
    <cellStyle name="Примечание 7 2 7 6" xfId="26207"/>
    <cellStyle name="Примечание 7 2 8" xfId="14223"/>
    <cellStyle name="Примечание 7 2 8 2" xfId="14224"/>
    <cellStyle name="Примечание 7 2 8 2 2" xfId="14225"/>
    <cellStyle name="Примечание 7 2 8 2 2 2" xfId="26217"/>
    <cellStyle name="Примечание 7 2 8 2 3" xfId="14226"/>
    <cellStyle name="Примечание 7 2 8 2 3 2" xfId="26218"/>
    <cellStyle name="Примечание 7 2 8 2 4" xfId="14227"/>
    <cellStyle name="Примечание 7 2 8 2 4 2" xfId="26219"/>
    <cellStyle name="Примечание 7 2 8 2 5" xfId="26216"/>
    <cellStyle name="Примечание 7 2 8 3" xfId="14228"/>
    <cellStyle name="Примечание 7 2 8 3 2" xfId="26220"/>
    <cellStyle name="Примечание 7 2 8 4" xfId="14229"/>
    <cellStyle name="Примечание 7 2 8 4 2" xfId="26221"/>
    <cellStyle name="Примечание 7 2 8 5" xfId="14230"/>
    <cellStyle name="Примечание 7 2 8 5 2" xfId="26222"/>
    <cellStyle name="Примечание 7 2 8 6" xfId="26215"/>
    <cellStyle name="Примечание 7 2 9" xfId="14231"/>
    <cellStyle name="Примечание 7 2 9 2" xfId="14232"/>
    <cellStyle name="Примечание 7 2 9 2 2" xfId="26224"/>
    <cellStyle name="Примечание 7 2 9 3" xfId="14233"/>
    <cellStyle name="Примечание 7 2 9 3 2" xfId="26225"/>
    <cellStyle name="Примечание 7 2 9 4" xfId="14234"/>
    <cellStyle name="Примечание 7 2 9 4 2" xfId="26226"/>
    <cellStyle name="Примечание 7 2 9 5" xfId="26223"/>
    <cellStyle name="Примечание 7 3" xfId="14235"/>
    <cellStyle name="Примечание 7 3 10" xfId="14236"/>
    <cellStyle name="Примечание 7 3 10 2" xfId="26228"/>
    <cellStyle name="Примечание 7 3 11" xfId="26227"/>
    <cellStyle name="Примечание 7 3 2" xfId="14237"/>
    <cellStyle name="Примечание 7 3 2 2" xfId="14238"/>
    <cellStyle name="Примечание 7 3 2 2 2" xfId="14239"/>
    <cellStyle name="Примечание 7 3 2 2 2 2" xfId="26231"/>
    <cellStyle name="Примечание 7 3 2 2 3" xfId="14240"/>
    <cellStyle name="Примечание 7 3 2 2 3 2" xfId="26232"/>
    <cellStyle name="Примечание 7 3 2 2 4" xfId="14241"/>
    <cellStyle name="Примечание 7 3 2 2 4 2" xfId="26233"/>
    <cellStyle name="Примечание 7 3 2 2 5" xfId="26230"/>
    <cellStyle name="Примечание 7 3 2 3" xfId="14242"/>
    <cellStyle name="Примечание 7 3 2 3 2" xfId="26234"/>
    <cellStyle name="Примечание 7 3 2 4" xfId="14243"/>
    <cellStyle name="Примечание 7 3 2 4 2" xfId="26235"/>
    <cellStyle name="Примечание 7 3 2 5" xfId="14244"/>
    <cellStyle name="Примечание 7 3 2 5 2" xfId="26236"/>
    <cellStyle name="Примечание 7 3 2 6" xfId="26229"/>
    <cellStyle name="Примечание 7 3 3" xfId="14245"/>
    <cellStyle name="Примечание 7 3 3 2" xfId="14246"/>
    <cellStyle name="Примечание 7 3 3 2 2" xfId="14247"/>
    <cellStyle name="Примечание 7 3 3 2 2 2" xfId="26239"/>
    <cellStyle name="Примечание 7 3 3 2 3" xfId="14248"/>
    <cellStyle name="Примечание 7 3 3 2 3 2" xfId="26240"/>
    <cellStyle name="Примечание 7 3 3 2 4" xfId="14249"/>
    <cellStyle name="Примечание 7 3 3 2 4 2" xfId="26241"/>
    <cellStyle name="Примечание 7 3 3 2 5" xfId="26238"/>
    <cellStyle name="Примечание 7 3 3 3" xfId="14250"/>
    <cellStyle name="Примечание 7 3 3 3 2" xfId="26242"/>
    <cellStyle name="Примечание 7 3 3 4" xfId="14251"/>
    <cellStyle name="Примечание 7 3 3 4 2" xfId="26243"/>
    <cellStyle name="Примечание 7 3 3 5" xfId="14252"/>
    <cellStyle name="Примечание 7 3 3 5 2" xfId="26244"/>
    <cellStyle name="Примечание 7 3 3 6" xfId="26237"/>
    <cellStyle name="Примечание 7 3 4" xfId="14253"/>
    <cellStyle name="Примечание 7 3 4 2" xfId="14254"/>
    <cellStyle name="Примечание 7 3 4 2 2" xfId="14255"/>
    <cellStyle name="Примечание 7 3 4 2 2 2" xfId="26247"/>
    <cellStyle name="Примечание 7 3 4 2 3" xfId="14256"/>
    <cellStyle name="Примечание 7 3 4 2 3 2" xfId="26248"/>
    <cellStyle name="Примечание 7 3 4 2 4" xfId="14257"/>
    <cellStyle name="Примечание 7 3 4 2 4 2" xfId="26249"/>
    <cellStyle name="Примечание 7 3 4 2 5" xfId="26246"/>
    <cellStyle name="Примечание 7 3 4 3" xfId="14258"/>
    <cellStyle name="Примечание 7 3 4 3 2" xfId="26250"/>
    <cellStyle name="Примечание 7 3 4 4" xfId="14259"/>
    <cellStyle name="Примечание 7 3 4 4 2" xfId="26251"/>
    <cellStyle name="Примечание 7 3 4 5" xfId="14260"/>
    <cellStyle name="Примечание 7 3 4 5 2" xfId="26252"/>
    <cellStyle name="Примечание 7 3 4 6" xfId="26245"/>
    <cellStyle name="Примечание 7 3 5" xfId="14261"/>
    <cellStyle name="Примечание 7 3 5 2" xfId="14262"/>
    <cellStyle name="Примечание 7 3 5 2 2" xfId="14263"/>
    <cellStyle name="Примечание 7 3 5 2 2 2" xfId="26255"/>
    <cellStyle name="Примечание 7 3 5 2 3" xfId="14264"/>
    <cellStyle name="Примечание 7 3 5 2 3 2" xfId="26256"/>
    <cellStyle name="Примечание 7 3 5 2 4" xfId="14265"/>
    <cellStyle name="Примечание 7 3 5 2 4 2" xfId="26257"/>
    <cellStyle name="Примечание 7 3 5 2 5" xfId="26254"/>
    <cellStyle name="Примечание 7 3 5 3" xfId="14266"/>
    <cellStyle name="Примечание 7 3 5 3 2" xfId="26258"/>
    <cellStyle name="Примечание 7 3 5 4" xfId="14267"/>
    <cellStyle name="Примечание 7 3 5 4 2" xfId="26259"/>
    <cellStyle name="Примечание 7 3 5 5" xfId="14268"/>
    <cellStyle name="Примечание 7 3 5 5 2" xfId="26260"/>
    <cellStyle name="Примечание 7 3 5 6" xfId="26253"/>
    <cellStyle name="Примечание 7 3 6" xfId="14269"/>
    <cellStyle name="Примечание 7 3 6 2" xfId="14270"/>
    <cellStyle name="Примечание 7 3 6 2 2" xfId="14271"/>
    <cellStyle name="Примечание 7 3 6 2 2 2" xfId="26263"/>
    <cellStyle name="Примечание 7 3 6 2 3" xfId="14272"/>
    <cellStyle name="Примечание 7 3 6 2 3 2" xfId="26264"/>
    <cellStyle name="Примечание 7 3 6 2 4" xfId="14273"/>
    <cellStyle name="Примечание 7 3 6 2 4 2" xfId="26265"/>
    <cellStyle name="Примечание 7 3 6 2 5" xfId="26262"/>
    <cellStyle name="Примечание 7 3 6 3" xfId="14274"/>
    <cellStyle name="Примечание 7 3 6 3 2" xfId="26266"/>
    <cellStyle name="Примечание 7 3 6 4" xfId="14275"/>
    <cellStyle name="Примечание 7 3 6 4 2" xfId="26267"/>
    <cellStyle name="Примечание 7 3 6 5" xfId="14276"/>
    <cellStyle name="Примечание 7 3 6 5 2" xfId="26268"/>
    <cellStyle name="Примечание 7 3 6 6" xfId="26261"/>
    <cellStyle name="Примечание 7 3 7" xfId="14277"/>
    <cellStyle name="Примечание 7 3 7 2" xfId="14278"/>
    <cellStyle name="Примечание 7 3 7 2 2" xfId="26270"/>
    <cellStyle name="Примечание 7 3 7 3" xfId="14279"/>
    <cellStyle name="Примечание 7 3 7 3 2" xfId="26271"/>
    <cellStyle name="Примечание 7 3 7 4" xfId="14280"/>
    <cellStyle name="Примечание 7 3 7 4 2" xfId="26272"/>
    <cellStyle name="Примечание 7 3 7 5" xfId="26269"/>
    <cellStyle name="Примечание 7 3 8" xfId="14281"/>
    <cellStyle name="Примечание 7 3 8 2" xfId="26273"/>
    <cellStyle name="Примечание 7 3 9" xfId="14282"/>
    <cellStyle name="Примечание 7 3 9 2" xfId="26274"/>
    <cellStyle name="Примечание 7 4" xfId="14283"/>
    <cellStyle name="Примечание 7 4 10" xfId="14284"/>
    <cellStyle name="Примечание 7 4 10 2" xfId="26276"/>
    <cellStyle name="Примечание 7 4 11" xfId="26275"/>
    <cellStyle name="Примечание 7 4 2" xfId="14285"/>
    <cellStyle name="Примечание 7 4 2 2" xfId="14286"/>
    <cellStyle name="Примечание 7 4 2 2 2" xfId="14287"/>
    <cellStyle name="Примечание 7 4 2 2 2 2" xfId="26279"/>
    <cellStyle name="Примечание 7 4 2 2 3" xfId="14288"/>
    <cellStyle name="Примечание 7 4 2 2 3 2" xfId="26280"/>
    <cellStyle name="Примечание 7 4 2 2 4" xfId="14289"/>
    <cellStyle name="Примечание 7 4 2 2 4 2" xfId="26281"/>
    <cellStyle name="Примечание 7 4 2 2 5" xfId="26278"/>
    <cellStyle name="Примечание 7 4 2 3" xfId="14290"/>
    <cellStyle name="Примечание 7 4 2 3 2" xfId="26282"/>
    <cellStyle name="Примечание 7 4 2 4" xfId="14291"/>
    <cellStyle name="Примечание 7 4 2 4 2" xfId="26283"/>
    <cellStyle name="Примечание 7 4 2 5" xfId="14292"/>
    <cellStyle name="Примечание 7 4 2 5 2" xfId="26284"/>
    <cellStyle name="Примечание 7 4 2 6" xfId="26277"/>
    <cellStyle name="Примечание 7 4 3" xfId="14293"/>
    <cellStyle name="Примечание 7 4 3 2" xfId="14294"/>
    <cellStyle name="Примечание 7 4 3 2 2" xfId="14295"/>
    <cellStyle name="Примечание 7 4 3 2 2 2" xfId="26287"/>
    <cellStyle name="Примечание 7 4 3 2 3" xfId="14296"/>
    <cellStyle name="Примечание 7 4 3 2 3 2" xfId="26288"/>
    <cellStyle name="Примечание 7 4 3 2 4" xfId="14297"/>
    <cellStyle name="Примечание 7 4 3 2 4 2" xfId="26289"/>
    <cellStyle name="Примечание 7 4 3 2 5" xfId="26286"/>
    <cellStyle name="Примечание 7 4 3 3" xfId="14298"/>
    <cellStyle name="Примечание 7 4 3 3 2" xfId="26290"/>
    <cellStyle name="Примечание 7 4 3 4" xfId="14299"/>
    <cellStyle name="Примечание 7 4 3 4 2" xfId="26291"/>
    <cellStyle name="Примечание 7 4 3 5" xfId="14300"/>
    <cellStyle name="Примечание 7 4 3 5 2" xfId="26292"/>
    <cellStyle name="Примечание 7 4 3 6" xfId="26285"/>
    <cellStyle name="Примечание 7 4 4" xfId="14301"/>
    <cellStyle name="Примечание 7 4 4 2" xfId="14302"/>
    <cellStyle name="Примечание 7 4 4 2 2" xfId="14303"/>
    <cellStyle name="Примечание 7 4 4 2 2 2" xfId="26295"/>
    <cellStyle name="Примечание 7 4 4 2 3" xfId="14304"/>
    <cellStyle name="Примечание 7 4 4 2 3 2" xfId="26296"/>
    <cellStyle name="Примечание 7 4 4 2 4" xfId="14305"/>
    <cellStyle name="Примечание 7 4 4 2 4 2" xfId="26297"/>
    <cellStyle name="Примечание 7 4 4 2 5" xfId="26294"/>
    <cellStyle name="Примечание 7 4 4 3" xfId="14306"/>
    <cellStyle name="Примечание 7 4 4 3 2" xfId="26298"/>
    <cellStyle name="Примечание 7 4 4 4" xfId="14307"/>
    <cellStyle name="Примечание 7 4 4 4 2" xfId="26299"/>
    <cellStyle name="Примечание 7 4 4 5" xfId="14308"/>
    <cellStyle name="Примечание 7 4 4 5 2" xfId="26300"/>
    <cellStyle name="Примечание 7 4 4 6" xfId="26293"/>
    <cellStyle name="Примечание 7 4 5" xfId="14309"/>
    <cellStyle name="Примечание 7 4 5 2" xfId="14310"/>
    <cellStyle name="Примечание 7 4 5 2 2" xfId="14311"/>
    <cellStyle name="Примечание 7 4 5 2 2 2" xfId="26303"/>
    <cellStyle name="Примечание 7 4 5 2 3" xfId="14312"/>
    <cellStyle name="Примечание 7 4 5 2 3 2" xfId="26304"/>
    <cellStyle name="Примечание 7 4 5 2 4" xfId="14313"/>
    <cellStyle name="Примечание 7 4 5 2 4 2" xfId="26305"/>
    <cellStyle name="Примечание 7 4 5 2 5" xfId="26302"/>
    <cellStyle name="Примечание 7 4 5 3" xfId="14314"/>
    <cellStyle name="Примечание 7 4 5 3 2" xfId="26306"/>
    <cellStyle name="Примечание 7 4 5 4" xfId="14315"/>
    <cellStyle name="Примечание 7 4 5 4 2" xfId="26307"/>
    <cellStyle name="Примечание 7 4 5 5" xfId="14316"/>
    <cellStyle name="Примечание 7 4 5 5 2" xfId="26308"/>
    <cellStyle name="Примечание 7 4 5 6" xfId="26301"/>
    <cellStyle name="Примечание 7 4 6" xfId="14317"/>
    <cellStyle name="Примечание 7 4 6 2" xfId="14318"/>
    <cellStyle name="Примечание 7 4 6 2 2" xfId="14319"/>
    <cellStyle name="Примечание 7 4 6 2 2 2" xfId="26311"/>
    <cellStyle name="Примечание 7 4 6 2 3" xfId="14320"/>
    <cellStyle name="Примечание 7 4 6 2 3 2" xfId="26312"/>
    <cellStyle name="Примечание 7 4 6 2 4" xfId="14321"/>
    <cellStyle name="Примечание 7 4 6 2 4 2" xfId="26313"/>
    <cellStyle name="Примечание 7 4 6 2 5" xfId="26310"/>
    <cellStyle name="Примечание 7 4 6 3" xfId="14322"/>
    <cellStyle name="Примечание 7 4 6 3 2" xfId="26314"/>
    <cellStyle name="Примечание 7 4 6 4" xfId="14323"/>
    <cellStyle name="Примечание 7 4 6 4 2" xfId="26315"/>
    <cellStyle name="Примечание 7 4 6 5" xfId="14324"/>
    <cellStyle name="Примечание 7 4 6 5 2" xfId="26316"/>
    <cellStyle name="Примечание 7 4 6 6" xfId="26309"/>
    <cellStyle name="Примечание 7 4 7" xfId="14325"/>
    <cellStyle name="Примечание 7 4 7 2" xfId="14326"/>
    <cellStyle name="Примечание 7 4 7 2 2" xfId="26318"/>
    <cellStyle name="Примечание 7 4 7 3" xfId="14327"/>
    <cellStyle name="Примечание 7 4 7 3 2" xfId="26319"/>
    <cellStyle name="Примечание 7 4 7 4" xfId="14328"/>
    <cellStyle name="Примечание 7 4 7 4 2" xfId="26320"/>
    <cellStyle name="Примечание 7 4 7 5" xfId="26317"/>
    <cellStyle name="Примечание 7 4 8" xfId="14329"/>
    <cellStyle name="Примечание 7 4 8 2" xfId="26321"/>
    <cellStyle name="Примечание 7 4 9" xfId="14330"/>
    <cellStyle name="Примечание 7 4 9 2" xfId="26322"/>
    <cellStyle name="Примечание 7 5" xfId="14331"/>
    <cellStyle name="Примечание 7 5 2" xfId="14332"/>
    <cellStyle name="Примечание 7 5 2 2" xfId="14333"/>
    <cellStyle name="Примечание 7 5 2 2 2" xfId="26325"/>
    <cellStyle name="Примечание 7 5 2 3" xfId="14334"/>
    <cellStyle name="Примечание 7 5 2 3 2" xfId="26326"/>
    <cellStyle name="Примечание 7 5 2 4" xfId="14335"/>
    <cellStyle name="Примечание 7 5 2 4 2" xfId="26327"/>
    <cellStyle name="Примечание 7 5 2 5" xfId="26324"/>
    <cellStyle name="Примечание 7 5 3" xfId="14336"/>
    <cellStyle name="Примечание 7 5 3 2" xfId="26328"/>
    <cellStyle name="Примечание 7 5 4" xfId="14337"/>
    <cellStyle name="Примечание 7 5 4 2" xfId="26329"/>
    <cellStyle name="Примечание 7 5 5" xfId="14338"/>
    <cellStyle name="Примечание 7 5 5 2" xfId="26330"/>
    <cellStyle name="Примечание 7 5 6" xfId="26323"/>
    <cellStyle name="Примечание 7 6" xfId="14339"/>
    <cellStyle name="Примечание 7 6 2" xfId="14340"/>
    <cellStyle name="Примечание 7 6 2 2" xfId="14341"/>
    <cellStyle name="Примечание 7 6 2 2 2" xfId="26333"/>
    <cellStyle name="Примечание 7 6 2 3" xfId="14342"/>
    <cellStyle name="Примечание 7 6 2 3 2" xfId="26334"/>
    <cellStyle name="Примечание 7 6 2 4" xfId="14343"/>
    <cellStyle name="Примечание 7 6 2 4 2" xfId="26335"/>
    <cellStyle name="Примечание 7 6 2 5" xfId="26332"/>
    <cellStyle name="Примечание 7 6 3" xfId="14344"/>
    <cellStyle name="Примечание 7 6 3 2" xfId="26336"/>
    <cellStyle name="Примечание 7 6 4" xfId="14345"/>
    <cellStyle name="Примечание 7 6 4 2" xfId="26337"/>
    <cellStyle name="Примечание 7 6 5" xfId="14346"/>
    <cellStyle name="Примечание 7 6 5 2" xfId="26338"/>
    <cellStyle name="Примечание 7 6 6" xfId="26331"/>
    <cellStyle name="Примечание 7 7" xfId="14347"/>
    <cellStyle name="Примечание 7 7 2" xfId="14348"/>
    <cellStyle name="Примечание 7 7 2 2" xfId="14349"/>
    <cellStyle name="Примечание 7 7 2 2 2" xfId="26341"/>
    <cellStyle name="Примечание 7 7 2 3" xfId="14350"/>
    <cellStyle name="Примечание 7 7 2 3 2" xfId="26342"/>
    <cellStyle name="Примечание 7 7 2 4" xfId="14351"/>
    <cellStyle name="Примечание 7 7 2 4 2" xfId="26343"/>
    <cellStyle name="Примечание 7 7 2 5" xfId="26340"/>
    <cellStyle name="Примечание 7 7 3" xfId="14352"/>
    <cellStyle name="Примечание 7 7 3 2" xfId="26344"/>
    <cellStyle name="Примечание 7 7 4" xfId="14353"/>
    <cellStyle name="Примечание 7 7 4 2" xfId="26345"/>
    <cellStyle name="Примечание 7 7 5" xfId="14354"/>
    <cellStyle name="Примечание 7 7 5 2" xfId="26346"/>
    <cellStyle name="Примечание 7 7 6" xfId="26339"/>
    <cellStyle name="Примечание 7 8" xfId="14355"/>
    <cellStyle name="Примечание 7 8 2" xfId="14356"/>
    <cellStyle name="Примечание 7 8 2 2" xfId="14357"/>
    <cellStyle name="Примечание 7 8 2 2 2" xfId="26349"/>
    <cellStyle name="Примечание 7 8 2 3" xfId="14358"/>
    <cellStyle name="Примечание 7 8 2 3 2" xfId="26350"/>
    <cellStyle name="Примечание 7 8 2 4" xfId="14359"/>
    <cellStyle name="Примечание 7 8 2 4 2" xfId="26351"/>
    <cellStyle name="Примечание 7 8 2 5" xfId="26348"/>
    <cellStyle name="Примечание 7 8 3" xfId="14360"/>
    <cellStyle name="Примечание 7 8 3 2" xfId="26352"/>
    <cellStyle name="Примечание 7 8 4" xfId="14361"/>
    <cellStyle name="Примечание 7 8 4 2" xfId="26353"/>
    <cellStyle name="Примечание 7 8 5" xfId="14362"/>
    <cellStyle name="Примечание 7 8 5 2" xfId="26354"/>
    <cellStyle name="Примечание 7 8 6" xfId="26347"/>
    <cellStyle name="Примечание 7 9" xfId="14363"/>
    <cellStyle name="Примечание 7 9 2" xfId="14364"/>
    <cellStyle name="Примечание 7 9 2 2" xfId="14365"/>
    <cellStyle name="Примечание 7 9 2 2 2" xfId="26357"/>
    <cellStyle name="Примечание 7 9 2 3" xfId="14366"/>
    <cellStyle name="Примечание 7 9 2 3 2" xfId="26358"/>
    <cellStyle name="Примечание 7 9 2 4" xfId="14367"/>
    <cellStyle name="Примечание 7 9 2 4 2" xfId="26359"/>
    <cellStyle name="Примечание 7 9 2 5" xfId="26356"/>
    <cellStyle name="Примечание 7 9 3" xfId="14368"/>
    <cellStyle name="Примечание 7 9 3 2" xfId="26360"/>
    <cellStyle name="Примечание 7 9 4" xfId="14369"/>
    <cellStyle name="Примечание 7 9 4 2" xfId="26361"/>
    <cellStyle name="Примечание 7 9 5" xfId="14370"/>
    <cellStyle name="Примечание 7 9 5 2" xfId="26362"/>
    <cellStyle name="Примечание 7 9 6" xfId="26355"/>
    <cellStyle name="Примечание 7_46EE.2011(v1.0)" xfId="14371"/>
    <cellStyle name="Примечание 70" xfId="14372"/>
    <cellStyle name="Примечание 70 2" xfId="14373"/>
    <cellStyle name="Примечание 70 2 2" xfId="14374"/>
    <cellStyle name="Примечание 70 2 2 2" xfId="14375"/>
    <cellStyle name="Примечание 70 2 2 2 2" xfId="14376"/>
    <cellStyle name="Примечание 70 2 2 2 2 2" xfId="26367"/>
    <cellStyle name="Примечание 70 2 2 2 3" xfId="26366"/>
    <cellStyle name="Примечание 70 2 2 3" xfId="26365"/>
    <cellStyle name="Примечание 70 2 3" xfId="14377"/>
    <cellStyle name="Примечание 70 2 3 2" xfId="14378"/>
    <cellStyle name="Примечание 70 2 3 2 2" xfId="26369"/>
    <cellStyle name="Примечание 70 2 3 3" xfId="26368"/>
    <cellStyle name="Примечание 70 2 4" xfId="26364"/>
    <cellStyle name="Примечание 70 3" xfId="14379"/>
    <cellStyle name="Примечание 70 3 2" xfId="14380"/>
    <cellStyle name="Примечание 70 3 2 2" xfId="14381"/>
    <cellStyle name="Примечание 70 3 2 2 2" xfId="26372"/>
    <cellStyle name="Примечание 70 3 2 3" xfId="26371"/>
    <cellStyle name="Примечание 70 3 3" xfId="26370"/>
    <cellStyle name="Примечание 70 4" xfId="14382"/>
    <cellStyle name="Примечание 70 4 2" xfId="14383"/>
    <cellStyle name="Примечание 70 4 2 2" xfId="26374"/>
    <cellStyle name="Примечание 70 4 3" xfId="26373"/>
    <cellStyle name="Примечание 70 5" xfId="14384"/>
    <cellStyle name="Примечание 70 5 2" xfId="26375"/>
    <cellStyle name="Примечание 70 6" xfId="26363"/>
    <cellStyle name="Примечание 71" xfId="14385"/>
    <cellStyle name="Примечание 71 2" xfId="14386"/>
    <cellStyle name="Примечание 71 2 2" xfId="14387"/>
    <cellStyle name="Примечание 71 2 2 2" xfId="14388"/>
    <cellStyle name="Примечание 71 2 2 2 2" xfId="14389"/>
    <cellStyle name="Примечание 71 2 2 2 2 2" xfId="26380"/>
    <cellStyle name="Примечание 71 2 2 2 3" xfId="26379"/>
    <cellStyle name="Примечание 71 2 2 3" xfId="26378"/>
    <cellStyle name="Примечание 71 2 3" xfId="14390"/>
    <cellStyle name="Примечание 71 2 3 2" xfId="14391"/>
    <cellStyle name="Примечание 71 2 3 2 2" xfId="26382"/>
    <cellStyle name="Примечание 71 2 3 3" xfId="26381"/>
    <cellStyle name="Примечание 71 2 4" xfId="26377"/>
    <cellStyle name="Примечание 71 3" xfId="14392"/>
    <cellStyle name="Примечание 71 3 2" xfId="14393"/>
    <cellStyle name="Примечание 71 3 2 2" xfId="14394"/>
    <cellStyle name="Примечание 71 3 2 2 2" xfId="26385"/>
    <cellStyle name="Примечание 71 3 2 3" xfId="26384"/>
    <cellStyle name="Примечание 71 3 3" xfId="26383"/>
    <cellStyle name="Примечание 71 4" xfId="14395"/>
    <cellStyle name="Примечание 71 4 2" xfId="14396"/>
    <cellStyle name="Примечание 71 4 2 2" xfId="26387"/>
    <cellStyle name="Примечание 71 4 3" xfId="26386"/>
    <cellStyle name="Примечание 71 5" xfId="14397"/>
    <cellStyle name="Примечание 71 5 2" xfId="26388"/>
    <cellStyle name="Примечание 71 6" xfId="26376"/>
    <cellStyle name="Примечание 72" xfId="14398"/>
    <cellStyle name="Примечание 72 2" xfId="14399"/>
    <cellStyle name="Примечание 72 2 2" xfId="14400"/>
    <cellStyle name="Примечание 72 2 2 2" xfId="14401"/>
    <cellStyle name="Примечание 72 2 2 2 2" xfId="14402"/>
    <cellStyle name="Примечание 72 2 2 2 2 2" xfId="26393"/>
    <cellStyle name="Примечание 72 2 2 2 3" xfId="26392"/>
    <cellStyle name="Примечание 72 2 2 3" xfId="26391"/>
    <cellStyle name="Примечание 72 2 3" xfId="14403"/>
    <cellStyle name="Примечание 72 2 3 2" xfId="14404"/>
    <cellStyle name="Примечание 72 2 3 2 2" xfId="26395"/>
    <cellStyle name="Примечание 72 2 3 3" xfId="26394"/>
    <cellStyle name="Примечание 72 2 4" xfId="26390"/>
    <cellStyle name="Примечание 72 3" xfId="14405"/>
    <cellStyle name="Примечание 72 3 2" xfId="14406"/>
    <cellStyle name="Примечание 72 3 2 2" xfId="14407"/>
    <cellStyle name="Примечание 72 3 2 2 2" xfId="26398"/>
    <cellStyle name="Примечание 72 3 2 3" xfId="26397"/>
    <cellStyle name="Примечание 72 3 3" xfId="26396"/>
    <cellStyle name="Примечание 72 4" xfId="14408"/>
    <cellStyle name="Примечание 72 4 2" xfId="14409"/>
    <cellStyle name="Примечание 72 4 2 2" xfId="26400"/>
    <cellStyle name="Примечание 72 4 3" xfId="26399"/>
    <cellStyle name="Примечание 72 5" xfId="14410"/>
    <cellStyle name="Примечание 72 5 2" xfId="26401"/>
    <cellStyle name="Примечание 72 6" xfId="26389"/>
    <cellStyle name="Примечание 73" xfId="14411"/>
    <cellStyle name="Примечание 73 2" xfId="14412"/>
    <cellStyle name="Примечание 73 2 2" xfId="14413"/>
    <cellStyle name="Примечание 73 2 2 2" xfId="14414"/>
    <cellStyle name="Примечание 73 2 2 2 2" xfId="14415"/>
    <cellStyle name="Примечание 73 2 2 2 2 2" xfId="26406"/>
    <cellStyle name="Примечание 73 2 2 2 3" xfId="26405"/>
    <cellStyle name="Примечание 73 2 2 3" xfId="26404"/>
    <cellStyle name="Примечание 73 2 3" xfId="14416"/>
    <cellStyle name="Примечание 73 2 3 2" xfId="14417"/>
    <cellStyle name="Примечание 73 2 3 2 2" xfId="26408"/>
    <cellStyle name="Примечание 73 2 3 3" xfId="26407"/>
    <cellStyle name="Примечание 73 2 4" xfId="26403"/>
    <cellStyle name="Примечание 73 3" xfId="14418"/>
    <cellStyle name="Примечание 73 3 2" xfId="14419"/>
    <cellStyle name="Примечание 73 3 2 2" xfId="14420"/>
    <cellStyle name="Примечание 73 3 2 2 2" xfId="26411"/>
    <cellStyle name="Примечание 73 3 2 3" xfId="26410"/>
    <cellStyle name="Примечание 73 3 3" xfId="26409"/>
    <cellStyle name="Примечание 73 4" xfId="14421"/>
    <cellStyle name="Примечание 73 4 2" xfId="14422"/>
    <cellStyle name="Примечание 73 4 2 2" xfId="26413"/>
    <cellStyle name="Примечание 73 4 3" xfId="26412"/>
    <cellStyle name="Примечание 73 5" xfId="14423"/>
    <cellStyle name="Примечание 73 5 2" xfId="26414"/>
    <cellStyle name="Примечание 73 6" xfId="26402"/>
    <cellStyle name="Примечание 74" xfId="14424"/>
    <cellStyle name="Примечание 74 2" xfId="14425"/>
    <cellStyle name="Примечание 74 2 2" xfId="14426"/>
    <cellStyle name="Примечание 74 2 2 2" xfId="14427"/>
    <cellStyle name="Примечание 74 2 2 2 2" xfId="14428"/>
    <cellStyle name="Примечание 74 2 2 2 2 2" xfId="26419"/>
    <cellStyle name="Примечание 74 2 2 2 3" xfId="26418"/>
    <cellStyle name="Примечание 74 2 2 3" xfId="26417"/>
    <cellStyle name="Примечание 74 2 3" xfId="14429"/>
    <cellStyle name="Примечание 74 2 3 2" xfId="14430"/>
    <cellStyle name="Примечание 74 2 3 2 2" xfId="26421"/>
    <cellStyle name="Примечание 74 2 3 3" xfId="26420"/>
    <cellStyle name="Примечание 74 2 4" xfId="26416"/>
    <cellStyle name="Примечание 74 3" xfId="14431"/>
    <cellStyle name="Примечание 74 3 2" xfId="14432"/>
    <cellStyle name="Примечание 74 3 2 2" xfId="14433"/>
    <cellStyle name="Примечание 74 3 2 2 2" xfId="26424"/>
    <cellStyle name="Примечание 74 3 2 3" xfId="26423"/>
    <cellStyle name="Примечание 74 3 3" xfId="26422"/>
    <cellStyle name="Примечание 74 4" xfId="14434"/>
    <cellStyle name="Примечание 74 4 2" xfId="14435"/>
    <cellStyle name="Примечание 74 4 2 2" xfId="26426"/>
    <cellStyle name="Примечание 74 4 3" xfId="26425"/>
    <cellStyle name="Примечание 74 5" xfId="14436"/>
    <cellStyle name="Примечание 74 5 2" xfId="26427"/>
    <cellStyle name="Примечание 74 6" xfId="26415"/>
    <cellStyle name="Примечание 75" xfId="14437"/>
    <cellStyle name="Примечание 75 2" xfId="14438"/>
    <cellStyle name="Примечание 75 2 2" xfId="14439"/>
    <cellStyle name="Примечание 75 2 2 2" xfId="14440"/>
    <cellStyle name="Примечание 75 2 2 2 2" xfId="14441"/>
    <cellStyle name="Примечание 75 2 2 2 2 2" xfId="26432"/>
    <cellStyle name="Примечание 75 2 2 2 3" xfId="26431"/>
    <cellStyle name="Примечание 75 2 2 3" xfId="26430"/>
    <cellStyle name="Примечание 75 2 3" xfId="14442"/>
    <cellStyle name="Примечание 75 2 3 2" xfId="14443"/>
    <cellStyle name="Примечание 75 2 3 2 2" xfId="26434"/>
    <cellStyle name="Примечание 75 2 3 3" xfId="26433"/>
    <cellStyle name="Примечание 75 2 4" xfId="26429"/>
    <cellStyle name="Примечание 75 3" xfId="14444"/>
    <cellStyle name="Примечание 75 3 2" xfId="14445"/>
    <cellStyle name="Примечание 75 3 2 2" xfId="14446"/>
    <cellStyle name="Примечание 75 3 2 2 2" xfId="26437"/>
    <cellStyle name="Примечание 75 3 2 3" xfId="26436"/>
    <cellStyle name="Примечание 75 3 3" xfId="26435"/>
    <cellStyle name="Примечание 75 4" xfId="14447"/>
    <cellStyle name="Примечание 75 4 2" xfId="14448"/>
    <cellStyle name="Примечание 75 4 2 2" xfId="26439"/>
    <cellStyle name="Примечание 75 4 3" xfId="26438"/>
    <cellStyle name="Примечание 75 5" xfId="14449"/>
    <cellStyle name="Примечание 75 5 2" xfId="26440"/>
    <cellStyle name="Примечание 75 6" xfId="26428"/>
    <cellStyle name="Примечание 8" xfId="14450"/>
    <cellStyle name="Примечание 8 10" xfId="14451"/>
    <cellStyle name="Примечание 8 10 2" xfId="14452"/>
    <cellStyle name="Примечание 8 10 2 2" xfId="14453"/>
    <cellStyle name="Примечание 8 10 2 2 2" xfId="26444"/>
    <cellStyle name="Примечание 8 10 2 3" xfId="14454"/>
    <cellStyle name="Примечание 8 10 2 3 2" xfId="26445"/>
    <cellStyle name="Примечание 8 10 2 4" xfId="14455"/>
    <cellStyle name="Примечание 8 10 2 4 2" xfId="26446"/>
    <cellStyle name="Примечание 8 10 2 5" xfId="26443"/>
    <cellStyle name="Примечание 8 10 3" xfId="14456"/>
    <cellStyle name="Примечание 8 10 3 2" xfId="26447"/>
    <cellStyle name="Примечание 8 10 4" xfId="14457"/>
    <cellStyle name="Примечание 8 10 4 2" xfId="26448"/>
    <cellStyle name="Примечание 8 10 5" xfId="14458"/>
    <cellStyle name="Примечание 8 10 5 2" xfId="26449"/>
    <cellStyle name="Примечание 8 10 6" xfId="26442"/>
    <cellStyle name="Примечание 8 11" xfId="14459"/>
    <cellStyle name="Примечание 8 11 2" xfId="14460"/>
    <cellStyle name="Примечание 8 11 2 2" xfId="26451"/>
    <cellStyle name="Примечание 8 11 3" xfId="14461"/>
    <cellStyle name="Примечание 8 11 3 2" xfId="26452"/>
    <cellStyle name="Примечание 8 11 4" xfId="14462"/>
    <cellStyle name="Примечание 8 11 4 2" xfId="26453"/>
    <cellStyle name="Примечание 8 11 5" xfId="26450"/>
    <cellStyle name="Примечание 8 12" xfId="14463"/>
    <cellStyle name="Примечание 8 12 2" xfId="26454"/>
    <cellStyle name="Примечание 8 13" xfId="14464"/>
    <cellStyle name="Примечание 8 13 2" xfId="26455"/>
    <cellStyle name="Примечание 8 14" xfId="14465"/>
    <cellStyle name="Примечание 8 14 2" xfId="26456"/>
    <cellStyle name="Примечание 8 15" xfId="26441"/>
    <cellStyle name="Примечание 8 2" xfId="14466"/>
    <cellStyle name="Примечание 8 2 10" xfId="14467"/>
    <cellStyle name="Примечание 8 2 10 2" xfId="26458"/>
    <cellStyle name="Примечание 8 2 11" xfId="14468"/>
    <cellStyle name="Примечание 8 2 11 2" xfId="26459"/>
    <cellStyle name="Примечание 8 2 12" xfId="14469"/>
    <cellStyle name="Примечание 8 2 12 2" xfId="26460"/>
    <cellStyle name="Примечание 8 2 13" xfId="26457"/>
    <cellStyle name="Примечание 8 2 2" xfId="14470"/>
    <cellStyle name="Примечание 8 2 2 2" xfId="14471"/>
    <cellStyle name="Примечание 8 2 2 2 2" xfId="14472"/>
    <cellStyle name="Примечание 8 2 2 2 2 2" xfId="14473"/>
    <cellStyle name="Примечание 8 2 2 2 2 2 2" xfId="26464"/>
    <cellStyle name="Примечание 8 2 2 2 2 3" xfId="26463"/>
    <cellStyle name="Примечание 8 2 2 2 3" xfId="14474"/>
    <cellStyle name="Примечание 8 2 2 2 3 2" xfId="26465"/>
    <cellStyle name="Примечание 8 2 2 2 4" xfId="14475"/>
    <cellStyle name="Примечание 8 2 2 2 4 2" xfId="26466"/>
    <cellStyle name="Примечание 8 2 2 2 5" xfId="26462"/>
    <cellStyle name="Примечание 8 2 2 3" xfId="14476"/>
    <cellStyle name="Примечание 8 2 2 3 2" xfId="14477"/>
    <cellStyle name="Примечание 8 2 2 3 2 2" xfId="26468"/>
    <cellStyle name="Примечание 8 2 2 3 3" xfId="26467"/>
    <cellStyle name="Примечание 8 2 2 4" xfId="14478"/>
    <cellStyle name="Примечание 8 2 2 4 2" xfId="26469"/>
    <cellStyle name="Примечание 8 2 2 5" xfId="14479"/>
    <cellStyle name="Примечание 8 2 2 5 2" xfId="26470"/>
    <cellStyle name="Примечание 8 2 2 6" xfId="26461"/>
    <cellStyle name="Примечание 8 2 3" xfId="14480"/>
    <cellStyle name="Примечание 8 2 3 2" xfId="14481"/>
    <cellStyle name="Примечание 8 2 3 2 2" xfId="14482"/>
    <cellStyle name="Примечание 8 2 3 2 2 2" xfId="26473"/>
    <cellStyle name="Примечание 8 2 3 2 3" xfId="14483"/>
    <cellStyle name="Примечание 8 2 3 2 3 2" xfId="26474"/>
    <cellStyle name="Примечание 8 2 3 2 4" xfId="14484"/>
    <cellStyle name="Примечание 8 2 3 2 4 2" xfId="26475"/>
    <cellStyle name="Примечание 8 2 3 2 5" xfId="26472"/>
    <cellStyle name="Примечание 8 2 3 3" xfId="14485"/>
    <cellStyle name="Примечание 8 2 3 3 2" xfId="26476"/>
    <cellStyle name="Примечание 8 2 3 4" xfId="14486"/>
    <cellStyle name="Примечание 8 2 3 4 2" xfId="26477"/>
    <cellStyle name="Примечание 8 2 3 5" xfId="14487"/>
    <cellStyle name="Примечание 8 2 3 5 2" xfId="26478"/>
    <cellStyle name="Примечание 8 2 3 6" xfId="26471"/>
    <cellStyle name="Примечание 8 2 4" xfId="14488"/>
    <cellStyle name="Примечание 8 2 4 2" xfId="14489"/>
    <cellStyle name="Примечание 8 2 4 2 2" xfId="14490"/>
    <cellStyle name="Примечание 8 2 4 2 2 2" xfId="26481"/>
    <cellStyle name="Примечание 8 2 4 2 3" xfId="14491"/>
    <cellStyle name="Примечание 8 2 4 2 3 2" xfId="26482"/>
    <cellStyle name="Примечание 8 2 4 2 4" xfId="14492"/>
    <cellStyle name="Примечание 8 2 4 2 4 2" xfId="26483"/>
    <cellStyle name="Примечание 8 2 4 2 5" xfId="26480"/>
    <cellStyle name="Примечание 8 2 4 3" xfId="14493"/>
    <cellStyle name="Примечание 8 2 4 3 2" xfId="26484"/>
    <cellStyle name="Примечание 8 2 4 4" xfId="14494"/>
    <cellStyle name="Примечание 8 2 4 4 2" xfId="26485"/>
    <cellStyle name="Примечание 8 2 4 5" xfId="14495"/>
    <cellStyle name="Примечание 8 2 4 5 2" xfId="26486"/>
    <cellStyle name="Примечание 8 2 4 6" xfId="26479"/>
    <cellStyle name="Примечание 8 2 5" xfId="14496"/>
    <cellStyle name="Примечание 8 2 5 2" xfId="14497"/>
    <cellStyle name="Примечание 8 2 5 2 2" xfId="14498"/>
    <cellStyle name="Примечание 8 2 5 2 2 2" xfId="26489"/>
    <cellStyle name="Примечание 8 2 5 2 3" xfId="14499"/>
    <cellStyle name="Примечание 8 2 5 2 3 2" xfId="26490"/>
    <cellStyle name="Примечание 8 2 5 2 4" xfId="14500"/>
    <cellStyle name="Примечание 8 2 5 2 4 2" xfId="26491"/>
    <cellStyle name="Примечание 8 2 5 2 5" xfId="26488"/>
    <cellStyle name="Примечание 8 2 5 3" xfId="14501"/>
    <cellStyle name="Примечание 8 2 5 3 2" xfId="26492"/>
    <cellStyle name="Примечание 8 2 5 4" xfId="14502"/>
    <cellStyle name="Примечание 8 2 5 4 2" xfId="26493"/>
    <cellStyle name="Примечание 8 2 5 5" xfId="14503"/>
    <cellStyle name="Примечание 8 2 5 5 2" xfId="26494"/>
    <cellStyle name="Примечание 8 2 5 6" xfId="26487"/>
    <cellStyle name="Примечание 8 2 6" xfId="14504"/>
    <cellStyle name="Примечание 8 2 6 2" xfId="14505"/>
    <cellStyle name="Примечание 8 2 6 2 2" xfId="14506"/>
    <cellStyle name="Примечание 8 2 6 2 2 2" xfId="26497"/>
    <cellStyle name="Примечание 8 2 6 2 3" xfId="14507"/>
    <cellStyle name="Примечание 8 2 6 2 3 2" xfId="26498"/>
    <cellStyle name="Примечание 8 2 6 2 4" xfId="14508"/>
    <cellStyle name="Примечание 8 2 6 2 4 2" xfId="26499"/>
    <cellStyle name="Примечание 8 2 6 2 5" xfId="26496"/>
    <cellStyle name="Примечание 8 2 6 3" xfId="14509"/>
    <cellStyle name="Примечание 8 2 6 3 2" xfId="26500"/>
    <cellStyle name="Примечание 8 2 6 4" xfId="14510"/>
    <cellStyle name="Примечание 8 2 6 4 2" xfId="26501"/>
    <cellStyle name="Примечание 8 2 6 5" xfId="14511"/>
    <cellStyle name="Примечание 8 2 6 5 2" xfId="26502"/>
    <cellStyle name="Примечание 8 2 6 6" xfId="26495"/>
    <cellStyle name="Примечание 8 2 7" xfId="14512"/>
    <cellStyle name="Примечание 8 2 7 2" xfId="14513"/>
    <cellStyle name="Примечание 8 2 7 2 2" xfId="14514"/>
    <cellStyle name="Примечание 8 2 7 2 2 2" xfId="26505"/>
    <cellStyle name="Примечание 8 2 7 2 3" xfId="14515"/>
    <cellStyle name="Примечание 8 2 7 2 3 2" xfId="26506"/>
    <cellStyle name="Примечание 8 2 7 2 4" xfId="14516"/>
    <cellStyle name="Примечание 8 2 7 2 4 2" xfId="26507"/>
    <cellStyle name="Примечание 8 2 7 2 5" xfId="26504"/>
    <cellStyle name="Примечание 8 2 7 3" xfId="14517"/>
    <cellStyle name="Примечание 8 2 7 3 2" xfId="26508"/>
    <cellStyle name="Примечание 8 2 7 4" xfId="14518"/>
    <cellStyle name="Примечание 8 2 7 4 2" xfId="26509"/>
    <cellStyle name="Примечание 8 2 7 5" xfId="14519"/>
    <cellStyle name="Примечание 8 2 7 5 2" xfId="26510"/>
    <cellStyle name="Примечание 8 2 7 6" xfId="26503"/>
    <cellStyle name="Примечание 8 2 8" xfId="14520"/>
    <cellStyle name="Примечание 8 2 8 2" xfId="14521"/>
    <cellStyle name="Примечание 8 2 8 2 2" xfId="14522"/>
    <cellStyle name="Примечание 8 2 8 2 2 2" xfId="26513"/>
    <cellStyle name="Примечание 8 2 8 2 3" xfId="14523"/>
    <cellStyle name="Примечание 8 2 8 2 3 2" xfId="26514"/>
    <cellStyle name="Примечание 8 2 8 2 4" xfId="14524"/>
    <cellStyle name="Примечание 8 2 8 2 4 2" xfId="26515"/>
    <cellStyle name="Примечание 8 2 8 2 5" xfId="26512"/>
    <cellStyle name="Примечание 8 2 8 3" xfId="14525"/>
    <cellStyle name="Примечание 8 2 8 3 2" xfId="26516"/>
    <cellStyle name="Примечание 8 2 8 4" xfId="14526"/>
    <cellStyle name="Примечание 8 2 8 4 2" xfId="26517"/>
    <cellStyle name="Примечание 8 2 8 5" xfId="14527"/>
    <cellStyle name="Примечание 8 2 8 5 2" xfId="26518"/>
    <cellStyle name="Примечание 8 2 8 6" xfId="26511"/>
    <cellStyle name="Примечание 8 2 9" xfId="14528"/>
    <cellStyle name="Примечание 8 2 9 2" xfId="14529"/>
    <cellStyle name="Примечание 8 2 9 2 2" xfId="26520"/>
    <cellStyle name="Примечание 8 2 9 3" xfId="14530"/>
    <cellStyle name="Примечание 8 2 9 3 2" xfId="26521"/>
    <cellStyle name="Примечание 8 2 9 4" xfId="14531"/>
    <cellStyle name="Примечание 8 2 9 4 2" xfId="26522"/>
    <cellStyle name="Примечание 8 2 9 5" xfId="26519"/>
    <cellStyle name="Примечание 8 3" xfId="14532"/>
    <cellStyle name="Примечание 8 3 10" xfId="14533"/>
    <cellStyle name="Примечание 8 3 10 2" xfId="26524"/>
    <cellStyle name="Примечание 8 3 11" xfId="26523"/>
    <cellStyle name="Примечание 8 3 2" xfId="14534"/>
    <cellStyle name="Примечание 8 3 2 2" xfId="14535"/>
    <cellStyle name="Примечание 8 3 2 2 2" xfId="14536"/>
    <cellStyle name="Примечание 8 3 2 2 2 2" xfId="26527"/>
    <cellStyle name="Примечание 8 3 2 2 3" xfId="14537"/>
    <cellStyle name="Примечание 8 3 2 2 3 2" xfId="26528"/>
    <cellStyle name="Примечание 8 3 2 2 4" xfId="14538"/>
    <cellStyle name="Примечание 8 3 2 2 4 2" xfId="26529"/>
    <cellStyle name="Примечание 8 3 2 2 5" xfId="26526"/>
    <cellStyle name="Примечание 8 3 2 3" xfId="14539"/>
    <cellStyle name="Примечание 8 3 2 3 2" xfId="26530"/>
    <cellStyle name="Примечание 8 3 2 4" xfId="14540"/>
    <cellStyle name="Примечание 8 3 2 4 2" xfId="26531"/>
    <cellStyle name="Примечание 8 3 2 5" xfId="14541"/>
    <cellStyle name="Примечание 8 3 2 5 2" xfId="26532"/>
    <cellStyle name="Примечание 8 3 2 6" xfId="26525"/>
    <cellStyle name="Примечание 8 3 3" xfId="14542"/>
    <cellStyle name="Примечание 8 3 3 2" xfId="14543"/>
    <cellStyle name="Примечание 8 3 3 2 2" xfId="14544"/>
    <cellStyle name="Примечание 8 3 3 2 2 2" xfId="26535"/>
    <cellStyle name="Примечание 8 3 3 2 3" xfId="14545"/>
    <cellStyle name="Примечание 8 3 3 2 3 2" xfId="26536"/>
    <cellStyle name="Примечание 8 3 3 2 4" xfId="14546"/>
    <cellStyle name="Примечание 8 3 3 2 4 2" xfId="26537"/>
    <cellStyle name="Примечание 8 3 3 2 5" xfId="26534"/>
    <cellStyle name="Примечание 8 3 3 3" xfId="14547"/>
    <cellStyle name="Примечание 8 3 3 3 2" xfId="26538"/>
    <cellStyle name="Примечание 8 3 3 4" xfId="14548"/>
    <cellStyle name="Примечание 8 3 3 4 2" xfId="26539"/>
    <cellStyle name="Примечание 8 3 3 5" xfId="14549"/>
    <cellStyle name="Примечание 8 3 3 5 2" xfId="26540"/>
    <cellStyle name="Примечание 8 3 3 6" xfId="26533"/>
    <cellStyle name="Примечание 8 3 4" xfId="14550"/>
    <cellStyle name="Примечание 8 3 4 2" xfId="14551"/>
    <cellStyle name="Примечание 8 3 4 2 2" xfId="14552"/>
    <cellStyle name="Примечание 8 3 4 2 2 2" xfId="26543"/>
    <cellStyle name="Примечание 8 3 4 2 3" xfId="14553"/>
    <cellStyle name="Примечание 8 3 4 2 3 2" xfId="26544"/>
    <cellStyle name="Примечание 8 3 4 2 4" xfId="14554"/>
    <cellStyle name="Примечание 8 3 4 2 4 2" xfId="26545"/>
    <cellStyle name="Примечание 8 3 4 2 5" xfId="26542"/>
    <cellStyle name="Примечание 8 3 4 3" xfId="14555"/>
    <cellStyle name="Примечание 8 3 4 3 2" xfId="26546"/>
    <cellStyle name="Примечание 8 3 4 4" xfId="14556"/>
    <cellStyle name="Примечание 8 3 4 4 2" xfId="26547"/>
    <cellStyle name="Примечание 8 3 4 5" xfId="14557"/>
    <cellStyle name="Примечание 8 3 4 5 2" xfId="26548"/>
    <cellStyle name="Примечание 8 3 4 6" xfId="26541"/>
    <cellStyle name="Примечание 8 3 5" xfId="14558"/>
    <cellStyle name="Примечание 8 3 5 2" xfId="14559"/>
    <cellStyle name="Примечание 8 3 5 2 2" xfId="14560"/>
    <cellStyle name="Примечание 8 3 5 2 2 2" xfId="26551"/>
    <cellStyle name="Примечание 8 3 5 2 3" xfId="14561"/>
    <cellStyle name="Примечание 8 3 5 2 3 2" xfId="26552"/>
    <cellStyle name="Примечание 8 3 5 2 4" xfId="14562"/>
    <cellStyle name="Примечание 8 3 5 2 4 2" xfId="26553"/>
    <cellStyle name="Примечание 8 3 5 2 5" xfId="26550"/>
    <cellStyle name="Примечание 8 3 5 3" xfId="14563"/>
    <cellStyle name="Примечание 8 3 5 3 2" xfId="26554"/>
    <cellStyle name="Примечание 8 3 5 4" xfId="14564"/>
    <cellStyle name="Примечание 8 3 5 4 2" xfId="26555"/>
    <cellStyle name="Примечание 8 3 5 5" xfId="14565"/>
    <cellStyle name="Примечание 8 3 5 5 2" xfId="26556"/>
    <cellStyle name="Примечание 8 3 5 6" xfId="26549"/>
    <cellStyle name="Примечание 8 3 6" xfId="14566"/>
    <cellStyle name="Примечание 8 3 6 2" xfId="14567"/>
    <cellStyle name="Примечание 8 3 6 2 2" xfId="14568"/>
    <cellStyle name="Примечание 8 3 6 2 2 2" xfId="26559"/>
    <cellStyle name="Примечание 8 3 6 2 3" xfId="14569"/>
    <cellStyle name="Примечание 8 3 6 2 3 2" xfId="26560"/>
    <cellStyle name="Примечание 8 3 6 2 4" xfId="14570"/>
    <cellStyle name="Примечание 8 3 6 2 4 2" xfId="26561"/>
    <cellStyle name="Примечание 8 3 6 2 5" xfId="26558"/>
    <cellStyle name="Примечание 8 3 6 3" xfId="14571"/>
    <cellStyle name="Примечание 8 3 6 3 2" xfId="26562"/>
    <cellStyle name="Примечание 8 3 6 4" xfId="14572"/>
    <cellStyle name="Примечание 8 3 6 4 2" xfId="26563"/>
    <cellStyle name="Примечание 8 3 6 5" xfId="14573"/>
    <cellStyle name="Примечание 8 3 6 5 2" xfId="26564"/>
    <cellStyle name="Примечание 8 3 6 6" xfId="26557"/>
    <cellStyle name="Примечание 8 3 7" xfId="14574"/>
    <cellStyle name="Примечание 8 3 7 2" xfId="14575"/>
    <cellStyle name="Примечание 8 3 7 2 2" xfId="26566"/>
    <cellStyle name="Примечание 8 3 7 3" xfId="14576"/>
    <cellStyle name="Примечание 8 3 7 3 2" xfId="26567"/>
    <cellStyle name="Примечание 8 3 7 4" xfId="14577"/>
    <cellStyle name="Примечание 8 3 7 4 2" xfId="26568"/>
    <cellStyle name="Примечание 8 3 7 5" xfId="26565"/>
    <cellStyle name="Примечание 8 3 8" xfId="14578"/>
    <cellStyle name="Примечание 8 3 8 2" xfId="26569"/>
    <cellStyle name="Примечание 8 3 9" xfId="14579"/>
    <cellStyle name="Примечание 8 3 9 2" xfId="26570"/>
    <cellStyle name="Примечание 8 4" xfId="14580"/>
    <cellStyle name="Примечание 8 4 10" xfId="14581"/>
    <cellStyle name="Примечание 8 4 10 2" xfId="26572"/>
    <cellStyle name="Примечание 8 4 11" xfId="26571"/>
    <cellStyle name="Примечание 8 4 2" xfId="14582"/>
    <cellStyle name="Примечание 8 4 2 2" xfId="14583"/>
    <cellStyle name="Примечание 8 4 2 2 2" xfId="14584"/>
    <cellStyle name="Примечание 8 4 2 2 2 2" xfId="26575"/>
    <cellStyle name="Примечание 8 4 2 2 3" xfId="14585"/>
    <cellStyle name="Примечание 8 4 2 2 3 2" xfId="26576"/>
    <cellStyle name="Примечание 8 4 2 2 4" xfId="14586"/>
    <cellStyle name="Примечание 8 4 2 2 4 2" xfId="26577"/>
    <cellStyle name="Примечание 8 4 2 2 5" xfId="26574"/>
    <cellStyle name="Примечание 8 4 2 3" xfId="14587"/>
    <cellStyle name="Примечание 8 4 2 3 2" xfId="26578"/>
    <cellStyle name="Примечание 8 4 2 4" xfId="14588"/>
    <cellStyle name="Примечание 8 4 2 4 2" xfId="26579"/>
    <cellStyle name="Примечание 8 4 2 5" xfId="14589"/>
    <cellStyle name="Примечание 8 4 2 5 2" xfId="26580"/>
    <cellStyle name="Примечание 8 4 2 6" xfId="26573"/>
    <cellStyle name="Примечание 8 4 3" xfId="14590"/>
    <cellStyle name="Примечание 8 4 3 2" xfId="14591"/>
    <cellStyle name="Примечание 8 4 3 2 2" xfId="14592"/>
    <cellStyle name="Примечание 8 4 3 2 2 2" xfId="26583"/>
    <cellStyle name="Примечание 8 4 3 2 3" xfId="14593"/>
    <cellStyle name="Примечание 8 4 3 2 3 2" xfId="26584"/>
    <cellStyle name="Примечание 8 4 3 2 4" xfId="14594"/>
    <cellStyle name="Примечание 8 4 3 2 4 2" xfId="26585"/>
    <cellStyle name="Примечание 8 4 3 2 5" xfId="26582"/>
    <cellStyle name="Примечание 8 4 3 3" xfId="14595"/>
    <cellStyle name="Примечание 8 4 3 3 2" xfId="26586"/>
    <cellStyle name="Примечание 8 4 3 4" xfId="14596"/>
    <cellStyle name="Примечание 8 4 3 4 2" xfId="26587"/>
    <cellStyle name="Примечание 8 4 3 5" xfId="14597"/>
    <cellStyle name="Примечание 8 4 3 5 2" xfId="26588"/>
    <cellStyle name="Примечание 8 4 3 6" xfId="26581"/>
    <cellStyle name="Примечание 8 4 4" xfId="14598"/>
    <cellStyle name="Примечание 8 4 4 2" xfId="14599"/>
    <cellStyle name="Примечание 8 4 4 2 2" xfId="14600"/>
    <cellStyle name="Примечание 8 4 4 2 2 2" xfId="26591"/>
    <cellStyle name="Примечание 8 4 4 2 3" xfId="14601"/>
    <cellStyle name="Примечание 8 4 4 2 3 2" xfId="26592"/>
    <cellStyle name="Примечание 8 4 4 2 4" xfId="14602"/>
    <cellStyle name="Примечание 8 4 4 2 4 2" xfId="26593"/>
    <cellStyle name="Примечание 8 4 4 2 5" xfId="26590"/>
    <cellStyle name="Примечание 8 4 4 3" xfId="14603"/>
    <cellStyle name="Примечание 8 4 4 3 2" xfId="26594"/>
    <cellStyle name="Примечание 8 4 4 4" xfId="14604"/>
    <cellStyle name="Примечание 8 4 4 4 2" xfId="26595"/>
    <cellStyle name="Примечание 8 4 4 5" xfId="14605"/>
    <cellStyle name="Примечание 8 4 4 5 2" xfId="26596"/>
    <cellStyle name="Примечание 8 4 4 6" xfId="26589"/>
    <cellStyle name="Примечание 8 4 5" xfId="14606"/>
    <cellStyle name="Примечание 8 4 5 2" xfId="14607"/>
    <cellStyle name="Примечание 8 4 5 2 2" xfId="14608"/>
    <cellStyle name="Примечание 8 4 5 2 2 2" xfId="26599"/>
    <cellStyle name="Примечание 8 4 5 2 3" xfId="14609"/>
    <cellStyle name="Примечание 8 4 5 2 3 2" xfId="26600"/>
    <cellStyle name="Примечание 8 4 5 2 4" xfId="14610"/>
    <cellStyle name="Примечание 8 4 5 2 4 2" xfId="26601"/>
    <cellStyle name="Примечание 8 4 5 2 5" xfId="26598"/>
    <cellStyle name="Примечание 8 4 5 3" xfId="14611"/>
    <cellStyle name="Примечание 8 4 5 3 2" xfId="26602"/>
    <cellStyle name="Примечание 8 4 5 4" xfId="14612"/>
    <cellStyle name="Примечание 8 4 5 4 2" xfId="26603"/>
    <cellStyle name="Примечание 8 4 5 5" xfId="14613"/>
    <cellStyle name="Примечание 8 4 5 5 2" xfId="26604"/>
    <cellStyle name="Примечание 8 4 5 6" xfId="26597"/>
    <cellStyle name="Примечание 8 4 6" xfId="14614"/>
    <cellStyle name="Примечание 8 4 6 2" xfId="14615"/>
    <cellStyle name="Примечание 8 4 6 2 2" xfId="14616"/>
    <cellStyle name="Примечание 8 4 6 2 2 2" xfId="26607"/>
    <cellStyle name="Примечание 8 4 6 2 3" xfId="14617"/>
    <cellStyle name="Примечание 8 4 6 2 3 2" xfId="26608"/>
    <cellStyle name="Примечание 8 4 6 2 4" xfId="14618"/>
    <cellStyle name="Примечание 8 4 6 2 4 2" xfId="26609"/>
    <cellStyle name="Примечание 8 4 6 2 5" xfId="26606"/>
    <cellStyle name="Примечание 8 4 6 3" xfId="14619"/>
    <cellStyle name="Примечание 8 4 6 3 2" xfId="26610"/>
    <cellStyle name="Примечание 8 4 6 4" xfId="14620"/>
    <cellStyle name="Примечание 8 4 6 4 2" xfId="26611"/>
    <cellStyle name="Примечание 8 4 6 5" xfId="14621"/>
    <cellStyle name="Примечание 8 4 6 5 2" xfId="26612"/>
    <cellStyle name="Примечание 8 4 6 6" xfId="26605"/>
    <cellStyle name="Примечание 8 4 7" xfId="14622"/>
    <cellStyle name="Примечание 8 4 7 2" xfId="14623"/>
    <cellStyle name="Примечание 8 4 7 2 2" xfId="26614"/>
    <cellStyle name="Примечание 8 4 7 3" xfId="14624"/>
    <cellStyle name="Примечание 8 4 7 3 2" xfId="26615"/>
    <cellStyle name="Примечание 8 4 7 4" xfId="14625"/>
    <cellStyle name="Примечание 8 4 7 4 2" xfId="26616"/>
    <cellStyle name="Примечание 8 4 7 5" xfId="26613"/>
    <cellStyle name="Примечание 8 4 8" xfId="14626"/>
    <cellStyle name="Примечание 8 4 8 2" xfId="26617"/>
    <cellStyle name="Примечание 8 4 9" xfId="14627"/>
    <cellStyle name="Примечание 8 4 9 2" xfId="26618"/>
    <cellStyle name="Примечание 8 5" xfId="14628"/>
    <cellStyle name="Примечание 8 5 2" xfId="14629"/>
    <cellStyle name="Примечание 8 5 2 2" xfId="14630"/>
    <cellStyle name="Примечание 8 5 2 2 2" xfId="26621"/>
    <cellStyle name="Примечание 8 5 2 3" xfId="14631"/>
    <cellStyle name="Примечание 8 5 2 3 2" xfId="26622"/>
    <cellStyle name="Примечание 8 5 2 4" xfId="14632"/>
    <cellStyle name="Примечание 8 5 2 4 2" xfId="26623"/>
    <cellStyle name="Примечание 8 5 2 5" xfId="26620"/>
    <cellStyle name="Примечание 8 5 3" xfId="14633"/>
    <cellStyle name="Примечание 8 5 3 2" xfId="26624"/>
    <cellStyle name="Примечание 8 5 4" xfId="14634"/>
    <cellStyle name="Примечание 8 5 4 2" xfId="26625"/>
    <cellStyle name="Примечание 8 5 5" xfId="14635"/>
    <cellStyle name="Примечание 8 5 5 2" xfId="26626"/>
    <cellStyle name="Примечание 8 5 6" xfId="26619"/>
    <cellStyle name="Примечание 8 6" xfId="14636"/>
    <cellStyle name="Примечание 8 6 2" xfId="14637"/>
    <cellStyle name="Примечание 8 6 2 2" xfId="14638"/>
    <cellStyle name="Примечание 8 6 2 2 2" xfId="26629"/>
    <cellStyle name="Примечание 8 6 2 3" xfId="14639"/>
    <cellStyle name="Примечание 8 6 2 3 2" xfId="26630"/>
    <cellStyle name="Примечание 8 6 2 4" xfId="14640"/>
    <cellStyle name="Примечание 8 6 2 4 2" xfId="26631"/>
    <cellStyle name="Примечание 8 6 2 5" xfId="26628"/>
    <cellStyle name="Примечание 8 6 3" xfId="14641"/>
    <cellStyle name="Примечание 8 6 3 2" xfId="26632"/>
    <cellStyle name="Примечание 8 6 4" xfId="14642"/>
    <cellStyle name="Примечание 8 6 4 2" xfId="26633"/>
    <cellStyle name="Примечание 8 6 5" xfId="14643"/>
    <cellStyle name="Примечание 8 6 5 2" xfId="26634"/>
    <cellStyle name="Примечание 8 6 6" xfId="26627"/>
    <cellStyle name="Примечание 8 7" xfId="14644"/>
    <cellStyle name="Примечание 8 7 2" xfId="14645"/>
    <cellStyle name="Примечание 8 7 2 2" xfId="14646"/>
    <cellStyle name="Примечание 8 7 2 2 2" xfId="26637"/>
    <cellStyle name="Примечание 8 7 2 3" xfId="14647"/>
    <cellStyle name="Примечание 8 7 2 3 2" xfId="26638"/>
    <cellStyle name="Примечание 8 7 2 4" xfId="14648"/>
    <cellStyle name="Примечание 8 7 2 4 2" xfId="26639"/>
    <cellStyle name="Примечание 8 7 2 5" xfId="26636"/>
    <cellStyle name="Примечание 8 7 3" xfId="14649"/>
    <cellStyle name="Примечание 8 7 3 2" xfId="26640"/>
    <cellStyle name="Примечание 8 7 4" xfId="14650"/>
    <cellStyle name="Примечание 8 7 4 2" xfId="26641"/>
    <cellStyle name="Примечание 8 7 5" xfId="14651"/>
    <cellStyle name="Примечание 8 7 5 2" xfId="26642"/>
    <cellStyle name="Примечание 8 7 6" xfId="26635"/>
    <cellStyle name="Примечание 8 8" xfId="14652"/>
    <cellStyle name="Примечание 8 8 2" xfId="14653"/>
    <cellStyle name="Примечание 8 8 2 2" xfId="14654"/>
    <cellStyle name="Примечание 8 8 2 2 2" xfId="26645"/>
    <cellStyle name="Примечание 8 8 2 3" xfId="14655"/>
    <cellStyle name="Примечание 8 8 2 3 2" xfId="26646"/>
    <cellStyle name="Примечание 8 8 2 4" xfId="14656"/>
    <cellStyle name="Примечание 8 8 2 4 2" xfId="26647"/>
    <cellStyle name="Примечание 8 8 2 5" xfId="26644"/>
    <cellStyle name="Примечание 8 8 3" xfId="14657"/>
    <cellStyle name="Примечание 8 8 3 2" xfId="26648"/>
    <cellStyle name="Примечание 8 8 4" xfId="14658"/>
    <cellStyle name="Примечание 8 8 4 2" xfId="26649"/>
    <cellStyle name="Примечание 8 8 5" xfId="14659"/>
    <cellStyle name="Примечание 8 8 5 2" xfId="26650"/>
    <cellStyle name="Примечание 8 8 6" xfId="26643"/>
    <cellStyle name="Примечание 8 9" xfId="14660"/>
    <cellStyle name="Примечание 8 9 2" xfId="14661"/>
    <cellStyle name="Примечание 8 9 2 2" xfId="14662"/>
    <cellStyle name="Примечание 8 9 2 2 2" xfId="26653"/>
    <cellStyle name="Примечание 8 9 2 3" xfId="14663"/>
    <cellStyle name="Примечание 8 9 2 3 2" xfId="26654"/>
    <cellStyle name="Примечание 8 9 2 4" xfId="14664"/>
    <cellStyle name="Примечание 8 9 2 4 2" xfId="26655"/>
    <cellStyle name="Примечание 8 9 2 5" xfId="26652"/>
    <cellStyle name="Примечание 8 9 3" xfId="14665"/>
    <cellStyle name="Примечание 8 9 3 2" xfId="26656"/>
    <cellStyle name="Примечание 8 9 4" xfId="14666"/>
    <cellStyle name="Примечание 8 9 4 2" xfId="26657"/>
    <cellStyle name="Примечание 8 9 5" xfId="14667"/>
    <cellStyle name="Примечание 8 9 5 2" xfId="26658"/>
    <cellStyle name="Примечание 8 9 6" xfId="26651"/>
    <cellStyle name="Примечание 8_46EE.2011(v1.0)" xfId="14668"/>
    <cellStyle name="Примечание 9" xfId="14669"/>
    <cellStyle name="Примечание 9 10" xfId="14670"/>
    <cellStyle name="Примечание 9 10 2" xfId="14671"/>
    <cellStyle name="Примечание 9 10 2 2" xfId="14672"/>
    <cellStyle name="Примечание 9 10 2 2 2" xfId="26662"/>
    <cellStyle name="Примечание 9 10 2 3" xfId="14673"/>
    <cellStyle name="Примечание 9 10 2 3 2" xfId="26663"/>
    <cellStyle name="Примечание 9 10 2 4" xfId="14674"/>
    <cellStyle name="Примечание 9 10 2 4 2" xfId="26664"/>
    <cellStyle name="Примечание 9 10 2 5" xfId="26661"/>
    <cellStyle name="Примечание 9 10 3" xfId="14675"/>
    <cellStyle name="Примечание 9 10 3 2" xfId="26665"/>
    <cellStyle name="Примечание 9 10 4" xfId="14676"/>
    <cellStyle name="Примечание 9 10 4 2" xfId="26666"/>
    <cellStyle name="Примечание 9 10 5" xfId="14677"/>
    <cellStyle name="Примечание 9 10 5 2" xfId="26667"/>
    <cellStyle name="Примечание 9 10 6" xfId="26660"/>
    <cellStyle name="Примечание 9 11" xfId="14678"/>
    <cellStyle name="Примечание 9 11 2" xfId="14679"/>
    <cellStyle name="Примечание 9 11 2 2" xfId="26669"/>
    <cellStyle name="Примечание 9 11 3" xfId="14680"/>
    <cellStyle name="Примечание 9 11 3 2" xfId="26670"/>
    <cellStyle name="Примечание 9 11 4" xfId="14681"/>
    <cellStyle name="Примечание 9 11 4 2" xfId="26671"/>
    <cellStyle name="Примечание 9 11 5" xfId="26668"/>
    <cellStyle name="Примечание 9 12" xfId="14682"/>
    <cellStyle name="Примечание 9 12 2" xfId="26672"/>
    <cellStyle name="Примечание 9 13" xfId="14683"/>
    <cellStyle name="Примечание 9 13 2" xfId="26673"/>
    <cellStyle name="Примечание 9 14" xfId="14684"/>
    <cellStyle name="Примечание 9 14 2" xfId="26674"/>
    <cellStyle name="Примечание 9 15" xfId="26659"/>
    <cellStyle name="Примечание 9 2" xfId="14685"/>
    <cellStyle name="Примечание 9 2 10" xfId="14686"/>
    <cellStyle name="Примечание 9 2 10 2" xfId="26676"/>
    <cellStyle name="Примечание 9 2 11" xfId="14687"/>
    <cellStyle name="Примечание 9 2 11 2" xfId="26677"/>
    <cellStyle name="Примечание 9 2 12" xfId="14688"/>
    <cellStyle name="Примечание 9 2 12 2" xfId="26678"/>
    <cellStyle name="Примечание 9 2 13" xfId="26675"/>
    <cellStyle name="Примечание 9 2 2" xfId="14689"/>
    <cellStyle name="Примечание 9 2 2 2" xfId="14690"/>
    <cellStyle name="Примечание 9 2 2 2 2" xfId="14691"/>
    <cellStyle name="Примечание 9 2 2 2 2 2" xfId="14692"/>
    <cellStyle name="Примечание 9 2 2 2 2 2 2" xfId="26682"/>
    <cellStyle name="Примечание 9 2 2 2 2 3" xfId="26681"/>
    <cellStyle name="Примечание 9 2 2 2 3" xfId="14693"/>
    <cellStyle name="Примечание 9 2 2 2 3 2" xfId="26683"/>
    <cellStyle name="Примечание 9 2 2 2 4" xfId="14694"/>
    <cellStyle name="Примечание 9 2 2 2 4 2" xfId="26684"/>
    <cellStyle name="Примечание 9 2 2 2 5" xfId="26680"/>
    <cellStyle name="Примечание 9 2 2 3" xfId="14695"/>
    <cellStyle name="Примечание 9 2 2 3 2" xfId="14696"/>
    <cellStyle name="Примечание 9 2 2 3 2 2" xfId="26686"/>
    <cellStyle name="Примечание 9 2 2 3 3" xfId="26685"/>
    <cellStyle name="Примечание 9 2 2 4" xfId="14697"/>
    <cellStyle name="Примечание 9 2 2 4 2" xfId="26687"/>
    <cellStyle name="Примечание 9 2 2 5" xfId="14698"/>
    <cellStyle name="Примечание 9 2 2 5 2" xfId="26688"/>
    <cellStyle name="Примечание 9 2 2 6" xfId="26679"/>
    <cellStyle name="Примечание 9 2 3" xfId="14699"/>
    <cellStyle name="Примечание 9 2 3 2" xfId="14700"/>
    <cellStyle name="Примечание 9 2 3 2 2" xfId="14701"/>
    <cellStyle name="Примечание 9 2 3 2 2 2" xfId="26691"/>
    <cellStyle name="Примечание 9 2 3 2 3" xfId="14702"/>
    <cellStyle name="Примечание 9 2 3 2 3 2" xfId="26692"/>
    <cellStyle name="Примечание 9 2 3 2 4" xfId="14703"/>
    <cellStyle name="Примечание 9 2 3 2 4 2" xfId="26693"/>
    <cellStyle name="Примечание 9 2 3 2 5" xfId="26690"/>
    <cellStyle name="Примечание 9 2 3 3" xfId="14704"/>
    <cellStyle name="Примечание 9 2 3 3 2" xfId="26694"/>
    <cellStyle name="Примечание 9 2 3 4" xfId="14705"/>
    <cellStyle name="Примечание 9 2 3 4 2" xfId="26695"/>
    <cellStyle name="Примечание 9 2 3 5" xfId="14706"/>
    <cellStyle name="Примечание 9 2 3 5 2" xfId="26696"/>
    <cellStyle name="Примечание 9 2 3 6" xfId="26689"/>
    <cellStyle name="Примечание 9 2 4" xfId="14707"/>
    <cellStyle name="Примечание 9 2 4 2" xfId="14708"/>
    <cellStyle name="Примечание 9 2 4 2 2" xfId="14709"/>
    <cellStyle name="Примечание 9 2 4 2 2 2" xfId="26699"/>
    <cellStyle name="Примечание 9 2 4 2 3" xfId="14710"/>
    <cellStyle name="Примечание 9 2 4 2 3 2" xfId="26700"/>
    <cellStyle name="Примечание 9 2 4 2 4" xfId="14711"/>
    <cellStyle name="Примечание 9 2 4 2 4 2" xfId="26701"/>
    <cellStyle name="Примечание 9 2 4 2 5" xfId="26698"/>
    <cellStyle name="Примечание 9 2 4 3" xfId="14712"/>
    <cellStyle name="Примечание 9 2 4 3 2" xfId="26702"/>
    <cellStyle name="Примечание 9 2 4 4" xfId="14713"/>
    <cellStyle name="Примечание 9 2 4 4 2" xfId="26703"/>
    <cellStyle name="Примечание 9 2 4 5" xfId="14714"/>
    <cellStyle name="Примечание 9 2 4 5 2" xfId="26704"/>
    <cellStyle name="Примечание 9 2 4 6" xfId="26697"/>
    <cellStyle name="Примечание 9 2 5" xfId="14715"/>
    <cellStyle name="Примечание 9 2 5 2" xfId="14716"/>
    <cellStyle name="Примечание 9 2 5 2 2" xfId="14717"/>
    <cellStyle name="Примечание 9 2 5 2 2 2" xfId="26707"/>
    <cellStyle name="Примечание 9 2 5 2 3" xfId="14718"/>
    <cellStyle name="Примечание 9 2 5 2 3 2" xfId="26708"/>
    <cellStyle name="Примечание 9 2 5 2 4" xfId="14719"/>
    <cellStyle name="Примечание 9 2 5 2 4 2" xfId="26709"/>
    <cellStyle name="Примечание 9 2 5 2 5" xfId="26706"/>
    <cellStyle name="Примечание 9 2 5 3" xfId="14720"/>
    <cellStyle name="Примечание 9 2 5 3 2" xfId="26710"/>
    <cellStyle name="Примечание 9 2 5 4" xfId="14721"/>
    <cellStyle name="Примечание 9 2 5 4 2" xfId="26711"/>
    <cellStyle name="Примечание 9 2 5 5" xfId="14722"/>
    <cellStyle name="Примечание 9 2 5 5 2" xfId="26712"/>
    <cellStyle name="Примечание 9 2 5 6" xfId="26705"/>
    <cellStyle name="Примечание 9 2 6" xfId="14723"/>
    <cellStyle name="Примечание 9 2 6 2" xfId="14724"/>
    <cellStyle name="Примечание 9 2 6 2 2" xfId="14725"/>
    <cellStyle name="Примечание 9 2 6 2 2 2" xfId="26715"/>
    <cellStyle name="Примечание 9 2 6 2 3" xfId="14726"/>
    <cellStyle name="Примечание 9 2 6 2 3 2" xfId="26716"/>
    <cellStyle name="Примечание 9 2 6 2 4" xfId="14727"/>
    <cellStyle name="Примечание 9 2 6 2 4 2" xfId="26717"/>
    <cellStyle name="Примечание 9 2 6 2 5" xfId="26714"/>
    <cellStyle name="Примечание 9 2 6 3" xfId="14728"/>
    <cellStyle name="Примечание 9 2 6 3 2" xfId="26718"/>
    <cellStyle name="Примечание 9 2 6 4" xfId="14729"/>
    <cellStyle name="Примечание 9 2 6 4 2" xfId="26719"/>
    <cellStyle name="Примечание 9 2 6 5" xfId="14730"/>
    <cellStyle name="Примечание 9 2 6 5 2" xfId="26720"/>
    <cellStyle name="Примечание 9 2 6 6" xfId="26713"/>
    <cellStyle name="Примечание 9 2 7" xfId="14731"/>
    <cellStyle name="Примечание 9 2 7 2" xfId="14732"/>
    <cellStyle name="Примечание 9 2 7 2 2" xfId="14733"/>
    <cellStyle name="Примечание 9 2 7 2 2 2" xfId="26723"/>
    <cellStyle name="Примечание 9 2 7 2 3" xfId="14734"/>
    <cellStyle name="Примечание 9 2 7 2 3 2" xfId="26724"/>
    <cellStyle name="Примечание 9 2 7 2 4" xfId="14735"/>
    <cellStyle name="Примечание 9 2 7 2 4 2" xfId="26725"/>
    <cellStyle name="Примечание 9 2 7 2 5" xfId="26722"/>
    <cellStyle name="Примечание 9 2 7 3" xfId="14736"/>
    <cellStyle name="Примечание 9 2 7 3 2" xfId="26726"/>
    <cellStyle name="Примечание 9 2 7 4" xfId="14737"/>
    <cellStyle name="Примечание 9 2 7 4 2" xfId="26727"/>
    <cellStyle name="Примечание 9 2 7 5" xfId="14738"/>
    <cellStyle name="Примечание 9 2 7 5 2" xfId="26728"/>
    <cellStyle name="Примечание 9 2 7 6" xfId="26721"/>
    <cellStyle name="Примечание 9 2 8" xfId="14739"/>
    <cellStyle name="Примечание 9 2 8 2" xfId="14740"/>
    <cellStyle name="Примечание 9 2 8 2 2" xfId="14741"/>
    <cellStyle name="Примечание 9 2 8 2 2 2" xfId="26731"/>
    <cellStyle name="Примечание 9 2 8 2 3" xfId="14742"/>
    <cellStyle name="Примечание 9 2 8 2 3 2" xfId="26732"/>
    <cellStyle name="Примечание 9 2 8 2 4" xfId="14743"/>
    <cellStyle name="Примечание 9 2 8 2 4 2" xfId="26733"/>
    <cellStyle name="Примечание 9 2 8 2 5" xfId="26730"/>
    <cellStyle name="Примечание 9 2 8 3" xfId="14744"/>
    <cellStyle name="Примечание 9 2 8 3 2" xfId="26734"/>
    <cellStyle name="Примечание 9 2 8 4" xfId="14745"/>
    <cellStyle name="Примечание 9 2 8 4 2" xfId="26735"/>
    <cellStyle name="Примечание 9 2 8 5" xfId="14746"/>
    <cellStyle name="Примечание 9 2 8 5 2" xfId="26736"/>
    <cellStyle name="Примечание 9 2 8 6" xfId="26729"/>
    <cellStyle name="Примечание 9 2 9" xfId="14747"/>
    <cellStyle name="Примечание 9 2 9 2" xfId="14748"/>
    <cellStyle name="Примечание 9 2 9 2 2" xfId="26738"/>
    <cellStyle name="Примечание 9 2 9 3" xfId="14749"/>
    <cellStyle name="Примечание 9 2 9 3 2" xfId="26739"/>
    <cellStyle name="Примечание 9 2 9 4" xfId="14750"/>
    <cellStyle name="Примечание 9 2 9 4 2" xfId="26740"/>
    <cellStyle name="Примечание 9 2 9 5" xfId="26737"/>
    <cellStyle name="Примечание 9 3" xfId="14751"/>
    <cellStyle name="Примечание 9 3 10" xfId="14752"/>
    <cellStyle name="Примечание 9 3 10 2" xfId="26742"/>
    <cellStyle name="Примечание 9 3 11" xfId="26741"/>
    <cellStyle name="Примечание 9 3 2" xfId="14753"/>
    <cellStyle name="Примечание 9 3 2 2" xfId="14754"/>
    <cellStyle name="Примечание 9 3 2 2 2" xfId="14755"/>
    <cellStyle name="Примечание 9 3 2 2 2 2" xfId="26745"/>
    <cellStyle name="Примечание 9 3 2 2 3" xfId="14756"/>
    <cellStyle name="Примечание 9 3 2 2 3 2" xfId="26746"/>
    <cellStyle name="Примечание 9 3 2 2 4" xfId="14757"/>
    <cellStyle name="Примечание 9 3 2 2 4 2" xfId="26747"/>
    <cellStyle name="Примечание 9 3 2 2 5" xfId="26744"/>
    <cellStyle name="Примечание 9 3 2 3" xfId="14758"/>
    <cellStyle name="Примечание 9 3 2 3 2" xfId="26748"/>
    <cellStyle name="Примечание 9 3 2 4" xfId="14759"/>
    <cellStyle name="Примечание 9 3 2 4 2" xfId="26749"/>
    <cellStyle name="Примечание 9 3 2 5" xfId="14760"/>
    <cellStyle name="Примечание 9 3 2 5 2" xfId="26750"/>
    <cellStyle name="Примечание 9 3 2 6" xfId="26743"/>
    <cellStyle name="Примечание 9 3 3" xfId="14761"/>
    <cellStyle name="Примечание 9 3 3 2" xfId="14762"/>
    <cellStyle name="Примечание 9 3 3 2 2" xfId="14763"/>
    <cellStyle name="Примечание 9 3 3 2 2 2" xfId="26753"/>
    <cellStyle name="Примечание 9 3 3 2 3" xfId="14764"/>
    <cellStyle name="Примечание 9 3 3 2 3 2" xfId="26754"/>
    <cellStyle name="Примечание 9 3 3 2 4" xfId="14765"/>
    <cellStyle name="Примечание 9 3 3 2 4 2" xfId="26755"/>
    <cellStyle name="Примечание 9 3 3 2 5" xfId="26752"/>
    <cellStyle name="Примечание 9 3 3 3" xfId="14766"/>
    <cellStyle name="Примечание 9 3 3 3 2" xfId="26756"/>
    <cellStyle name="Примечание 9 3 3 4" xfId="14767"/>
    <cellStyle name="Примечание 9 3 3 4 2" xfId="26757"/>
    <cellStyle name="Примечание 9 3 3 5" xfId="14768"/>
    <cellStyle name="Примечание 9 3 3 5 2" xfId="26758"/>
    <cellStyle name="Примечание 9 3 3 6" xfId="26751"/>
    <cellStyle name="Примечание 9 3 4" xfId="14769"/>
    <cellStyle name="Примечание 9 3 4 2" xfId="14770"/>
    <cellStyle name="Примечание 9 3 4 2 2" xfId="14771"/>
    <cellStyle name="Примечание 9 3 4 2 2 2" xfId="26761"/>
    <cellStyle name="Примечание 9 3 4 2 3" xfId="14772"/>
    <cellStyle name="Примечание 9 3 4 2 3 2" xfId="26762"/>
    <cellStyle name="Примечание 9 3 4 2 4" xfId="14773"/>
    <cellStyle name="Примечание 9 3 4 2 4 2" xfId="26763"/>
    <cellStyle name="Примечание 9 3 4 2 5" xfId="26760"/>
    <cellStyle name="Примечание 9 3 4 3" xfId="14774"/>
    <cellStyle name="Примечание 9 3 4 3 2" xfId="26764"/>
    <cellStyle name="Примечание 9 3 4 4" xfId="14775"/>
    <cellStyle name="Примечание 9 3 4 4 2" xfId="26765"/>
    <cellStyle name="Примечание 9 3 4 5" xfId="14776"/>
    <cellStyle name="Примечание 9 3 4 5 2" xfId="26766"/>
    <cellStyle name="Примечание 9 3 4 6" xfId="26759"/>
    <cellStyle name="Примечание 9 3 5" xfId="14777"/>
    <cellStyle name="Примечание 9 3 5 2" xfId="14778"/>
    <cellStyle name="Примечание 9 3 5 2 2" xfId="14779"/>
    <cellStyle name="Примечание 9 3 5 2 2 2" xfId="26769"/>
    <cellStyle name="Примечание 9 3 5 2 3" xfId="14780"/>
    <cellStyle name="Примечание 9 3 5 2 3 2" xfId="26770"/>
    <cellStyle name="Примечание 9 3 5 2 4" xfId="14781"/>
    <cellStyle name="Примечание 9 3 5 2 4 2" xfId="26771"/>
    <cellStyle name="Примечание 9 3 5 2 5" xfId="26768"/>
    <cellStyle name="Примечание 9 3 5 3" xfId="14782"/>
    <cellStyle name="Примечание 9 3 5 3 2" xfId="26772"/>
    <cellStyle name="Примечание 9 3 5 4" xfId="14783"/>
    <cellStyle name="Примечание 9 3 5 4 2" xfId="26773"/>
    <cellStyle name="Примечание 9 3 5 5" xfId="14784"/>
    <cellStyle name="Примечание 9 3 5 5 2" xfId="26774"/>
    <cellStyle name="Примечание 9 3 5 6" xfId="26767"/>
    <cellStyle name="Примечание 9 3 6" xfId="14785"/>
    <cellStyle name="Примечание 9 3 6 2" xfId="14786"/>
    <cellStyle name="Примечание 9 3 6 2 2" xfId="14787"/>
    <cellStyle name="Примечание 9 3 6 2 2 2" xfId="26777"/>
    <cellStyle name="Примечание 9 3 6 2 3" xfId="14788"/>
    <cellStyle name="Примечание 9 3 6 2 3 2" xfId="26778"/>
    <cellStyle name="Примечание 9 3 6 2 4" xfId="14789"/>
    <cellStyle name="Примечание 9 3 6 2 4 2" xfId="26779"/>
    <cellStyle name="Примечание 9 3 6 2 5" xfId="26776"/>
    <cellStyle name="Примечание 9 3 6 3" xfId="14790"/>
    <cellStyle name="Примечание 9 3 6 3 2" xfId="26780"/>
    <cellStyle name="Примечание 9 3 6 4" xfId="14791"/>
    <cellStyle name="Примечание 9 3 6 4 2" xfId="26781"/>
    <cellStyle name="Примечание 9 3 6 5" xfId="14792"/>
    <cellStyle name="Примечание 9 3 6 5 2" xfId="26782"/>
    <cellStyle name="Примечание 9 3 6 6" xfId="26775"/>
    <cellStyle name="Примечание 9 3 7" xfId="14793"/>
    <cellStyle name="Примечание 9 3 7 2" xfId="14794"/>
    <cellStyle name="Примечание 9 3 7 2 2" xfId="26784"/>
    <cellStyle name="Примечание 9 3 7 3" xfId="14795"/>
    <cellStyle name="Примечание 9 3 7 3 2" xfId="26785"/>
    <cellStyle name="Примечание 9 3 7 4" xfId="14796"/>
    <cellStyle name="Примечание 9 3 7 4 2" xfId="26786"/>
    <cellStyle name="Примечание 9 3 7 5" xfId="26783"/>
    <cellStyle name="Примечание 9 3 8" xfId="14797"/>
    <cellStyle name="Примечание 9 3 8 2" xfId="26787"/>
    <cellStyle name="Примечание 9 3 9" xfId="14798"/>
    <cellStyle name="Примечание 9 3 9 2" xfId="26788"/>
    <cellStyle name="Примечание 9 4" xfId="14799"/>
    <cellStyle name="Примечание 9 4 10" xfId="14800"/>
    <cellStyle name="Примечание 9 4 10 2" xfId="26790"/>
    <cellStyle name="Примечание 9 4 11" xfId="26789"/>
    <cellStyle name="Примечание 9 4 2" xfId="14801"/>
    <cellStyle name="Примечание 9 4 2 2" xfId="14802"/>
    <cellStyle name="Примечание 9 4 2 2 2" xfId="14803"/>
    <cellStyle name="Примечание 9 4 2 2 2 2" xfId="26793"/>
    <cellStyle name="Примечание 9 4 2 2 3" xfId="14804"/>
    <cellStyle name="Примечание 9 4 2 2 3 2" xfId="26794"/>
    <cellStyle name="Примечание 9 4 2 2 4" xfId="14805"/>
    <cellStyle name="Примечание 9 4 2 2 4 2" xfId="26795"/>
    <cellStyle name="Примечание 9 4 2 2 5" xfId="26792"/>
    <cellStyle name="Примечание 9 4 2 3" xfId="14806"/>
    <cellStyle name="Примечание 9 4 2 3 2" xfId="26796"/>
    <cellStyle name="Примечание 9 4 2 4" xfId="14807"/>
    <cellStyle name="Примечание 9 4 2 4 2" xfId="26797"/>
    <cellStyle name="Примечание 9 4 2 5" xfId="14808"/>
    <cellStyle name="Примечание 9 4 2 5 2" xfId="26798"/>
    <cellStyle name="Примечание 9 4 2 6" xfId="26791"/>
    <cellStyle name="Примечание 9 4 3" xfId="14809"/>
    <cellStyle name="Примечание 9 4 3 2" xfId="14810"/>
    <cellStyle name="Примечание 9 4 3 2 2" xfId="14811"/>
    <cellStyle name="Примечание 9 4 3 2 2 2" xfId="26801"/>
    <cellStyle name="Примечание 9 4 3 2 3" xfId="14812"/>
    <cellStyle name="Примечание 9 4 3 2 3 2" xfId="26802"/>
    <cellStyle name="Примечание 9 4 3 2 4" xfId="14813"/>
    <cellStyle name="Примечание 9 4 3 2 4 2" xfId="26803"/>
    <cellStyle name="Примечание 9 4 3 2 5" xfId="26800"/>
    <cellStyle name="Примечание 9 4 3 3" xfId="14814"/>
    <cellStyle name="Примечание 9 4 3 3 2" xfId="26804"/>
    <cellStyle name="Примечание 9 4 3 4" xfId="14815"/>
    <cellStyle name="Примечание 9 4 3 4 2" xfId="26805"/>
    <cellStyle name="Примечание 9 4 3 5" xfId="14816"/>
    <cellStyle name="Примечание 9 4 3 5 2" xfId="26806"/>
    <cellStyle name="Примечание 9 4 3 6" xfId="26799"/>
    <cellStyle name="Примечание 9 4 4" xfId="14817"/>
    <cellStyle name="Примечание 9 4 4 2" xfId="14818"/>
    <cellStyle name="Примечание 9 4 4 2 2" xfId="14819"/>
    <cellStyle name="Примечание 9 4 4 2 2 2" xfId="26809"/>
    <cellStyle name="Примечание 9 4 4 2 3" xfId="14820"/>
    <cellStyle name="Примечание 9 4 4 2 3 2" xfId="26810"/>
    <cellStyle name="Примечание 9 4 4 2 4" xfId="14821"/>
    <cellStyle name="Примечание 9 4 4 2 4 2" xfId="26811"/>
    <cellStyle name="Примечание 9 4 4 2 5" xfId="26808"/>
    <cellStyle name="Примечание 9 4 4 3" xfId="14822"/>
    <cellStyle name="Примечание 9 4 4 3 2" xfId="26812"/>
    <cellStyle name="Примечание 9 4 4 4" xfId="14823"/>
    <cellStyle name="Примечание 9 4 4 4 2" xfId="26813"/>
    <cellStyle name="Примечание 9 4 4 5" xfId="14824"/>
    <cellStyle name="Примечание 9 4 4 5 2" xfId="26814"/>
    <cellStyle name="Примечание 9 4 4 6" xfId="26807"/>
    <cellStyle name="Примечание 9 4 5" xfId="14825"/>
    <cellStyle name="Примечание 9 4 5 2" xfId="14826"/>
    <cellStyle name="Примечание 9 4 5 2 2" xfId="14827"/>
    <cellStyle name="Примечание 9 4 5 2 2 2" xfId="26817"/>
    <cellStyle name="Примечание 9 4 5 2 3" xfId="14828"/>
    <cellStyle name="Примечание 9 4 5 2 3 2" xfId="26818"/>
    <cellStyle name="Примечание 9 4 5 2 4" xfId="14829"/>
    <cellStyle name="Примечание 9 4 5 2 4 2" xfId="26819"/>
    <cellStyle name="Примечание 9 4 5 2 5" xfId="26816"/>
    <cellStyle name="Примечание 9 4 5 3" xfId="14830"/>
    <cellStyle name="Примечание 9 4 5 3 2" xfId="26820"/>
    <cellStyle name="Примечание 9 4 5 4" xfId="14831"/>
    <cellStyle name="Примечание 9 4 5 4 2" xfId="26821"/>
    <cellStyle name="Примечание 9 4 5 5" xfId="14832"/>
    <cellStyle name="Примечание 9 4 5 5 2" xfId="26822"/>
    <cellStyle name="Примечание 9 4 5 6" xfId="26815"/>
    <cellStyle name="Примечание 9 4 6" xfId="14833"/>
    <cellStyle name="Примечание 9 4 6 2" xfId="14834"/>
    <cellStyle name="Примечание 9 4 6 2 2" xfId="14835"/>
    <cellStyle name="Примечание 9 4 6 2 2 2" xfId="26825"/>
    <cellStyle name="Примечание 9 4 6 2 3" xfId="14836"/>
    <cellStyle name="Примечание 9 4 6 2 3 2" xfId="26826"/>
    <cellStyle name="Примечание 9 4 6 2 4" xfId="14837"/>
    <cellStyle name="Примечание 9 4 6 2 4 2" xfId="26827"/>
    <cellStyle name="Примечание 9 4 6 2 5" xfId="26824"/>
    <cellStyle name="Примечание 9 4 6 3" xfId="14838"/>
    <cellStyle name="Примечание 9 4 6 3 2" xfId="26828"/>
    <cellStyle name="Примечание 9 4 6 4" xfId="14839"/>
    <cellStyle name="Примечание 9 4 6 4 2" xfId="26829"/>
    <cellStyle name="Примечание 9 4 6 5" xfId="14840"/>
    <cellStyle name="Примечание 9 4 6 5 2" xfId="26830"/>
    <cellStyle name="Примечание 9 4 6 6" xfId="26823"/>
    <cellStyle name="Примечание 9 4 7" xfId="14841"/>
    <cellStyle name="Примечание 9 4 7 2" xfId="14842"/>
    <cellStyle name="Примечание 9 4 7 2 2" xfId="26832"/>
    <cellStyle name="Примечание 9 4 7 3" xfId="14843"/>
    <cellStyle name="Примечание 9 4 7 3 2" xfId="26833"/>
    <cellStyle name="Примечание 9 4 7 4" xfId="14844"/>
    <cellStyle name="Примечание 9 4 7 4 2" xfId="26834"/>
    <cellStyle name="Примечание 9 4 7 5" xfId="26831"/>
    <cellStyle name="Примечание 9 4 8" xfId="14845"/>
    <cellStyle name="Примечание 9 4 8 2" xfId="26835"/>
    <cellStyle name="Примечание 9 4 9" xfId="14846"/>
    <cellStyle name="Примечание 9 4 9 2" xfId="26836"/>
    <cellStyle name="Примечание 9 5" xfId="14847"/>
    <cellStyle name="Примечание 9 5 2" xfId="14848"/>
    <cellStyle name="Примечание 9 5 2 2" xfId="14849"/>
    <cellStyle name="Примечание 9 5 2 2 2" xfId="26839"/>
    <cellStyle name="Примечание 9 5 2 3" xfId="14850"/>
    <cellStyle name="Примечание 9 5 2 3 2" xfId="26840"/>
    <cellStyle name="Примечание 9 5 2 4" xfId="14851"/>
    <cellStyle name="Примечание 9 5 2 4 2" xfId="26841"/>
    <cellStyle name="Примечание 9 5 2 5" xfId="26838"/>
    <cellStyle name="Примечание 9 5 3" xfId="14852"/>
    <cellStyle name="Примечание 9 5 3 2" xfId="26842"/>
    <cellStyle name="Примечание 9 5 4" xfId="14853"/>
    <cellStyle name="Примечание 9 5 4 2" xfId="26843"/>
    <cellStyle name="Примечание 9 5 5" xfId="14854"/>
    <cellStyle name="Примечание 9 5 5 2" xfId="26844"/>
    <cellStyle name="Примечание 9 5 6" xfId="26837"/>
    <cellStyle name="Примечание 9 6" xfId="14855"/>
    <cellStyle name="Примечание 9 6 2" xfId="14856"/>
    <cellStyle name="Примечание 9 6 2 2" xfId="14857"/>
    <cellStyle name="Примечание 9 6 2 2 2" xfId="26847"/>
    <cellStyle name="Примечание 9 6 2 3" xfId="14858"/>
    <cellStyle name="Примечание 9 6 2 3 2" xfId="26848"/>
    <cellStyle name="Примечание 9 6 2 4" xfId="14859"/>
    <cellStyle name="Примечание 9 6 2 4 2" xfId="26849"/>
    <cellStyle name="Примечание 9 6 2 5" xfId="26846"/>
    <cellStyle name="Примечание 9 6 3" xfId="14860"/>
    <cellStyle name="Примечание 9 6 3 2" xfId="26850"/>
    <cellStyle name="Примечание 9 6 4" xfId="14861"/>
    <cellStyle name="Примечание 9 6 4 2" xfId="26851"/>
    <cellStyle name="Примечание 9 6 5" xfId="14862"/>
    <cellStyle name="Примечание 9 6 5 2" xfId="26852"/>
    <cellStyle name="Примечание 9 6 6" xfId="26845"/>
    <cellStyle name="Примечание 9 7" xfId="14863"/>
    <cellStyle name="Примечание 9 7 2" xfId="14864"/>
    <cellStyle name="Примечание 9 7 2 2" xfId="14865"/>
    <cellStyle name="Примечание 9 7 2 2 2" xfId="26855"/>
    <cellStyle name="Примечание 9 7 2 3" xfId="14866"/>
    <cellStyle name="Примечание 9 7 2 3 2" xfId="26856"/>
    <cellStyle name="Примечание 9 7 2 4" xfId="14867"/>
    <cellStyle name="Примечание 9 7 2 4 2" xfId="26857"/>
    <cellStyle name="Примечание 9 7 2 5" xfId="26854"/>
    <cellStyle name="Примечание 9 7 3" xfId="14868"/>
    <cellStyle name="Примечание 9 7 3 2" xfId="26858"/>
    <cellStyle name="Примечание 9 7 4" xfId="14869"/>
    <cellStyle name="Примечание 9 7 4 2" xfId="26859"/>
    <cellStyle name="Примечание 9 7 5" xfId="14870"/>
    <cellStyle name="Примечание 9 7 5 2" xfId="26860"/>
    <cellStyle name="Примечание 9 7 6" xfId="26853"/>
    <cellStyle name="Примечание 9 8" xfId="14871"/>
    <cellStyle name="Примечание 9 8 2" xfId="14872"/>
    <cellStyle name="Примечание 9 8 2 2" xfId="14873"/>
    <cellStyle name="Примечание 9 8 2 2 2" xfId="26863"/>
    <cellStyle name="Примечание 9 8 2 3" xfId="14874"/>
    <cellStyle name="Примечание 9 8 2 3 2" xfId="26864"/>
    <cellStyle name="Примечание 9 8 2 4" xfId="14875"/>
    <cellStyle name="Примечание 9 8 2 4 2" xfId="26865"/>
    <cellStyle name="Примечание 9 8 2 5" xfId="26862"/>
    <cellStyle name="Примечание 9 8 3" xfId="14876"/>
    <cellStyle name="Примечание 9 8 3 2" xfId="26866"/>
    <cellStyle name="Примечание 9 8 4" xfId="14877"/>
    <cellStyle name="Примечание 9 8 4 2" xfId="26867"/>
    <cellStyle name="Примечание 9 8 5" xfId="14878"/>
    <cellStyle name="Примечание 9 8 5 2" xfId="26868"/>
    <cellStyle name="Примечание 9 8 6" xfId="26861"/>
    <cellStyle name="Примечание 9 9" xfId="14879"/>
    <cellStyle name="Примечание 9 9 2" xfId="14880"/>
    <cellStyle name="Примечание 9 9 2 2" xfId="14881"/>
    <cellStyle name="Примечание 9 9 2 2 2" xfId="26871"/>
    <cellStyle name="Примечание 9 9 2 3" xfId="14882"/>
    <cellStyle name="Примечание 9 9 2 3 2" xfId="26872"/>
    <cellStyle name="Примечание 9 9 2 4" xfId="14883"/>
    <cellStyle name="Примечание 9 9 2 4 2" xfId="26873"/>
    <cellStyle name="Примечание 9 9 2 5" xfId="26870"/>
    <cellStyle name="Примечание 9 9 3" xfId="14884"/>
    <cellStyle name="Примечание 9 9 3 2" xfId="26874"/>
    <cellStyle name="Примечание 9 9 4" xfId="14885"/>
    <cellStyle name="Примечание 9 9 4 2" xfId="26875"/>
    <cellStyle name="Примечание 9 9 5" xfId="14886"/>
    <cellStyle name="Примечание 9 9 5 2" xfId="26876"/>
    <cellStyle name="Примечание 9 9 6" xfId="26869"/>
    <cellStyle name="Примечание 9_46EE.2011(v1.0)" xfId="14887"/>
    <cellStyle name="Продукт" xfId="16243"/>
    <cellStyle name="Процент_11п" xfId="16244"/>
    <cellStyle name="Процентный" xfId="4" builtinId="5"/>
    <cellStyle name="Процентный 10" xfId="16245"/>
    <cellStyle name="Процентный 10 2" xfId="16246"/>
    <cellStyle name="Процентный 11" xfId="16247"/>
    <cellStyle name="Процентный 11 2" xfId="25"/>
    <cellStyle name="Процентный 12" xfId="16248"/>
    <cellStyle name="Процентный 13" xfId="16249"/>
    <cellStyle name="Процентный 14" xfId="26948"/>
    <cellStyle name="Процентный 2" xfId="3"/>
    <cellStyle name="Процентный 2 2" xfId="14888"/>
    <cellStyle name="Процентный 2 2 2" xfId="14889"/>
    <cellStyle name="Процентный 2 2 3" xfId="14890"/>
    <cellStyle name="Процентный 2 3" xfId="14891"/>
    <cellStyle name="Процентный 2 3 2" xfId="14892"/>
    <cellStyle name="Процентный 2 3 4" xfId="14893"/>
    <cellStyle name="Процентный 2 4" xfId="14894"/>
    <cellStyle name="Процентный 2 5" xfId="14895"/>
    <cellStyle name="Процентный 2 6" xfId="14896"/>
    <cellStyle name="Процентный 2 7" xfId="16250"/>
    <cellStyle name="Процентный 3" xfId="20"/>
    <cellStyle name="Процентный 3 10" xfId="14897"/>
    <cellStyle name="Процентный 3 11" xfId="14898"/>
    <cellStyle name="Процентный 3 2" xfId="14899"/>
    <cellStyle name="Процентный 3 2 2" xfId="14900"/>
    <cellStyle name="Процентный 3 2 3" xfId="14901"/>
    <cellStyle name="Процентный 3 2 4" xfId="14902"/>
    <cellStyle name="Процентный 3 3" xfId="14903"/>
    <cellStyle name="Процентный 3 3 2" xfId="14904"/>
    <cellStyle name="Процентный 3 3 3" xfId="14905"/>
    <cellStyle name="Процентный 3 4" xfId="14906"/>
    <cellStyle name="Процентный 3 4 2" xfId="14907"/>
    <cellStyle name="Процентный 3 5" xfId="14908"/>
    <cellStyle name="Процентный 3 5 2" xfId="14909"/>
    <cellStyle name="Процентный 3 6" xfId="14910"/>
    <cellStyle name="Процентный 3 6 2" xfId="14911"/>
    <cellStyle name="Процентный 3 7" xfId="14912"/>
    <cellStyle name="Процентный 3 7 2" xfId="14913"/>
    <cellStyle name="Процентный 3 8" xfId="14914"/>
    <cellStyle name="Процентный 3 8 2" xfId="14915"/>
    <cellStyle name="Процентный 3 9" xfId="14916"/>
    <cellStyle name="Процентный 4" xfId="14917"/>
    <cellStyle name="Процентный 4 2" xfId="14918"/>
    <cellStyle name="Процентный 4 2 2" xfId="14919"/>
    <cellStyle name="Процентный 5" xfId="14920"/>
    <cellStyle name="Процентный 5 2" xfId="14921"/>
    <cellStyle name="Процентный 5 2 2" xfId="14922"/>
    <cellStyle name="Процентный 5 3" xfId="14923"/>
    <cellStyle name="Процентный 6" xfId="14924"/>
    <cellStyle name="Процентный 6 2" xfId="14925"/>
    <cellStyle name="Процентный 7" xfId="14926"/>
    <cellStyle name="Процентный 8" xfId="14927"/>
    <cellStyle name="Процентный 8 2" xfId="14928"/>
    <cellStyle name="Процентный 9" xfId="14929"/>
    <cellStyle name="Проценты" xfId="27"/>
    <cellStyle name="Прочее" xfId="14930"/>
    <cellStyle name="Разница" xfId="14931"/>
    <cellStyle name="Разница 2" xfId="14932"/>
    <cellStyle name="Разница 2 2" xfId="14933"/>
    <cellStyle name="Разница 2 2 2" xfId="14934"/>
    <cellStyle name="Разница 2 2 2 2" xfId="26880"/>
    <cellStyle name="Разница 2 2 3" xfId="26879"/>
    <cellStyle name="Разница 2 3" xfId="14935"/>
    <cellStyle name="Разница 2 3 2" xfId="14936"/>
    <cellStyle name="Разница 2 3 2 2" xfId="26882"/>
    <cellStyle name="Разница 2 3 3" xfId="26881"/>
    <cellStyle name="Разница 2 4" xfId="14937"/>
    <cellStyle name="Разница 2 4 2" xfId="26883"/>
    <cellStyle name="Разница 2 5" xfId="14938"/>
    <cellStyle name="Разница 2 5 2" xfId="26884"/>
    <cellStyle name="Разница 2 6" xfId="26878"/>
    <cellStyle name="Разница 3" xfId="14939"/>
    <cellStyle name="Разница 3 2" xfId="14940"/>
    <cellStyle name="Разница 3 2 2" xfId="26886"/>
    <cellStyle name="Разница 3 3" xfId="26885"/>
    <cellStyle name="Разница 4" xfId="26877"/>
    <cellStyle name="расход" xfId="14941"/>
    <cellStyle name="Результат 1" xfId="14942"/>
    <cellStyle name="Результат 2" xfId="14943"/>
    <cellStyle name="Сводная таблица" xfId="14944"/>
    <cellStyle name="Сводная таблица 2" xfId="14945"/>
    <cellStyle name="Связанная ячейка 10" xfId="14946"/>
    <cellStyle name="Связанная ячейка 11" xfId="14947"/>
    <cellStyle name="Связанная ячейка 12" xfId="14948"/>
    <cellStyle name="Связанная ячейка 13" xfId="14949"/>
    <cellStyle name="Связанная ячейка 2" xfId="14950"/>
    <cellStyle name="Связанная ячейка 2 2" xfId="14951"/>
    <cellStyle name="Связанная ячейка 2_46EE.2011(v1.0)" xfId="14952"/>
    <cellStyle name="Связанная ячейка 3" xfId="14953"/>
    <cellStyle name="Связанная ячейка 3 2" xfId="14954"/>
    <cellStyle name="Связанная ячейка 3_46EE.2011(v1.0)" xfId="14955"/>
    <cellStyle name="Связанная ячейка 4" xfId="14956"/>
    <cellStyle name="Связанная ячейка 4 2" xfId="14957"/>
    <cellStyle name="Связанная ячейка 4_46EE.2011(v1.0)" xfId="14958"/>
    <cellStyle name="Связанная ячейка 5" xfId="14959"/>
    <cellStyle name="Связанная ячейка 5 2" xfId="14960"/>
    <cellStyle name="Связанная ячейка 5_46EE.2011(v1.0)" xfId="14961"/>
    <cellStyle name="Связанная ячейка 6" xfId="14962"/>
    <cellStyle name="Связанная ячейка 6 2" xfId="14963"/>
    <cellStyle name="Связанная ячейка 6_46EE.2011(v1.0)" xfId="14964"/>
    <cellStyle name="Связанная ячейка 7" xfId="14965"/>
    <cellStyle name="Связанная ячейка 7 2" xfId="14966"/>
    <cellStyle name="Связанная ячейка 7_46EE.2011(v1.0)" xfId="14967"/>
    <cellStyle name="Связанная ячейка 8" xfId="14968"/>
    <cellStyle name="Связанная ячейка 8 2" xfId="14969"/>
    <cellStyle name="Связанная ячейка 8_46EE.2011(v1.0)" xfId="14970"/>
    <cellStyle name="Связанная ячейка 9" xfId="14971"/>
    <cellStyle name="Связанная ячейка 9 2" xfId="14972"/>
    <cellStyle name="Связанная ячейка 9_46EE.2011(v1.0)" xfId="14973"/>
    <cellStyle name="смр" xfId="14974"/>
    <cellStyle name="Стиль 1" xfId="14975"/>
    <cellStyle name="Стиль 1 10" xfId="14976"/>
    <cellStyle name="Стиль 1 11" xfId="14977"/>
    <cellStyle name="Стиль 1 2" xfId="26"/>
    <cellStyle name="Стиль 1 2 2" xfId="14978"/>
    <cellStyle name="Стиль 1 2 2 2" xfId="14979"/>
    <cellStyle name="Стиль 1 2 3" xfId="14980"/>
    <cellStyle name="Стиль 1 2_BALANCE.TBO.2011YEAR(v1.1)" xfId="14981"/>
    <cellStyle name="Стиль 1 3" xfId="14982"/>
    <cellStyle name="Стиль 1 4" xfId="14983"/>
    <cellStyle name="Стиль 1 5" xfId="14984"/>
    <cellStyle name="Стиль 1 6" xfId="14985"/>
    <cellStyle name="Стиль 1 7" xfId="14986"/>
    <cellStyle name="Стиль 1 8" xfId="14987"/>
    <cellStyle name="Стиль 1 9" xfId="14988"/>
    <cellStyle name="Стиль 1_Инвестиции 20.02.10" xfId="16251"/>
    <cellStyle name="Стиль 2" xfId="16252"/>
    <cellStyle name="Стиль 3" xfId="16253"/>
    <cellStyle name="Стиль 4" xfId="16254"/>
    <cellStyle name="Стиль 5" xfId="16255"/>
    <cellStyle name="Стиль_названий" xfId="14989"/>
    <cellStyle name="Стоимость" xfId="14990"/>
    <cellStyle name="Субсчет" xfId="14991"/>
    <cellStyle name="Счет" xfId="16256"/>
    <cellStyle name="ТЕКСТ" xfId="14992"/>
    <cellStyle name="ТЕКСТ 2" xfId="14993"/>
    <cellStyle name="ТЕКСТ 2 2" xfId="16257"/>
    <cellStyle name="ТЕКСТ 2_Формат БП (формы сбытовых компаний)_1" xfId="16258"/>
    <cellStyle name="ТЕКСТ 3" xfId="14994"/>
    <cellStyle name="ТЕКСТ 4" xfId="14995"/>
    <cellStyle name="ТЕКСТ 5" xfId="14996"/>
    <cellStyle name="ТЕКСТ 6" xfId="14997"/>
    <cellStyle name="ТЕКСТ 7" xfId="14998"/>
    <cellStyle name="ТЕКСТ 8" xfId="14999"/>
    <cellStyle name="ТЕКСТ 9" xfId="15000"/>
    <cellStyle name="Текст предупреждения 10" xfId="15001"/>
    <cellStyle name="Текст предупреждения 10 2" xfId="15002"/>
    <cellStyle name="Текст предупреждения 11" xfId="15003"/>
    <cellStyle name="Текст предупреждения 11 2" xfId="15004"/>
    <cellStyle name="Текст предупреждения 12" xfId="15005"/>
    <cellStyle name="Текст предупреждения 13" xfId="15006"/>
    <cellStyle name="Текст предупреждения 2" xfId="15007"/>
    <cellStyle name="Текст предупреждения 2 2" xfId="15008"/>
    <cellStyle name="Текст предупреждения 2 2 2" xfId="15009"/>
    <cellStyle name="Текст предупреждения 2 2 2 2" xfId="15010"/>
    <cellStyle name="Текст предупреждения 2 2 3" xfId="15011"/>
    <cellStyle name="Текст предупреждения 2 3" xfId="15012"/>
    <cellStyle name="Текст предупреждения 3" xfId="15013"/>
    <cellStyle name="Текст предупреждения 3 2" xfId="15014"/>
    <cellStyle name="Текст предупреждения 3 2 2" xfId="15015"/>
    <cellStyle name="Текст предупреждения 3 3" xfId="15016"/>
    <cellStyle name="Текст предупреждения 4" xfId="15017"/>
    <cellStyle name="Текст предупреждения 4 2" xfId="15018"/>
    <cellStyle name="Текст предупреждения 4 2 2" xfId="15019"/>
    <cellStyle name="Текст предупреждения 4 3" xfId="15020"/>
    <cellStyle name="Текст предупреждения 5" xfId="15021"/>
    <cellStyle name="Текст предупреждения 5 2" xfId="15022"/>
    <cellStyle name="Текст предупреждения 5 2 2" xfId="15023"/>
    <cellStyle name="Текст предупреждения 5 3" xfId="15024"/>
    <cellStyle name="Текст предупреждения 6" xfId="15025"/>
    <cellStyle name="Текст предупреждения 6 2" xfId="15026"/>
    <cellStyle name="Текст предупреждения 6 2 2" xfId="15027"/>
    <cellStyle name="Текст предупреждения 6 2 2 2" xfId="15028"/>
    <cellStyle name="Текст предупреждения 6 2 3" xfId="15029"/>
    <cellStyle name="Текст предупреждения 6 3" xfId="15030"/>
    <cellStyle name="Текст предупреждения 7" xfId="15031"/>
    <cellStyle name="Текст предупреждения 7 2" xfId="15032"/>
    <cellStyle name="Текст предупреждения 7 2 2" xfId="15033"/>
    <cellStyle name="Текст предупреждения 7 3" xfId="15034"/>
    <cellStyle name="Текст предупреждения 8" xfId="15035"/>
    <cellStyle name="Текст предупреждения 8 2" xfId="15036"/>
    <cellStyle name="Текст предупреждения 8 2 2" xfId="15037"/>
    <cellStyle name="Текст предупреждения 8 3" xfId="15038"/>
    <cellStyle name="Текст предупреждения 9" xfId="15039"/>
    <cellStyle name="Текст предупреждения 9 2" xfId="15040"/>
    <cellStyle name="Текст предупреждения 9 2 2" xfId="15041"/>
    <cellStyle name="Текст предупреждения 9 3" xfId="15042"/>
    <cellStyle name="Текстовый" xfId="15043"/>
    <cellStyle name="Текстовый 10" xfId="16259"/>
    <cellStyle name="Текстовый 2" xfId="15044"/>
    <cellStyle name="Текстовый 3" xfId="15045"/>
    <cellStyle name="Текстовый 4" xfId="15046"/>
    <cellStyle name="Текстовый 5" xfId="15047"/>
    <cellStyle name="Текстовый 6" xfId="15048"/>
    <cellStyle name="Текстовый 7" xfId="15049"/>
    <cellStyle name="Текстовый 8" xfId="15050"/>
    <cellStyle name="Текстовый 9" xfId="15051"/>
    <cellStyle name="Текстовый_1" xfId="15052"/>
    <cellStyle name="Тень" xfId="16260"/>
    <cellStyle name="тонны" xfId="16261"/>
    <cellStyle name="тонны 2" xfId="16262"/>
    <cellStyle name="тонны 2 2" xfId="16263"/>
    <cellStyle name="тонны 2_Формат БП (формы сбытовых компаний)_1" xfId="16264"/>
    <cellStyle name="тонны_СТАНЦИИ_2011_БП" xfId="16265"/>
    <cellStyle name="Тысячи [0]_01.01.98" xfId="15053"/>
    <cellStyle name="Тысячи [а]" xfId="15054"/>
    <cellStyle name="Тысячи [а] 2" xfId="15055"/>
    <cellStyle name="Тысячи_01.01.98" xfId="15056"/>
    <cellStyle name="ФИКСИРОВАННЫЙ" xfId="15057"/>
    <cellStyle name="ФИКСИРОВАННЫЙ 2" xfId="15058"/>
    <cellStyle name="ФИКСИРОВАННЫЙ 3" xfId="15059"/>
    <cellStyle name="ФИКСИРОВАННЫЙ 4" xfId="15060"/>
    <cellStyle name="ФИКСИРОВАННЫЙ 5" xfId="15061"/>
    <cellStyle name="ФИКСИРОВАННЫЙ 6" xfId="15062"/>
    <cellStyle name="ФИКСИРОВАННЫЙ 7" xfId="15063"/>
    <cellStyle name="ФИКСИРОВАННЫЙ 8" xfId="15064"/>
    <cellStyle name="ФИКСИРОВАННЫЙ_1" xfId="15065"/>
    <cellStyle name="Финансовый" xfId="8" builtinId="3"/>
    <cellStyle name="Финансовый [0] 2" xfId="15066"/>
    <cellStyle name="Финансовый [0] 3" xfId="16266"/>
    <cellStyle name="Финансовый 10" xfId="15067"/>
    <cellStyle name="Финансовый 11" xfId="15068"/>
    <cellStyle name="Финансовый 2" xfId="15069"/>
    <cellStyle name="Финансовый 2 2" xfId="15070"/>
    <cellStyle name="Финансовый 2 2 2" xfId="16"/>
    <cellStyle name="Финансовый 2 2 2 2" xfId="42"/>
    <cellStyle name="Финансовый 2 3" xfId="15071"/>
    <cellStyle name="Финансовый 2 4" xfId="15072"/>
    <cellStyle name="Финансовый 2_46EE.2011(v1.0)" xfId="15073"/>
    <cellStyle name="Финансовый 3" xfId="15074"/>
    <cellStyle name="Финансовый 3 2" xfId="28"/>
    <cellStyle name="Финансовый 3 2 2" xfId="43"/>
    <cellStyle name="Финансовый 3 3" xfId="15075"/>
    <cellStyle name="Финансовый 3 4" xfId="15076"/>
    <cellStyle name="Финансовый 3_Лист1" xfId="16267"/>
    <cellStyle name="Финансовый 4" xfId="15077"/>
    <cellStyle name="Финансовый 4 2" xfId="36"/>
    <cellStyle name="Финансовый 4 2 2" xfId="15078"/>
    <cellStyle name="Финансовый 4 2 3" xfId="15079"/>
    <cellStyle name="Финансовый 4 3" xfId="15080"/>
    <cellStyle name="Финансовый 4 4" xfId="15081"/>
    <cellStyle name="Финансовый 4 5" xfId="15082"/>
    <cellStyle name="Финансовый 4_TEHSHEET" xfId="15083"/>
    <cellStyle name="Финансовый 40" xfId="16268"/>
    <cellStyle name="Финансовый 5" xfId="15084"/>
    <cellStyle name="Финансовый 5 2" xfId="15085"/>
    <cellStyle name="Финансовый 6" xfId="15086"/>
    <cellStyle name="Финансовый 6 2" xfId="15087"/>
    <cellStyle name="Финансовый 7" xfId="15088"/>
    <cellStyle name="Финансовый 8" xfId="15089"/>
    <cellStyle name="Финансовый 8 3 2" xfId="19"/>
    <cellStyle name="Финансовый 9" xfId="15090"/>
    <cellStyle name="Финансовый0[0]_FU_bal" xfId="16269"/>
    <cellStyle name="Формула" xfId="15091"/>
    <cellStyle name="Формула 2" xfId="15092"/>
    <cellStyle name="Формула 3" xfId="15093"/>
    <cellStyle name="Формула_A РТ 2009 Рязаньэнерго" xfId="15094"/>
    <cellStyle name="ФормулаВБ" xfId="15095"/>
    <cellStyle name="ФормулаВБ 2" xfId="15096"/>
    <cellStyle name="ФормулаВБ 2 2" xfId="15097"/>
    <cellStyle name="ФормулаВБ 3" xfId="15098"/>
    <cellStyle name="ФормулаВБ_Мониторинг инвестиций" xfId="16270"/>
    <cellStyle name="ФормулаНаКонтроль" xfId="15099"/>
    <cellStyle name="ФормулаНаКонтроль 2" xfId="15100"/>
    <cellStyle name="ФормулаНаКонтроль 2 2" xfId="15101"/>
    <cellStyle name="ФормулаНаКонтроль 2 2 2" xfId="15102"/>
    <cellStyle name="ФормулаНаКонтроль 2 2 2 2" xfId="26890"/>
    <cellStyle name="ФормулаНаКонтроль 2 2 3" xfId="26889"/>
    <cellStyle name="ФормулаНаКонтроль 2 3" xfId="15103"/>
    <cellStyle name="ФормулаНаКонтроль 2 3 2" xfId="15104"/>
    <cellStyle name="ФормулаНаКонтроль 2 3 2 2" xfId="26892"/>
    <cellStyle name="ФормулаНаКонтроль 2 3 3" xfId="26891"/>
    <cellStyle name="ФормулаНаКонтроль 2 4" xfId="15105"/>
    <cellStyle name="ФормулаНаКонтроль 2 4 2" xfId="26893"/>
    <cellStyle name="ФормулаНаКонтроль 2 5" xfId="15106"/>
    <cellStyle name="ФормулаНаКонтроль 2 5 2" xfId="26894"/>
    <cellStyle name="ФормулаНаКонтроль 2 6" xfId="26888"/>
    <cellStyle name="ФормулаНаКонтроль 3" xfId="15107"/>
    <cellStyle name="ФормулаНаКонтроль 3 2" xfId="15108"/>
    <cellStyle name="ФормулаНаКонтроль 3 2 2" xfId="26896"/>
    <cellStyle name="ФормулаНаКонтроль 3 3" xfId="26895"/>
    <cellStyle name="ФормулаНаКонтроль 4" xfId="26887"/>
    <cellStyle name="Формулы" xfId="15109"/>
    <cellStyle name="Формулы 2" xfId="15110"/>
    <cellStyle name="Хороший 10" xfId="15111"/>
    <cellStyle name="Хороший 11" xfId="15112"/>
    <cellStyle name="Хороший 12" xfId="15113"/>
    <cellStyle name="Хороший 13" xfId="15114"/>
    <cellStyle name="Хороший 14" xfId="15115"/>
    <cellStyle name="Хороший 2" xfId="15116"/>
    <cellStyle name="Хороший 2 2" xfId="15117"/>
    <cellStyle name="Хороший 3" xfId="15118"/>
    <cellStyle name="Хороший 3 2" xfId="15119"/>
    <cellStyle name="Хороший 4" xfId="15120"/>
    <cellStyle name="Хороший 4 2" xfId="15121"/>
    <cellStyle name="Хороший 5" xfId="15122"/>
    <cellStyle name="Хороший 5 2" xfId="15123"/>
    <cellStyle name="Хороший 5 2 2" xfId="15124"/>
    <cellStyle name="Хороший 6" xfId="15125"/>
    <cellStyle name="Хороший 6 2" xfId="15126"/>
    <cellStyle name="Хороший 7" xfId="15127"/>
    <cellStyle name="Хороший 7 2" xfId="15128"/>
    <cellStyle name="Хороший 8" xfId="15129"/>
    <cellStyle name="Хороший 8 2" xfId="15130"/>
    <cellStyle name="Хороший 9" xfId="15131"/>
    <cellStyle name="Хороший 9 2" xfId="15132"/>
    <cellStyle name="Хороший 9 2 2" xfId="15133"/>
    <cellStyle name="Цена" xfId="15134"/>
    <cellStyle name="цены" xfId="15135"/>
    <cellStyle name="Цифры по центру с десятыми" xfId="15136"/>
    <cellStyle name="Цифры по центру с десятыми 2" xfId="15137"/>
    <cellStyle name="Цифры по центру с десятыми 2 2" xfId="15138"/>
    <cellStyle name="Цифры по центру с десятыми 2 2 2" xfId="15139"/>
    <cellStyle name="Цифры по центру с десятыми 2 2 2 2" xfId="26900"/>
    <cellStyle name="Цифры по центру с десятыми 2 2 3" xfId="26899"/>
    <cellStyle name="Цифры по центру с десятыми 2 3" xfId="15140"/>
    <cellStyle name="Цифры по центру с десятыми 2 3 2" xfId="15141"/>
    <cellStyle name="Цифры по центру с десятыми 2 3 2 2" xfId="26902"/>
    <cellStyle name="Цифры по центру с десятыми 2 3 3" xfId="26901"/>
    <cellStyle name="Цифры по центру с десятыми 2 4" xfId="15142"/>
    <cellStyle name="Цифры по центру с десятыми 2 4 2" xfId="26903"/>
    <cellStyle name="Цифры по центру с десятыми 2 5" xfId="15143"/>
    <cellStyle name="Цифры по центру с десятыми 2 5 2" xfId="26904"/>
    <cellStyle name="Цифры по центру с десятыми 2 6" xfId="26898"/>
    <cellStyle name="Цифры по центру с десятыми 3" xfId="15144"/>
    <cellStyle name="Цифры по центру с десятыми 3 2" xfId="15145"/>
    <cellStyle name="Цифры по центру с десятыми 3 2 2" xfId="26906"/>
    <cellStyle name="Цифры по центру с десятыми 3 3" xfId="26905"/>
    <cellStyle name="Цифры по центру с десятыми 4" xfId="15146"/>
    <cellStyle name="Цифры по центру с десятыми 4 2" xfId="15147"/>
    <cellStyle name="Цифры по центру с десятыми 4 2 2" xfId="15148"/>
    <cellStyle name="Цифры по центру с десятыми 4 2 2 2" xfId="26909"/>
    <cellStyle name="Цифры по центру с десятыми 4 2 3" xfId="15149"/>
    <cellStyle name="Цифры по центру с десятыми 4 2 3 2" xfId="15150"/>
    <cellStyle name="Цифры по центру с десятыми 4 2 3 2 2" xfId="26911"/>
    <cellStyle name="Цифры по центру с десятыми 4 2 3 3" xfId="26910"/>
    <cellStyle name="Цифры по центру с десятыми 4 2 4" xfId="15151"/>
    <cellStyle name="Цифры по центру с десятыми 4 2 4 2" xfId="26912"/>
    <cellStyle name="Цифры по центру с десятыми 4 2 5" xfId="15152"/>
    <cellStyle name="Цифры по центру с десятыми 4 2 5 2" xfId="26913"/>
    <cellStyle name="Цифры по центру с десятыми 4 2 6" xfId="26908"/>
    <cellStyle name="Цифры по центру с десятыми 4 3" xfId="15153"/>
    <cellStyle name="Цифры по центру с десятыми 4 3 2" xfId="26914"/>
    <cellStyle name="Цифры по центру с десятыми 4 4" xfId="26907"/>
    <cellStyle name="Цифры по центру с десятыми 5" xfId="26897"/>
    <cellStyle name="число" xfId="15154"/>
    <cellStyle name="число 2" xfId="15155"/>
    <cellStyle name="Џђћ–…ќ’ќ›‰" xfId="15156"/>
    <cellStyle name="Џђћ–…ќ’ќ›‰ 2" xfId="15157"/>
    <cellStyle name="Џђћ–…ќ’ќ›‰ 2 2" xfId="16271"/>
    <cellStyle name="Џђћ–…ќ’ќ›‰ 3" xfId="16272"/>
    <cellStyle name="Џђћ–…ќ’ќ›‰_Лист1" xfId="16273"/>
    <cellStyle name="Шапка" xfId="15158"/>
    <cellStyle name="Шапка 2" xfId="15159"/>
    <cellStyle name="Шапка 2 2" xfId="15160"/>
    <cellStyle name="Шапка 2 2 2" xfId="15161"/>
    <cellStyle name="Шапка 2 2 2 2" xfId="26918"/>
    <cellStyle name="Шапка 2 2 3" xfId="26917"/>
    <cellStyle name="Шапка 2 3" xfId="15162"/>
    <cellStyle name="Шапка 2 3 2" xfId="15163"/>
    <cellStyle name="Шапка 2 3 2 2" xfId="26920"/>
    <cellStyle name="Шапка 2 3 3" xfId="26919"/>
    <cellStyle name="Шапка 2 4" xfId="15164"/>
    <cellStyle name="Шапка 2 4 2" xfId="26921"/>
    <cellStyle name="Шапка 2 5" xfId="15165"/>
    <cellStyle name="Шапка 2 5 2" xfId="26922"/>
    <cellStyle name="Шапка 2 6" xfId="26916"/>
    <cellStyle name="Шапка 3" xfId="15166"/>
    <cellStyle name="Шапка 3 2" xfId="15167"/>
    <cellStyle name="Шапка 3 2 2" xfId="26924"/>
    <cellStyle name="Шапка 3 3" xfId="26923"/>
    <cellStyle name="Шапка 4" xfId="26915"/>
    <cellStyle name="Шапка таблицы" xfId="15168"/>
    <cellStyle name="Шапка таблицы 2" xfId="15169"/>
    <cellStyle name="Шапка таблицы 2 2" xfId="15170"/>
    <cellStyle name="Шапка таблицы 2 2 2" xfId="15171"/>
    <cellStyle name="Шапка таблицы 2 2 2 2" xfId="26928"/>
    <cellStyle name="Шапка таблицы 2 2 3" xfId="26927"/>
    <cellStyle name="Шапка таблицы 2 3" xfId="15172"/>
    <cellStyle name="Шапка таблицы 2 3 2" xfId="15173"/>
    <cellStyle name="Шапка таблицы 2 3 2 2" xfId="26930"/>
    <cellStyle name="Шапка таблицы 2 3 3" xfId="26929"/>
    <cellStyle name="Шапка таблицы 2 4" xfId="15174"/>
    <cellStyle name="Шапка таблицы 2 4 2" xfId="26931"/>
    <cellStyle name="Шапка таблицы 2 5" xfId="15175"/>
    <cellStyle name="Шапка таблицы 2 5 2" xfId="26932"/>
    <cellStyle name="Шапка таблицы 2 6" xfId="26926"/>
    <cellStyle name="Шапка таблицы 3" xfId="15176"/>
    <cellStyle name="Шапка таблицы 3 2" xfId="15177"/>
    <cellStyle name="Шапка таблицы 3 2 2" xfId="26934"/>
    <cellStyle name="Шапка таблицы 3 3" xfId="26933"/>
    <cellStyle name="Шапка таблицы 4" xfId="26925"/>
    <cellStyle name="Шапка_6.1-топл_расход" xfId="16274"/>
    <cellStyle name="ШАУ" xfId="16275"/>
    <cellStyle name="ܘ_x0008_" xfId="15178"/>
    <cellStyle name="ܘ_x0008_?䈌Ȏ㘛䤀ጛܛ_x0008_?䨐Ȏ㘛䤀ጛܛ_x0008_?䉜Ȏ㘛伀ᤛ" xfId="15179"/>
    <cellStyle name="ܘ_x0008_?䈌Ȏ㘛䤀ጛܛ_x0008_?䨐Ȏ㘛䤀ጛܛ_x0008_?䉜Ȏ㘛伀ᤛ 1" xfId="15180"/>
    <cellStyle name="ܘ_x0008_?䈌Ȏ㘛䤀ጛܛ_x0008_?䨐Ȏ㘛䤀ጛܛ_x0008_?䉜Ȏ㘛伀ᤛ 2" xfId="15181"/>
    <cellStyle name="ܘ_x0008__Анкета и Приложения 2010_ВиВ" xfId="15182"/>
    <cellStyle name="ܛ_x0008_" xfId="15183"/>
    <cellStyle name="ܛ_x0008_?䉜Ȏ㘛伀ᤛܛ_x0008_?偬Ȏ?ഀ഍č_x0001_?䊴Ȏ?ကတĐ_x0001_Ҡ" xfId="15184"/>
    <cellStyle name="ܛ_x0008_?䉜Ȏ㘛伀ᤛܛ_x0008_?偬Ȏ?ഀ഍č_x0001_?䊴Ȏ?ကတĐ_x0001_Ҡ 1" xfId="15185"/>
    <cellStyle name="ܛ_x0008_?䉜Ȏ㘛伀ᤛܛ_x0008_?偬Ȏ?ഀ഍č_x0001_?䊴Ȏ?ကတĐ_x0001_Ҡ 2" xfId="15186"/>
    <cellStyle name="ܛ_x0008_?䉜Ȏ㘛伀ᤛܛ_x0008_?偬Ȏ?ഀ഍č_x0001_?䊴Ȏ?ကတĐ_x0001_Ҡ_БДР С44о БДДС ок03" xfId="15187"/>
    <cellStyle name="ܛ_x0008__Анкета и Приложения 2010 вода" xfId="16276"/>
    <cellStyle name="標準_PL-CF sheet" xfId="15188"/>
    <cellStyle name="㐀കܒ_x0008_" xfId="15189"/>
    <cellStyle name="㐀കܒ_x0008_?䆴Ȏ㘛伀ᤛܛ_x0008_?䧀Ȏ〘䤀ᤘ" xfId="15190"/>
    <cellStyle name="㐀കܒ_x0008_?䆴Ȏ㘛伀ᤛܛ_x0008_?䧀Ȏ〘䤀ᤘ 1" xfId="15191"/>
    <cellStyle name="㐀കܒ_x0008_?䆴Ȏ㘛伀ᤛܛ_x0008_?䧀Ȏ〘䤀ᤘ 2" xfId="15192"/>
    <cellStyle name="㐀കܒ_x0008_?䆴Ȏ㘛伀ᤛܛ_x0008_?䧀Ȏ〘䤀ᤘ_БДР С44о БДДС ок03" xfId="15193"/>
    <cellStyle name="㐀കܒ_x0008__Анкета и Приложения 2010 вода" xfId="16277"/>
    <cellStyle name="㼿" xfId="15194"/>
    <cellStyle name="㼿 2" xfId="15195"/>
    <cellStyle name="㼿 2 2" xfId="26936"/>
    <cellStyle name="㼿 3" xfId="15196"/>
    <cellStyle name="㼿 3 2" xfId="26937"/>
    <cellStyle name="㼿 4" xfId="26935"/>
    <cellStyle name="㼿㼿㼿㼿㼿㼿㼿㼿㼿?" xfId="16278"/>
    <cellStyle name="㼿㼿㼿㼿㼿㼿㼿㼿㼿? 2" xfId="16279"/>
    <cellStyle name="㼿㼿㼿㼿㼿㼿㼿㼿㼿?_Лист1" xfId="16280"/>
    <cellStyle name="䁺_x0001_" xfId="16281"/>
    <cellStyle name="䁺_x0001_ 2" xfId="16282"/>
    <cellStyle name="䁺_x0001_ 2 2" xfId="16283"/>
    <cellStyle name="䁺_x0001_ 2_Формат БП (формы сбытовых компаний)_1" xfId="16284"/>
    <cellStyle name="䁺_x0001__6.1-топл_расход" xfId="16285"/>
  </cellStyles>
  <dxfs count="0"/>
  <tableStyles count="0" defaultTableStyle="TableStyleMedium2" defaultPivotStyle="PivotStyleLight16"/>
  <colors>
    <mruColors>
      <color rgb="FFFFFF99"/>
      <color rgb="FFCCFFCC"/>
      <color rgb="FF00CC66"/>
      <color rgb="FFFFCCFF"/>
      <color rgb="FFFFFFCC"/>
      <color rgb="FF33CCFF"/>
      <color rgb="FFFF99CC"/>
      <color rgb="FFCC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117" Type="http://schemas.openxmlformats.org/officeDocument/2006/relationships/externalLink" Target="externalLinks/externalLink9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64.xml"/><Relationship Id="rId112" Type="http://schemas.openxmlformats.org/officeDocument/2006/relationships/externalLink" Target="externalLinks/externalLink87.xml"/><Relationship Id="rId133" Type="http://schemas.openxmlformats.org/officeDocument/2006/relationships/externalLink" Target="externalLinks/externalLink108.xml"/><Relationship Id="rId138" Type="http://schemas.openxmlformats.org/officeDocument/2006/relationships/externalLink" Target="externalLinks/externalLink113.xml"/><Relationship Id="rId154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54.xml"/><Relationship Id="rId102" Type="http://schemas.openxmlformats.org/officeDocument/2006/relationships/externalLink" Target="externalLinks/externalLink77.xml"/><Relationship Id="rId123" Type="http://schemas.openxmlformats.org/officeDocument/2006/relationships/externalLink" Target="externalLinks/externalLink98.xml"/><Relationship Id="rId128" Type="http://schemas.openxmlformats.org/officeDocument/2006/relationships/externalLink" Target="externalLinks/externalLink103.xml"/><Relationship Id="rId144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2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5.xml"/><Relationship Id="rId95" Type="http://schemas.openxmlformats.org/officeDocument/2006/relationships/externalLink" Target="externalLinks/externalLink70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113" Type="http://schemas.openxmlformats.org/officeDocument/2006/relationships/externalLink" Target="externalLinks/externalLink88.xml"/><Relationship Id="rId118" Type="http://schemas.openxmlformats.org/officeDocument/2006/relationships/externalLink" Target="externalLinks/externalLink93.xml"/><Relationship Id="rId134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14.xml"/><Relationship Id="rId80" Type="http://schemas.openxmlformats.org/officeDocument/2006/relationships/externalLink" Target="externalLinks/externalLink55.xml"/><Relationship Id="rId85" Type="http://schemas.openxmlformats.org/officeDocument/2006/relationships/externalLink" Target="externalLinks/externalLink60.xml"/><Relationship Id="rId150" Type="http://schemas.openxmlformats.org/officeDocument/2006/relationships/externalLink" Target="externalLinks/externalLink12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103" Type="http://schemas.openxmlformats.org/officeDocument/2006/relationships/externalLink" Target="externalLinks/externalLink78.xml"/><Relationship Id="rId108" Type="http://schemas.openxmlformats.org/officeDocument/2006/relationships/externalLink" Target="externalLinks/externalLink83.xml"/><Relationship Id="rId116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1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71.xml"/><Relationship Id="rId111" Type="http://schemas.openxmlformats.org/officeDocument/2006/relationships/externalLink" Target="externalLinks/externalLink86.xml"/><Relationship Id="rId132" Type="http://schemas.openxmlformats.org/officeDocument/2006/relationships/externalLink" Target="externalLinks/externalLink107.xml"/><Relationship Id="rId140" Type="http://schemas.openxmlformats.org/officeDocument/2006/relationships/externalLink" Target="externalLinks/externalLink115.xml"/><Relationship Id="rId145" Type="http://schemas.openxmlformats.org/officeDocument/2006/relationships/externalLink" Target="externalLinks/externalLink120.xml"/><Relationship Id="rId15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106" Type="http://schemas.openxmlformats.org/officeDocument/2006/relationships/externalLink" Target="externalLinks/externalLink81.xml"/><Relationship Id="rId114" Type="http://schemas.openxmlformats.org/officeDocument/2006/relationships/externalLink" Target="externalLinks/externalLink89.xml"/><Relationship Id="rId119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0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76.xml"/><Relationship Id="rId122" Type="http://schemas.openxmlformats.org/officeDocument/2006/relationships/externalLink" Target="externalLinks/externalLink97.xml"/><Relationship Id="rId130" Type="http://schemas.openxmlformats.org/officeDocument/2006/relationships/externalLink" Target="externalLinks/externalLink105.xml"/><Relationship Id="rId135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18.xml"/><Relationship Id="rId148" Type="http://schemas.openxmlformats.org/officeDocument/2006/relationships/externalLink" Target="externalLinks/externalLink123.xml"/><Relationship Id="rId15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109" Type="http://schemas.openxmlformats.org/officeDocument/2006/relationships/externalLink" Target="externalLinks/externalLink84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72.xml"/><Relationship Id="rId104" Type="http://schemas.openxmlformats.org/officeDocument/2006/relationships/externalLink" Target="externalLinks/externalLink79.xml"/><Relationship Id="rId120" Type="http://schemas.openxmlformats.org/officeDocument/2006/relationships/externalLink" Target="externalLinks/externalLink95.xml"/><Relationship Id="rId125" Type="http://schemas.openxmlformats.org/officeDocument/2006/relationships/externalLink" Target="externalLinks/externalLink100.xml"/><Relationship Id="rId141" Type="http://schemas.openxmlformats.org/officeDocument/2006/relationships/externalLink" Target="externalLinks/externalLink116.xml"/><Relationship Id="rId146" Type="http://schemas.openxmlformats.org/officeDocument/2006/relationships/externalLink" Target="externalLinks/externalLink12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110" Type="http://schemas.openxmlformats.org/officeDocument/2006/relationships/externalLink" Target="externalLinks/externalLink85.xml"/><Relationship Id="rId115" Type="http://schemas.openxmlformats.org/officeDocument/2006/relationships/externalLink" Target="externalLinks/externalLink90.xml"/><Relationship Id="rId131" Type="http://schemas.openxmlformats.org/officeDocument/2006/relationships/externalLink" Target="externalLinks/externalLink106.xml"/><Relationship Id="rId136" Type="http://schemas.openxmlformats.org/officeDocument/2006/relationships/externalLink" Target="externalLinks/externalLink111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15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52.xml"/><Relationship Id="rId100" Type="http://schemas.openxmlformats.org/officeDocument/2006/relationships/externalLink" Target="externalLinks/externalLink75.xml"/><Relationship Id="rId105" Type="http://schemas.openxmlformats.org/officeDocument/2006/relationships/externalLink" Target="externalLinks/externalLink80.xml"/><Relationship Id="rId126" Type="http://schemas.openxmlformats.org/officeDocument/2006/relationships/externalLink" Target="externalLinks/externalLink101.xml"/><Relationship Id="rId147" Type="http://schemas.openxmlformats.org/officeDocument/2006/relationships/externalLink" Target="externalLinks/externalLink12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93" Type="http://schemas.openxmlformats.org/officeDocument/2006/relationships/externalLink" Target="externalLinks/externalLink68.xml"/><Relationship Id="rId98" Type="http://schemas.openxmlformats.org/officeDocument/2006/relationships/externalLink" Target="externalLinks/externalLink73.xml"/><Relationship Id="rId121" Type="http://schemas.openxmlformats.org/officeDocument/2006/relationships/externalLink" Target="externalLinks/externalLink96.xml"/><Relationship Id="rId142" Type="http://schemas.openxmlformats.org/officeDocument/2006/relationships/externalLink" Target="externalLinks/externalLink117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603217</xdr:colOff>
      <xdr:row>13</xdr:row>
      <xdr:rowOff>51276</xdr:rowOff>
    </xdr:from>
    <xdr:ext cx="3406807" cy="30114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603217" y="3689826"/>
              <a:ext cx="3406807" cy="3011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400" i="1">
                      <a:latin typeface="Cambria Math"/>
                    </a:rPr>
                    <m:t>𝑟</m:t>
                  </m:r>
                  <m:r>
                    <a:rPr lang="en-US" sz="1400" i="1" baseline="-25000">
                      <a:latin typeface="Cambria Math"/>
                    </a:rPr>
                    <m:t>𝑑</m:t>
                  </m:r>
                  <m:r>
                    <a:rPr lang="en-US" sz="1400" i="1">
                      <a:latin typeface="Cambria Math"/>
                    </a:rPr>
                    <m:t>=</m:t>
                  </m:r>
                  <m:r>
                    <a:rPr lang="en-US" sz="1400" i="1">
                      <a:latin typeface="Cambria Math"/>
                    </a:rPr>
                    <m:t>𝑟𝑑</m:t>
                  </m:r>
                  <m:r>
                    <a:rPr lang="en-US" sz="1400" i="1" baseline="-25000">
                      <a:latin typeface="Cambria Math"/>
                    </a:rPr>
                    <m:t>,руб.</m:t>
                  </m:r>
                </m:oMath>
              </a14:m>
              <a:r>
                <a:rPr lang="ru-RU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*ДКЗ </a:t>
              </a:r>
              <a:r>
                <a:rPr lang="ru-RU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руб.</a:t>
              </a:r>
              <a:r>
                <a:rPr lang="ru-RU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+(</a:t>
              </a:r>
              <a:r>
                <a:rPr lang="en-US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r</a:t>
              </a:r>
              <a:r>
                <a:rPr lang="en-US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d,</a:t>
              </a:r>
              <a:r>
                <a:rPr lang="ru-RU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вал.</a:t>
              </a:r>
              <a:r>
                <a:rPr lang="ru-RU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+</a:t>
              </a:r>
              <a:r>
                <a:rPr lang="el-GR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Δ</a:t>
              </a:r>
              <a:r>
                <a:rPr lang="ru-RU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вал.</a:t>
              </a:r>
              <a:r>
                <a:rPr lang="ru-RU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)*ДКЗ </a:t>
              </a:r>
              <a:r>
                <a:rPr lang="ru-RU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вал.</a:t>
              </a:r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603217" y="3689826"/>
              <a:ext cx="3406807" cy="3011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400" i="0">
                  <a:latin typeface="Cambria Math"/>
                </a:rPr>
                <a:t>𝑟</a:t>
              </a:r>
              <a:r>
                <a:rPr lang="en-US" sz="1400" i="0" baseline="-25000">
                  <a:latin typeface="Cambria Math"/>
                </a:rPr>
                <a:t>𝑑</a:t>
              </a:r>
              <a:r>
                <a:rPr lang="en-US" sz="1400" i="0">
                  <a:latin typeface="Cambria Math"/>
                </a:rPr>
                <a:t>=𝑟</a:t>
              </a:r>
              <a:r>
                <a:rPr lang="en-US" sz="1400" i="0" baseline="-25000">
                  <a:latin typeface="Cambria Math"/>
                </a:rPr>
                <a:t>𝑑,</a:t>
              </a:r>
              <a:r>
                <a:rPr lang="ru-RU" sz="1400" i="0" baseline="-25000">
                  <a:latin typeface="Cambria Math"/>
                </a:rPr>
                <a:t>руб.</a:t>
              </a:r>
              <a:r>
                <a:rPr lang="ru-RU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*ДКЗ </a:t>
              </a:r>
              <a:r>
                <a:rPr lang="ru-RU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руб.</a:t>
              </a:r>
              <a:r>
                <a:rPr lang="ru-RU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+(</a:t>
              </a:r>
              <a:r>
                <a:rPr lang="en-US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r</a:t>
              </a:r>
              <a:r>
                <a:rPr lang="en-US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d,</a:t>
              </a:r>
              <a:r>
                <a:rPr lang="ru-RU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вал.</a:t>
              </a:r>
              <a:r>
                <a:rPr lang="ru-RU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+</a:t>
              </a:r>
              <a:r>
                <a:rPr lang="el-GR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Δ</a:t>
              </a:r>
              <a:r>
                <a:rPr lang="ru-RU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вал.</a:t>
              </a:r>
              <a:r>
                <a:rPr lang="ru-RU" sz="1400" baseline="0">
                  <a:latin typeface="Times New Roman" panose="02020603050405020304" pitchFamily="18" charset="0"/>
                  <a:cs typeface="Times New Roman" panose="02020603050405020304" pitchFamily="18" charset="0"/>
                </a:rPr>
                <a:t>)*ДКЗ </a:t>
              </a:r>
              <a:r>
                <a:rPr lang="ru-RU" sz="1400" baseline="-25000">
                  <a:latin typeface="Times New Roman" panose="02020603050405020304" pitchFamily="18" charset="0"/>
                  <a:cs typeface="Times New Roman" panose="02020603050405020304" pitchFamily="18" charset="0"/>
                </a:rPr>
                <a:t>вал.</a:t>
              </a:r>
            </a:p>
          </xdr:txBody>
        </xdr:sp>
      </mc:Fallback>
    </mc:AlternateContent>
    <xdr:clientData/>
  </xdr:oneCellAnchor>
  <xdr:oneCellAnchor>
    <xdr:from>
      <xdr:col>1</xdr:col>
      <xdr:colOff>739139</xdr:colOff>
      <xdr:row>51</xdr:row>
      <xdr:rowOff>153065</xdr:rowOff>
    </xdr:from>
    <xdr:ext cx="3518535" cy="6087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/>
            <xdr:cNvSpPr txBox="1"/>
          </xdr:nvSpPr>
          <xdr:spPr>
            <a:xfrm>
              <a:off x="2396489" y="11097290"/>
              <a:ext cx="3518535" cy="6087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en-US" sz="1600" b="0" i="1">
                        <a:latin typeface="Cambria Math"/>
                      </a:rPr>
                      <m:t>i</m:t>
                    </m:r>
                    <m:r>
                      <a:rPr lang="ru-RU" sz="1600" b="0" i="1" baseline="-25000">
                        <a:latin typeface="Cambria Math"/>
                      </a:rPr>
                      <m:t>ср.взв.=</m:t>
                    </m:r>
                    <m:f>
                      <m:fPr>
                        <m:ctrlPr>
                          <a:rPr lang="en-US" sz="1600" i="1">
                            <a:latin typeface="Cambria Math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en-US" sz="1600" i="1">
                                <a:latin typeface="Cambria Math"/>
                              </a:rPr>
                            </m:ctrlPr>
                          </m:naryPr>
                          <m:sub/>
                          <m:sup/>
                          <m:e>
                            <m:r>
                              <a:rPr lang="ru-RU" sz="1600" b="0" i="1">
                                <a:latin typeface="Cambria Math"/>
                              </a:rPr>
                              <m:t>(</m:t>
                            </m:r>
                            <m:r>
                              <a:rPr lang="en-US" sz="1600" b="0" i="1">
                                <a:latin typeface="Cambria Math"/>
                              </a:rPr>
                              <m:t>𝑆</m:t>
                            </m:r>
                            <m:r>
                              <a:rPr lang="en-US" sz="1600" b="0" i="1">
                                <a:latin typeface="Cambria Math"/>
                              </a:rPr>
                              <m:t> ост∗</m:t>
                            </m:r>
                            <m:r>
                              <a:rPr lang="en-US" sz="1600" b="0" i="1">
                                <a:latin typeface="Cambria Math"/>
                              </a:rPr>
                              <m:t>𝑖</m:t>
                            </m:r>
                            <m:r>
                              <a:rPr lang="ru-RU" sz="1600" b="0" i="1" baseline="-25000">
                                <a:latin typeface="Cambria Math"/>
                              </a:rPr>
                              <m:t>тек</m:t>
                            </m:r>
                            <m:r>
                              <a:rPr lang="ru-RU" sz="1600" b="0" i="1" baseline="0">
                                <a:latin typeface="Cambria Math"/>
                              </a:rPr>
                              <m:t>)</m:t>
                            </m:r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en-US" sz="1600" i="1">
                                <a:latin typeface="Cambria Math"/>
                              </a:rPr>
                            </m:ctrlPr>
                          </m:naryPr>
                          <m:sub/>
                          <m:sup/>
                          <m:e>
                            <m:r>
                              <a:rPr lang="en-US" sz="1600" b="0" i="1">
                                <a:latin typeface="Cambria Math"/>
                              </a:rPr>
                              <m:t>𝑆</m:t>
                            </m:r>
                            <m:r>
                              <a:rPr lang="en-US" sz="1600" b="0" i="1">
                                <a:latin typeface="Cambria Math"/>
                              </a:rPr>
                              <m:t> ост</m:t>
                            </m:r>
                          </m:e>
                        </m:nary>
                      </m:den>
                    </m:f>
                  </m:oMath>
                </m:oMathPara>
              </a14:m>
              <a:endParaRPr lang="ru-RU" sz="16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2396489" y="11097290"/>
              <a:ext cx="3518535" cy="6087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600" b="0" i="0">
                  <a:latin typeface="Cambria Math"/>
                </a:rPr>
                <a:t>i</a:t>
              </a:r>
              <a:r>
                <a:rPr lang="ru-RU" sz="1600" b="0" i="0" baseline="-25000">
                  <a:latin typeface="Cambria Math"/>
                </a:rPr>
                <a:t>ср.взв.</a:t>
              </a:r>
              <a:r>
                <a:rPr lang="en-US" sz="1600" i="0">
                  <a:latin typeface="Cambria Math"/>
                </a:rPr>
                <a:t>=(∑▒〖</a:t>
              </a:r>
              <a:r>
                <a:rPr lang="ru-RU" sz="1600" b="0" i="0">
                  <a:latin typeface="Cambria Math"/>
                </a:rPr>
                <a:t>(</a:t>
              </a:r>
              <a:r>
                <a:rPr lang="en-US" sz="1600" b="0" i="0">
                  <a:latin typeface="Cambria Math"/>
                </a:rPr>
                <a:t>𝑆 </a:t>
              </a:r>
              <a:r>
                <a:rPr lang="ru-RU" sz="1600" b="0" i="0" baseline="-25000">
                  <a:latin typeface="Cambria Math"/>
                </a:rPr>
                <a:t>ост</a:t>
              </a:r>
              <a:r>
                <a:rPr lang="ru-RU" sz="1600" b="0" i="0">
                  <a:latin typeface="Cambria Math"/>
                </a:rPr>
                <a:t>∗</a:t>
              </a:r>
              <a:r>
                <a:rPr lang="en-US" sz="1600" b="0" i="0">
                  <a:latin typeface="Cambria Math"/>
                </a:rPr>
                <a:t>𝑖</a:t>
              </a:r>
              <a:r>
                <a:rPr lang="ru-RU" sz="1600" b="0" i="0" baseline="-25000">
                  <a:latin typeface="Cambria Math"/>
                </a:rPr>
                <a:t>тек</a:t>
              </a:r>
              <a:r>
                <a:rPr lang="ru-RU" sz="1600" b="0" i="0" baseline="0">
                  <a:latin typeface="Cambria Math"/>
                </a:rPr>
                <a:t>)</a:t>
              </a:r>
              <a:r>
                <a:rPr lang="en-US" sz="1600" b="0" i="0" baseline="0">
                  <a:latin typeface="Cambria Math"/>
                </a:rPr>
                <a:t>〗)/(∑▒〖</a:t>
              </a:r>
              <a:r>
                <a:rPr lang="en-US" sz="1600" b="0" i="0">
                  <a:latin typeface="Cambria Math"/>
                </a:rPr>
                <a:t>𝑆 </a:t>
              </a:r>
              <a:r>
                <a:rPr lang="ru-RU" sz="1600" b="0" i="0" baseline="-25000">
                  <a:latin typeface="Cambria Math"/>
                </a:rPr>
                <a:t>ост</a:t>
              </a:r>
              <a:r>
                <a:rPr lang="en-US" sz="1600" b="0" i="0" baseline="-25000">
                  <a:latin typeface="Cambria Math"/>
                </a:rPr>
                <a:t>〗)</a:t>
              </a:r>
              <a:endParaRPr lang="ru-RU" sz="16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&#1057;&#1084;&#1077;&#1090;&#1072;%20&#1085;&#1072;%202006&#107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08\261-131108\BALANCE.VODOSN.2007.FAC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olenovaLA\Local%20Settings\Temporary%20Internet%20Files\OLK3\Documents%20and%20Settings\DolinaGA\Local%20Settings\Temporary%20Internet%20Files\OLK52\Program%20Files\&#1052;&#1086;&#1080;%20&#1076;&#1086;&#1082;&#1091;&#1084;&#1077;&#1085;&#1090;&#1099;\postuplenie%20sredstv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41;&#1055;\Nika\&#1058;&#1072;&#1073;&#1083;&#1080;&#1094;&#1072;%20&#1087;&#1086;%20&#1085;&#1086;&#1088;&#1084;&#1072;&#1090;&#1080;&#1074;&#1072;&#1084;%20&#1090;&#1077;&#1087;&#1083;&#1086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SolenovaLA\Local%20Settings\Temporary%20Internet%20Files\OLK3\&#1050;&#1086;&#1088;&#1088;&#1077;&#1089;&#1087;&#1086;&#1085;&#1076;&#1077;&#1085;&#1080;&#1094;&#1080;&#1103;\&#1042;&#1085;&#1091;&#1090;&#1088;&#1077;&#1085;&#1085;&#1080;&#1081;%20&#1076;&#1086;&#1082;&#1091;&#1084;&#1077;&#1085;&#1090;&#1086;&#1086;&#1073;&#1086;&#1088;&#1086;&#1090;\&#1041;&#1044;&#1056;%20&#1080;%20&#1041;&#1044;&#1044;&#1057;%20&#1085;&#1072;%204Q%202004&#1075;.%20(&#1057;&#1086;&#1074;&#1077;&#1090;%20&#1076;&#1080;&#1088;&#1077;&#1082;&#1090;&#1086;&#1088;&#1086;&#1074;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9\&#1054;&#1090;&#1095;&#1077;&#1090;%202017\&#1054;&#1090;&#1095;&#1105;&#1090;%20&#1055;&#1055;%202017%20&#1086;&#1090;%20&#1086;&#1088;&#1075;&#1072;&#1085;&#1080;&#1079;&#1094;&#1080;&#1081;\&#1042;&#1057;&#1053;\&#1075;.&#1058;&#1086;&#1084;&#1089;&#1082;\&#1058;&#1086;&#1084;&#1089;&#1082;&#1074;&#1086;&#1076;&#1086;&#1082;&#1072;&#1085;&#1072;&#1083;\VSN_Otchet_PP_2017%20&#1087;&#1080;&#1090;&#1100;&#1077;&#1074;&#1072;&#1103;%20&#1074;&#1086;&#1076;&#1072;%20&#1044;&#1058;&#1056;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61;&#1072;&#1085;&#1086;&#1074;&#1072;\&#1043;&#1088;(27.07.00)5&#106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4;&#1090;&#1076;&#1077;&#1083;%20&#1041;&#1055;\Nika\&#1058;&#1072;&#1073;&#1083;&#1080;&#1094;&#1072;%20&#1087;&#1086;%20&#1085;&#1086;&#1088;&#1084;&#1072;&#1090;&#1080;&#1074;&#1072;&#1084;%20&#1090;&#1077;&#1087;&#1083;&#1086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akarov.VSESS\&#1052;&#1086;&#1080;%20&#1076;&#1086;&#1082;&#1091;&#1084;&#1077;&#1085;&#1090;&#1099;\&#1055;&#1056;&#1054;&#1063;&#1045;&#1045;\Shunkov\12-2002\&#1043;&#1088;&#1072;&#1092;&#1080;&#1082;_&#1087;&#1083;&#1072;&#1090;&#1077;&#1078;&#1077;&#1081;_12-2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olenovaLA\Local%20Settings\Temporary%20Internet%20Files\OLK3\&#1056;&#1072;&#1073;&#1086;&#1095;&#1080;&#1081;%20&#1082;&#1072;&#1090;&#1072;&#1083;&#1086;&#1075;%20&#1087;&#1086;%20&#1072;&#1085;&#1072;&#1083;&#1080;&#1079;&#1091;\&#1040;&#1085;&#1072;&#1083;&#1080;&#1090;&#1080;&#1095;&#1077;&#1089;&#1082;&#1080;&#1077;%20&#1087;&#1072;&#1087;&#1082;&#1080;\1-&#1103;%20&#1072;&#1085;&#1072;&#1083;&#1080;&#1090;&#1080;&#1095;&#1077;&#1089;&#1082;&#1072;&#1103;\&#1054;&#1057;&#1053;%20%20&#1055;&#1054;&#1050;&#1040;&#1047;.%2098&#1080;99&#1075;&#1075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SolenovaLA\Local%20Settings\Temporary%20Internet%20Files\OLK3\&#1056;&#1072;&#1073;&#1086;&#1095;&#1080;&#1081;%20&#1082;&#1072;&#1090;&#1072;&#1083;&#1086;&#1075;%20&#1087;&#1086;%20&#1072;&#1085;&#1072;&#1083;&#1080;&#1079;&#1091;\&#1040;&#1085;&#1072;&#1083;&#1080;&#1090;&#1080;&#1095;&#1077;&#1089;&#1082;&#1080;&#1077;%20&#1087;&#1072;&#1087;&#1082;&#1080;\1-&#1103;%20&#1072;&#1085;&#1072;&#1083;&#1080;&#1090;&#1080;&#1095;&#1077;&#1089;&#1082;&#1072;&#1103;\&#1054;&#1057;&#1053;%20%20&#1055;&#1054;&#1050;&#1040;&#1047;.%2098&#1080;99&#1075;&#1075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olenovaLA\Local%20Settings\Temporary%20Internet%20Files\OLK3\&#1056;&#1072;&#1073;&#1086;&#1095;&#1080;&#1081;%20&#1082;&#1072;&#1090;&#1072;&#1083;&#1086;&#1075;%20&#1087;&#1086;%20&#1072;&#1085;&#1072;&#1083;&#1080;&#1079;&#1091;\A&#1085;%20-%20&#1079;%20&#1090;&#1086;&#1074;&#1072;&#1088;&#1085;&#1086;&#1081;%20&#1087;&#1088;&#1086;&#1076;&#1091;&#1082;.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OlgaMaryasova\&#1071;&#1085;&#1076;&#1077;&#1082;&#1089;.&#1044;&#1080;&#1089;&#1082;\!LARS%20&#1055;&#1088;&#1086;&#1077;&#1082;&#1090;&#1099;\9.%20&#1058;&#1040;&#1056;&#1048;&#1060;&#1067;\1.%20&#1050;&#1055;%20&#1050;&#1083;&#1102;&#1095;&#1080;%20&#1041;&#1086;&#1075;&#1072;&#1096;&#1077;&#1074;&#1089;&#1082;&#1086;&#1077;\2.%20&#1042;&#1057;,%20&#1042;&#1054;%20&#1080;%20&#1043;&#1042;&#1057;%20&#1090;&#1072;&#1088;&#1080;&#1092;&#1099;%20&#1050;&#1055;%20&#1050;&#1083;&#1102;&#1095;&#1080;%20&#1085;&#1072;%202017\group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3;&#1072;&#1085;&#1086;&#1074;&#1086;-&#1101;&#1082;&#1086;&#1085;&#1086;&#1084;&#1080;&#1095;&#1077;&#1089;&#1082;&#1080;&#1081;%20&#1086;&#1090;&#1076;&#1077;&#1083;\&#1056;&#1072;&#1089;&#1095;&#1077;&#1090;&#1099;%20&#1082;%20&#1090;&#1072;&#1088;&#1080;&#1092;&#1091;%202011%20&#1075;\2._&#1057;&#1084;&#1077;&#1090;&#1072;_2011&#1075;._&#1054;&#1054;&#1054;_&#1043;&#1086;&#1088;&#1089;&#1077;&#1090;&#1080;_&#1056;&#1069;&#1050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\c\YAMSKIE\DOZAKL\ANALIZ\MAY\POST_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_&#1041;&#1055;\2005&#1075;\&#1041;&#1055;%20&#1085;&#1072;%202005%20&#1075;&#1086;&#1076;\&#1057;&#1086;&#1075;&#1083;&#1072;&#1089;&#1086;&#1074;&#1072;&#1085;&#1085;&#1099;&#1077;%20&#1076;&#1072;&#1085;&#1085;&#1099;&#1077;\&#1041;&#1055;_2005_&#1058;&#1086;&#1050;&#1057;(1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SolenovaLA\Local%20Settings\Temporary%20Internet%20Files\OLK3\Documents%20and%20Settings\DolinaGA\Local%20Settings\Temporary%20Internet%20Files\OLK52\Program%20Files\&#1052;&#1086;&#1080;%20&#1076;&#1086;&#1082;&#1091;&#1084;&#1077;&#1085;&#1090;&#1099;\postuplenie%20sredstv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ktroserver\&#1086;&#1090;&#1076;&#1077;&#1083;&#1099;\&#1054;&#1090;&#1076;&#1077;&#1083;_&#1041;&#1055;\2005&#1075;\&#1041;&#1055;%20&#1085;&#1072;%202005%20&#1075;&#1086;&#1076;\&#1057;&#1086;&#1075;&#1083;&#1072;&#1089;&#1086;&#1074;&#1072;&#1085;&#1085;&#1099;&#1077;%20&#1076;&#1072;&#1085;&#1085;&#1099;&#1077;\&#1041;&#1055;_2005_&#1058;&#1086;&#1050;&#1057;(1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20\&#1058;&#1072;&#1088;&#1080;&#1092;&#1099;%202020%20&#1075;&#1086;&#1076;\&#1058;&#1086;&#1084;&#1089;&#1082;&#1080;&#1081;%20&#1088;&#1072;&#1081;&#1086;&#1085;\&#1054;&#1054;&#1054;%20&#1050;&#1086;&#1084;&#1089;&#1077;&#1088;&#1074;&#1080;&#1089;+&#1052;\&#1042;&#1057;&#1053;%20&#1052;&#1072;&#1083;&#1080;&#1085;&#1086;&#1074;&#1082;&#1072;_&#1040;&#1083;&#1077;&#1082;&#1089;&#1072;&#1085;&#1076;&#1088;&#1086;&#1074;&#1089;&#1082;&#1086;&#1077;\VSN_CORR_2020.xlsm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SC_W\&#1055;&#1088;&#1086;&#1075;&#1085;&#1086;&#1079;\&#1055;&#1088;&#1086;&#1075;05_00(27.06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iserver\obmen\&#1055;&#1083;&#1072;&#1085;&#1086;&#1074;&#1086;-&#1101;&#1082;&#1086;&#1085;&#1086;&#1084;&#1080;&#1095;&#1077;&#1089;&#1082;&#1080;&#1081;%20&#1086;&#1090;&#1076;&#1077;&#1083;\&#1050;&#1086;&#1085;&#1082;&#1091;&#1088;&#1089;&#1099;\&#1082;&#1088;&#1077;&#1076;&#1080;&#1090;&#1085;&#1072;&#1103;%20&#1083;&#1080;&#1085;&#1080;&#1103;%202\&#1050;&#1085;&#1080;&#1075;&#1072;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prokopenko_oi.VODA\Local%20Settings\Temporary%20Internet%20Files\Content.IE5\0LARS1MN\&#1058;&#1072;&#1088;&#1080;&#1092;&#1099;%202010%20(&#1085;&#1072;%20&#1091;&#1090;&#1074;&#1077;&#1088;&#1078;&#1076;&#1077;&#1085;&#1080;&#1077;)\&#1042;&#1086;&#1076;&#1103;&#1085;&#1072;&#1103;\&#1040;&#1085;&#1082;&#1077;&#1090;&#1072;%20&#1080;%20&#1055;&#1088;&#1080;&#1083;&#1086;&#1078;&#1077;&#1085;&#1080;&#1103;%202010%20&#1042;&#1086;&#1076;&#1103;&#1085;&#1072;&#1103;%2080%20&#1052;&#1059;&#1055;%20&#1058;&#1069;&#1050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3;&#1072;&#1075;&#1088;&#1091;&#1079;&#1082;&#1080;%20&#1040;&#1054;&#1056;%20&#1050;&#1077;&#1088;&#1072;&#1084;&#1080;&#108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LANCE.CALC.TARIFF.WARM.2016YEAR_&#1075;&#1086;&#1088;&#1086;&#1076;%20&#1058;&#1086;&#1084;&#1089;&#1082;-1.xlsm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mina\&#1086;&#1090;&#1095;&#1077;&#1090;&#1099;\&#1054;&#1090;&#1095;&#1077;&#1090;&#1099;\&#1054;&#1082;&#1090;\&#1055;&#1044;&#1044;&#1057;_&#1086;&#1082;&#1090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ogush_ev\AppData\Local\Microsoft\Windows\Temporary%20Internet%20Files\Content.Outlook\84ITUNIJ\&#1089;&#1073;&#1086;&#1088;\&#1069;&#1069;\VS2019-2023%20&#1087;&#1080;&#1090;&#1100;&#1077;&#1074;&#1072;&#1103;%20&#1074;&#1086;&#1076;&#1072;%20&#1089;%20&#1090;&#1077;&#1093;&#1085;&#1086;&#1083;&#1086;&#1075;&#1072;&#1084;&#1080;_&#1090;&#1077;&#1093;.&#1093;&#1072;&#1088;&#1072;&#1082;&#1090;&#1077;&#1088;&#1080;&#1089;&#1090;&#1080;&#1082;&#1080;%20&#1074;&#1077;&#1088;&#1085;&#1086;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\Temporary%20Internet%20Files\Content.IE5\54039TOT\&#1090;&#1072;&#1088;&#1080;&#1092;_&#1101;&#1082;&#1089;&#1087;&#1077;&#1088;&#1090;171005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0;&#1050;&#1055;%20&#1058;&#1053;&#1062;%20&#1057;&#1054;%20&#1056;&#1040;&#1053;\2015\&#1088;&#1072;&#1089;&#1095;&#1077;&#1090;&#1099;\&#1043;&#1059;&#1055;%20&#1050;&#1055;&#1055;%20&#1057;&#1054;%20&#1056;&#1040;&#1053;\&#1061;&#1042;%20&#1043;&#1059;&#1055;%20&#1050;&#1055;&#1055;%20&#1057;&#1054;%20&#1056;&#1040;&#1053;%20201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APLANT\WORK\PAYPLAN_NET\AllPay\Shifr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&#1052;&#1072;&#1088;&#1080;&#1103;\Downloads\Shifr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olenovaLA\Local%20Settings\Temporary%20Internet%20Files\OLK3\CNP%20Corporate\Portfolio%20Management\Main%20files\Master%20PM%20Tracker%207-25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SolenovaLA\Local%20Settings\Temporary%20Internet%20Files\OLK3\CNP%20Corporate\Portfolio%20Management\Main%20files\Master%20PM%20Tracker%207-25-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5\&#1058;&#1072;&#1088;&#1080;&#1092;&#1099;%202015%20&#1075;&#1086;&#1076;\&#1075;%20&#1058;&#1086;&#1084;&#1089;&#1082;\&#1054;&#1054;&#1054;%20&#1058;&#1086;&#1084;&#1089;&#1082;&#1074;&#1086;&#1076;&#1086;&#1082;&#1072;&#1085;&#1072;&#1083;\&#1040;&#1085;&#1082;&#1077;&#1090;&#1072;%20&#1080;%20&#1055;&#1088;&#1080;&#1083;&#1086;&#1078;&#1077;&#1085;&#1080;&#1103;%202012_&#1042;&#1080;&#1042;%20(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5\&#1058;&#1072;&#1088;&#1080;&#1092;&#1099;%202015%20&#1075;&#1086;&#1076;\&#1042;&#1077;&#1088;&#1093;&#1085;&#1077;&#1082;&#1077;&#1090;&#1089;&#1082;&#1080;&#1081;%20&#1088;&#1072;&#1081;&#1086;&#1085;\&#1054;&#1054;&#1054;%20&#1044;&#1077;&#1084;&#1077;&#1090;&#1088;&#1072;\&#1087;.%20&#1041;&#1077;&#1083;&#1099;&#1081;%20&#1071;&#1088;\&#1042;&#1086;&#1076;&#1086;&#1089;&#1085;&#1072;&#1073;&#1078;&#1077;&#1085;&#1080;&#1077;_2015_&#1079;&#1072;&#1090;&#1088;&#1072;&#1090;&#1099;+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ktroserver\&#1086;&#1090;&#1076;&#1077;&#1083;&#1099;\Documents%20and%20Settings\VorontsovMV\My%20Documents\&#1050;&#1085;&#1080;&#1075;&#1072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ktroserver\&#1086;&#1090;&#1076;&#1077;&#1083;&#1099;\Abarry\FICHIERS%20%20DE%20%20TRAVAIL\TABBORD\Anntb2001\Rapport%20MO\Resultats\Rapport%20MO%20juin%2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1.TEPLO.PREDEL.2010.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&#1061;&#1072;&#1085;&#1086;&#1074;&#1072;\&#1043;&#1088;(27.07.00)5&#1061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2%20&#1075;&#1086;&#1076;%20&#1080;&#1102;&#1083;&#1100;-&#1072;&#1074;&#1075;&#1091;&#1089;&#109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iserver\obmen\&#1055;&#1083;&#1072;&#1085;&#1086;&#1074;&#1086;-&#1101;&#1082;&#1086;&#1085;&#1086;&#1084;&#1080;&#1095;&#1077;&#1089;&#1082;&#1080;&#1081;%20&#1086;&#1090;&#1076;&#1077;&#1083;\&#1056;&#1072;&#1089;&#1095;&#1105;&#1090;%20&#1082;%20&#1090;&#1072;&#1088;&#1080;&#1092;&#1091;%20&#1085;&#1072;%202009%20&#1075;&#1086;&#1076;\&#1055;&#1086;&#1089;&#1083;&#1077;&#1076;&#1085;&#1080;&#1077;%20&#1088;&#1072;&#1089;&#1095;&#1077;&#1090;&#1099;\2._&#1057;&#1084;&#1077;&#1090;&#1072;_2009&#1075;._&#1055;&#1088;&#1086;&#1095;&#1080;&#1077;_&#1063;&#1080;&#1089;&#1090;&#1072;&#1103;_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2;&#1086;&#1085;&#1080;&#1090;&#1086;&#1088;&#1080;&#1085;&#1075;%20_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OlgaMaryasova\&#1071;&#1085;&#1076;&#1077;&#1082;&#1089;.&#1044;&#1080;&#1089;&#1082;\!LARS%20&#1055;&#1088;&#1086;&#1077;&#1082;&#1090;&#1099;\9.%20&#1058;&#1040;&#1056;&#1048;&#1060;&#1067;\1.%20&#1050;&#1055;%20&#1050;&#1083;&#1102;&#1095;&#1080;%20&#1041;&#1086;&#1075;&#1072;&#1096;&#1077;&#1074;&#1089;&#1082;&#1086;&#1077;\2.%20&#1042;&#1057;,%20&#1042;&#1054;%20&#1080;%20&#1043;&#1042;&#1057;%20&#1090;&#1072;&#1088;&#1080;&#1092;&#1099;%20&#1050;&#1055;%20&#1050;&#1083;&#1102;&#1095;&#1080;%20&#1085;&#1072;%202017\f1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90;&#1077;&#1084;&#1087;&#1077;&#1088;&#1072;&#1090;&#1091;&#1088;&#1085;&#1086;&#1075;&#1086;%20&#1075;&#1088;&#1072;&#1092;&#1080;&#1082;&#107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&#1061;&#1072;&#1085;&#1086;&#1074;&#1072;\&#1043;&#1088;(27.07.00)5&#1061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m.bitkin\AppData\Local\Microsoft\Windows\Temporary%20Internet%20Files\Content.Outlook\K4266R3D\FAKT_12+28.10.12\fs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t02\pgp_disk$\&#1060;&#1086;&#1088;&#1084;&#1072;-&#1086;&#1090;&#1095;&#1077;&#1090;&#1085;&#1086;&#1089;&#1090;&#1080;\Company%20Level%20forms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enkova\&#1052;&#1086;&#1080;%20&#1076;&#1086;&#1082;&#1091;&#1084;&#1077;&#1085;&#1090;&#1099;\&#1058;&#1040;&#1056;&#1048;&#1060;&#1067;-2007\&#1044;&#1072;&#1085;&#1085;&#1099;&#1077;\&#1084;&#1072;&#1090;&#1077;&#1088;&#1080;&#1072;&#1083;&#1099;%20&#1080;%20&#1090;&#1077;&#1082;.&#1088;&#1077;&#1084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CL\fincontr\Consolidation\2001_6months\Models\3d_tier\Tier3_6m2001_23.10.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wnloads\&#1042;&#1054;&#1044;&#1040;%20&#1058;&#1040;&#1058;&#1040;&#1056;&#1057;&#1058;&#1040;&#1053;\PR.PROG.FIN.POTR.OKK.VS.2016.2.16(v1.3.1)(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20\&#1058;&#1072;&#1088;&#1080;&#1092;&#1099;%202020%20&#1075;&#1086;&#1076;\&#1058;&#1086;&#1084;&#1089;&#1082;&#1080;&#1081;%20&#1088;&#1072;&#1081;&#1086;&#1085;\&#1054;&#1054;&#1054;%20&#1050;&#1086;&#1084;&#1089;&#1077;&#1088;&#1074;&#1080;&#1089;+&#1052;\&#1042;&#1057;&#1053;%20&#1052;&#1072;&#1083;&#1080;&#1085;&#1086;&#1074;&#1082;&#1072;_&#1040;&#1083;&#1077;&#1082;&#1089;&#1072;&#1085;&#1076;&#1088;&#1086;&#1074;&#1089;&#1082;&#1086;&#1077;\VS_2020-2022_&#1052;&#1072;&#1083;&#1080;&#1085;&#1086;&#1074;&#1082;&#1072;_&#1040;&#1083;&#1077;&#1082;&#1089;&#1072;&#1085;&#1076;&#1088;&#1086;&#1074;&#1089;&#1082;&#1086;&#1077;%20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08\261-131108\BALANCE.TBO.2007.FAC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olenovaLA\Local%20Settings\Temporary%20Internet%20Files\OLK3\WEYH\BUDGET19\BUD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ktroserver\&#1086;&#1090;&#1076;&#1077;&#1083;&#1099;\WEYH\BUDGET19\BUD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5\&#1058;&#1072;&#1088;&#1080;&#1092;&#1099;%202015%20&#1075;&#1086;&#1076;\&#1050;&#1086;&#1083;&#1087;&#1072;&#1096;&#1077;&#1074;&#1089;&#1082;&#1080;&#1081;%20&#1088;&#1072;&#1081;&#1086;&#1085;\&#1054;&#1054;&#1054;%20&#1050;&#1058;&#1050;\FORMA2.BUHG.REG.ADV_&#1050;&#1086;&#1083;&#1087;&#1072;&#1096;&#1077;&#1074;&#1089;&#1082;&#1080;&#1081;_&#1054;&#1054;&#1054;%20&#1050;&#1086;&#1083;&#1087;&#1072;&#1096;&#1077;&#1074;&#1089;&#1082;&#1072;&#1103;%20&#1090;&#1077;&#1087;&#1083;&#1086;&#1074;&#1072;&#1103;%20&#1082;&#1086;&#1084;&#1087;&#1072;&#1085;&#1080;&#1103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RM1\st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mskfs01\uh$\FORM1\st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asianova\Desktop\&#1040;&#1085;&#1082;&#1077;&#1090;&#1072;%20&#1080;%20&#1055;&#1088;&#1080;&#1083;&#1086;&#1078;&#1077;&#1085;&#1080;&#1103;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9;&#1057;&#1051;&#1059;&#1043;&#1048;%20&#1042;%20&#1040;&#1069;&#1056;&#1054;&#1055;&#1054;&#1056;&#1058;&#1040;&#1061;\&#1047;&#1072;&#1087;&#1088;&#1086;&#1089;&#1099;\&#1064;&#1072;&#1073;&#1083;&#1086;&#1085;%20&#1076;&#1083;&#1103;%20&#1079;&#1072;&#1087;&#1086;&#1083;&#1085;&#1077;&#1085;&#1080;&#1103;%20&#1084;&#1072;&#1088;&#1090;%202020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iserver\obmen\&#1055;&#1083;&#1072;&#1085;&#1086;&#1074;&#1086;-&#1101;&#1082;&#1086;&#1085;&#1086;&#1084;&#1080;&#1095;&#1077;&#1089;&#1082;&#1080;&#1081;%20&#1086;&#1090;&#1076;&#1077;&#1083;\&#1053;&#1072;%202008%20&#1075;%20%20&#1073;&#1077;&#1079;%20&#1087;&#1072;&#1088;&#1086;&#1083;&#1077;&#1081;\&#1089;%20&#1052;&#1059;&#1055;%20&#1058;&#1069;&#1050;\TSET.NET.2008%20%2007.08.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Temporary%20Internet%20Files\Content.IE5\31VXR87H\&#1048;&#1085;&#1074;&#1077;&#1089;&#1090;&#1087;&#1088;&#1086;&#1075;&#1088;&#1072;&#1084;&#1084;&#1099;\&#1092;&#1086;&#1088;&#1084;&#1072;&#1090;%20&#1045;&#1048;&#1040;&#1057;%20&#1085;&#1072;%202007%20&#1075;&#1086;&#1076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mskfs01\uh$\&#1041;&#1072;&#1083;&#1072;&#1085;&#1089;&#1099;%20&#1076;&#1083;&#1103;%20&#1056;&#1069;&#1050;\STOIMO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sianova\Desktop\&#1040;&#1085;&#1082;&#1077;&#1090;&#1072;%20&#1080;%20&#1055;&#1088;&#1080;&#1083;&#1086;&#1078;&#1077;&#1085;&#1080;&#1103;%20201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asianova\Desktop\&#1040;&#1085;&#1082;&#1077;&#1090;&#1072;%20&#1080;%20&#1055;&#1088;&#1080;&#1083;&#1086;&#1078;&#1077;&#1085;&#1080;&#1103;%202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lmatov\&#1048;&#1085;&#1074;&#1077;&#1089;&#1090;&#1087;&#1088;&#1086;&#1077;&#1082;&#1090;\27%20&#1086;&#1082;&#1090;&#1103;&#1073;&#1088;&#1103;%20-%20&#1095;&#1072;&#1089;%20X\baz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SolenovaLA\Local%20Settings\Temporary%20Internet%20Files\OLK3\WEYH\BUDGET19\BUD9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0;&#1050;&#1055;%20&#1058;&#1053;&#1062;%20&#1057;&#1054;%20&#1056;&#1040;&#1053;\2015\&#1088;&#1072;&#1089;&#1095;&#1077;&#1090;&#1099;\&#1043;&#1059;&#1055;%20&#1050;&#1055;&#1055;%20&#1057;&#1054;%20&#1056;&#1040;&#1053;\&#1096;&#1072;&#1073;&#1083;&#1086;&#1085;&#1099;%202015\&#1042;&#1086;&#1076;&#1086;&#1089;&#1085;&#1072;&#1073;&#1078;&#1077;&#1085;&#1080;&#1077;_2015_&#1079;&#1072;&#1090;&#1088;&#1072;&#1090;&#1099;+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6;&#1077;&#1075;&#1091;&#1083;.%20&#1094;&#1077;&#1085;&#1099;_2015_&#1053;.&#1053;&#1086;&#1074;&#1075;&#1086;&#1088;&#1086;&#1076;\&#1047;&#1072;&#1103;&#1074;&#1082;&#1072;_14.01.16\151230_GOJ_forecast_update_LH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69;&#1050;%202007%20(&#1090;&#1077;&#1087;&#1083;&#1086;&#1074;&#1072;&#1103;%20&#1101;&#1085;&#1077;&#1088;&#1075;&#1080;&#1103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77;&#1088;&#1077;&#1095;&#1077;&#1085;&#1100;%20&#1072;&#1088;&#1077;&#1085;.&#1080;&#1084;&#1091;&#1097;.-2007%20&#1075;.&#1076;&#1083;&#1103;%20&#1082;&#1072;&#1087;.&#1088;&#1077;&#1084;&#1086;&#1085;&#1090;&#1072;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olenovaLA\Local%20Settings\Temporary%20Internet%20Files\OLK3\001-kataev\&#1055;&#1044;&#1044;&#1057;\&#1040;&#1074;&#1075;&#1091;&#1089;&#1090;_&#1087;&#1088;&#1086;&#1073;&#1085;&#1099;&#1081;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SolenovaLA\Local%20Settings\Temporary%20Internet%20Files\OLK3\001-kataev\&#1055;&#1044;&#1044;&#1057;\&#1040;&#1074;&#1075;&#1091;&#1089;&#1090;_&#1087;&#1088;&#1086;&#1073;&#1085;&#1099;&#1081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\c\BPLAN\kolpla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ktroserver\&#1054;&#1090;&#1076;&#1077;&#1083;&#1099;\Departments\Economy\&#1041;&#1070;&#1044;&#1046;&#1045;&#1058;&#1067;\&#1056;&#1077;&#1075;&#1083;&#1072;&#1084;&#1077;&#1085;&#1090;&#1099;_&#1087;&#1088;&#1080;&#1082;&#1072;&#1079;&#1099;\&#1042;&#1093;&#1086;&#1076;&#1103;&#1097;&#1080;&#1077;%20&#1086;&#1090;%20&#1089;&#1083;&#1091;&#1078;&#1073;%20%20&#1056;&#1050;&#1057;\&#1054;&#1073;%20&#1086;&#1090;&#1095;&#1077;&#1090;&#1085;&#1086;&#1089;&#1090;&#1080;%20&#1087;&#1086;%20&#1089;&#1095;&#1077;&#1090;&#1072;&#1084;%20&#1074;%20&#1073;&#1072;&#1085;&#1082;&#1072;&#1093;%20&#1087;&#1086;&#1076;&#1088;&#1072;&#1079;&#1076;&#1077;&#1083;&#1077;&#1085;&#1080;&#1081;%20&#1050;&#1069;&#1057;%20&#1061;&#1086;&#1083;&#1076;&#1080;&#1085;&#1075;&#1072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c\My%20documents\Aluminium%20division\&#1047;&#1072;&#1074;&#1086;&#1076;&#1099;\KRAZ\&#1057;&#1084;&#1077;&#1090;&#1072;%20&#1079;&#1072;&#1090;&#1088;&#1072;&#1090;\&#1057;&#1077;&#1085;&#1090;&#1103;&#1073;&#1088;&#1100;\28.08.00\&#1073;&#1102;&#1076;&#1078;&#1077;&#1090;_&#1089;&#1077;&#1085;&#1090;&#1103;&#1073;&#1088;&#110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y\commerce\Accounts\&#1044;&#1054;&#1055;&#1051;&#1040;&#1058;&#1040;\&#1053;&#1072;%201%20&#1103;&#1085;&#1074;&#1072;&#1088;&#1103;%20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Safonova\Desktop\&#1058;&#1077;&#1087;&#1083;&#1086;&#1089;&#1085;&#1072;&#1073;&#1078;&#1077;&#1085;&#1080;&#1077;_2015_&#1079;&#1072;&#1090;&#1088;&#1072;&#1090;&#1099;+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Safonova\Desktop\&#1058;&#1077;&#1087;&#1083;&#1086;&#1089;&#1085;&#1072;&#1073;&#1078;&#1077;&#1085;&#1080;&#1077;_2015_&#1079;&#1072;&#1090;&#1088;&#1072;&#1090;&#1099;+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6\&#1058;&#1072;&#1088;&#1080;&#1092;&#1099;%202016\&#1050;&#1072;&#1088;&#1075;&#1072;&#1089;&#1086;&#1082;&#1089;&#1082;&#1080;&#1081;%20&#1088;&#1072;&#1081;&#1086;&#1085;\&#1052;&#1059;&#1055;%20&#1050;&#1072;&#1088;&#1075;&#1072;&#1089;&#1086;&#1082;&#1089;&#1082;&#1080;&#1081;%20&#1058;&#1042;&#1050;\VS16-18_&#1052;&#1059;&#1055;%20&#1050;&#1058;&#1042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petrenko\&#1056;&#1072;&#1073;&#1086;&#1095;&#1080;&#1081;%20&#1089;&#1090;&#1086;&#1083;\&#1040;&#1085;&#1082;&#1077;&#1090;&#1072;%20&#1080;&#1080;&#1055;&#1088;&#1080;&#1083;&#1086;&#1078;&#1077;&#1085;&#1080;&#1103;%202010_&#1042;&#1080;&#104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conomy.gov.ru/wps/wcm/connect/4d5c52bf-8eaf-4717-b205-0996a2e758ff/&#1050;&#1086;&#1087;&#1080;&#1103;%20v-2013-2017-2030-15%2005%2014%20&#1073;&#1072;&#1079;&#1086;&#1074;&#1099;&#1081;(&#1074;&#1072;&#1088;%202-&#1085;&#1072;&#1093;%20&#1085;&#1086;&#1074;&#1099;&#1081;%20&#1082;&#1091;&#1088;&#1089;)-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bogush_ev\Desktop\&#1058;&#1040;&#1056;&#1048;&#1060;&#1067;\&#1058;&#1072;&#1088;&#1080;&#1092;&#1099;%202019-2023\&#1085;&#1072;%20&#1086;&#1090;&#1087;&#1088;&#1072;&#1074;&#1082;&#1091;\VS2019-2023%20&#1087;&#1080;&#1090;&#1100;&#1077;&#1074;&#1072;&#1103;%20&#1074;&#1086;&#1076;&#1072;-&#1086;&#1090;&#1087;&#1088;%20&#1080;&#1089;&#1087;&#1088;.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otdel\&#1084;&#1086;&#1080;%20&#1076;&#1086;&#1082;&#1091;&#1084;&#1077;&#1085;&#1090;\EXCEL\&#1057;&#1052;_&#1060;&#1045;&#1042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OlgaMaryasova\Desktop\Tarif2_dem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3;&#1072;&#1085;&#1086;&#1074;&#1086;-&#1101;&#1082;&#1086;&#1085;&#1086;&#1084;&#1080;&#1095;&#1077;&#1089;&#1082;&#1080;&#1081;%20&#1086;&#1090;&#1076;&#1077;&#1083;\_&#1053;&#1072;_2010&#1075;_&#1054;&#1054;&#1054;_&#1043;&#1086;&#1088;&#1089;&#1077;&#1090;&#1080;_\&#1055;&#1086;&#1089;&#1083;&#1077;&#1076;&#1085;&#1080;&#1077;%20&#1088;&#1072;&#1089;&#1095;&#1077;&#1090;&#1099;\2._&#1057;&#1084;&#1077;&#1090;&#1072;_2010&#1075;._&#1054;&#1054;&#1054;_&#1043;&#1086;&#1088;&#1089;&#1077;&#1090;&#1080;_&#1056;&#1069;&#105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43;&#1050;-11_&#1054;&#1084;&#1089;&#1082;_10_&#1060;&#1057;&#105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77;&#1087;&#1083;&#1086;_&#1058;&#1086;&#1084;&#1089;&#1082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olenovaLA\Local%20Settings\Temporary%20Internet%20Files\OLK3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41;&#1102;&#1076;&#1078;&#1077;&#1090;\&#1040;&#1059;&#1056;_&#1040;&#1048;&#1056;\&#1053;&#1057;_2005_&#1040;&#1048;&#1056;%20v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ktroserver\&#1086;&#1090;&#1076;&#1077;&#1083;&#1099;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41;&#1102;&#1076;&#1078;&#1077;&#1090;\&#1040;&#1059;&#1056;_&#1040;&#1048;&#1056;\&#1053;&#1057;_2005_&#1040;&#1048;&#1056;%20v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mskfs01.rks.ru\departments$\BusinessDivisions\Common\&#1059;&#1087;&#1088;&#1072;&#1074;&#1083;&#1077;&#1085;&#1080;&#1077;%20&#1069;&amp;&#1058;&#1054;\&#1054;&#1090;&#1095;&#1077;&#1090;&#1085;&#1086;&#1089;&#1090;&#1100;%202007\&#1053;&#1086;&#1074;&#1099;&#1077;%20&#1092;&#1086;&#1088;&#1084;&#1099;%20&#1086;&#1090;&#1095;&#1077;&#1090;&#1085;&#1086;&#1089;&#1090;&#108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orontsovMV\My%20Documents\&#1044;&#1077;&#1073;&#1080;&#1090;&#1086;&#1088;&#1082;&#1072;\&#1089;&#1090;&#1072;&#1088;&#1099;&#1077;%20&#1092;&#1086;&#1088;&#1084;&#1099;\&#1092;&#1080;&#1085;\&#1053;&#1086;&#1074;&#1072;&#1103;(&#1087;&#1086;&#1089;&#1083;&#1077;&#1076;&#1085;&#1103;&#1103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ktroserver\&#1086;&#1090;&#1076;&#1077;&#1083;&#1099;\Documents%20and%20Settings\VorontsovMV\My%20Documents\&#1044;&#1077;&#1073;&#1080;&#1090;&#1086;&#1088;&#1082;&#1072;\&#1089;&#1090;&#1072;&#1088;&#1099;&#1077;%20&#1092;&#1086;&#1088;&#1084;&#1099;\&#1092;&#1080;&#1085;\&#1053;&#1086;&#1074;&#1072;&#1103;(&#1087;&#1086;&#1089;&#1083;&#1077;&#1076;&#1085;&#1103;&#1103;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&#1054;&#1054;&#1054;%20&#1058;&#1086;&#1084;&#1089;&#1082;&#1074;&#1086;&#1076;&#1086;&#1082;&#1072;&#1085;&#1072;&#1083;\&#1058;&#1072;&#1088;&#1080;&#1092;&#1099;%202019-2023\&#1042;&#1080;&#1042;%202019-2023\VS2019-2023%20&#1087;&#1080;&#1090;&#1100;&#1077;&#1074;&#1072;&#1103;%20&#1074;&#1086;&#1076;&#1072;-&#1086;&#1090;&#1087;&#1088;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7\&#1058;&#1072;&#1088;&#1080;&#1092;&#1099;%202017\&#1050;&#1072;&#1088;&#1075;&#1072;&#1089;&#1086;&#1082;&#1089;&#1082;&#1080;&#1081;%20&#1088;&#1072;&#1081;&#1086;&#1085;\&#1050;&#1072;&#1088;&#1075;&#1072;&#1089;&#1086;&#1082;&#1089;&#1082;&#1080;&#1081;%20&#1058;&#1042;&#1050;\&#1064;&#1072;&#1073;&#1083;&#1086;&#1085;%20&#1082;&#1086;&#1088;&#1088;&#1077;&#1082;&#1090;&#1080;&#1088;&#1086;&#1074;&#1082;&#1072;%20&#1074;&#1086;&#1076;&#1072;%202017%20&#1052;&#1059;&#1055;%20&#1050;&#1072;&#1088;&#1075;&#1072;&#1089;&#1086;&#1082;&#1089;&#1082;&#1080;&#1081;%20&#1058;&#1042;&#1050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6\&#1058;&#1072;&#1088;&#1080;&#1092;&#1099;%202016\&#1058;&#1086;&#1084;&#1089;&#1082;\&#1054;&#1054;&#1054;%20&#1058;&#1086;&#1084;&#1089;&#1082;&#1074;&#1086;&#1076;&#1086;&#1082;&#1072;&#1085;&#1072;&#1083;\VS16-18%20&#1058;&#1086;&#1084;&#1089;&#1082;&#1074;&#1086;&#1076;&#1086;&#1082;&#1072;&#1085;&#1072;&#1083;%20(&#1087;&#1086;&#1076;&#1079;&#1077;&#1084;&#1085;&#1072;&#1103;%20&#1074;&#1086;&#1076;&#1072;)%20&#1082;%20&#1091;&#1090;&#1074;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5\&#1058;&#1072;&#1088;&#1080;&#1092;&#1099;%202015%20&#1075;&#1086;&#1076;\&#1075;%20&#1058;&#1086;&#1084;&#1089;&#1082;\&#1054;&#1054;&#1054;%20&#1058;&#1086;&#1084;&#1089;&#1082;&#1074;&#1086;&#1076;&#1086;&#1082;&#1072;&#1085;&#1072;&#1083;\&#1059;&#1058;&#1042;&#1045;&#1056;&#1046;&#1044;&#1045;&#1053;&#1053;&#1067;&#1045;\20.12.2014_&#1042;&#1054;_&#1094;&#1077;&#1085;&#1090;&#1088;&#1072;&#1083;&#1100;&#1085;&#1086;&#1077;_&#1058;&#1086;&#1084;&#1089;&#1082;&#1074;&#1086;&#1076;&#1086;&#1082;&#1072;&#1085;&#1072;&#1083;_2015-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5\&#1058;&#1072;&#1088;&#1080;&#1092;&#1099;%202015%20&#1075;&#1086;&#1076;\&#1092;&#1072;&#1081;&#1083;&#1099;%20&#1076;&#1083;&#1103;%20&#1088;&#1072;&#1089;&#1095;&#1077;&#1090;&#1072;%20&#1090;&#1072;&#1088;&#1080;&#1092;&#1086;&#1074;\&#1042;&#1054;%20&#1096;&#1072;&#1073;&#1083;&#1086;&#1085;%20&#1089;&#1084;&#1077;&#1090;&#1072;%20201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52;&#1086;&#1080;%20&#1076;&#1086;&#1082;&#1091;&#1084;&#1077;&#1085;&#1090;&#1099;\&#1052;&#1054;&#1041;\06-03-06\Var2.7%20(version%201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09\&#1046;&#1091;&#1088;&#1085;&#1072;&#1083;%202009\&#1040;&#1085;&#1082;&#1077;&#1090;&#1072;%20&#1080;%20&#1055;&#1088;&#1080;&#1083;&#1086;&#1078;&#1077;&#1085;&#1080;&#1103;%20200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CONOMIST\&#1055;&#1083;&#1072;&#1085;&#1086;&#1074;&#1086;-&#1101;&#1082;&#1086;&#1085;&#1086;&#1084;&#1080;&#1095;&#1077;&#1089;&#1082;&#1080;&#1081;%20&#1086;&#1090;&#1076;&#1077;&#1083;\&#1056;&#1072;&#1089;&#1095;&#1077;&#1090;&#1099;%20&#1082;%20&#1090;&#1072;&#1088;&#1080;&#1092;&#1091;%20&#1085;&#1072;%202012-2014%20&#1075;&#1086;&#1076;&#1099;\&#1048;&#1084;&#1091;&#1097;&#1077;&#1089;&#1090;&#1074;&#1086;\&#1057;&#1084;&#1077;&#1090;&#1072;%20&#1085;&#1072;%202012-2014%20&#1075;&#1075;.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4;&#1090;&#1076;&#1077;&#1083;_&#1041;&#1055;\&#1060;&#1080;&#1085;&#1072;&#1085;&#1089;&#1086;&#1074;&#1086;-&#1101;&#1082;&#1086;&#1085;&#1086;&#1084;&#1080;&#1095;&#1077;&#1089;&#1082;&#1080;&#1081;%20&#1086;&#1090;&#1076;&#1077;&#1083;\&#1041;&#1048;&#1047;&#1053;&#1045;&#1057;_&#1055;&#1051;&#1040;&#1053;%202007\&#1089;%20&#1092;&#1086;&#1088;&#1084;&#1091;&#1083;&#1072;&#1084;&#1080;\&#1055;&#1088;&#1080;&#1083;&#1086;&#1078;&#1077;&#1085;&#1080;&#1077;%20&#1082;%20&#1045;&#1041;&#1055;07%20(&#1069;&#1085;&#1077;&#1088;&#1075;&#1086;&#1082;&#1086;&#1084;&#1092;&#1086;&#1088;&#1090;%20&#1057;&#1080;&#1073;&#1080;&#1088;&#1100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B-PL/NBPL/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5\&#1058;&#1072;&#1088;&#1080;&#1092;&#1099;%202015%20&#1075;&#1086;&#1076;\&#1075;%20&#1058;&#1086;&#1084;&#1089;&#1082;\&#1054;&#1054;&#1054;%20&#1058;&#1086;&#1084;&#1089;&#1082;&#1074;&#1086;&#1076;&#1086;&#1082;&#1072;&#1085;&#1072;&#1083;\&#1059;&#1058;&#1042;&#1045;&#1056;&#1046;&#1044;&#1045;&#1053;&#1053;&#1067;&#1045;\12.12_&#1061;&#1042;_&#1087;&#1086;&#1076;&#1079;&#1077;&#1084;&#1085;&#1072;&#1103;_&#1058;&#1086;&#1084;&#1089;&#1082;&#1074;&#1086;&#1076;&#1086;&#1082;&#1072;&#1085;&#1072;&#1083;_2015%2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kdn\&#1052;&#1086;&#1080;%20&#1076;&#1086;&#1082;&#1091;&#1084;&#1077;&#1085;&#1090;&#1099;\&#1058;&#1040;&#1056;&#1048;&#1060;&#1067;\&#1090;&#1072;&#1088;&#1080;&#1092;&#1099;%20&#1085;&#1072;%20&#1090;&#1077;&#1087;&#1083;&#1086;\&#1090;&#1077;&#1087;&#1083;&#1086;&#1074;&#1072;&#1103;%20&#1101;&#1085;&#1077;&#1088;&#1075;&#1080;&#1103;%20&#1088;&#1072;&#1079;&#1076;&#1077;&#1083;&#1077;&#1085;&#1080;&#1077;%20&#1090;&#1072;&#1088;&#1080;&#1092;&#1072;%202007\&#1058;&#1072;&#1088;&#1080;&#1092;&#1099;%20&#1042;&#1086;&#1076;&#1103;&#1085;&#1072;&#1103;%202007%20&#1074;%20&#1056;&#1069;&#1050;\&#1056;&#1069;&#1050;%20%20%207%20&#1085;&#1086;&#1103;&#1073;&#1088;&#1103;\&#1058;&#1077;&#1087;&#1083;&#1086;%20&#1042;&#1086;&#1076;&#1103;&#1085;&#1072;%202007%20&#1069;&#1085;&#1077;&#1088;&#1075;&#1086;&#1040;&#1083;&#1100;&#1103;&#1085;&#1089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enkova\Local%20Settings\Temporary%20Internet%20Files\Content.IE5\ODE34H67\&#1050;&#1086;&#1087;&#1080;&#1103;%20&#1041;&#1044;&#1056;%20&#1041;&#1044;&#1044;&#1057;%20&#1055;&#1041;%202006(31-01v5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Irina/My%20Documents/Downloads/&#1057;&#1074;&#1086;&#1076;&#1085;&#1072;&#1103;%20&#1090;&#1088;&#1072;&#1085;&#1089;&#1087;&#1086;&#1088;&#1090;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working\WORKING\Planing\BPLAN\2000\BPLAN\YPA\YPA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\GUEST\&#1055;&#1069;&#1054;\&#1058;&#1040;&#1056;&#1048;&#1060;&#1067;_2009\&#1040;&#1085;&#1082;&#1077;&#1090;&#1072;%20&#1080;%20&#1055;&#1088;&#1080;&#1083;&#1086;&#1078;&#1077;&#1085;&#1080;&#1103;%202009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atashovaAG\My%20Documents\&#1041;&#1072;&#1090;&#1072;&#1096;&#1086;&#1074;&#1072;\&#1041;&#1055;\1\&#1073;\1\&#1041;&#1080;&#1079;&#1085;&#1077;&#1089;_9&#1084;&#1077;&#1089;\&#1041;&#1072;&#1083;&#1086;&#1074;&#1085;&#1077;&#1074;%20&#1042;.&#1055;.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OT&#1063;ET&#1067;\&#1058;&#1077;&#1082;&#1091;&#1097;&#1080;&#1081;%20&#1088;&#1077;&#1084;&#1086;&#1085;&#1090;\&#1060;&#1086;&#1088;&#1084;&#1099;%20-%20&#1054;&#1090;&#1095;&#1077;&#1090;&#1099;%20&#1058;&#1050;&#1057;\&#1054;&#1058;&#1063;&#1045;&#1058;%20&#1087;&#1086;%20&#1087;&#1088;&#1086;&#1075;&#1088;&#1072;&#1084;&#1084;&#1077;%20%20&#1092;&#1086;&#1088;&#1084;&#1091;&#1083;&#109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c\&#1052;&#1086;&#1080;%20&#1076;&#1086;&#1082;&#1091;&#1084;&#1077;&#1085;&#1090;&#1099;\Planforms%2011\&#1050;&#1085;&#1080;&#1075;&#1072;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15\&#1058;&#1072;&#1088;&#1080;&#1092;&#1099;%202015%20&#1075;&#1086;&#1076;\&#1075;%20&#1058;&#1086;&#1084;&#1089;&#1082;\&#1054;&#1054;&#1054;%20&#1058;&#1086;&#1084;&#1089;&#1082;&#1074;&#1086;&#1076;&#1086;&#1082;&#1072;&#1085;&#1072;&#1083;\&#1044;&#1086;&#1087;&#1086;&#1083;&#1085;&#1080;&#1090;&#1077;&#1083;&#1100;&#1085;&#1072;&#1103;%20&#1080;&#1085;&#1092;&#1086;&#1088;&#1084;&#1072;&#1094;&#1080;&#1103;%202014\&#1040;&#1088;&#1077;&#1085;&#1076;&#1085;&#1072;&#1103;%20&#1087;&#1083;&#1072;&#1090;&#1072;%20&#1085;&#1072;%20&#1079;&#1077;&#1084;&#1083;&#110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72;&#1088;&#1080;&#1092;&#1099;%20&#1058;&#1043;&#1050;%20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bogush_ev\AppData\Local\Microsoft\Windows\Temporary%20Internet%20Files\Content.Outlook\84ITUNIJ\&#1079;&#1072;&#1103;&#1074;&#1082;&#1072;%2001.05\VS2019-2023%20&#1087;&#1080;&#1090;&#1100;&#1077;&#1074;&#1072;&#1103;%20&#1074;&#1086;&#1076;&#1072;-&#1086;&#1090;&#1087;&#1088;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20\&#1058;&#1072;&#1088;&#1080;&#1092;&#1099;%202020%20&#1075;&#1086;&#1076;\&#1075;.&#1058;&#1086;&#1084;&#1089;&#1082;\&#1059;&#1050;%20&#1058;&#1055;&#1047;\VSN_CORR_2020_&#1059;&#1058;&#1042;&#1045;&#1056;&#1046;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6\&#1058;&#1072;&#1088;&#1080;&#1092;&#1099;%202016\&#1050;&#1072;&#1088;&#1075;&#1072;&#1089;&#1086;&#1082;&#1089;&#1082;&#1080;&#1081;%20&#1088;&#1072;&#1081;&#1086;&#1085;\&#1052;&#1059;&#1055;%20&#1050;&#1072;&#1088;&#1075;&#1072;&#1089;&#1086;&#1082;&#1089;&#1082;&#1080;&#1081;%20&#1058;&#1042;&#1050;\VS16-18_&#1052;&#1059;&#1055;%20&#1050;&#1058;&#1042;&#1050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iserver\obmen\&#1055;&#1083;&#1072;&#1085;&#1086;&#1074;&#1086;-&#1101;&#1082;&#1086;&#1085;&#1086;&#1084;&#1080;&#1095;&#1077;&#1089;&#1082;&#1080;&#1081;%20&#1086;&#1090;&#1076;&#1077;&#1083;\&#1050;&#1086;&#1085;&#1082;&#1091;&#1088;&#1089;&#1099;\&#1082;&#1088;&#1077;&#1076;&#1080;&#1090;&#1085;&#1072;&#1103;%20&#1083;&#1080;&#1085;&#1080;&#1103;%202\&#1040;&#1085;&#1072;&#1083;&#1080;&#1079;%20&#1089;&#1095;&#1077;&#1090;&#1072;%206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6;&#1087;&#1080;&#1103;%20&#1090;&#1072;&#1073;&#1083;_&#1084;&#1077;&#1090;_&#1086;&#1087;&#1090;&#1080;&#1084;_8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ST\&#1055;&#1083;&#1072;&#1085;&#1086;&#1074;&#1086;-&#1101;&#1082;&#1086;&#1085;&#1086;&#1084;&#1080;&#1095;&#1077;&#1089;&#1082;&#1080;&#1081;%20&#1086;&#1090;&#1076;&#1077;&#1083;\&#1041;&#1044;&#1056;\2014\&#1060;&#1072;&#1082;&#1090;\&#1060;&#1072;&#1082;&#1090;%202014%20&#1075;&#1086;&#1076;_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CONOMIST\&#1055;&#1083;&#1072;&#1085;&#1086;&#1074;&#1086;-&#1101;&#1082;&#1086;&#1085;&#1086;&#1084;&#1080;&#1095;&#1077;&#1089;&#1082;&#1080;&#1081;%20&#1086;&#1090;&#1076;&#1077;&#1083;\&#1041;&#1044;&#1056;\2014\&#1060;&#1072;&#1082;&#1090;\&#1060;&#1072;&#1082;&#1090;%202014%20&#1075;&#1086;&#1076;_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c\&#1052;&#1086;&#1080;%20&#1076;&#1086;&#1082;&#1091;&#1084;&#1077;&#1085;&#1090;&#1099;\Planforms%2011\&#1076;&#1086;&#1084;\PLAN09\&#1060;&#1086;&#1088;&#1084;&#1099;_&#1055;&#1069;&#1054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90;&#1072;&#1088;_&#1092;&#1087;_2007_7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Прил 2.1 ОХР"/>
      <sheetName val="Прил 2.2 ОХР"/>
      <sheetName val="Прил 2.3 ОХР"/>
      <sheetName val="Прил 2.4 Проценты"/>
      <sheetName val="Прил 2.5 Усл.банков"/>
      <sheetName val="Расшифровка прочих"/>
      <sheetName val="Прил 3.1 Проч статьи"/>
      <sheetName val="Прил 3.2 Сбыт"/>
      <sheetName val="Прил 3.3 Прочие"/>
      <sheetName val="Прил 4.1 Плата за воду"/>
      <sheetName val="Прил 4.2 База Водн."/>
      <sheetName val="Прил 4.3. Водн налог"/>
      <sheetName val="Прил 5.1 Регламент"/>
      <sheetName val="Прил 5.2 Трансп.нат"/>
      <sheetName val="Прил 5.3 Трансп"/>
      <sheetName val="Таб 1.15 Таб1.22 Смета"/>
      <sheetName val="Таб. П. 1.10"/>
      <sheetName val="Таб П1.9."/>
      <sheetName val="Прил 5.4 Вспом произв"/>
      <sheetName val="Прил 6.1 Хоз.способ"/>
      <sheetName val="Прил 6.2 Материалы"/>
      <sheetName val="Прил 6.3 Подряд"/>
      <sheetName val="Прил 7.1 Спецодежда"/>
      <sheetName val="Прил 7.2 Химреагент"/>
      <sheetName val="Прил 7.3 Вспом."/>
      <sheetName val="Прил 8.1 ФОТ"/>
      <sheetName val="Прил 8.2 Дог подряд"/>
      <sheetName val="Прил 8.3 Числ."/>
      <sheetName val="Таб П.1.21."/>
      <sheetName val="таб П1.16."/>
      <sheetName val="Таб № П1.17"/>
      <sheetName val="Прил 9 Эл.энергия"/>
      <sheetName val="Прил 10.1 Баланс топл."/>
      <sheetName val="Прил 10.2 Трансп и проч."/>
      <sheetName val="Прил 10.3 Топливо"/>
      <sheetName val="Прил 10.4 Топл.цена"/>
      <sheetName val="Прил 11.1 Имущество"/>
      <sheetName val="Прил 11.2 Аренда"/>
      <sheetName val="Прил 12.1. Тов.Тепло"/>
      <sheetName val="Прил 12.2 Тов.Вода"/>
      <sheetName val="Прил 12.3 Тов.Стоки"/>
      <sheetName val="Прил 12.4 Выручка"/>
      <sheetName val="дефляторы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"/>
      <sheetName val="Смета"/>
      <sheetName val="Комментарии"/>
      <sheetName val="Проверка"/>
      <sheetName val="Диапазоны"/>
      <sheetName val="TEHSHEET"/>
      <sheetName val="REESTR"/>
      <sheetName val="Заголовок2"/>
      <sheetName val="Заголовок"/>
      <sheetName val="Снижение производительности"/>
      <sheetName val="Анкета"/>
      <sheetName val="списки"/>
      <sheetName val="91-2"/>
      <sheetName val="НПП80 "/>
      <sheetName val="Èíñòðóêöèÿ"/>
      <sheetName val="Ñïèñîê îðãàíèçàöèé"/>
      <sheetName val="Áàëàíñ"/>
      <sheetName val="Ñìåòà"/>
      <sheetName val="Êîììåíòàðèè"/>
      <sheetName val="Ïðîâåðêà"/>
      <sheetName val="Äèàïàçîíû"/>
      <sheetName val="Çàãîëîâîê2"/>
      <sheetName val="Çàãîëîâîê"/>
      <sheetName val="Ñíèæåíèå ïðîèçâîäèòåëüíîñòè"/>
      <sheetName val="Àíêåòà"/>
      <sheetName val="ñïèñêè"/>
      <sheetName val="Лист1"/>
      <sheetName val="Лист2"/>
    </sheetNames>
    <sheetDataSet>
      <sheetData sheetId="0"/>
      <sheetData sheetId="1">
        <row r="2">
          <cell r="R2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R2" t="str">
            <v/>
          </cell>
          <cell r="X2" t="str">
            <v>Александровское</v>
          </cell>
        </row>
        <row r="3">
          <cell r="X3" t="str">
            <v>Асиновское городское поселение</v>
          </cell>
        </row>
        <row r="4">
          <cell r="X4" t="str">
            <v>Бакчарское</v>
          </cell>
        </row>
        <row r="5">
          <cell r="X5" t="str">
            <v>Баткатское</v>
          </cell>
        </row>
        <row r="6">
          <cell r="X6" t="str">
            <v>Батуринское</v>
          </cell>
        </row>
        <row r="7">
          <cell r="X7" t="str">
            <v>Белоярское городское поселение</v>
          </cell>
        </row>
        <row r="8">
          <cell r="X8" t="str">
            <v>Богашевское</v>
          </cell>
        </row>
        <row r="9">
          <cell r="X9" t="str">
            <v>Большедороховское</v>
          </cell>
        </row>
        <row r="10">
          <cell r="X10" t="str">
            <v>Вертикосское</v>
          </cell>
        </row>
        <row r="11">
          <cell r="X11" t="str">
            <v>Володинское</v>
          </cell>
        </row>
        <row r="12">
          <cell r="X12" t="str">
            <v>Воронинское</v>
          </cell>
        </row>
        <row r="13">
          <cell r="X13" t="str">
            <v>Высоковское</v>
          </cell>
        </row>
        <row r="14">
          <cell r="X14" t="str">
            <v>городской округ "Город Кедровый"</v>
          </cell>
        </row>
        <row r="15">
          <cell r="X15" t="str">
            <v>городской округ "Город Стрежевой"</v>
          </cell>
        </row>
        <row r="16">
          <cell r="X16" t="str">
            <v>городской округ "Город Томск"</v>
          </cell>
        </row>
        <row r="17">
          <cell r="X17" t="str">
            <v>городской округ ЗАТО Северск</v>
          </cell>
        </row>
        <row r="18">
          <cell r="X18" t="str">
            <v>Дубровское</v>
          </cell>
        </row>
        <row r="19">
          <cell r="X19" t="str">
            <v>заводское</v>
          </cell>
        </row>
        <row r="20">
          <cell r="X20" t="str">
            <v>Заречное</v>
          </cell>
        </row>
        <row r="21">
          <cell r="X21" t="str">
            <v>Зональненское</v>
          </cell>
        </row>
        <row r="22">
          <cell r="X22" t="str">
            <v>Зоркальцевское</v>
          </cell>
        </row>
        <row r="23">
          <cell r="X23" t="str">
            <v>Зырянское</v>
          </cell>
        </row>
        <row r="24">
          <cell r="X24" t="str">
            <v>Инкинское</v>
          </cell>
        </row>
        <row r="25">
          <cell r="X25" t="str">
            <v>Итатское</v>
          </cell>
        </row>
        <row r="26">
          <cell r="X26" t="str">
            <v>Иштанское</v>
          </cell>
        </row>
        <row r="27">
          <cell r="X27" t="str">
            <v>Калтайское</v>
          </cell>
        </row>
        <row r="28">
          <cell r="X28" t="str">
            <v>Каргасокское</v>
          </cell>
        </row>
        <row r="29">
          <cell r="X29" t="str">
            <v>Катайгинское</v>
          </cell>
        </row>
        <row r="30">
          <cell r="X30" t="str">
            <v>Клюквинское</v>
          </cell>
        </row>
        <row r="31">
          <cell r="X31" t="str">
            <v>Кожевниковское</v>
          </cell>
        </row>
        <row r="32">
          <cell r="X32" t="str">
            <v>Колпашевское городское поселение</v>
          </cell>
        </row>
        <row r="33">
          <cell r="X33" t="str">
            <v>Комсомольское</v>
          </cell>
        </row>
        <row r="34">
          <cell r="X34" t="str">
            <v>Копыловское</v>
          </cell>
        </row>
        <row r="35">
          <cell r="X35" t="str">
            <v>Корниловское</v>
          </cell>
        </row>
        <row r="36">
          <cell r="X36" t="str">
            <v>Красноярское</v>
          </cell>
        </row>
        <row r="37">
          <cell r="X37" t="str">
            <v>Кривошеинское</v>
          </cell>
        </row>
        <row r="38">
          <cell r="X38" t="str">
            <v>Куяновское</v>
          </cell>
        </row>
        <row r="39">
          <cell r="X39" t="str">
            <v>Лукашкин-Ярское</v>
          </cell>
        </row>
        <row r="40">
          <cell r="X40" t="str">
            <v>Малиновское</v>
          </cell>
        </row>
        <row r="41">
          <cell r="X41" t="str">
            <v>Межениновское</v>
          </cell>
        </row>
        <row r="42">
          <cell r="X42" t="str">
            <v>Мирненское</v>
          </cell>
        </row>
        <row r="43">
          <cell r="X43" t="str">
            <v>Михайловское</v>
          </cell>
        </row>
        <row r="44">
          <cell r="X44" t="str">
            <v>Молчановское</v>
          </cell>
        </row>
        <row r="45">
          <cell r="X45" t="str">
            <v>Моряковское</v>
          </cell>
        </row>
        <row r="46">
          <cell r="X46" t="str">
            <v>Назинское</v>
          </cell>
        </row>
        <row r="47">
          <cell r="X47" t="str">
            <v>Наргинское</v>
          </cell>
        </row>
        <row r="48">
          <cell r="X48" t="str">
            <v>Нарымское</v>
          </cell>
        </row>
        <row r="49">
          <cell r="X49" t="str">
            <v>Наумовское</v>
          </cell>
        </row>
        <row r="50">
          <cell r="X50" t="str">
            <v>Новиковское</v>
          </cell>
        </row>
        <row r="51">
          <cell r="X51" t="str">
            <v>Нововасюганское</v>
          </cell>
        </row>
        <row r="52">
          <cell r="X52" t="str">
            <v>Новокривошеинское</v>
          </cell>
        </row>
        <row r="53">
          <cell r="X53" t="str">
            <v>Новокусковское</v>
          </cell>
        </row>
        <row r="54">
          <cell r="X54" t="str">
            <v>Новомариинское</v>
          </cell>
        </row>
        <row r="55">
          <cell r="X55" t="str">
            <v>Новониколаевское</v>
          </cell>
        </row>
        <row r="56">
          <cell r="X56" t="str">
            <v>Новорождественское</v>
          </cell>
        </row>
        <row r="57">
          <cell r="X57" t="str">
            <v>Новоселовское</v>
          </cell>
        </row>
        <row r="58">
          <cell r="X58" t="str">
            <v>Новосельцевское</v>
          </cell>
        </row>
        <row r="59">
          <cell r="X59" t="str">
            <v>Октябрьское</v>
          </cell>
        </row>
        <row r="60">
          <cell r="X60" t="str">
            <v>орловское</v>
          </cell>
        </row>
        <row r="61">
          <cell r="X61" t="str">
            <v>Парабельское</v>
          </cell>
        </row>
        <row r="62">
          <cell r="X62" t="str">
            <v>Первомайское</v>
          </cell>
        </row>
        <row r="63">
          <cell r="X63" t="str">
            <v>Петровское</v>
          </cell>
        </row>
        <row r="64">
          <cell r="X64" t="str">
            <v>Побединское</v>
          </cell>
        </row>
        <row r="65">
          <cell r="X65" t="str">
            <v>Подгорнское</v>
          </cell>
        </row>
        <row r="66">
          <cell r="X66" t="str">
            <v>Пудовское</v>
          </cell>
        </row>
        <row r="67">
          <cell r="X67" t="str">
            <v>Рыбаловское</v>
          </cell>
        </row>
        <row r="68">
          <cell r="X68" t="str">
            <v>Сайгинское</v>
          </cell>
        </row>
        <row r="69">
          <cell r="X69" t="str">
            <v>Сергеевское</v>
          </cell>
        </row>
        <row r="70">
          <cell r="X70" t="str">
            <v>Сосновское</v>
          </cell>
        </row>
        <row r="71">
          <cell r="X71" t="str">
            <v>Спасское</v>
          </cell>
        </row>
        <row r="72">
          <cell r="X72" t="str">
            <v>Среднетымское</v>
          </cell>
        </row>
        <row r="73">
          <cell r="X73" t="str">
            <v>Старицинское</v>
          </cell>
        </row>
        <row r="74">
          <cell r="X74" t="str">
            <v>Староювалинское</v>
          </cell>
        </row>
        <row r="75">
          <cell r="X75" t="str">
            <v>Степановское</v>
          </cell>
        </row>
        <row r="76">
          <cell r="X76" t="str">
            <v>Тегульдетское</v>
          </cell>
        </row>
        <row r="77">
          <cell r="X77" t="str">
            <v>Тунгусовское</v>
          </cell>
        </row>
        <row r="78">
          <cell r="X78" t="str">
            <v>Турунтаевское</v>
          </cell>
        </row>
        <row r="79">
          <cell r="X79" t="str">
            <v>Тымское</v>
          </cell>
        </row>
        <row r="80">
          <cell r="X80" t="str">
            <v>Улу-Юльское</v>
          </cell>
        </row>
        <row r="81">
          <cell r="X81" t="str">
            <v>Чажемтовское</v>
          </cell>
        </row>
        <row r="82">
          <cell r="X82" t="str">
            <v>Черноярское</v>
          </cell>
        </row>
        <row r="83">
          <cell r="X83" t="str">
            <v>Шегарское</v>
          </cell>
        </row>
        <row r="84">
          <cell r="X84" t="str">
            <v>ягоднинское</v>
          </cell>
        </row>
        <row r="85">
          <cell r="X85" t="str">
            <v>Ягодное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прив.рес. янв"/>
      <sheetName val="прив.рес.февр"/>
      <sheetName val="Февраль"/>
      <sheetName val="Март"/>
      <sheetName val="Апрель"/>
      <sheetName val="Май"/>
      <sheetName val="Июнь"/>
      <sheetName val="Июль"/>
      <sheetName val="Август"/>
      <sheetName val=" пост ср-в янв"/>
      <sheetName val="пост ср-в февр"/>
      <sheetName val="пост ср-в март"/>
      <sheetName val="пост ср-в апрель"/>
      <sheetName val="постоянные затраты"/>
      <sheetName val="масла,ли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С"/>
      <sheetName val="ЧСВ"/>
      <sheetName val="МСВ"/>
      <sheetName val="ТСж"/>
      <sheetName val="свод"/>
      <sheetName val="подогрев ГВС"/>
      <sheetName val="ХОВ"/>
      <sheetName val="Вода"/>
      <sheetName val="Вода для ГВС"/>
      <sheetName val="Стоки"/>
      <sheetName val="расчет_свод"/>
      <sheetName val="Отопление"/>
      <sheetName val="Свод план тепло"/>
      <sheetName val="1.2.1"/>
      <sheetName val="2.2.4"/>
      <sheetName val="Январь"/>
      <sheetName val="Таблица по нормативам тепло"/>
      <sheetName val="масла,литры"/>
      <sheetName val="Прил 7.1 Спецодежда."/>
      <sheetName val="#REF!"/>
      <sheetName val="База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>
            <v>461268.57</v>
          </cell>
        </row>
        <row r="3">
          <cell r="D3">
            <v>172422.61</v>
          </cell>
        </row>
        <row r="4">
          <cell r="D4">
            <v>2301622.13</v>
          </cell>
        </row>
        <row r="5">
          <cell r="D5">
            <v>2317681.7200000002</v>
          </cell>
        </row>
        <row r="8">
          <cell r="D8">
            <v>27239.75</v>
          </cell>
        </row>
        <row r="9">
          <cell r="D9">
            <v>2846.7</v>
          </cell>
        </row>
        <row r="14">
          <cell r="D14">
            <v>5.4316067457375848E-2</v>
          </cell>
          <cell r="E14">
            <v>4.8829595997034854E-2</v>
          </cell>
          <cell r="F14">
            <v>4.7046492772424023E-2</v>
          </cell>
          <cell r="G14">
            <v>4.6772169199406979E-2</v>
          </cell>
          <cell r="I14">
            <v>5.4316067457375848E-2</v>
          </cell>
          <cell r="J14">
            <v>4.8829595997034854E-2</v>
          </cell>
        </row>
        <row r="15">
          <cell r="D15">
            <v>4.0069681245366945E-2</v>
          </cell>
          <cell r="E15">
            <v>3.6022238695329875E-2</v>
          </cell>
          <cell r="F15">
            <v>3.4706819866567831E-2</v>
          </cell>
          <cell r="G15">
            <v>3.4504447739065976E-2</v>
          </cell>
          <cell r="I15">
            <v>4.0069681245366945E-2</v>
          </cell>
          <cell r="J15">
            <v>3.6022238695329875E-2</v>
          </cell>
        </row>
        <row r="16">
          <cell r="D16">
            <v>4.1945654188287627E-2</v>
          </cell>
          <cell r="E16">
            <v>3.7708719421793921E-2</v>
          </cell>
          <cell r="F16">
            <v>3.6331715622683468E-2</v>
          </cell>
          <cell r="G16">
            <v>3.6119868884358787E-2</v>
          </cell>
          <cell r="I16">
            <v>4.1945654188287627E-2</v>
          </cell>
          <cell r="J16">
            <v>3.7708719421793921E-2</v>
          </cell>
        </row>
        <row r="18">
          <cell r="D18">
            <v>2.7382783543365458E-2</v>
          </cell>
          <cell r="E18">
            <v>2.461684581171238E-2</v>
          </cell>
          <cell r="F18">
            <v>2.371791604892513E-2</v>
          </cell>
          <cell r="G18">
            <v>2.3579619162342476E-2</v>
          </cell>
          <cell r="I18">
            <v>2.7382783543365458E-2</v>
          </cell>
          <cell r="J18">
            <v>2.461684581171238E-2</v>
          </cell>
        </row>
        <row r="19">
          <cell r="D19">
            <v>8.2561156412157173E-3</v>
          </cell>
          <cell r="E19">
            <v>7.4221645663454421E-3</v>
          </cell>
          <cell r="F19">
            <v>7.1511304670126025E-3</v>
          </cell>
          <cell r="G19">
            <v>7.1094329132690894E-3</v>
          </cell>
          <cell r="I19">
            <v>8.2561156412157173E-3</v>
          </cell>
          <cell r="J19">
            <v>7.4221645663454421E-3</v>
          </cell>
        </row>
        <row r="24">
          <cell r="D24">
            <v>8.2561156412157173E-3</v>
          </cell>
          <cell r="E24">
            <v>7.4221645663454421E-3</v>
          </cell>
          <cell r="F24">
            <v>7.1511304670126025E-3</v>
          </cell>
          <cell r="G24">
            <v>7.1094329132690894E-3</v>
          </cell>
          <cell r="I24">
            <v>8.2561156412157173E-3</v>
          </cell>
          <cell r="J24">
            <v>7.4221645663454421E-3</v>
          </cell>
        </row>
        <row r="26">
          <cell r="D26">
            <v>2.5593958487768721E-2</v>
          </cell>
          <cell r="E26">
            <v>2.300871015567087E-2</v>
          </cell>
          <cell r="F26">
            <v>2.2168504447739067E-2</v>
          </cell>
          <cell r="G26">
            <v>2.2039242031134176E-2</v>
          </cell>
          <cell r="I26">
            <v>2.5593958487768721E-2</v>
          </cell>
          <cell r="J26">
            <v>2.300871015567087E-2</v>
          </cell>
        </row>
        <row r="27">
          <cell r="D27">
            <v>4.3482209043736113E-2</v>
          </cell>
          <cell r="E27">
            <v>3.9090066716085996E-2</v>
          </cell>
          <cell r="F27">
            <v>3.7662620459599706E-2</v>
          </cell>
          <cell r="G27">
            <v>3.7443013343217202E-2</v>
          </cell>
          <cell r="I27">
            <v>4.3482209043736113E-2</v>
          </cell>
          <cell r="J27">
            <v>3.9090066716085996E-2</v>
          </cell>
        </row>
        <row r="28">
          <cell r="D28">
            <v>4.9766030392883624E-2</v>
          </cell>
          <cell r="E28">
            <v>4.4739158636026691E-2</v>
          </cell>
          <cell r="F28">
            <v>4.3105425315048185E-2</v>
          </cell>
          <cell r="G28">
            <v>4.285408172720534E-2</v>
          </cell>
          <cell r="I28">
            <v>4.9766030392883624E-2</v>
          </cell>
          <cell r="J28">
            <v>4.4739158636026691E-2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IV квартал 2004 МЭБ"/>
      <sheetName val="БДР IVQ 2004 Екатеринбург"/>
      <sheetName val="БДР IVQ 2004 Пермь"/>
      <sheetName val="БДДС МЭБ"/>
      <sheetName val="БДДС Екатеринбург"/>
      <sheetName val="БДДС Пермь"/>
      <sheetName val="Январь"/>
      <sheetName val="июнь9"/>
      <sheetName val="е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 в шаблон"/>
      <sheetName val="списки"/>
      <sheetName val="Инструкция"/>
      <sheetName val="Титульный"/>
      <sheetName val="исходные данные"/>
      <sheetName val="данные об организации"/>
      <sheetName val="Техн характер системы"/>
      <sheetName val="техн характер системы (бесхоз)"/>
      <sheetName val="полезный отпуск"/>
      <sheetName val="Показания ПУ"/>
      <sheetName val="баланс ВСН"/>
      <sheetName val="отчет по реализации"/>
      <sheetName val="проверка баланса всн и реализац"/>
      <sheetName val="отчет по электроэнергии"/>
      <sheetName val="отчет по электроэнергии (бсх)"/>
      <sheetName val="ремонт хозспособ"/>
      <sheetName val="ремонт хозспособ (бсх)"/>
      <sheetName val="ремонт подряд"/>
      <sheetName val="ремонт подряд (бсх)"/>
      <sheetName val="форма №2"/>
      <sheetName val="показатели раздельного учета 1"/>
      <sheetName val="показатели раздельного учета 2"/>
      <sheetName val="показатели раздельного учета 3"/>
      <sheetName val="показатели раздельного учета 4"/>
      <sheetName val="показатели раздельного учета 5"/>
      <sheetName val="показатели раздельного учета 6"/>
      <sheetName val="показатели надежн и качества"/>
      <sheetName val="Смета факт"/>
      <sheetName val="отчет ПП"/>
      <sheetName val="Смета пл 2017 МЭОР"/>
      <sheetName val="анализ факт сметы МЭОР"/>
      <sheetName val="ОР 2017"/>
      <sheetName val="Смета 2017 МДИ "/>
      <sheetName val="Смета 2017 КОРР "/>
      <sheetName val="анализ факт сметы  КОРР"/>
      <sheetName val="трансп_ОР"/>
      <sheetName val="услуги банков, РСД"/>
      <sheetName val="НВВ17ф"/>
      <sheetName val="ППф"/>
      <sheetName val="ИПф2017"/>
      <sheetName val="расчет выпадающих"/>
      <sheetName val="ЭЗ"/>
      <sheetName val="субаренда"/>
      <sheetName val="НВВ и тариф при МИ"/>
      <sheetName val="РЭ корр 2017"/>
      <sheetName val="НП корр 2017"/>
    </sheetNames>
    <sheetDataSet>
      <sheetData sheetId="0"/>
      <sheetData sheetId="1">
        <row r="3">
          <cell r="K3" t="str">
            <v>прибыль</v>
          </cell>
        </row>
        <row r="13">
          <cell r="H13">
            <v>0</v>
          </cell>
        </row>
        <row r="14">
          <cell r="H14" t="str">
            <v>метод экономически обоснованных расходов</v>
          </cell>
        </row>
        <row r="15">
          <cell r="H15" t="str">
            <v>метод долгосрочной индексации</v>
          </cell>
        </row>
        <row r="16">
          <cell r="H16" t="str">
            <v>корректировка необходимой валовой выручки и  долгосрочных тарифов (1-я корректировка)</v>
          </cell>
        </row>
        <row r="17">
          <cell r="H17" t="str">
            <v>корректировка необходимой валовой выручки и  долгосрочных тарифов (2-я корректировка)</v>
          </cell>
        </row>
        <row r="18">
          <cell r="H1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30">
          <cell r="T30">
            <v>890184878.93000007</v>
          </cell>
        </row>
      </sheetData>
      <sheetData sheetId="9"/>
      <sheetData sheetId="10">
        <row r="28">
          <cell r="L28">
            <v>34.638361860214296</v>
          </cell>
        </row>
      </sheetData>
      <sheetData sheetId="11">
        <row r="39">
          <cell r="R39">
            <v>308421889.68198013</v>
          </cell>
        </row>
      </sheetData>
      <sheetData sheetId="12"/>
      <sheetData sheetId="13"/>
      <sheetData sheetId="14">
        <row r="83">
          <cell r="V83">
            <v>38167</v>
          </cell>
        </row>
      </sheetData>
      <sheetData sheetId="15"/>
      <sheetData sheetId="16"/>
      <sheetData sheetId="17"/>
      <sheetData sheetId="18"/>
      <sheetData sheetId="19">
        <row r="8">
          <cell r="C8">
            <v>2135532169.7295704</v>
          </cell>
        </row>
      </sheetData>
      <sheetData sheetId="20"/>
      <sheetData sheetId="21"/>
      <sheetData sheetId="22">
        <row r="14">
          <cell r="H14">
            <v>2625.6446187624342</v>
          </cell>
        </row>
      </sheetData>
      <sheetData sheetId="23">
        <row r="15">
          <cell r="U15">
            <v>48.749856136815538</v>
          </cell>
        </row>
      </sheetData>
      <sheetData sheetId="24"/>
      <sheetData sheetId="25"/>
      <sheetData sheetId="26">
        <row r="18">
          <cell r="E18">
            <v>0.3315766196200064</v>
          </cell>
        </row>
      </sheetData>
      <sheetData sheetId="27">
        <row r="40">
          <cell r="D40">
            <v>112852936.09999999</v>
          </cell>
        </row>
      </sheetData>
      <sheetData sheetId="28">
        <row r="3">
          <cell r="C3" t="str">
            <v>общество с ограниченной ответственностью "Томскводоканал"</v>
          </cell>
        </row>
      </sheetData>
      <sheetData sheetId="29"/>
      <sheetData sheetId="30"/>
      <sheetData sheetId="31">
        <row r="10">
          <cell r="D10">
            <v>612880716.78356814</v>
          </cell>
        </row>
      </sheetData>
      <sheetData sheetId="32"/>
      <sheetData sheetId="33"/>
      <sheetData sheetId="34">
        <row r="35">
          <cell r="J35">
            <v>339.68277372324792</v>
          </cell>
        </row>
      </sheetData>
      <sheetData sheetId="35"/>
      <sheetData sheetId="36">
        <row r="59">
          <cell r="H59">
            <v>410943.80010736792</v>
          </cell>
        </row>
      </sheetData>
      <sheetData sheetId="37">
        <row r="29">
          <cell r="G29">
            <v>605442280.25548387</v>
          </cell>
        </row>
      </sheetData>
      <sheetData sheetId="38"/>
      <sheetData sheetId="39">
        <row r="11">
          <cell r="M11">
            <v>3963963.16924224</v>
          </cell>
        </row>
      </sheetData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С"/>
      <sheetName val="ЧСВ"/>
      <sheetName val="МСВ"/>
      <sheetName val="ТСж"/>
      <sheetName val="свод"/>
      <sheetName val="подогрев ГВС"/>
      <sheetName val="ХОВ"/>
      <sheetName val="Вода"/>
      <sheetName val="Вода для ГВС"/>
      <sheetName val="Стоки"/>
      <sheetName val="расчет_свод"/>
      <sheetName val="Отопление"/>
      <sheetName val="Свод план тепло"/>
      <sheetName val="1.2.1"/>
      <sheetName val="2.2.4"/>
      <sheetName val="Январь"/>
      <sheetName val="Таблица по нормативам тепло"/>
      <sheetName val="Форма 2(год)"/>
      <sheetName val="транспортировка (3)"/>
      <sheetName val="масла,литры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>
            <v>461268.57</v>
          </cell>
        </row>
        <row r="3">
          <cell r="D3">
            <v>172422.61</v>
          </cell>
        </row>
        <row r="4">
          <cell r="D4">
            <v>2301622.13</v>
          </cell>
        </row>
        <row r="5">
          <cell r="D5">
            <v>2317681.7200000002</v>
          </cell>
        </row>
        <row r="8">
          <cell r="D8">
            <v>27239.75</v>
          </cell>
        </row>
        <row r="9">
          <cell r="D9">
            <v>2846.7</v>
          </cell>
        </row>
        <row r="14">
          <cell r="D14">
            <v>5.4316067457375848E-2</v>
          </cell>
          <cell r="E14">
            <v>4.8829595997034854E-2</v>
          </cell>
          <cell r="F14">
            <v>4.7046492772424023E-2</v>
          </cell>
          <cell r="G14">
            <v>4.6772169199406979E-2</v>
          </cell>
          <cell r="I14">
            <v>5.4316067457375848E-2</v>
          </cell>
          <cell r="J14">
            <v>4.8829595997034854E-2</v>
          </cell>
        </row>
        <row r="15">
          <cell r="D15">
            <v>4.0069681245366945E-2</v>
          </cell>
          <cell r="E15">
            <v>3.6022238695329875E-2</v>
          </cell>
          <cell r="F15">
            <v>3.4706819866567831E-2</v>
          </cell>
          <cell r="G15">
            <v>3.4504447739065976E-2</v>
          </cell>
          <cell r="I15">
            <v>4.0069681245366945E-2</v>
          </cell>
          <cell r="J15">
            <v>3.6022238695329875E-2</v>
          </cell>
        </row>
        <row r="16">
          <cell r="D16">
            <v>4.1945654188287627E-2</v>
          </cell>
          <cell r="E16">
            <v>3.7708719421793921E-2</v>
          </cell>
          <cell r="F16">
            <v>3.6331715622683468E-2</v>
          </cell>
          <cell r="G16">
            <v>3.6119868884358787E-2</v>
          </cell>
          <cell r="I16">
            <v>4.1945654188287627E-2</v>
          </cell>
          <cell r="J16">
            <v>3.7708719421793921E-2</v>
          </cell>
        </row>
        <row r="18">
          <cell r="D18">
            <v>2.7382783543365458E-2</v>
          </cell>
          <cell r="E18">
            <v>2.461684581171238E-2</v>
          </cell>
          <cell r="F18">
            <v>2.371791604892513E-2</v>
          </cell>
          <cell r="G18">
            <v>2.3579619162342476E-2</v>
          </cell>
          <cell r="I18">
            <v>2.7382783543365458E-2</v>
          </cell>
          <cell r="J18">
            <v>2.461684581171238E-2</v>
          </cell>
        </row>
        <row r="19">
          <cell r="D19">
            <v>8.2561156412157173E-3</v>
          </cell>
          <cell r="E19">
            <v>7.4221645663454421E-3</v>
          </cell>
          <cell r="F19">
            <v>7.1511304670126025E-3</v>
          </cell>
          <cell r="G19">
            <v>7.1094329132690894E-3</v>
          </cell>
          <cell r="I19">
            <v>8.2561156412157173E-3</v>
          </cell>
          <cell r="J19">
            <v>7.4221645663454421E-3</v>
          </cell>
        </row>
        <row r="24">
          <cell r="D24">
            <v>8.2561156412157173E-3</v>
          </cell>
          <cell r="E24">
            <v>7.4221645663454421E-3</v>
          </cell>
          <cell r="F24">
            <v>7.1511304670126025E-3</v>
          </cell>
          <cell r="G24">
            <v>7.1094329132690894E-3</v>
          </cell>
          <cell r="I24">
            <v>8.2561156412157173E-3</v>
          </cell>
          <cell r="J24">
            <v>7.4221645663454421E-3</v>
          </cell>
        </row>
        <row r="26">
          <cell r="D26">
            <v>2.5593958487768721E-2</v>
          </cell>
          <cell r="E26">
            <v>2.300871015567087E-2</v>
          </cell>
          <cell r="F26">
            <v>2.2168504447739067E-2</v>
          </cell>
          <cell r="G26">
            <v>2.2039242031134176E-2</v>
          </cell>
          <cell r="I26">
            <v>2.5593958487768721E-2</v>
          </cell>
          <cell r="J26">
            <v>2.300871015567087E-2</v>
          </cell>
        </row>
        <row r="27">
          <cell r="D27">
            <v>4.3482209043736113E-2</v>
          </cell>
          <cell r="E27">
            <v>3.9090066716085996E-2</v>
          </cell>
          <cell r="F27">
            <v>3.7662620459599706E-2</v>
          </cell>
          <cell r="G27">
            <v>3.7443013343217202E-2</v>
          </cell>
          <cell r="I27">
            <v>4.3482209043736113E-2</v>
          </cell>
          <cell r="J27">
            <v>3.9090066716085996E-2</v>
          </cell>
        </row>
        <row r="28">
          <cell r="D28">
            <v>4.9766030392883624E-2</v>
          </cell>
          <cell r="E28">
            <v>4.4739158636026691E-2</v>
          </cell>
          <cell r="F28">
            <v>4.3105425315048185E-2</v>
          </cell>
          <cell r="G28">
            <v>4.285408172720534E-2</v>
          </cell>
          <cell r="I28">
            <v>4.9766030392883624E-2</v>
          </cell>
          <cell r="J28">
            <v>4.4739158636026691E-2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Неопл_11-02"/>
      <sheetName val="Свод_неопл"/>
      <sheetName val="реестр_бюджет"/>
      <sheetName val="График"/>
      <sheetName val="поступления"/>
      <sheetName val="Реестр_ГУТА"/>
      <sheetName val="в"/>
      <sheetName val="Энергосбыт"/>
      <sheetName val="цены цехов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ый лист"/>
      <sheetName val="янв98"/>
      <sheetName val="фвр2м98"/>
      <sheetName val="мрт1кв98"/>
      <sheetName val="апр4м98"/>
      <sheetName val="май5мес98"/>
      <sheetName val="июнь2кв1пг98"/>
      <sheetName val="июль7мес98"/>
      <sheetName val="авг 8 мес98"/>
      <sheetName val="сент3кв9мес98"/>
      <sheetName val="окт 10 мес 98 "/>
      <sheetName val="нбр11мес98"/>
      <sheetName val="дкб IV кв 98"/>
      <sheetName val="Разд"/>
      <sheetName val="янв 99 г"/>
      <sheetName val="янв 99 к ф"/>
      <sheetName val="февр99"/>
      <sheetName val="Свод директору"/>
      <sheetName val="февр99 к Ф"/>
      <sheetName val="март1кв99"/>
      <sheetName val="мрт1кв99 к Ф"/>
      <sheetName val="курс,ЛБМ"/>
      <sheetName val="Логвинову"/>
      <sheetName val="М 1кв99 Факт"/>
      <sheetName val="Апр4 м 9"/>
      <sheetName val="Май 5 м 9"/>
      <sheetName val="июнь 2кв1пг 9"/>
      <sheetName val="Для ВАМИ"/>
      <sheetName val="курс,ЛБМ (2)"/>
      <sheetName val="Граф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ый лист"/>
      <sheetName val="янв98"/>
      <sheetName val="фвр2м98"/>
      <sheetName val="мрт1кв98"/>
      <sheetName val="апр4м98"/>
      <sheetName val="май5мес98"/>
      <sheetName val="июнь2кв1пг98"/>
      <sheetName val="июль7мес98"/>
      <sheetName val="авг 8 мес98"/>
      <sheetName val="сент3кв9мес98"/>
      <sheetName val="окт 10 мес 98 "/>
      <sheetName val="нбр11мес98"/>
      <sheetName val="дкб IV кв 98"/>
      <sheetName val="Разд"/>
      <sheetName val="янв 99 г"/>
      <sheetName val="янв 99 к ф"/>
      <sheetName val="февр99"/>
      <sheetName val="Свод директору"/>
      <sheetName val="февр99 к Ф"/>
      <sheetName val="март1кв99"/>
      <sheetName val="мрт1кв99 к Ф"/>
      <sheetName val="курс,ЛБМ"/>
      <sheetName val="Логвинову"/>
      <sheetName val="М 1кв99 Факт"/>
      <sheetName val="Апр4 м 9"/>
      <sheetName val="Май 5 м 9"/>
      <sheetName val="июнь 2кв1пг 9"/>
      <sheetName val="Для ВАМИ"/>
      <sheetName val="курс,ЛБМ (2)"/>
      <sheetName val="График"/>
      <sheetName val="Анкета Т, В, 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1"/>
      <sheetName val="Лист9"/>
      <sheetName val="Январь 1997 г"/>
      <sheetName val="Февраль 1997"/>
      <sheetName val="2  месяца 1997"/>
      <sheetName val="МАРТ"/>
      <sheetName val="1 квартал 1997"/>
      <sheetName val="АПРЕЛ Ь"/>
      <sheetName val="МАЙ 1997"/>
      <sheetName val="ИЮНЬ 1997"/>
      <sheetName val="2 квартал 1997"/>
      <sheetName val="Лист13"/>
      <sheetName val="Лист14"/>
      <sheetName val="В $"/>
      <sheetName val="Лист12"/>
      <sheetName val="1полуг"/>
      <sheetName val="июнь"/>
      <sheetName val="7м-в"/>
      <sheetName val="8 мес"/>
      <sheetName val="август"/>
      <sheetName val="сент"/>
      <sheetName val="3кв97"/>
      <sheetName val="9м-в97"/>
      <sheetName val="Октябрь"/>
      <sheetName val="10 м - в"/>
      <sheetName val="нбр97"/>
      <sheetName val="11м-в97"/>
      <sheetName val="дкбр97"/>
      <sheetName val="4кв97"/>
      <sheetName val="97г"/>
      <sheetName val="янв98 "/>
      <sheetName val="фвр98"/>
      <sheetName val="2мес98"/>
      <sheetName val="март98"/>
      <sheetName val="1кв98"/>
      <sheetName val="апр98"/>
      <sheetName val="4 мес 98"/>
      <sheetName val="май 98"/>
      <sheetName val="5 мес 98"/>
      <sheetName val="июнь98"/>
      <sheetName val="2 кв98"/>
      <sheetName val="1 пгд98старый формат"/>
      <sheetName val="1 пгд98 (2)образец формата"/>
      <sheetName val="1 пгд98 "/>
      <sheetName val="июль98"/>
      <sheetName val="7 мес 98"/>
      <sheetName val="авг 98"/>
      <sheetName val="8 мес 98"/>
      <sheetName val="сент 98"/>
      <sheetName val="3 кв 98"/>
      <sheetName val="9 мес 98"/>
      <sheetName val="окт 98"/>
      <sheetName val="10 мес 98"/>
      <sheetName val="нбр 98"/>
      <sheetName val="11 мес 98"/>
      <sheetName val="дкб98"/>
      <sheetName val="4 кв98"/>
      <sheetName val="1998"/>
      <sheetName val="Отч 98 к 97"/>
      <sheetName val="Янв 99"/>
      <sheetName val="Фвр 99"/>
      <sheetName val="2 мес99"/>
      <sheetName val="Мрт 99"/>
      <sheetName val="1 кв 99"/>
      <sheetName val="Ф апр к март"/>
      <sheetName val=" апр 9 к апр 8"/>
      <sheetName val="Апр 99"/>
      <sheetName val="4 мес 99"/>
      <sheetName val="Май 9"/>
      <sheetName val="5 мес 9"/>
      <sheetName val="1 пг9 к 1 пг8"/>
      <sheetName val="июнь9"/>
      <sheetName val="2 кв9"/>
      <sheetName val="1 пг9"/>
      <sheetName val="июль99"/>
      <sheetName val="7 мес99"/>
      <sheetName val="авг99"/>
      <sheetName val="8 мес99"/>
      <sheetName val="сент99"/>
      <sheetName val="3 кв99"/>
      <sheetName val="9мес99"/>
      <sheetName val="окт99"/>
      <sheetName val="10мес99"/>
      <sheetName val="нбр99"/>
      <sheetName val="11мес99"/>
      <sheetName val="дкб99"/>
      <sheetName val="4 кв99"/>
      <sheetName val="1999"/>
      <sheetName val="1999 $$"/>
      <sheetName val="Лист1"/>
      <sheetName val="Янв_01"/>
      <sheetName val="Фвр_01"/>
      <sheetName val="2 мес"/>
      <sheetName val="Лист2"/>
      <sheetName val="масла,ли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s.xls"/>
      <sheetName val="groups"/>
    </sheetNames>
    <definedNames>
      <definedName name="Add_name"/>
    </definedNames>
    <sheetDataSet>
      <sheetData sheetId="0" refreshError="1"/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Анкета"/>
      <sheetName val="Т.1.1."/>
      <sheetName val="Т.1.2."/>
      <sheetName val="Т.1.4."/>
      <sheetName val="Т.1.5."/>
      <sheetName val="Т.1.6."/>
      <sheetName val="Лист3"/>
      <sheetName val="1.15 без пароля"/>
      <sheetName val="Т.1.15."/>
      <sheetName val="26 счет для тарифа"/>
      <sheetName val="свод 25 счета укрупненно"/>
      <sheetName val="Факт 2009 г. для В.В."/>
      <sheetName val="Для В.В."/>
      <sheetName val="Смета (2)"/>
      <sheetName val="1.21 без паролей с уменьшением"/>
      <sheetName val="П2. к1.21."/>
      <sheetName val="Прил.2 к 1.21."/>
      <sheetName val="1 к 1.15"/>
      <sheetName val="свод 2008 "/>
      <sheetName val="2 к 1.15."/>
      <sheetName val="капитальный ремонт 2010 г."/>
      <sheetName val="разбивка"/>
      <sheetName val="4.2 к 1.15"/>
      <sheetName val="4.1 к 1.15"/>
      <sheetName val="5.1 к 1.15 без пароля"/>
      <sheetName val="5.1 к 1.15."/>
      <sheetName val="5.2 к 1.15."/>
      <sheetName val="5.3 к 1.15."/>
      <sheetName val="5.4. к 1.15 без пароля"/>
      <sheetName val="5.4 к 1.15."/>
      <sheetName val="Автотрансп. расх. разб."/>
      <sheetName val="6 к 1.15 без пароля"/>
      <sheetName val="6 к 1.15."/>
      <sheetName val="6 к 1.15 без пароля (2)"/>
      <sheetName val="7 к 1.15 без пароля"/>
      <sheetName val="7 к 1.15."/>
      <sheetName val="ОХР"/>
      <sheetName val="8 к 1.15 без пароля"/>
      <sheetName val="8 к 1.15."/>
      <sheetName val="Т.1.16."/>
      <sheetName val="8 к 1.15. (2)"/>
      <sheetName val="Т1.16"/>
      <sheetName val="ЗП"/>
      <sheetName val="П1.16"/>
      <sheetName val="Анализ роста ФОТ"/>
      <sheetName val="Т1.16 (2)"/>
      <sheetName val="П1.17"/>
      <sheetName val="Для В.В. (2)"/>
      <sheetName val="17 свернутая"/>
      <sheetName val="17 (3)"/>
      <sheetName val="1 к 1.17 без пароля"/>
      <sheetName val="1 к 1.17."/>
      <sheetName val="аренда имущества"/>
      <sheetName val="2011г."/>
      <sheetName val="2 к 1.17."/>
      <sheetName val="1.21 без паролей"/>
      <sheetName val="1.21."/>
      <sheetName val="П1. к 1.21."/>
      <sheetName val="P2.1 (2)"/>
      <sheetName val="P2.2 (2)"/>
      <sheetName val="Лист2"/>
      <sheetName val="Лист1"/>
      <sheetName val="капитальный ремонт (2)"/>
      <sheetName val="июнь9"/>
      <sheetName val="масла,ли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ортизация"/>
      <sheetName val="заработная плата"/>
      <sheetName val="постоянные затраты"/>
      <sheetName val="Конс_отчет"/>
      <sheetName val="деньги-реализ"/>
      <sheetName val="коэфф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Лист3"/>
      <sheetName val="Деб_кред_задолж  "/>
      <sheetName val="?????????? ???????"/>
      <sheetName val="июнь9"/>
      <sheetName val="оборудование"/>
      <sheetName val="с쀠턮.Ѐен"/>
      <sheetName val="Январь"/>
      <sheetName val="График"/>
      <sheetName val="Заголовок"/>
      <sheetName val="1.2.1"/>
      <sheetName val="2.2.4"/>
      <sheetName val="2002(v1)"/>
      <sheetName val="постоянныезатраты"/>
      <sheetName val="Усл К"/>
      <sheetName val="Прил 4"/>
      <sheetName val="С 2004 Ф"/>
      <sheetName val="№1 Осн показ"/>
      <sheetName val="№2 Динамика факта осн пок"/>
      <sheetName val="№3 Динамика ремонтов"/>
      <sheetName val="№4 Анализ ст-ти услуг  КраМЗ "/>
      <sheetName val="№4 Анализ ст-ти услуг БрАЗ"/>
      <sheetName val="№4 Анализ ст-ти услуг САЗ"/>
      <sheetName val="№4 Анализ ст-ти услуг НкАЗ"/>
      <sheetName val="№4 Анализ ст-ти услуг АГК"/>
      <sheetName val="№5 анализ сметы по филиалам"/>
      <sheetName val="№6 анализ БИЗ по филиалам"/>
      <sheetName val="№6 БИЗ(изм)"/>
      <sheetName val="№7 25 счет"/>
      <sheetName val="№8 26 счет"/>
      <sheetName val="№9 Расш услуг"/>
      <sheetName val="№9 Расш услуг КраМЗ(изм)"/>
      <sheetName val="№10 Доп передан затраты "/>
      <sheetName val="№11 Сведения об авансах"/>
      <sheetName val="№12 Отчет по движению"/>
      <sheetName val="№13 Анализ МТО закупки списание"/>
      <sheetName val="№14 Анализ ФОТ "/>
      <sheetName val="№15 Наруш тр дисц"/>
      <sheetName val="№16 Анализ заболев"/>
      <sheetName val="№17 Меропр по охр труда "/>
      <sheetName val="№18 ТМЦ"/>
      <sheetName val="№18 ТМЦ(изм)"/>
      <sheetName val="Données"/>
      <sheetName val="2002(v2)"/>
      <sheetName val="Калькуляции"/>
      <sheetName val="Personnel"/>
      <sheetName val="титул БДР"/>
      <sheetName val="Общ"/>
      <sheetName val="Параметры"/>
      <sheetName val="Исходные"/>
      <sheetName val="Бюджет по кварталам"/>
      <sheetName val="Сводка2"/>
      <sheetName val="КУРС"/>
      <sheetName val="Отопление"/>
      <sheetName val="àìîðòèçàöèÿ"/>
      <sheetName val="çàðàáîòíàÿ ïëàòà"/>
      <sheetName val="ïîñòîÿííûå çàòðàòû"/>
      <sheetName val="Êîíñ_îò÷åò"/>
      <sheetName val="äåíüãè-ðåàëèç"/>
      <sheetName val="êîýôô"/>
      <sheetName val="Äîçàêë-new"/>
      <sheetName val="Rual Trade (ÄÎÇÀÊË)"/>
      <sheetName val="Ôîðìà ÐÓÀË"/>
      <sheetName val="ñïðàâêà_äåí"/>
      <sheetName val="Ïë_Ñìåòû"/>
      <sheetName val="Îïåðàöèè"/>
      <sheetName val="ñòàòüè"/>
      <sheetName val="Ëèñò1"/>
      <sheetName val="Óëüÿíîâ-ÑÌÇ"/>
      <sheetName val="Ëèñò2"/>
      <sheetName val="Öåíòðû_çàòðàò"/>
      <sheetName val="Ëèñò3"/>
      <sheetName val="Äåá_êðåä_çàäîëæ  "/>
      <sheetName val="èþíü9"/>
      <sheetName val="îáîðóäîâàíèå"/>
      <sheetName val="ñ??????.?åí"/>
      <sheetName val="ßíâàðü"/>
      <sheetName val="Ãðàôèê"/>
      <sheetName val="Çàãîëîâîê"/>
      <sheetName val="Îòîïëåíèå"/>
      <sheetName val="?????????????????"/>
      <sheetName val="оглавление"/>
      <sheetName val="Дебиторка"/>
      <sheetName val="№10 㕂㘳_x0000__x0000_̀²츿䅿愗H_x0000__x0000__x0000_⸀Ёᨀ_x0000__x0000__x0000_뿎"/>
      <sheetName val=""/>
      <sheetName val="Список"/>
      <sheetName val="Кл предприятий"/>
      <sheetName val="№10 㕂㘳??̀²츿䅿愗H???⸀Ёᨀ???뿎"/>
      <sheetName val="䐦㕂㜸_x0000__x0000_ЀÑ퍹䂟ꩥ岏Ã"/>
      <sheetName val="䐦㕂㜸??ЀÑ퍹䂟ꩥ岏Ã"/>
      <sheetName val="Сдача "/>
      <sheetName val="№4 лнализ ст-ти услуг АГК"/>
      <sheetName val="Оборудование для БП"/>
      <sheetName val="Оборудование_стоим"/>
      <sheetName val="Д_коммерческий"/>
      <sheetName val="Списки выбора"/>
      <sheetName val="ГИТ"/>
      <sheetName val="Приложение 15"/>
      <sheetName val="Inventories as of 03.20"/>
      <sheetName val="Смета укрупнен."/>
      <sheetName val="__________ _______"/>
      <sheetName val="_________________"/>
      <sheetName val="Основные"/>
      <sheetName val="№10 㕂㘳"/>
      <sheetName val="䐦㕂㜸"/>
      <sheetName val="B"/>
      <sheetName val="ТД РАП"/>
      <sheetName val="s"/>
      <sheetName val="ПДС"/>
      <sheetName val="ФА соц.прогр"/>
      <sheetName val="base"/>
      <sheetName val="рабочий вар-т (2-новые цены)"/>
      <sheetName val="ограничения_азот"/>
      <sheetName val="№10 㕂㘳__̀²츿䅿愗H___⸀Ёᨀ___뿎"/>
      <sheetName val="䐦㕂㜸__ЀÑ퍹䂟ꩥ岏Ã"/>
      <sheetName val="Справочник"/>
      <sheetName val="ВЗК"/>
      <sheetName val="сырье"/>
      <sheetName val="БДДС"/>
      <sheetName val="Настройка"/>
      <sheetName val="V (ports)"/>
      <sheetName val="09"/>
      <sheetName val="Списки"/>
      <sheetName val="POST_Z"/>
      <sheetName val="база"/>
      <sheetName val="Вода для ГВС"/>
      <sheetName val="Производство электроэнергии"/>
      <sheetName val="ВиВ"/>
      <sheetName val="БДДС_нов"/>
      <sheetName val="имена"/>
      <sheetName val="Макро"/>
    </sheetNames>
    <sheetDataSet>
      <sheetData sheetId="0" refreshError="1"/>
      <sheetData sheetId="1" refreshError="1"/>
      <sheetData sheetId="2" refreshError="1"/>
      <sheetData sheetId="3">
        <row r="18">
          <cell r="F18">
            <v>410.43131023479225</v>
          </cell>
        </row>
      </sheetData>
      <sheetData sheetId="4">
        <row r="18">
          <cell r="F18">
            <v>410.43131023479225</v>
          </cell>
        </row>
      </sheetData>
      <sheetData sheetId="5">
        <row r="18">
          <cell r="F18">
            <v>410.43131023479225</v>
          </cell>
        </row>
      </sheetData>
      <sheetData sheetId="6">
        <row r="18">
          <cell r="F18">
            <v>410.43131023479225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I "/>
      <sheetName val="I.1"/>
      <sheetName val="1.1.1"/>
      <sheetName val="1.1.2"/>
      <sheetName val="1.1.3"/>
      <sheetName val="1.1.4"/>
      <sheetName val="1.1.5"/>
      <sheetName val="1.1.6"/>
      <sheetName val="1.1.7"/>
      <sheetName val="1.1.8"/>
      <sheetName val="1.1.9"/>
      <sheetName val="1.1.10"/>
      <sheetName val="1.1.11"/>
      <sheetName val="1.1.12"/>
      <sheetName val="I.2"/>
      <sheetName val="1.2.1"/>
      <sheetName val="1.2.2"/>
      <sheetName val="1.2.3"/>
      <sheetName val="1.2.4"/>
      <sheetName val="Лист1"/>
      <sheetName val="1.2.5"/>
      <sheetName val="1.2.6"/>
      <sheetName val="I.3"/>
      <sheetName val="1.3.1"/>
      <sheetName val="1.3.2"/>
      <sheetName val="1.3.3 "/>
      <sheetName val="1.3.4"/>
      <sheetName val="I.4"/>
      <sheetName val="1.4.1"/>
      <sheetName val="1.4.2"/>
      <sheetName val="II "/>
      <sheetName val="II.1"/>
      <sheetName val="2.1.1 "/>
      <sheetName val="2.1.2"/>
      <sheetName val="2.1.3"/>
      <sheetName val="2.1.4"/>
      <sheetName val="2.1.5"/>
      <sheetName val="2.1.6"/>
      <sheetName val="2.1.1 (2)"/>
      <sheetName val="2.1.2 (2)"/>
      <sheetName val="2.1.4 (2)"/>
      <sheetName val="2.1.3 (2)"/>
      <sheetName val="2.1.6 (2)"/>
      <sheetName val="2.1.5(2)"/>
      <sheetName val="2.1.7"/>
      <sheetName val="2.1.8"/>
      <sheetName val="2.1.9"/>
      <sheetName val="2.1.10"/>
      <sheetName val="2.1.11"/>
      <sheetName val="II.2"/>
      <sheetName val="2.2.1"/>
      <sheetName val="2.2.2"/>
      <sheetName val="2.2.3"/>
      <sheetName val="2.2.4"/>
      <sheetName val="2.2.5"/>
      <sheetName val="2.2.7"/>
      <sheetName val="2.2.6"/>
      <sheetName val="II.3"/>
      <sheetName val="2.3.1"/>
      <sheetName val="2.3.2"/>
      <sheetName val="2.3.3"/>
      <sheetName val="2.3.4"/>
      <sheetName val="2.3.5"/>
      <sheetName val="2.3.6"/>
      <sheetName val="2.3.7"/>
      <sheetName val="2.3.8"/>
      <sheetName val="2.3.9"/>
      <sheetName val="2.3.10"/>
      <sheetName val="2.3.11"/>
      <sheetName val="2.3.12"/>
      <sheetName val="2.3.13"/>
      <sheetName val="2.3.14"/>
      <sheetName val="2.3.15"/>
      <sheetName val="2.3.17"/>
      <sheetName val="2.3.16"/>
      <sheetName val="2.3.18"/>
      <sheetName val="2.3.19"/>
      <sheetName val="2.3.20"/>
      <sheetName val="2.3.21"/>
      <sheetName val="2.3.22"/>
      <sheetName val="2.3.23"/>
      <sheetName val="2.3.24"/>
      <sheetName val="2.3.25"/>
      <sheetName val="II.5"/>
      <sheetName val="2.5.1"/>
      <sheetName val="2.5.2"/>
      <sheetName val="2.5.3"/>
      <sheetName val="2.5.4"/>
      <sheetName val="2.5.5"/>
      <sheetName val="III"/>
      <sheetName val="III.2"/>
      <sheetName val="3.2.1"/>
      <sheetName val="3.2.2"/>
      <sheetName val="3.2.2.а"/>
      <sheetName val="3.2.2.б"/>
      <sheetName val="3.2.2.в"/>
      <sheetName val="3.2.2.г"/>
      <sheetName val="3.2.2.д"/>
      <sheetName val="III.3"/>
      <sheetName val="3.3.1"/>
      <sheetName val="3.3.2"/>
      <sheetName val="Лист2"/>
      <sheetName val="Январь"/>
      <sheetName val="1_2_1"/>
      <sheetName val="2_2_4"/>
      <sheetName val="постоянные затраты"/>
      <sheetName val="Списки"/>
      <sheetName val="Отопл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прив.рес. янв"/>
      <sheetName val="прив.рес.февр"/>
      <sheetName val="Февраль"/>
      <sheetName val="Март"/>
      <sheetName val="Апрель"/>
      <sheetName val="Май"/>
      <sheetName val="Июнь"/>
      <sheetName val="Июль"/>
      <sheetName val="Август"/>
      <sheetName val=" пост ср-в янв"/>
      <sheetName val="пост ср-в февр"/>
      <sheetName val="пост ср-в март"/>
      <sheetName val="пост ср-в апрель"/>
      <sheetName val="постоянные затраты"/>
      <sheetName val="Données"/>
      <sheetName val="июнь9"/>
      <sheetName val="График"/>
      <sheetName val="масла,ли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I "/>
      <sheetName val="I.1"/>
      <sheetName val="1.1.1"/>
      <sheetName val="1.1.2"/>
      <sheetName val="1.1.3"/>
      <sheetName val="1.1.4"/>
      <sheetName val="1.1.5"/>
      <sheetName val="1.1.6"/>
      <sheetName val="1.1.7"/>
      <sheetName val="1.1.8"/>
      <sheetName val="1.1.9"/>
      <sheetName val="1.1.10"/>
      <sheetName val="1.1.11"/>
      <sheetName val="1.1.12"/>
      <sheetName val="I.2"/>
      <sheetName val="1.2.1"/>
      <sheetName val="1.2.2"/>
      <sheetName val="1.2.3"/>
      <sheetName val="1.2.4"/>
      <sheetName val="Лист1"/>
      <sheetName val="1.2.5"/>
      <sheetName val="1.2.6"/>
      <sheetName val="I.3"/>
      <sheetName val="1.3.1"/>
      <sheetName val="1.3.2"/>
      <sheetName val="1.3.3 "/>
      <sheetName val="1.3.4"/>
      <sheetName val="I.4"/>
      <sheetName val="1.4.1"/>
      <sheetName val="1.4.2"/>
      <sheetName val="II "/>
      <sheetName val="II.1"/>
      <sheetName val="2.1.1 "/>
      <sheetName val="2.1.2"/>
      <sheetName val="2.1.3"/>
      <sheetName val="2.1.4"/>
      <sheetName val="2.1.5"/>
      <sheetName val="2.1.6"/>
      <sheetName val="2.1.1 (2)"/>
      <sheetName val="2.1.2 (2)"/>
      <sheetName val="2.1.4 (2)"/>
      <sheetName val="2.1.3 (2)"/>
      <sheetName val="2.1.6 (2)"/>
      <sheetName val="2.1.5(2)"/>
      <sheetName val="2.1.7"/>
      <sheetName val="2.1.8"/>
      <sheetName val="2.1.9"/>
      <sheetName val="2.1.10"/>
      <sheetName val="2.1.11"/>
      <sheetName val="II.2"/>
      <sheetName val="2.2.1"/>
      <sheetName val="2.2.2"/>
      <sheetName val="2.2.3"/>
      <sheetName val="2.2.4"/>
      <sheetName val="2.2.5"/>
      <sheetName val="2.2.7"/>
      <sheetName val="2.2.6"/>
      <sheetName val="II.3"/>
      <sheetName val="2.3.1"/>
      <sheetName val="2.3.2"/>
      <sheetName val="2.3.3"/>
      <sheetName val="2.3.4"/>
      <sheetName val="2.3.5"/>
      <sheetName val="2.3.6"/>
      <sheetName val="2.3.7"/>
      <sheetName val="2.3.8"/>
      <sheetName val="2.3.9"/>
      <sheetName val="2.3.10"/>
      <sheetName val="2.3.11"/>
      <sheetName val="2.3.12"/>
      <sheetName val="2.3.13"/>
      <sheetName val="2.3.14"/>
      <sheetName val="2.3.15"/>
      <sheetName val="2.3.17"/>
      <sheetName val="2.3.16"/>
      <sheetName val="2.3.18"/>
      <sheetName val="2.3.19"/>
      <sheetName val="2.3.20"/>
      <sheetName val="2.3.21"/>
      <sheetName val="2.3.22"/>
      <sheetName val="2.3.23"/>
      <sheetName val="2.3.24"/>
      <sheetName val="2.3.25"/>
      <sheetName val="II.5"/>
      <sheetName val="2.5.1"/>
      <sheetName val="2.5.2"/>
      <sheetName val="2.5.3"/>
      <sheetName val="2.5.4"/>
      <sheetName val="2.5.5"/>
      <sheetName val="III"/>
      <sheetName val="III.2"/>
      <sheetName val="3.2.1"/>
      <sheetName val="3.2.2"/>
      <sheetName val="3.2.2.а"/>
      <sheetName val="3.2.2.б"/>
      <sheetName val="3.2.2.в"/>
      <sheetName val="3.2.2.г"/>
      <sheetName val="3.2.2.д"/>
      <sheetName val="III.3"/>
      <sheetName val="3.3.1"/>
      <sheetName val="3.3.2"/>
      <sheetName val="Лист2"/>
      <sheetName val="Январь"/>
      <sheetName val="Анкета"/>
      <sheetName val="#REF!"/>
      <sheetName val="постоянные затраты"/>
      <sheetName val="Макро"/>
      <sheetName val="бр х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MO"/>
      <sheetName val="изменения"/>
      <sheetName val="списки"/>
      <sheetName val="Инструкция"/>
      <sheetName val="Титульный"/>
      <sheetName val="Список листов "/>
      <sheetName val="данные об организации"/>
      <sheetName val="Анкета"/>
      <sheetName val="Харак-ки кач-ва воды (поверхн)"/>
      <sheetName val="Харак-ки кач-ва воды (подзем)"/>
      <sheetName val="Сооружения и оборудование"/>
      <sheetName val="справочник_ВС"/>
      <sheetName val="Сети"/>
      <sheetName val="Справочник_сети ВС"/>
      <sheetName val="Усл сеть ВС"/>
      <sheetName val="d сеть_расчет УЕ"/>
      <sheetName val="Техн характер системы"/>
      <sheetName val="исходные данные"/>
      <sheetName val="баланс по МО"/>
      <sheetName val="баланс ВСН МУ"/>
      <sheetName val="баланс базов. периода 2019-2023"/>
      <sheetName val="дефляторы"/>
      <sheetName val="показатели раздельного учета 1"/>
      <sheetName val="показатели раздельного учета 2"/>
      <sheetName val="показатели раздельного учета 3"/>
      <sheetName val="показатели раздельного учета 4"/>
      <sheetName val="показатели раздельного учета 5"/>
      <sheetName val="показатели раздельного учета 6"/>
      <sheetName val="форма №2"/>
      <sheetName val="Смета факт 2018"/>
      <sheetName val="НВВ18ф"/>
      <sheetName val="ОР 2018"/>
      <sheetName val="Смета 2018 КОРР "/>
      <sheetName val="анализ факт сметы  КОРР 2018"/>
      <sheetName val="полезный отпуск 2018 факт"/>
      <sheetName val="расчет выпадающих"/>
      <sheetName val="ППф"/>
      <sheetName val="ИПф"/>
      <sheetName val="ОР"/>
      <sheetName val="отчет по электроэнергии_2018"/>
      <sheetName val="отчет по электроэнергии (бсх)"/>
      <sheetName val="РЭ"/>
      <sheetName val="расходы по покупке воды"/>
      <sheetName val="сторонние услуги в тарифе"/>
      <sheetName val="тепловая энергия на обогрев"/>
      <sheetName val="Прочие энергоресурсы"/>
      <sheetName val="земля"/>
      <sheetName val="Аренда"/>
      <sheetName val="имущ.налог"/>
      <sheetName val="водный налог"/>
      <sheetName val="Бесхоз"/>
      <sheetName val="ремонт хозспособ (бсх)"/>
      <sheetName val="ремонт подряд (бсх)"/>
      <sheetName val="НВВ базовый расчет 2016-2018"/>
      <sheetName val="НВВ базовый расчет 2019-2023"/>
      <sheetName val="НРиА 2020"/>
      <sheetName val="НП"/>
      <sheetName val="НВВск и тариф 2020"/>
      <sheetName val="ПП"/>
      <sheetName val="ППсогл"/>
      <sheetName val="НВВсогл"/>
      <sheetName val="ПП 2016-2018"/>
      <sheetName val="ПП 2019-2023"/>
      <sheetName val="ПП2018-2020"/>
      <sheetName val="отчетПП"/>
      <sheetName val="приказ"/>
      <sheetName val="НВВ2018"/>
      <sheetName val="Лист1"/>
    </sheetNames>
    <sheetDataSet>
      <sheetData sheetId="0" refreshError="1"/>
      <sheetData sheetId="1" refreshError="1"/>
      <sheetData sheetId="2" refreshError="1">
        <row r="2">
          <cell r="M2" t="str">
            <v>7002011508</v>
          </cell>
        </row>
        <row r="23">
          <cell r="H23" t="str">
            <v>на питьевую воду</v>
          </cell>
        </row>
        <row r="24">
          <cell r="H24" t="str">
            <v>на техническую воду</v>
          </cell>
        </row>
        <row r="25">
          <cell r="H25" t="str">
            <v>на питьевую воду (с дополнительной очисткой)</v>
          </cell>
        </row>
        <row r="26">
          <cell r="H26" t="str">
            <v>на транспортировку воды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ВОД"/>
      <sheetName val="Лист3"/>
      <sheetName val="1.2.1"/>
      <sheetName val="2.2.4"/>
      <sheetName val="постоянные затра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Т, В, С"/>
      <sheetName val="Прил 2.1 ОХР"/>
      <sheetName val="Распределение ОХР"/>
      <sheetName val="Прил 2.2 ОХР ФАКТ"/>
      <sheetName val="Прил.2.2. ОХР План"/>
      <sheetName val="реестр дог. 2007"/>
      <sheetName val="реестр дог. 2008"/>
      <sheetName val="реестр дог. 2009"/>
      <sheetName val="Обучение"/>
      <sheetName val="Амортизация"/>
      <sheetName val="Прил 2.3 Прочие "/>
      <sheetName val="Прил 2.4 Проценты"/>
      <sheetName val="Прил 3.1 Сбыт"/>
      <sheetName val="расшифровка_сбыт"/>
      <sheetName val="план затрат"/>
      <sheetName val="Прил 3.2 Проч.цех."/>
      <sheetName val="обуч.,охр.труда"/>
      <sheetName val="налог на имущество"/>
      <sheetName val="вода на собств нужды"/>
      <sheetName val="Прил 5.1 Регламент"/>
      <sheetName val="Прил 5.2 Трансп"/>
      <sheetName val="расшифровка трансп "/>
      <sheetName val="Аренда транспорт"/>
      <sheetName val="Автоколонна"/>
      <sheetName val="ГТТ"/>
      <sheetName val="охрана труда "/>
      <sheetName val="ком.расх, прочие "/>
      <sheetName val="Прил 5.3 Вспом произв"/>
      <sheetName val="расшифровка_вспом"/>
      <sheetName val="Амортизация  "/>
      <sheetName val="Прил 6.1 Хоз.способ"/>
      <sheetName val="Прил 6.2 Подряд"/>
      <sheetName val="Прил 6.3 Материалы по котельной"/>
      <sheetName val="Прил 7.1  Спецодежда  Водяная"/>
      <sheetName val="Прил 7.2 Химреагент"/>
      <sheetName val="Прил 7.3 Вспом."/>
      <sheetName val="мыло"/>
      <sheetName val="Прил 8.2 Числ.  "/>
      <sheetName val="26  счет"/>
      <sheetName val="АТЦ"/>
      <sheetName val="23 счет"/>
      <sheetName val="Прил 10.2 Топл.цена "/>
      <sheetName val="Прил 11.1 Амортизация"/>
      <sheetName val="Прил 11.2 Аренда  "/>
      <sheetName val="1.2.1"/>
      <sheetName val="2.2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грузки АОР Керамик"/>
      <sheetName val="Лист2"/>
      <sheetName val="Лист3"/>
      <sheetName val="1.2.1"/>
      <sheetName val="2.2.4"/>
      <sheetName val="июнь9"/>
      <sheetName val="Анкета"/>
      <sheetName val="График"/>
      <sheetName val="sapactivexlhiddensheet"/>
      <sheetName val="АЧ"/>
      <sheetName val="дефляторы"/>
      <sheetName val="Параметры"/>
      <sheetName val="Расчет темпер.графика -Федецкий"/>
      <sheetName val="Январь"/>
      <sheetName val="Ачинский НПЗ"/>
    </sheetNames>
    <sheetDataSet>
      <sheetData sheetId="0" refreshError="1">
        <row r="6">
          <cell r="P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Instruction"/>
      <sheetName val="Лог обновления"/>
      <sheetName val="Список организаций"/>
      <sheetName val="Список объектов"/>
      <sheetName val="TECHSHEET"/>
      <sheetName val="TECH_HORISONTAL"/>
      <sheetName val="TECH_VERTICAL"/>
      <sheetName val="REESTR_ORG"/>
      <sheetName val="REESTR_SOURCE"/>
      <sheetName val="modGetGeoBase"/>
      <sheetName val="БПр"/>
      <sheetName val="БТр"/>
      <sheetName val="К"/>
      <sheetName val="Т"/>
      <sheetName val="ТМ1"/>
      <sheetName val="ТМ2"/>
      <sheetName val="ВС.БПр"/>
      <sheetName val="ВС.БТр"/>
      <sheetName val="ВС.К"/>
      <sheetName val="ВС.ТМ1"/>
      <sheetName val="ВС.ТМ2"/>
      <sheetName val="ВО.БПр"/>
      <sheetName val="ВО.БТр"/>
      <sheetName val="ВО.К"/>
      <sheetName val="ВО.ТМ1"/>
      <sheetName val="ВО.ТМ2"/>
      <sheetName val="ТБО.К"/>
      <sheetName val="ГВС.ТМ1"/>
      <sheetName val="ГВС.ТМ2"/>
      <sheetName val="Свод"/>
      <sheetName val="Результаты загрузки"/>
      <sheetName val="Комментарии"/>
      <sheetName val="Проверка"/>
      <sheetName val="REESTR_MO"/>
      <sheetName val="AUTHORISATION"/>
      <sheetName val="PLAN1X_LIST_ORG"/>
      <sheetName val="PLAN1X_LIST_SUBSIDIARY"/>
      <sheetName val="PLAN1X_LIST_SRC"/>
      <sheetName val="PLAN1X_BPR_DETAILED"/>
      <sheetName val="PLAN1X_MXPP_DETAILED"/>
      <sheetName val="PLAN1X_BTR_DETAILED"/>
      <sheetName val="PLAN1X_MXTR_DETAILED"/>
      <sheetName val="PLAN1X_CALC"/>
      <sheetName val="PLAN1X_CALC_ENERGY"/>
      <sheetName val="PLAN1X_FUEL"/>
      <sheetName val="PLAN1X_FUEL_GAS"/>
      <sheetName val="PLAN1X_FUEL_TR_1"/>
      <sheetName val="PLAN1X_FUEL_TR_2"/>
      <sheetName val="PLAN1X_FUEL_TR_3"/>
      <sheetName val="PLAN1X_FUEL_EE"/>
      <sheetName val="PLAN1X_TM1"/>
      <sheetName val="PLAN1X_TM2"/>
      <sheetName val="modLoad"/>
      <sheetName val="modLoadResults"/>
      <sheetName val="modLoadFiles"/>
      <sheetName val="modInfo"/>
      <sheetName val="modUIButtons"/>
      <sheetName val="modVLDCommonProv"/>
      <sheetName val="modVLDIntegrityProv"/>
      <sheetName val="modVLDProv"/>
      <sheetName val="modDataFEDERAL"/>
      <sheetName val="modCommonProcedures"/>
      <sheetName val="modBalPr"/>
      <sheetName val="modBalTr"/>
      <sheetName val="modCalc"/>
      <sheetName val="modFuel"/>
      <sheetName val="modListOrg"/>
      <sheetName val="modListObjects"/>
      <sheetName val="modCommandButton"/>
      <sheetName val="modfrmRegion"/>
      <sheetName val="modVLDProvGeneralProc"/>
      <sheetName val="modfrmPLAN1XCheckInIsInProgress"/>
      <sheetName val="modfrmPLAN1XUpdateIsInProgress"/>
      <sheetName val="modVLDOrgUniqueness"/>
      <sheetName val="modTM1"/>
      <sheetName val="modTM2"/>
      <sheetName val="modfrmReestr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GeneralProcedures"/>
      <sheetName val="modOpen"/>
      <sheetName val="modfrmReportMode"/>
      <sheetName val="modVLDProvTM"/>
    </sheetNames>
    <sheetDataSet>
      <sheetData sheetId="0"/>
      <sheetData sheetId="1"/>
      <sheetData sheetId="2"/>
      <sheetData sheetId="3">
        <row r="7">
          <cell r="J7" t="str">
            <v>Городской округ "Город Томск"</v>
          </cell>
        </row>
      </sheetData>
      <sheetData sheetId="4"/>
      <sheetData sheetId="5">
        <row r="2">
          <cell r="G2" t="str">
            <v>теплоснабжения</v>
          </cell>
        </row>
        <row r="18">
          <cell r="G18" t="str">
            <v>Вырабатываемая мощность станций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6">
          <cell r="XD36">
            <v>2082912.5330056273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эфф"/>
      <sheetName val="Развитие"/>
      <sheetName val="Пленки"/>
      <sheetName val="Пластины"/>
      <sheetName val="Пакеты_подложки"/>
      <sheetName val="Лента_листы_колпачки"/>
      <sheetName val="Банки_крышки"/>
      <sheetName val="Бартер"/>
      <sheetName val="Энергия_сторон"/>
      <sheetName val="Налоги"/>
      <sheetName val="Труд"/>
      <sheetName val="Коммерч"/>
      <sheetName val="Проч"/>
      <sheetName val="фин_план_дек"/>
      <sheetName val="фин_план_день"/>
      <sheetName val="фин_отчет_день"/>
      <sheetName val="фин_отчет_день накопительный"/>
      <sheetName val="График"/>
      <sheetName val="фин_план_дек_usd"/>
      <sheetName val="Бюджеты_мат-лы"/>
      <sheetName val="июнь9"/>
      <sheetName val="1.2.1"/>
      <sheetName val="2.2.4"/>
      <sheetName val="ОХР смета "/>
      <sheetName val="имена"/>
      <sheetName val="Январь"/>
      <sheetName val="Параметры"/>
      <sheetName val="Материал"/>
      <sheetName val="план 2000"/>
      <sheetName val="Списки"/>
      <sheetName val="Лист1"/>
      <sheetName val="справочник ФВиЗК"/>
      <sheetName val="Служебное"/>
      <sheetName val="строки_балансаДК"/>
      <sheetName val="строки_балансаФЗ"/>
      <sheetName val="Main"/>
      <sheetName val="Справочник"/>
      <sheetName val="постоянныезатраты"/>
      <sheetName val="постоянные затраты"/>
      <sheetName val="сырье"/>
      <sheetName val="Cash"/>
      <sheetName val="план продаж"/>
      <sheetName val="Регионы"/>
      <sheetName val="ЦФО"/>
      <sheetName val="2_2_4"/>
      <sheetName val="Позиция"/>
      <sheetName val="21.3"/>
      <sheetName val="Данные плана-счетов"/>
      <sheetName val="БПиР"/>
      <sheetName val="ФРП"/>
      <sheetName val="база"/>
      <sheetName val="++8210.20"/>
      <sheetName val="Ф2.1 Бюджет доходов и расходов"/>
      <sheetName val="Ф2_1 Бюджет доходов и расходов"/>
      <sheetName val="manag_balance"/>
      <sheetName val="Бал. тов. пр.-1"/>
      <sheetName val="Период"/>
      <sheetName val="статьи"/>
      <sheetName val="2002(v2)"/>
      <sheetName val="Калькуляции"/>
      <sheetName val="LineList"/>
      <sheetName val="P&amp;L"/>
      <sheetName val="предприятия"/>
      <sheetName val="ПДДС_окт2"/>
      <sheetName val="Юр.вопросы"/>
      <sheetName val="Служебная информация"/>
      <sheetName val="for ПрИЗ"/>
      <sheetName val="Список"/>
      <sheetName val="реестр отгрузка"/>
      <sheetName val="СС Al КРАЗ_03.2009"/>
      <sheetName val="ГП"/>
      <sheetName val="2.2"/>
      <sheetName val="Сводная табл."/>
      <sheetName val="Цеховые"/>
      <sheetName val="Списки для ВО ДДС"/>
      <sheetName val="Списки для ВО БДР"/>
      <sheetName val="УСЛУГИ"/>
      <sheetName val="ан_БЕ"/>
      <sheetName val="Списки1"/>
      <sheetName val="СС Al к.26"/>
      <sheetName val="БДР"/>
      <sheetName val="Распр.зарп.цех и доп."/>
      <sheetName val="ФОТ классы"/>
      <sheetName val="Исходные данные"/>
      <sheetName val="Конс"/>
      <sheetName val="Коды предприятий"/>
      <sheetName val="310"/>
      <sheetName val="2"/>
      <sheetName val="3"/>
      <sheetName val="Содерж_перс (без надбавок)"/>
      <sheetName val="4а"/>
      <sheetName val="4б"/>
      <sheetName val="4в"/>
      <sheetName val="Сод_оф"/>
      <sheetName val="Марк_PR"/>
      <sheetName val="Опл_тр"/>
      <sheetName val="Содерж_перс"/>
      <sheetName val="Штат"/>
      <sheetName val="Премии_2010"/>
      <sheetName val="Фин_деят"/>
      <sheetName val="СВОД_ДДС"/>
      <sheetName val="ДР"/>
      <sheetName val="Прил_1"/>
      <sheetName val="Прил_3"/>
      <sheetName val="Прил_2 Выставки"/>
      <sheetName val="Амор_Имущ"/>
      <sheetName val="Займ_%"/>
      <sheetName val="ДДС проекты"/>
      <sheetName val="пок-ли"/>
      <sheetName val="Займ_%_"/>
      <sheetName val="Ком"/>
      <sheetName val="Ремни"/>
      <sheetName val="Данные"/>
      <sheetName val="ИД"/>
      <sheetName val="жилой фонд"/>
      <sheetName val="[ПДДС_окт2._x0000__x0000__x0000__x0000__x0000__x0000__x0000__x0000_"/>
      <sheetName val="Декомпозиция"/>
      <sheetName val="Прил 12"/>
      <sheetName val="АЧ"/>
      <sheetName val="ТД РАП"/>
      <sheetName val="Прил. 2 Реестр рисков"/>
      <sheetName val="[ПДДС_окт2.????????"/>
      <sheetName val="Список предприятий"/>
      <sheetName val="рс"/>
      <sheetName val="Прибыль год"/>
      <sheetName val="[ПДДС_окт2."/>
      <sheetName val="Настройка"/>
      <sheetName val="B"/>
      <sheetName val="справочники"/>
      <sheetName val="Inputs1"/>
      <sheetName val="V (ports)"/>
      <sheetName val="руб"/>
      <sheetName val="БЕ_Переработка_руб"/>
      <sheetName val="CAPEX_шпон"/>
      <sheetName val="Неделя"/>
      <sheetName val="ГАЗ_камаз"/>
      <sheetName val="Отопление"/>
      <sheetName val="Б_01"/>
      <sheetName val="цены цехов"/>
      <sheetName val="Вода для ГВС"/>
      <sheetName val="Макро"/>
      <sheetName val="Оборудование_сто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тарифная заявка"/>
      <sheetName val="списки"/>
      <sheetName val="Анкета"/>
      <sheetName val="дефляторы"/>
      <sheetName val="данные об организации"/>
      <sheetName val="баланс по МО"/>
      <sheetName val="баланс ВСН"/>
      <sheetName val="Техн характер системы"/>
      <sheetName val="свод потребности объемов эл.эн"/>
      <sheetName val="Электроэнергия "/>
      <sheetName val="аренда расчет"/>
      <sheetName val="Аренда"/>
      <sheetName val="земля"/>
      <sheetName val="амортизация и им.налог"/>
      <sheetName val="свод численности и ФОТ"/>
      <sheetName val="Численность"/>
      <sheetName val="ФОТ ПП"/>
      <sheetName val="ремонт хозспособ"/>
      <sheetName val="ремонт подряд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Прочие энергоресурсы"/>
      <sheetName val="маш-ч"/>
      <sheetName val="собств_трансп"/>
      <sheetName val="аренда и услуги транспорта"/>
      <sheetName val="Транспортные расходы"/>
      <sheetName val="вспом база"/>
      <sheetName val="вспомогательное производство"/>
      <sheetName val="цеховые расходы"/>
      <sheetName val="Базовая лаборатория"/>
      <sheetName val="ОХР база"/>
      <sheetName val=" ФОТ (ОХР)"/>
      <sheetName val="общехозяйственные"/>
      <sheetName val="Сбыт"/>
      <sheetName val="Бесхоз"/>
      <sheetName val="водный налог"/>
      <sheetName val="НП"/>
      <sheetName val="смета 2016"/>
      <sheetName val="смета 2017"/>
      <sheetName val="смета 2019"/>
      <sheetName val="НВВ16ф"/>
      <sheetName val="ППф"/>
      <sheetName val="ИПф"/>
      <sheetName val="ЭОР"/>
      <sheetName val="ЭОП"/>
      <sheetName val="НВВ методом ДИ"/>
      <sheetName val="ПП_МЭОР"/>
      <sheetName val="ПП_ДИ"/>
      <sheetName val="отчет ПП"/>
      <sheetName val="смета согл_МЭОР"/>
      <sheetName val="ППсогл_МЭОР"/>
      <sheetName val="смета согл_ДИ"/>
      <sheetName val="ППсогл_ДИ"/>
      <sheetName val="приказ ДИ"/>
      <sheetName val="приказ МЭОР"/>
      <sheetName val="ЭЗ МЭОР"/>
      <sheetName val="ЭЗ ДИ"/>
    </sheetNames>
    <sheetDataSet>
      <sheetData sheetId="0">
        <row r="6">
          <cell r="B6" t="str">
            <v>г. Томск</v>
          </cell>
        </row>
      </sheetData>
      <sheetData sheetId="1"/>
      <sheetData sheetId="2"/>
      <sheetData sheetId="3"/>
      <sheetData sheetId="4">
        <row r="20">
          <cell r="G20">
            <v>1.1000000000000001</v>
          </cell>
        </row>
      </sheetData>
      <sheetData sheetId="5"/>
      <sheetData sheetId="6"/>
      <sheetData sheetId="7">
        <row r="7">
          <cell r="F7">
            <v>2017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">
          <cell r="D9">
            <v>1848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экспертиза"/>
      <sheetName val="имущ"/>
      <sheetName val="тариф"/>
    </sheetNames>
    <sheetDataSet>
      <sheetData sheetId="0"/>
      <sheetData sheetId="1"/>
      <sheetData sheetId="2">
        <row r="11">
          <cell r="D11">
            <v>46000</v>
          </cell>
        </row>
      </sheetData>
      <sheetData sheetId="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иски"/>
      <sheetName val="данные об организации"/>
      <sheetName val="баланс по МО"/>
      <sheetName val="ВОДОСН."/>
      <sheetName val="н.п.2013"/>
      <sheetName val="сети"/>
      <sheetName val="н.п.-В 2014"/>
      <sheetName val="Объем Электр"/>
      <sheetName val="свод потребности объемов эл.эн"/>
      <sheetName val="Электроэнергия "/>
      <sheetName val="Амортизация"/>
      <sheetName val="Аренда"/>
      <sheetName val="расчет числ"/>
      <sheetName val="Числ. ПП"/>
      <sheetName val="ФОТ ПП ( по периодам)"/>
      <sheetName val=" ФОТ ПП (по циклам)"/>
      <sheetName val=" ФОТ ( АУП)"/>
      <sheetName val="ремонт хозспособ"/>
      <sheetName val="ремонт подряд"/>
      <sheetName val="покупка-продажа воды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водный налог"/>
      <sheetName val="налоги"/>
      <sheetName val="ОХР смета "/>
      <sheetName val="Смета ДТР 2013 "/>
      <sheetName val="Смета 2014"/>
      <sheetName val="химреагенты"/>
      <sheetName val="Проч цех 2013"/>
      <sheetName val="Прочие цехов расчет"/>
      <sheetName val="н.п.-В 2014 согл"/>
      <sheetName val="Смета ДТР 2014 согл"/>
      <sheetName val="Произв прогр"/>
      <sheetName val="Для протокола"/>
      <sheetName val="Производств. программа в реест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Шифры"/>
      <sheetName val="Позиция"/>
      <sheetName val="ПереКодник"/>
      <sheetName val="Основная"/>
      <sheetName val="Модули"/>
      <sheetName val="???????"/>
      <sheetName val="коэфф"/>
      <sheetName val="Январь"/>
      <sheetName val="отчетный период"/>
      <sheetName val="Параметры"/>
      <sheetName val="Лист1"/>
      <sheetName val="2.3.4."/>
      <sheetName val="июнь9"/>
      <sheetName val="имена"/>
      <sheetName val="Отопление"/>
      <sheetName val="постоянные затраты"/>
      <sheetName val="FES"/>
      <sheetName val="Материал"/>
      <sheetName val="1.2.1"/>
      <sheetName val="2.2.4"/>
      <sheetName val="списки"/>
      <sheetName val="списки ДП"/>
      <sheetName val="Калькуляции"/>
      <sheetName val="цены"/>
      <sheetName val="Справочник"/>
      <sheetName val="Расх.коэфф, полная себ-ть"/>
      <sheetName val="2002(v2)"/>
      <sheetName val="Ввод"/>
      <sheetName val="Ïåðå÷åíü"/>
      <sheetName val="Øèôðû"/>
      <sheetName val="Ïîçèöèÿ"/>
      <sheetName val="ÏåðåÊîäíèê"/>
      <sheetName val="Îñíîâíàÿ"/>
      <sheetName val="Ìîäóëè"/>
      <sheetName val="êîýôô"/>
      <sheetName val="ßíâàðü"/>
      <sheetName val="îò÷åòíûé ïåðèîä"/>
      <sheetName val="Ïàðàìåòðû"/>
      <sheetName val="Ëèñò1"/>
      <sheetName val="èþíü9"/>
      <sheetName val="21.3"/>
      <sheetName val="Personnel"/>
      <sheetName val="SMetstrait"/>
      <sheetName val="балансAL"/>
      <sheetName val="sverxtip"/>
      <sheetName val="Предположения"/>
      <sheetName val="база"/>
      <sheetName val="сырье"/>
      <sheetName val="предоплата"/>
      <sheetName val="CHP on PES"/>
      <sheetName val="АЧ"/>
      <sheetName val="Июль"/>
      <sheetName val="60-2"/>
      <sheetName val="60"/>
      <sheetName val="76"/>
      <sheetName val="Корректирующие Таблицы"/>
      <sheetName val="Форма1"/>
      <sheetName val="2004"/>
      <sheetName val="План"/>
      <sheetName val="Списки1"/>
      <sheetName val="??????"/>
      <sheetName val="Кл предприятий"/>
      <sheetName val="Неделя"/>
      <sheetName val="Справочники"/>
      <sheetName val="Приложение 15"/>
      <sheetName val="ШР -в расчет"/>
      <sheetName val="БП Ф"/>
      <sheetName val="Период"/>
      <sheetName val="base"/>
      <sheetName val="услуги грн"/>
      <sheetName val="_______"/>
      <sheetName val="С_Версия"/>
      <sheetName val="Вид бюджета"/>
      <sheetName val="С_Заводы"/>
      <sheetName val="С_Месяцы"/>
      <sheetName val="?????????????"/>
      <sheetName val="Données"/>
      <sheetName val="услуги ТМЦ"/>
      <sheetName val="БДР"/>
      <sheetName val="расп МО"/>
      <sheetName val="Гр5(о)"/>
      <sheetName val="Консолидированный"/>
      <sheetName val="______"/>
      <sheetName val="_____________"/>
      <sheetName val="3а"/>
      <sheetName val="сортамент"/>
      <sheetName val="Shifrn"/>
      <sheetName val="группа"/>
      <sheetName val="БЕ_Переработка_руб"/>
      <sheetName val="Коды статей"/>
      <sheetName val="ПО 11 мес'10 (дол)"/>
      <sheetName val="Suhogruz"/>
      <sheetName val="оборудование"/>
      <sheetName val="Данные плана-счетов"/>
      <sheetName val="ПДС"/>
      <sheetName val="ФА соц.прогр"/>
      <sheetName val="СС Al к.26"/>
      <sheetName val="Расх_коэфф,_полная_себ-ть"/>
      <sheetName val="CHP_on_PES"/>
      <sheetName val="Корректирующие_Таблицы"/>
      <sheetName val="постоянные_затраты"/>
      <sheetName val="Приложение_15"/>
      <sheetName val="ШР_-в_расчет"/>
      <sheetName val="Кл_предприятий"/>
      <sheetName val="БП_Ф"/>
      <sheetName val="отчетный_период"/>
      <sheetName val="услуги_грн"/>
      <sheetName val="Вид_бюджета"/>
      <sheetName val="услуги_ТМЦ"/>
      <sheetName val="расп_МО"/>
      <sheetName val="постоянныезатраты"/>
      <sheetName val="#ССЫЛКА"/>
      <sheetName val="Анкета"/>
      <sheetName val="Коды"/>
      <sheetName val="График"/>
      <sheetName val="2_2_4"/>
      <sheetName val="Макро"/>
      <sheetName val="Вода для ГВС"/>
      <sheetName val="master cashflows - contractual"/>
      <sheetName val="план 2000"/>
    </sheetNames>
    <sheetDataSet>
      <sheetData sheetId="0">
        <row r="5">
          <cell r="B5" t="str">
            <v>ДОХОДЫ И ФИНАНСЫ</v>
          </cell>
        </row>
      </sheetData>
      <sheetData sheetId="1">
        <row r="5">
          <cell r="B5" t="str">
            <v>ДОХОДЫ И ФИНАНСЫ</v>
          </cell>
        </row>
      </sheetData>
      <sheetData sheetId="2" refreshError="1">
        <row r="5">
          <cell r="B5" t="str">
            <v>ДОХОДЫ И ФИНАНСЫ</v>
          </cell>
        </row>
        <row r="7">
          <cell r="B7">
            <v>1000001</v>
          </cell>
          <cell r="C7">
            <v>1</v>
          </cell>
          <cell r="D7">
            <v>1</v>
          </cell>
          <cell r="E7" t="str">
            <v>А. ДОХОДНАЯ ЧАСТЬ</v>
          </cell>
        </row>
        <row r="8">
          <cell r="B8">
            <v>1000011</v>
          </cell>
          <cell r="C8">
            <v>1</v>
          </cell>
          <cell r="D8">
            <v>11</v>
          </cell>
          <cell r="E8" t="str">
            <v>Всего за алюминий</v>
          </cell>
        </row>
        <row r="9">
          <cell r="B9">
            <v>1000111</v>
          </cell>
          <cell r="C9">
            <v>1</v>
          </cell>
          <cell r="D9">
            <v>111</v>
          </cell>
          <cell r="E9" t="str">
            <v>Толлинг</v>
          </cell>
        </row>
        <row r="10">
          <cell r="B10">
            <v>1011101</v>
          </cell>
          <cell r="C10">
            <v>1</v>
          </cell>
          <cell r="D10">
            <v>11101</v>
          </cell>
          <cell r="E10" t="str">
            <v xml:space="preserve"> - Возмещение расходов по грузоперевозкам</v>
          </cell>
        </row>
        <row r="11">
          <cell r="B11">
            <v>1011102</v>
          </cell>
          <cell r="C11">
            <v>1</v>
          </cell>
          <cell r="D11">
            <v>11102</v>
          </cell>
          <cell r="E11" t="str">
            <v xml:space="preserve"> - KRAZPA Metals</v>
          </cell>
        </row>
        <row r="12">
          <cell r="B12">
            <v>1011103</v>
          </cell>
          <cell r="C12">
            <v>1</v>
          </cell>
          <cell r="D12">
            <v>11103</v>
          </cell>
          <cell r="E12" t="str">
            <v xml:space="preserve"> - FORWARD</v>
          </cell>
        </row>
        <row r="13">
          <cell r="B13">
            <v>1011104</v>
          </cell>
          <cell r="C13">
            <v>1</v>
          </cell>
          <cell r="D13">
            <v>11104</v>
          </cell>
          <cell r="E13" t="str">
            <v xml:space="preserve"> - Танмет</v>
          </cell>
        </row>
        <row r="14">
          <cell r="B14">
            <v>1011105</v>
          </cell>
          <cell r="C14">
            <v>1</v>
          </cell>
          <cell r="D14">
            <v>11105</v>
          </cell>
          <cell r="E14" t="str">
            <v xml:space="preserve"> - COALCO 303-98</v>
          </cell>
        </row>
        <row r="15">
          <cell r="B15">
            <v>1011106</v>
          </cell>
          <cell r="C15">
            <v>1</v>
          </cell>
          <cell r="D15">
            <v>11106</v>
          </cell>
          <cell r="E15" t="str">
            <v xml:space="preserve"> - COALKO 304-98</v>
          </cell>
        </row>
        <row r="16">
          <cell r="B16">
            <v>1011107</v>
          </cell>
          <cell r="C16">
            <v>1</v>
          </cell>
          <cell r="D16">
            <v>11107</v>
          </cell>
          <cell r="E16" t="str">
            <v xml:space="preserve"> - ALDECO 301-98</v>
          </cell>
        </row>
        <row r="17">
          <cell r="B17">
            <v>1011108</v>
          </cell>
          <cell r="C17">
            <v>1</v>
          </cell>
          <cell r="D17">
            <v>11108</v>
          </cell>
          <cell r="E17" t="str">
            <v xml:space="preserve"> - ALDECO 305-98</v>
          </cell>
        </row>
        <row r="18">
          <cell r="B18">
            <v>1011109</v>
          </cell>
          <cell r="C18">
            <v>1</v>
          </cell>
          <cell r="D18">
            <v>11109</v>
          </cell>
          <cell r="E18" t="str">
            <v xml:space="preserve"> - PEAField 302-98</v>
          </cell>
        </row>
        <row r="19">
          <cell r="B19">
            <v>1011110</v>
          </cell>
          <cell r="C19">
            <v>1</v>
          </cell>
          <cell r="D19">
            <v>11110</v>
          </cell>
          <cell r="E19" t="str">
            <v xml:space="preserve"> - PEAField 307</v>
          </cell>
        </row>
        <row r="20">
          <cell r="B20">
            <v>1011112</v>
          </cell>
          <cell r="C20">
            <v>1</v>
          </cell>
          <cell r="D20">
            <v>11112</v>
          </cell>
          <cell r="E20" t="str">
            <v xml:space="preserve"> - Возмещение расходов по таможне</v>
          </cell>
        </row>
        <row r="21">
          <cell r="B21">
            <v>1011113</v>
          </cell>
          <cell r="C21">
            <v>1</v>
          </cell>
          <cell r="D21">
            <v>11113</v>
          </cell>
          <cell r="E21" t="str">
            <v xml:space="preserve"> - ALDECO 308</v>
          </cell>
        </row>
        <row r="22">
          <cell r="B22">
            <v>1011114</v>
          </cell>
          <cell r="C22">
            <v>1</v>
          </cell>
          <cell r="D22">
            <v>11114</v>
          </cell>
          <cell r="E22" t="str">
            <v xml:space="preserve"> - COALCO 309</v>
          </cell>
        </row>
        <row r="23">
          <cell r="B23">
            <v>1011199</v>
          </cell>
          <cell r="C23">
            <v>1</v>
          </cell>
          <cell r="D23">
            <v>11199</v>
          </cell>
          <cell r="E23" t="str">
            <v xml:space="preserve"> - прочие</v>
          </cell>
        </row>
        <row r="24">
          <cell r="B24">
            <v>1000112</v>
          </cell>
          <cell r="C24">
            <v>1</v>
          </cell>
          <cell r="D24">
            <v>112</v>
          </cell>
          <cell r="E24" t="str">
            <v>Экспорт (всего)</v>
          </cell>
        </row>
        <row r="25">
          <cell r="B25">
            <v>1011201</v>
          </cell>
          <cell r="C25">
            <v>1</v>
          </cell>
          <cell r="D25">
            <v>11201</v>
          </cell>
          <cell r="E25" t="str">
            <v xml:space="preserve"> - КРАЗПА 72</v>
          </cell>
        </row>
        <row r="26">
          <cell r="B26">
            <v>1011202</v>
          </cell>
          <cell r="C26">
            <v>1</v>
          </cell>
          <cell r="D26">
            <v>11202</v>
          </cell>
          <cell r="E26" t="str">
            <v xml:space="preserve"> - КРАЗПА 722</v>
          </cell>
        </row>
        <row r="27">
          <cell r="B27">
            <v>1011203</v>
          </cell>
          <cell r="C27">
            <v>1</v>
          </cell>
          <cell r="D27">
            <v>11203</v>
          </cell>
          <cell r="E27" t="str">
            <v xml:space="preserve"> - ДЖЕВЕНЕТ 729</v>
          </cell>
        </row>
        <row r="28">
          <cell r="B28">
            <v>1011204</v>
          </cell>
          <cell r="C28">
            <v>1</v>
          </cell>
          <cell r="D28">
            <v>11204</v>
          </cell>
          <cell r="E28" t="str">
            <v xml:space="preserve"> - ДЖЕВЕНЕТ 728</v>
          </cell>
        </row>
        <row r="29">
          <cell r="B29">
            <v>1011205</v>
          </cell>
          <cell r="C29">
            <v>1</v>
          </cell>
          <cell r="D29">
            <v>11205</v>
          </cell>
          <cell r="E29" t="str">
            <v xml:space="preserve"> - Металлгезельшафт 714</v>
          </cell>
        </row>
        <row r="30">
          <cell r="B30">
            <v>1011206</v>
          </cell>
          <cell r="C30">
            <v>1</v>
          </cell>
          <cell r="D30">
            <v>11206</v>
          </cell>
          <cell r="E30" t="str">
            <v xml:space="preserve"> - Тойота 730</v>
          </cell>
        </row>
        <row r="31">
          <cell r="B31">
            <v>1011207</v>
          </cell>
          <cell r="C31">
            <v>1</v>
          </cell>
          <cell r="D31">
            <v>11207</v>
          </cell>
          <cell r="E31" t="str">
            <v xml:space="preserve"> - JBR Trading 766</v>
          </cell>
        </row>
        <row r="32">
          <cell r="B32">
            <v>1011208</v>
          </cell>
          <cell r="C32">
            <v>1</v>
          </cell>
          <cell r="D32">
            <v>11208</v>
          </cell>
          <cell r="E32" t="str">
            <v xml:space="preserve"> - COALKO 733</v>
          </cell>
        </row>
        <row r="33">
          <cell r="B33">
            <v>1011209</v>
          </cell>
          <cell r="C33">
            <v>1</v>
          </cell>
          <cell r="D33">
            <v>11209</v>
          </cell>
          <cell r="E33" t="str">
            <v xml:space="preserve"> - ALDECO 803</v>
          </cell>
        </row>
        <row r="34">
          <cell r="B34">
            <v>1011210</v>
          </cell>
          <cell r="C34">
            <v>1</v>
          </cell>
          <cell r="D34">
            <v>11210</v>
          </cell>
          <cell r="E34" t="str">
            <v xml:space="preserve"> - Алюминий Казахстана 804</v>
          </cell>
        </row>
        <row r="35">
          <cell r="B35">
            <v>1011211</v>
          </cell>
          <cell r="C35">
            <v>1</v>
          </cell>
          <cell r="D35">
            <v>11211</v>
          </cell>
          <cell r="E35" t="str">
            <v xml:space="preserve"> - COALKO 734</v>
          </cell>
        </row>
        <row r="36">
          <cell r="B36">
            <v>1011212</v>
          </cell>
          <cell r="C36">
            <v>1</v>
          </cell>
          <cell r="D36">
            <v>11212</v>
          </cell>
          <cell r="E36" t="str">
            <v xml:space="preserve"> - ALDECO 810</v>
          </cell>
        </row>
        <row r="37">
          <cell r="B37">
            <v>1011213</v>
          </cell>
          <cell r="C37">
            <v>1</v>
          </cell>
          <cell r="D37">
            <v>11213</v>
          </cell>
          <cell r="E37" t="str">
            <v xml:space="preserve"> - PEAFIELD 811</v>
          </cell>
        </row>
        <row r="38">
          <cell r="B38">
            <v>1011214</v>
          </cell>
          <cell r="C38">
            <v>1</v>
          </cell>
          <cell r="D38">
            <v>11214</v>
          </cell>
          <cell r="E38" t="str">
            <v xml:space="preserve"> - COALKO 812</v>
          </cell>
        </row>
        <row r="39">
          <cell r="B39">
            <v>1011215</v>
          </cell>
          <cell r="C39">
            <v>1</v>
          </cell>
          <cell r="D39">
            <v>11215</v>
          </cell>
          <cell r="E39" t="str">
            <v xml:space="preserve"> - КРАМЗ 253/22/98</v>
          </cell>
        </row>
        <row r="40">
          <cell r="B40">
            <v>1011216</v>
          </cell>
          <cell r="C40">
            <v>1</v>
          </cell>
          <cell r="D40">
            <v>11216</v>
          </cell>
          <cell r="E40" t="str">
            <v xml:space="preserve"> - ALDECO 813</v>
          </cell>
        </row>
        <row r="41">
          <cell r="B41">
            <v>1011299</v>
          </cell>
          <cell r="C41">
            <v>1</v>
          </cell>
          <cell r="D41">
            <v>11299</v>
          </cell>
          <cell r="E41" t="str">
            <v xml:space="preserve"> - прочие</v>
          </cell>
        </row>
        <row r="42">
          <cell r="B42">
            <v>1000113</v>
          </cell>
          <cell r="C42">
            <v>1</v>
          </cell>
          <cell r="D42">
            <v>113</v>
          </cell>
          <cell r="E42" t="str">
            <v>Бартер</v>
          </cell>
        </row>
        <row r="43">
          <cell r="B43">
            <v>1011301</v>
          </cell>
          <cell r="C43">
            <v>1</v>
          </cell>
          <cell r="D43">
            <v>11301</v>
          </cell>
          <cell r="E43" t="str">
            <v xml:space="preserve"> - КРАЗПА 10</v>
          </cell>
        </row>
        <row r="44">
          <cell r="B44">
            <v>1011302</v>
          </cell>
          <cell r="C44">
            <v>1</v>
          </cell>
          <cell r="D44">
            <v>11302</v>
          </cell>
          <cell r="E44" t="str">
            <v xml:space="preserve"> - Кли 75</v>
          </cell>
        </row>
        <row r="45">
          <cell r="B45">
            <v>1011399</v>
          </cell>
          <cell r="C45">
            <v>1</v>
          </cell>
          <cell r="D45">
            <v>11399</v>
          </cell>
          <cell r="E45" t="str">
            <v xml:space="preserve"> - прочие</v>
          </cell>
        </row>
        <row r="46">
          <cell r="B46">
            <v>1000114</v>
          </cell>
          <cell r="C46">
            <v>1</v>
          </cell>
          <cell r="D46">
            <v>114</v>
          </cell>
          <cell r="E46" t="str">
            <v>Внутренний рынок</v>
          </cell>
        </row>
        <row r="47">
          <cell r="B47">
            <v>1011401</v>
          </cell>
          <cell r="C47">
            <v>1</v>
          </cell>
          <cell r="D47">
            <v>11401</v>
          </cell>
          <cell r="E47" t="str">
            <v xml:space="preserve"> - ОАО КРАМЗ</v>
          </cell>
        </row>
        <row r="48">
          <cell r="B48">
            <v>1011402</v>
          </cell>
          <cell r="C48">
            <v>1</v>
          </cell>
          <cell r="D48">
            <v>11402</v>
          </cell>
          <cell r="E48" t="str">
            <v xml:space="preserve"> - Инкомметалл</v>
          </cell>
        </row>
        <row r="49">
          <cell r="B49">
            <v>1011403</v>
          </cell>
          <cell r="C49">
            <v>1</v>
          </cell>
          <cell r="D49">
            <v>11403</v>
          </cell>
          <cell r="E49" t="str">
            <v xml:space="preserve"> - Танмет</v>
          </cell>
        </row>
        <row r="50">
          <cell r="B50">
            <v>1011404</v>
          </cell>
          <cell r="C50">
            <v>1</v>
          </cell>
          <cell r="D50">
            <v>11404</v>
          </cell>
          <cell r="E50" t="str">
            <v xml:space="preserve"> - Ювис</v>
          </cell>
        </row>
        <row r="51">
          <cell r="B51">
            <v>1011405</v>
          </cell>
          <cell r="C51">
            <v>1</v>
          </cell>
          <cell r="D51">
            <v>11405</v>
          </cell>
          <cell r="E51" t="str">
            <v xml:space="preserve"> - ЗАО ТК КРАМЗ</v>
          </cell>
        </row>
        <row r="52">
          <cell r="B52">
            <v>1011406</v>
          </cell>
          <cell r="C52">
            <v>1</v>
          </cell>
          <cell r="D52">
            <v>11406</v>
          </cell>
          <cell r="E52" t="str">
            <v xml:space="preserve"> - Солинг</v>
          </cell>
        </row>
        <row r="53">
          <cell r="B53">
            <v>1011407</v>
          </cell>
          <cell r="C53">
            <v>1</v>
          </cell>
          <cell r="D53">
            <v>11407</v>
          </cell>
          <cell r="E53" t="str">
            <v xml:space="preserve"> - Алюмина</v>
          </cell>
        </row>
        <row r="54">
          <cell r="B54">
            <v>1011499</v>
          </cell>
          <cell r="C54">
            <v>1</v>
          </cell>
          <cell r="D54">
            <v>11499</v>
          </cell>
          <cell r="E54" t="str">
            <v xml:space="preserve"> - прочие</v>
          </cell>
        </row>
        <row r="55">
          <cell r="B55">
            <v>1000012</v>
          </cell>
          <cell r="C55">
            <v>1</v>
          </cell>
          <cell r="D55">
            <v>12</v>
          </cell>
          <cell r="E55" t="str">
            <v>Всего других поступлений</v>
          </cell>
        </row>
        <row r="56">
          <cell r="B56">
            <v>1000121</v>
          </cell>
          <cell r="C56">
            <v>1</v>
          </cell>
          <cell r="D56">
            <v>121</v>
          </cell>
          <cell r="E56" t="str">
            <v>Прочая продукция и услуги</v>
          </cell>
        </row>
        <row r="57">
          <cell r="B57">
            <v>1001211</v>
          </cell>
          <cell r="C57">
            <v>1</v>
          </cell>
          <cell r="D57">
            <v>1211</v>
          </cell>
          <cell r="E57" t="str">
            <v xml:space="preserve"> - кирпич</v>
          </cell>
        </row>
        <row r="58">
          <cell r="B58">
            <v>1001212</v>
          </cell>
          <cell r="C58">
            <v>1</v>
          </cell>
          <cell r="D58">
            <v>1212</v>
          </cell>
          <cell r="E58" t="str">
            <v xml:space="preserve"> - ТНП</v>
          </cell>
        </row>
        <row r="59">
          <cell r="B59">
            <v>1001213</v>
          </cell>
          <cell r="C59">
            <v>1</v>
          </cell>
          <cell r="D59">
            <v>1213</v>
          </cell>
          <cell r="E59" t="str">
            <v xml:space="preserve"> - услуги на сторону</v>
          </cell>
        </row>
        <row r="60">
          <cell r="B60">
            <v>1001219</v>
          </cell>
          <cell r="C60">
            <v>1</v>
          </cell>
          <cell r="D60">
            <v>1219</v>
          </cell>
          <cell r="E60" t="str">
            <v xml:space="preserve"> - прочая продукция</v>
          </cell>
        </row>
        <row r="61">
          <cell r="B61">
            <v>1000122</v>
          </cell>
          <cell r="C61">
            <v>1</v>
          </cell>
          <cell r="D61">
            <v>122</v>
          </cell>
          <cell r="E61" t="str">
            <v>Целевое финансирование</v>
          </cell>
        </row>
        <row r="62">
          <cell r="B62">
            <v>1001221</v>
          </cell>
          <cell r="C62">
            <v>1</v>
          </cell>
          <cell r="D62">
            <v>1221</v>
          </cell>
          <cell r="E62" t="str">
            <v xml:space="preserve"> - НИОКР и экология</v>
          </cell>
        </row>
        <row r="63">
          <cell r="B63">
            <v>1001229</v>
          </cell>
          <cell r="C63">
            <v>1</v>
          </cell>
          <cell r="D63">
            <v>1229</v>
          </cell>
          <cell r="E63" t="str">
            <v xml:space="preserve"> - прочие (ЦЖИ)</v>
          </cell>
        </row>
        <row r="64">
          <cell r="B64">
            <v>1000123</v>
          </cell>
          <cell r="C64">
            <v>1</v>
          </cell>
          <cell r="D64">
            <v>123</v>
          </cell>
          <cell r="E64" t="str">
            <v>Продажа имущества и ТМЦ</v>
          </cell>
        </row>
        <row r="65">
          <cell r="B65">
            <v>1000124</v>
          </cell>
          <cell r="C65">
            <v>1</v>
          </cell>
          <cell r="D65">
            <v>124</v>
          </cell>
          <cell r="E65" t="str">
            <v xml:space="preserve">Возмещение НДС </v>
          </cell>
        </row>
        <row r="66">
          <cell r="B66">
            <v>1000125</v>
          </cell>
          <cell r="C66">
            <v>1</v>
          </cell>
          <cell r="D66">
            <v>125</v>
          </cell>
          <cell r="E66" t="str">
            <v>Другие поступления</v>
          </cell>
        </row>
        <row r="67">
          <cell r="B67">
            <v>1000126</v>
          </cell>
          <cell r="C67">
            <v>1</v>
          </cell>
          <cell r="D67">
            <v>126</v>
          </cell>
          <cell r="E67" t="str">
            <v>Дивиденды полученные</v>
          </cell>
        </row>
        <row r="68">
          <cell r="B68">
            <v>1000127</v>
          </cell>
          <cell r="C68">
            <v>1</v>
          </cell>
          <cell r="D68">
            <v>127</v>
          </cell>
          <cell r="E68" t="str">
            <v>Оплата услуг по оформлению металла</v>
          </cell>
        </row>
        <row r="69">
          <cell r="B69">
            <v>1000128</v>
          </cell>
          <cell r="C69">
            <v>1</v>
          </cell>
          <cell r="D69">
            <v>128</v>
          </cell>
          <cell r="E69" t="str">
            <v>Возврат платежей за экологию</v>
          </cell>
        </row>
        <row r="70">
          <cell r="B70">
            <v>1000129</v>
          </cell>
          <cell r="C70">
            <v>1</v>
          </cell>
          <cell r="D70">
            <v>129</v>
          </cell>
          <cell r="E70" t="str">
            <v>Возмещение затрат служебного транспорта</v>
          </cell>
        </row>
        <row r="71">
          <cell r="B71">
            <v>1000130</v>
          </cell>
          <cell r="C71">
            <v>1</v>
          </cell>
          <cell r="D71">
            <v>130</v>
          </cell>
          <cell r="E71" t="str">
            <v>Доходы от закрытия финансовых вложений</v>
          </cell>
        </row>
        <row r="72">
          <cell r="B72">
            <v>1000002</v>
          </cell>
          <cell r="C72">
            <v>1</v>
          </cell>
          <cell r="D72">
            <v>2</v>
          </cell>
          <cell r="E72" t="str">
            <v>Привлечение ресурсов :</v>
          </cell>
        </row>
        <row r="73">
          <cell r="B73">
            <v>1000021</v>
          </cell>
          <cell r="C73">
            <v>1</v>
          </cell>
          <cell r="D73">
            <v>21</v>
          </cell>
          <cell r="E73" t="str">
            <v>Получение кредитов банка, всего</v>
          </cell>
        </row>
        <row r="74">
          <cell r="B74">
            <v>1002101</v>
          </cell>
          <cell r="C74">
            <v>1</v>
          </cell>
          <cell r="D74">
            <v>2101</v>
          </cell>
          <cell r="E74" t="str">
            <v xml:space="preserve"> - КБ МЕТАЛЭКС</v>
          </cell>
        </row>
        <row r="75">
          <cell r="B75">
            <v>1002102</v>
          </cell>
          <cell r="C75">
            <v>1</v>
          </cell>
          <cell r="D75">
            <v>2102</v>
          </cell>
          <cell r="E75" t="str">
            <v xml:space="preserve"> - КрасСберБанк</v>
          </cell>
        </row>
        <row r="76">
          <cell r="B76">
            <v>1002103</v>
          </cell>
          <cell r="C76">
            <v>1</v>
          </cell>
          <cell r="D76">
            <v>2103</v>
          </cell>
          <cell r="E76" t="str">
            <v xml:space="preserve"> - АЛЬФА Банк</v>
          </cell>
        </row>
        <row r="77">
          <cell r="B77">
            <v>1002104</v>
          </cell>
          <cell r="C77">
            <v>1</v>
          </cell>
          <cell r="D77">
            <v>2104</v>
          </cell>
          <cell r="E77" t="str">
            <v xml:space="preserve"> - ИНКОМ Банк</v>
          </cell>
        </row>
        <row r="78">
          <cell r="B78">
            <v>1002105</v>
          </cell>
          <cell r="C78">
            <v>1</v>
          </cell>
          <cell r="D78">
            <v>2105</v>
          </cell>
          <cell r="E78" t="str">
            <v xml:space="preserve"> - МосБизнес Банк</v>
          </cell>
        </row>
        <row r="79">
          <cell r="B79">
            <v>1002106</v>
          </cell>
          <cell r="C79">
            <v>1</v>
          </cell>
          <cell r="D79">
            <v>2106</v>
          </cell>
          <cell r="E79" t="str">
            <v xml:space="preserve"> - Российский Кредит</v>
          </cell>
        </row>
        <row r="80">
          <cell r="B80">
            <v>1002107</v>
          </cell>
          <cell r="C80">
            <v>1</v>
          </cell>
          <cell r="D80">
            <v>2107</v>
          </cell>
          <cell r="E80" t="str">
            <v xml:space="preserve"> - Залогбанк №89/97</v>
          </cell>
        </row>
        <row r="81">
          <cell r="B81">
            <v>1002108</v>
          </cell>
          <cell r="C81">
            <v>1</v>
          </cell>
          <cell r="D81">
            <v>2108</v>
          </cell>
          <cell r="E81" t="str">
            <v xml:space="preserve"> - Залогбанк №2</v>
          </cell>
        </row>
        <row r="82">
          <cell r="B82">
            <v>1002109</v>
          </cell>
          <cell r="C82">
            <v>1</v>
          </cell>
          <cell r="D82">
            <v>2109</v>
          </cell>
          <cell r="E82" t="str">
            <v xml:space="preserve"> - Залогбанк №3</v>
          </cell>
        </row>
        <row r="83">
          <cell r="B83">
            <v>1002110</v>
          </cell>
          <cell r="C83">
            <v>1</v>
          </cell>
          <cell r="D83">
            <v>2110</v>
          </cell>
          <cell r="E83" t="str">
            <v xml:space="preserve"> - Залогбанк №5</v>
          </cell>
        </row>
        <row r="84">
          <cell r="B84">
            <v>1002111</v>
          </cell>
          <cell r="C84">
            <v>1</v>
          </cell>
          <cell r="D84">
            <v>2111</v>
          </cell>
          <cell r="E84" t="str">
            <v xml:space="preserve"> - Залогбанк №4</v>
          </cell>
        </row>
        <row r="85">
          <cell r="B85">
            <v>1002112</v>
          </cell>
          <cell r="C85">
            <v>1</v>
          </cell>
          <cell r="D85">
            <v>2112</v>
          </cell>
          <cell r="E85" t="str">
            <v xml:space="preserve"> - Залогбанк №6</v>
          </cell>
        </row>
        <row r="86">
          <cell r="B86">
            <v>1002113</v>
          </cell>
          <cell r="C86">
            <v>1</v>
          </cell>
          <cell r="D86">
            <v>2113</v>
          </cell>
          <cell r="E86" t="str">
            <v xml:space="preserve"> - АКБ Енисей</v>
          </cell>
        </row>
        <row r="87">
          <cell r="B87">
            <v>1002114</v>
          </cell>
          <cell r="C87">
            <v>1</v>
          </cell>
          <cell r="D87">
            <v>2114</v>
          </cell>
          <cell r="E87" t="str">
            <v xml:space="preserve"> - Unaited European Bank</v>
          </cell>
        </row>
        <row r="88">
          <cell r="B88">
            <v>1002115</v>
          </cell>
          <cell r="C88">
            <v>1</v>
          </cell>
          <cell r="D88">
            <v>2115</v>
          </cell>
          <cell r="E88" t="str">
            <v xml:space="preserve"> - TFB</v>
          </cell>
        </row>
        <row r="89">
          <cell r="B89">
            <v>1002116</v>
          </cell>
          <cell r="C89">
            <v>1</v>
          </cell>
          <cell r="D89">
            <v>2116</v>
          </cell>
          <cell r="E89" t="str">
            <v xml:space="preserve"> - СВИБ</v>
          </cell>
        </row>
        <row r="90">
          <cell r="B90">
            <v>1002199</v>
          </cell>
          <cell r="C90">
            <v>1</v>
          </cell>
          <cell r="D90">
            <v>2199</v>
          </cell>
          <cell r="E90" t="str">
            <v xml:space="preserve"> - прочие</v>
          </cell>
        </row>
        <row r="91">
          <cell r="B91">
            <v>1000022</v>
          </cell>
          <cell r="C91">
            <v>1</v>
          </cell>
          <cell r="D91">
            <v>22</v>
          </cell>
          <cell r="E91" t="str">
            <v>Привлечение займов</v>
          </cell>
        </row>
        <row r="92">
          <cell r="B92">
            <v>1000023</v>
          </cell>
          <cell r="C92">
            <v>1</v>
          </cell>
          <cell r="D92">
            <v>23</v>
          </cell>
          <cell r="E92" t="str">
            <v>Выпуск векселей ОАО КРАЗ</v>
          </cell>
        </row>
        <row r="93">
          <cell r="B93">
            <v>1000024</v>
          </cell>
          <cell r="C93">
            <v>1</v>
          </cell>
          <cell r="D93">
            <v>24</v>
          </cell>
          <cell r="E93" t="str">
            <v>Гарантии ОАО КРАЗ (выдача)</v>
          </cell>
        </row>
        <row r="94">
          <cell r="B94">
            <v>1000025</v>
          </cell>
          <cell r="C94">
            <v>1</v>
          </cell>
          <cell r="D94">
            <v>25</v>
          </cell>
          <cell r="E94" t="str">
            <v>Векселя Красэнерго</v>
          </cell>
        </row>
        <row r="95">
          <cell r="B95">
            <v>1000026</v>
          </cell>
          <cell r="C95">
            <v>1</v>
          </cell>
          <cell r="D95">
            <v>26</v>
          </cell>
          <cell r="E95" t="str">
            <v>Векселя ВЦ МЭ</v>
          </cell>
        </row>
        <row r="96">
          <cell r="B96">
            <v>1000027</v>
          </cell>
          <cell r="C96">
            <v>1</v>
          </cell>
          <cell r="D96">
            <v>27</v>
          </cell>
          <cell r="E96" t="str">
            <v>Векселя др.организаций</v>
          </cell>
        </row>
        <row r="97">
          <cell r="B97">
            <v>1000003</v>
          </cell>
          <cell r="C97">
            <v>1</v>
          </cell>
          <cell r="D97">
            <v>3</v>
          </cell>
          <cell r="E97" t="str">
            <v>Возврат ресурсов :</v>
          </cell>
        </row>
        <row r="98">
          <cell r="B98">
            <v>1000031</v>
          </cell>
          <cell r="C98">
            <v>1</v>
          </cell>
          <cell r="D98">
            <v>31</v>
          </cell>
          <cell r="E98" t="str">
            <v>Погашение кредитов банка, всего</v>
          </cell>
        </row>
        <row r="99">
          <cell r="B99">
            <v>1003101</v>
          </cell>
          <cell r="C99">
            <v>1</v>
          </cell>
          <cell r="D99">
            <v>3101</v>
          </cell>
          <cell r="E99" t="str">
            <v xml:space="preserve"> - КБ МЕТАЛЭКС</v>
          </cell>
        </row>
        <row r="100">
          <cell r="B100">
            <v>1003102</v>
          </cell>
          <cell r="C100">
            <v>1</v>
          </cell>
          <cell r="D100">
            <v>3102</v>
          </cell>
          <cell r="E100" t="str">
            <v xml:space="preserve"> - КрасСберБанк</v>
          </cell>
        </row>
        <row r="101">
          <cell r="B101">
            <v>1003103</v>
          </cell>
          <cell r="C101">
            <v>1</v>
          </cell>
          <cell r="D101">
            <v>3103</v>
          </cell>
          <cell r="E101" t="str">
            <v xml:space="preserve"> - АЛЬФА Банк</v>
          </cell>
        </row>
        <row r="102">
          <cell r="B102">
            <v>1003104</v>
          </cell>
          <cell r="C102">
            <v>1</v>
          </cell>
          <cell r="D102">
            <v>3104</v>
          </cell>
          <cell r="E102" t="str">
            <v xml:space="preserve"> - ИНКОМ Банк</v>
          </cell>
        </row>
        <row r="103">
          <cell r="B103">
            <v>1003105</v>
          </cell>
          <cell r="C103">
            <v>1</v>
          </cell>
          <cell r="D103">
            <v>3105</v>
          </cell>
          <cell r="E103" t="str">
            <v xml:space="preserve"> - МосБизнес Банк</v>
          </cell>
        </row>
        <row r="104">
          <cell r="B104">
            <v>1003106</v>
          </cell>
          <cell r="C104">
            <v>1</v>
          </cell>
          <cell r="D104">
            <v>3106</v>
          </cell>
          <cell r="E104" t="str">
            <v xml:space="preserve"> - Российский Кредит</v>
          </cell>
        </row>
        <row r="105">
          <cell r="B105">
            <v>1003107</v>
          </cell>
          <cell r="C105">
            <v>1</v>
          </cell>
          <cell r="D105">
            <v>3107</v>
          </cell>
          <cell r="E105" t="str">
            <v xml:space="preserve"> - Залогбанк №89/97</v>
          </cell>
        </row>
        <row r="106">
          <cell r="B106">
            <v>1003108</v>
          </cell>
          <cell r="C106">
            <v>1</v>
          </cell>
          <cell r="D106">
            <v>3108</v>
          </cell>
          <cell r="E106" t="str">
            <v xml:space="preserve"> - Залогбанк №2</v>
          </cell>
        </row>
        <row r="107">
          <cell r="B107">
            <v>1003109</v>
          </cell>
          <cell r="C107">
            <v>1</v>
          </cell>
          <cell r="D107">
            <v>3109</v>
          </cell>
          <cell r="E107" t="str">
            <v xml:space="preserve"> - Залогбанк №3</v>
          </cell>
        </row>
        <row r="108">
          <cell r="B108">
            <v>1003110</v>
          </cell>
          <cell r="C108">
            <v>1</v>
          </cell>
          <cell r="D108">
            <v>3110</v>
          </cell>
          <cell r="E108" t="str">
            <v xml:space="preserve"> - Залогбанк №5</v>
          </cell>
        </row>
        <row r="109">
          <cell r="B109">
            <v>1003111</v>
          </cell>
          <cell r="C109">
            <v>1</v>
          </cell>
          <cell r="D109">
            <v>3111</v>
          </cell>
          <cell r="E109" t="str">
            <v xml:space="preserve"> - Залогбанк №4</v>
          </cell>
        </row>
        <row r="110">
          <cell r="B110">
            <v>1003112</v>
          </cell>
          <cell r="C110">
            <v>1</v>
          </cell>
          <cell r="D110">
            <v>3112</v>
          </cell>
          <cell r="E110" t="str">
            <v xml:space="preserve"> - Залогбанк №6</v>
          </cell>
        </row>
        <row r="111">
          <cell r="B111">
            <v>1003113</v>
          </cell>
          <cell r="C111">
            <v>1</v>
          </cell>
          <cell r="D111">
            <v>3113</v>
          </cell>
          <cell r="E111" t="str">
            <v xml:space="preserve"> - АКБ Енисей</v>
          </cell>
        </row>
        <row r="112">
          <cell r="B112">
            <v>1003114</v>
          </cell>
          <cell r="C112">
            <v>1</v>
          </cell>
          <cell r="D112">
            <v>3114</v>
          </cell>
          <cell r="E112" t="str">
            <v xml:space="preserve"> - Unaited European Bank</v>
          </cell>
        </row>
        <row r="113">
          <cell r="B113">
            <v>1003115</v>
          </cell>
          <cell r="C113">
            <v>1</v>
          </cell>
          <cell r="D113">
            <v>3115</v>
          </cell>
          <cell r="E113" t="str">
            <v xml:space="preserve"> - TFB</v>
          </cell>
        </row>
        <row r="114">
          <cell r="B114">
            <v>1003116</v>
          </cell>
          <cell r="C114">
            <v>1</v>
          </cell>
          <cell r="D114">
            <v>3116</v>
          </cell>
          <cell r="E114" t="str">
            <v xml:space="preserve"> - СВИБ</v>
          </cell>
        </row>
        <row r="115">
          <cell r="B115">
            <v>1003199</v>
          </cell>
          <cell r="C115">
            <v>1</v>
          </cell>
          <cell r="D115">
            <v>3199</v>
          </cell>
          <cell r="E115" t="str">
            <v xml:space="preserve"> - прочие</v>
          </cell>
        </row>
        <row r="116">
          <cell r="B116">
            <v>1000032</v>
          </cell>
          <cell r="C116">
            <v>1</v>
          </cell>
          <cell r="D116">
            <v>32</v>
          </cell>
          <cell r="E116" t="str">
            <v>Погашение займов</v>
          </cell>
        </row>
        <row r="117">
          <cell r="B117">
            <v>1000033</v>
          </cell>
          <cell r="C117">
            <v>1</v>
          </cell>
          <cell r="D117">
            <v>33</v>
          </cell>
          <cell r="E117" t="str">
            <v>Погашение векселей ОАО КРАЗ</v>
          </cell>
        </row>
        <row r="118">
          <cell r="B118">
            <v>1000034</v>
          </cell>
          <cell r="C118">
            <v>1</v>
          </cell>
          <cell r="D118">
            <v>34</v>
          </cell>
          <cell r="E118" t="str">
            <v>Гарантии и прочие погашения</v>
          </cell>
        </row>
        <row r="119">
          <cell r="B119">
            <v>1000035</v>
          </cell>
          <cell r="C119">
            <v>1</v>
          </cell>
          <cell r="D119">
            <v>35</v>
          </cell>
          <cell r="E119" t="str">
            <v>Погашение займов КЭ</v>
          </cell>
        </row>
        <row r="120">
          <cell r="B120">
            <v>1000036</v>
          </cell>
          <cell r="C120">
            <v>1</v>
          </cell>
          <cell r="D120">
            <v>36</v>
          </cell>
          <cell r="E120" t="str">
            <v>Погашение векселей ВЦ МЭ</v>
          </cell>
        </row>
        <row r="121">
          <cell r="B121">
            <v>1000000</v>
          </cell>
          <cell r="C121">
            <v>1</v>
          </cell>
          <cell r="D121">
            <v>0</v>
          </cell>
          <cell r="E121">
            <v>0</v>
          </cell>
        </row>
        <row r="122">
          <cell r="B122">
            <v>3000004</v>
          </cell>
          <cell r="C122">
            <v>3</v>
          </cell>
          <cell r="D122">
            <v>4</v>
          </cell>
          <cell r="E122" t="str">
            <v>Движение финансовых средств</v>
          </cell>
        </row>
        <row r="123">
          <cell r="B123">
            <v>3000042</v>
          </cell>
          <cell r="C123">
            <v>3</v>
          </cell>
          <cell r="D123">
            <v>42</v>
          </cell>
          <cell r="E123" t="str">
            <v>Конвертация валюты</v>
          </cell>
        </row>
        <row r="124">
          <cell r="B124">
            <v>3000420</v>
          </cell>
          <cell r="C124">
            <v>3</v>
          </cell>
          <cell r="D124">
            <v>420</v>
          </cell>
          <cell r="E124" t="str">
            <v>Поступление рублевых средств</v>
          </cell>
        </row>
        <row r="125">
          <cell r="B125">
            <v>3000421</v>
          </cell>
          <cell r="C125">
            <v>3</v>
          </cell>
          <cell r="D125">
            <v>421</v>
          </cell>
          <cell r="E125" t="str">
            <v>Обязательная продажа валюты</v>
          </cell>
        </row>
        <row r="126">
          <cell r="B126">
            <v>3000422</v>
          </cell>
          <cell r="C126">
            <v>3</v>
          </cell>
          <cell r="D126">
            <v>422</v>
          </cell>
          <cell r="E126" t="str">
            <v>Свободная продажа валюты</v>
          </cell>
        </row>
        <row r="127">
          <cell r="B127">
            <v>3000423</v>
          </cell>
          <cell r="C127">
            <v>3</v>
          </cell>
          <cell r="D127">
            <v>423</v>
          </cell>
          <cell r="E127" t="str">
            <v>Покупка валюты</v>
          </cell>
        </row>
        <row r="128">
          <cell r="B128">
            <v>3000424</v>
          </cell>
          <cell r="C128">
            <v>3</v>
          </cell>
          <cell r="D128">
            <v>424</v>
          </cell>
          <cell r="E128" t="str">
            <v>Курсовая разница</v>
          </cell>
        </row>
        <row r="129">
          <cell r="B129">
            <v>3000043</v>
          </cell>
          <cell r="C129">
            <v>3</v>
          </cell>
          <cell r="D129">
            <v>43</v>
          </cell>
          <cell r="E129" t="str">
            <v>Движение по расчетному счету</v>
          </cell>
        </row>
        <row r="130">
          <cell r="B130">
            <v>3000431</v>
          </cell>
          <cell r="C130">
            <v>3</v>
          </cell>
          <cell r="D130">
            <v>431</v>
          </cell>
          <cell r="E130" t="str">
            <v>Перевод денежных средств</v>
          </cell>
        </row>
        <row r="131">
          <cell r="B131">
            <v>3000432</v>
          </cell>
          <cell r="C131">
            <v>3</v>
          </cell>
          <cell r="D131">
            <v>432</v>
          </cell>
          <cell r="E131" t="str">
            <v>Сдача наличности в банк</v>
          </cell>
        </row>
        <row r="132">
          <cell r="B132">
            <v>3000433</v>
          </cell>
          <cell r="C132">
            <v>3</v>
          </cell>
          <cell r="D132">
            <v>433</v>
          </cell>
          <cell r="E132" t="str">
            <v>Обналичивание средств со счета</v>
          </cell>
        </row>
        <row r="133">
          <cell r="B133">
            <v>3000434</v>
          </cell>
          <cell r="C133">
            <v>3</v>
          </cell>
          <cell r="D133">
            <v>434</v>
          </cell>
          <cell r="E133" t="str">
            <v>Перевод средств с транзитного счета</v>
          </cell>
        </row>
        <row r="134">
          <cell r="B134">
            <v>3000044</v>
          </cell>
          <cell r="C134">
            <v>3</v>
          </cell>
          <cell r="D134">
            <v>44</v>
          </cell>
          <cell r="E134" t="str">
            <v>Вексельное обращение</v>
          </cell>
        </row>
        <row r="135">
          <cell r="B135">
            <v>3000441</v>
          </cell>
          <cell r="C135">
            <v>3</v>
          </cell>
          <cell r="D135">
            <v>441</v>
          </cell>
          <cell r="E135" t="str">
            <v>Покупка/продажа Ц.Б. (векселя)</v>
          </cell>
        </row>
        <row r="136">
          <cell r="B136">
            <v>3000442</v>
          </cell>
          <cell r="C136">
            <v>3</v>
          </cell>
          <cell r="D136">
            <v>442</v>
          </cell>
          <cell r="E136" t="str">
            <v>Покупка векселей КРАСЭНЕРГО</v>
          </cell>
        </row>
        <row r="137">
          <cell r="B137">
            <v>3000443</v>
          </cell>
          <cell r="C137">
            <v>3</v>
          </cell>
          <cell r="D137">
            <v>443</v>
          </cell>
          <cell r="E137" t="str">
            <v>Продажа/покупка Ц.Б. (векселя)</v>
          </cell>
        </row>
        <row r="138">
          <cell r="B138">
            <v>3000444</v>
          </cell>
          <cell r="C138">
            <v>3</v>
          </cell>
          <cell r="D138">
            <v>444</v>
          </cell>
          <cell r="E138" t="str">
            <v>Вексель в залог/ответхранение</v>
          </cell>
        </row>
        <row r="139">
          <cell r="B139">
            <v>3000045</v>
          </cell>
          <cell r="C139">
            <v>3</v>
          </cell>
          <cell r="D139">
            <v>45</v>
          </cell>
          <cell r="E139" t="str">
            <v>Другие операции</v>
          </cell>
        </row>
        <row r="140">
          <cell r="B140">
            <v>3000451</v>
          </cell>
          <cell r="C140">
            <v>3</v>
          </cell>
          <cell r="D140">
            <v>451</v>
          </cell>
          <cell r="E140" t="str">
            <v>Финансовые операции</v>
          </cell>
        </row>
        <row r="141">
          <cell r="B141">
            <v>3000452</v>
          </cell>
          <cell r="C141">
            <v>3</v>
          </cell>
          <cell r="D141">
            <v>452</v>
          </cell>
          <cell r="E141" t="str">
            <v>Переуступка права требования</v>
          </cell>
        </row>
        <row r="142">
          <cell r="B142">
            <v>3000453</v>
          </cell>
          <cell r="C142">
            <v>3</v>
          </cell>
          <cell r="D142">
            <v>453</v>
          </cell>
          <cell r="E142" t="str">
            <v>~</v>
          </cell>
        </row>
        <row r="143">
          <cell r="B143">
            <v>3000454</v>
          </cell>
          <cell r="C143">
            <v>3</v>
          </cell>
          <cell r="D143">
            <v>454</v>
          </cell>
          <cell r="E143" t="str">
            <v>Привлечение ресурсов КБ МЭ</v>
          </cell>
        </row>
        <row r="144">
          <cell r="B144">
            <v>3000455</v>
          </cell>
          <cell r="C144">
            <v>3</v>
          </cell>
          <cell r="D144">
            <v>455</v>
          </cell>
          <cell r="E144" t="str">
            <v>Возврат ресурсов КБ МЭ</v>
          </cell>
        </row>
        <row r="145">
          <cell r="B145">
            <v>3000040</v>
          </cell>
          <cell r="C145">
            <v>3</v>
          </cell>
          <cell r="D145">
            <v>40</v>
          </cell>
          <cell r="E145" t="str">
            <v>ОСТАТОК финансовых средств</v>
          </cell>
        </row>
        <row r="146">
          <cell r="B146">
            <v>3004001</v>
          </cell>
          <cell r="C146">
            <v>3</v>
          </cell>
          <cell r="D146">
            <v>4001</v>
          </cell>
          <cell r="E146" t="str">
            <v xml:space="preserve"> - КБ МЕТАЛЭКС</v>
          </cell>
        </row>
        <row r="147">
          <cell r="B147">
            <v>3004002</v>
          </cell>
          <cell r="C147">
            <v>3</v>
          </cell>
          <cell r="D147">
            <v>4002</v>
          </cell>
          <cell r="E147" t="str">
            <v xml:space="preserve"> - КрасСберБанк</v>
          </cell>
        </row>
        <row r="148">
          <cell r="B148">
            <v>3004003</v>
          </cell>
          <cell r="C148">
            <v>3</v>
          </cell>
          <cell r="D148">
            <v>4003</v>
          </cell>
          <cell r="E148" t="str">
            <v xml:space="preserve"> - АЛЬФА Банк</v>
          </cell>
        </row>
        <row r="149">
          <cell r="B149">
            <v>3004004</v>
          </cell>
          <cell r="C149">
            <v>3</v>
          </cell>
          <cell r="D149">
            <v>4004</v>
          </cell>
          <cell r="E149" t="str">
            <v xml:space="preserve"> - ИНКОМ Банк</v>
          </cell>
        </row>
        <row r="150">
          <cell r="B150">
            <v>3004005</v>
          </cell>
          <cell r="C150">
            <v>3</v>
          </cell>
          <cell r="D150">
            <v>4005</v>
          </cell>
          <cell r="E150" t="str">
            <v xml:space="preserve"> - Российский Кредит</v>
          </cell>
        </row>
        <row r="151">
          <cell r="B151">
            <v>3004006</v>
          </cell>
          <cell r="C151">
            <v>3</v>
          </cell>
          <cell r="D151">
            <v>4006</v>
          </cell>
          <cell r="E151" t="str">
            <v xml:space="preserve"> - Залогбанк </v>
          </cell>
        </row>
        <row r="152">
          <cell r="B152">
            <v>3004007</v>
          </cell>
          <cell r="C152">
            <v>3</v>
          </cell>
          <cell r="D152">
            <v>4007</v>
          </cell>
          <cell r="E152" t="str">
            <v xml:space="preserve"> - Векселя ОАО"КрАЗ"</v>
          </cell>
        </row>
        <row r="153">
          <cell r="B153">
            <v>3004099</v>
          </cell>
          <cell r="C153">
            <v>3</v>
          </cell>
          <cell r="D153">
            <v>4099</v>
          </cell>
          <cell r="E153" t="str">
            <v xml:space="preserve"> - прочие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</row>
        <row r="156">
          <cell r="B156" t="str">
            <v>РАСХОДЫ</v>
          </cell>
          <cell r="C156">
            <v>0</v>
          </cell>
          <cell r="D156">
            <v>0</v>
          </cell>
          <cell r="E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</row>
        <row r="159">
          <cell r="B159">
            <v>2000005</v>
          </cell>
          <cell r="C159">
            <v>2</v>
          </cell>
          <cell r="D159">
            <v>5</v>
          </cell>
          <cell r="E159" t="str">
            <v>Б. РАСХОДНАЯ ЧАСТЬ</v>
          </cell>
        </row>
        <row r="160">
          <cell r="B160">
            <v>2000006</v>
          </cell>
          <cell r="C160">
            <v>2</v>
          </cell>
          <cell r="D160">
            <v>6</v>
          </cell>
          <cell r="E160" t="str">
            <v>ЗАЩИЩЕННЫЕ СТАТЬИ</v>
          </cell>
        </row>
        <row r="161">
          <cell r="B161">
            <v>2000061</v>
          </cell>
          <cell r="C161">
            <v>2</v>
          </cell>
          <cell r="D161">
            <v>61</v>
          </cell>
          <cell r="E161" t="str">
            <v>РАСХОДЫ ЗА СЧЕТ СЕБЕСТОИМОСТИ</v>
          </cell>
        </row>
        <row r="162">
          <cell r="B162">
            <v>2000611</v>
          </cell>
          <cell r="C162">
            <v>2</v>
          </cell>
          <cell r="D162">
            <v>611</v>
          </cell>
          <cell r="E162" t="str">
            <v xml:space="preserve">С ы р ь е </v>
          </cell>
        </row>
        <row r="163">
          <cell r="B163">
            <v>2061101</v>
          </cell>
          <cell r="C163">
            <v>2</v>
          </cell>
          <cell r="D163">
            <v>61101</v>
          </cell>
          <cell r="E163" t="str">
            <v>Глинозем</v>
          </cell>
        </row>
        <row r="164">
          <cell r="B164">
            <v>2611011</v>
          </cell>
          <cell r="C164">
            <v>2</v>
          </cell>
          <cell r="D164">
            <v>611011</v>
          </cell>
          <cell r="E164" t="str">
            <v xml:space="preserve"> - глинозем покупной </v>
          </cell>
        </row>
        <row r="165">
          <cell r="B165">
            <v>2611012</v>
          </cell>
          <cell r="C165">
            <v>2</v>
          </cell>
          <cell r="D165">
            <v>611012</v>
          </cell>
          <cell r="E165" t="str">
            <v xml:space="preserve"> - глинозем по толлингу</v>
          </cell>
        </row>
        <row r="166">
          <cell r="B166">
            <v>2000000</v>
          </cell>
          <cell r="C166">
            <v>2</v>
          </cell>
          <cell r="D166">
            <v>0</v>
          </cell>
          <cell r="E166">
            <v>0</v>
          </cell>
        </row>
        <row r="167">
          <cell r="B167">
            <v>2061103</v>
          </cell>
          <cell r="C167">
            <v>2</v>
          </cell>
          <cell r="D167">
            <v>61103</v>
          </cell>
          <cell r="E167" t="str">
            <v>Криолит</v>
          </cell>
        </row>
        <row r="168">
          <cell r="B168">
            <v>2061104</v>
          </cell>
          <cell r="C168">
            <v>2</v>
          </cell>
          <cell r="D168">
            <v>61104</v>
          </cell>
          <cell r="E168" t="str">
            <v>Алюминий фтористый (ALF3)</v>
          </cell>
        </row>
        <row r="169">
          <cell r="B169">
            <v>2611041</v>
          </cell>
          <cell r="C169">
            <v>2</v>
          </cell>
          <cell r="D169">
            <v>611041</v>
          </cell>
          <cell r="E169" t="str">
            <v xml:space="preserve"> -  ALF3 покупной</v>
          </cell>
        </row>
        <row r="170">
          <cell r="B170">
            <v>2611042</v>
          </cell>
          <cell r="C170">
            <v>2</v>
          </cell>
          <cell r="D170">
            <v>611042</v>
          </cell>
          <cell r="E170" t="str">
            <v xml:space="preserve"> - ALF3 от ЗФА</v>
          </cell>
        </row>
        <row r="171">
          <cell r="B171">
            <v>2611043</v>
          </cell>
          <cell r="C171">
            <v>2</v>
          </cell>
          <cell r="D171">
            <v>611043</v>
          </cell>
          <cell r="E171" t="str">
            <v xml:space="preserve"> - ALF3 по толлингу</v>
          </cell>
        </row>
        <row r="172">
          <cell r="B172">
            <v>2061105</v>
          </cell>
          <cell r="C172">
            <v>2</v>
          </cell>
          <cell r="D172">
            <v>61105</v>
          </cell>
          <cell r="E172" t="str">
            <v>Фтористый кальций</v>
          </cell>
        </row>
        <row r="173">
          <cell r="B173">
            <v>2061106</v>
          </cell>
          <cell r="C173">
            <v>2</v>
          </cell>
          <cell r="D173">
            <v>61106</v>
          </cell>
          <cell r="E173" t="str">
            <v>Анодные блоки</v>
          </cell>
        </row>
        <row r="174">
          <cell r="B174">
            <v>2061107</v>
          </cell>
          <cell r="C174">
            <v>2</v>
          </cell>
          <cell r="D174">
            <v>61107</v>
          </cell>
          <cell r="E174" t="str">
            <v>Хлористый натрий</v>
          </cell>
        </row>
        <row r="175">
          <cell r="B175">
            <v>2061108</v>
          </cell>
          <cell r="C175">
            <v>2</v>
          </cell>
          <cell r="D175">
            <v>61108</v>
          </cell>
          <cell r="E175" t="str">
            <v>Сода кальцинированная</v>
          </cell>
        </row>
        <row r="176">
          <cell r="B176">
            <v>2061109</v>
          </cell>
          <cell r="C176">
            <v>2</v>
          </cell>
          <cell r="D176">
            <v>61109</v>
          </cell>
          <cell r="E176" t="str">
            <v>Сода каустическая</v>
          </cell>
        </row>
        <row r="177">
          <cell r="B177">
            <v>2061110</v>
          </cell>
          <cell r="C177">
            <v>2</v>
          </cell>
          <cell r="D177">
            <v>61110</v>
          </cell>
          <cell r="E177" t="str">
            <v>Барий хлористый</v>
          </cell>
        </row>
        <row r="178">
          <cell r="B178">
            <v>2061111</v>
          </cell>
          <cell r="C178">
            <v>2</v>
          </cell>
          <cell r="D178">
            <v>61111</v>
          </cell>
          <cell r="E178" t="str">
            <v>Гидроокись</v>
          </cell>
        </row>
        <row r="179">
          <cell r="B179">
            <v>2061112</v>
          </cell>
          <cell r="C179">
            <v>2</v>
          </cell>
          <cell r="D179">
            <v>61112</v>
          </cell>
          <cell r="E179" t="str">
            <v xml:space="preserve">Медь </v>
          </cell>
        </row>
        <row r="180">
          <cell r="B180">
            <v>2061113</v>
          </cell>
          <cell r="C180">
            <v>2</v>
          </cell>
          <cell r="D180">
            <v>61113</v>
          </cell>
          <cell r="E180" t="str">
            <v>Графит</v>
          </cell>
        </row>
        <row r="181">
          <cell r="B181">
            <v>2061114</v>
          </cell>
          <cell r="C181">
            <v>2</v>
          </cell>
          <cell r="D181">
            <v>61114</v>
          </cell>
          <cell r="E181" t="str">
            <v>Титановая губка</v>
          </cell>
        </row>
        <row r="182">
          <cell r="B182">
            <v>2061115</v>
          </cell>
          <cell r="C182">
            <v>2</v>
          </cell>
          <cell r="D182">
            <v>61115</v>
          </cell>
          <cell r="E182" t="str">
            <v>Кокс сырой</v>
          </cell>
        </row>
        <row r="183">
          <cell r="B183">
            <v>2611151</v>
          </cell>
          <cell r="C183">
            <v>2</v>
          </cell>
          <cell r="D183">
            <v>611151</v>
          </cell>
          <cell r="E183" t="str">
            <v xml:space="preserve"> - кокс сырой покупной </v>
          </cell>
        </row>
        <row r="184">
          <cell r="B184">
            <v>2611152</v>
          </cell>
          <cell r="C184">
            <v>2</v>
          </cell>
          <cell r="D184">
            <v>611152</v>
          </cell>
          <cell r="E184" t="str">
            <v xml:space="preserve"> - кокс сырой по толлингу</v>
          </cell>
        </row>
        <row r="185">
          <cell r="B185">
            <v>2061116</v>
          </cell>
          <cell r="C185">
            <v>2</v>
          </cell>
          <cell r="D185">
            <v>61116</v>
          </cell>
          <cell r="E185" t="str">
            <v>Кокс прокаленный</v>
          </cell>
        </row>
        <row r="186">
          <cell r="B186">
            <v>2611161</v>
          </cell>
          <cell r="C186">
            <v>2</v>
          </cell>
          <cell r="D186">
            <v>611161</v>
          </cell>
          <cell r="E186" t="str">
            <v xml:space="preserve"> - кокс прокаленный покупной</v>
          </cell>
        </row>
        <row r="187">
          <cell r="B187">
            <v>2611162</v>
          </cell>
          <cell r="C187">
            <v>2</v>
          </cell>
          <cell r="D187">
            <v>611162</v>
          </cell>
          <cell r="E187" t="str">
            <v xml:space="preserve"> - кокс прокаленный по толлингу</v>
          </cell>
        </row>
        <row r="188">
          <cell r="B188">
            <v>2061117</v>
          </cell>
          <cell r="C188">
            <v>2</v>
          </cell>
          <cell r="D188">
            <v>61117</v>
          </cell>
          <cell r="E188" t="str">
            <v>Пек каменноугольный</v>
          </cell>
        </row>
        <row r="189">
          <cell r="B189">
            <v>2611171</v>
          </cell>
          <cell r="C189">
            <v>2</v>
          </cell>
          <cell r="D189">
            <v>611171</v>
          </cell>
          <cell r="E189" t="str">
            <v xml:space="preserve"> - пек покупной</v>
          </cell>
        </row>
        <row r="190">
          <cell r="B190">
            <v>2611172</v>
          </cell>
          <cell r="C190">
            <v>2</v>
          </cell>
          <cell r="D190">
            <v>611172</v>
          </cell>
          <cell r="E190" t="str">
            <v xml:space="preserve"> - пек по толлингу</v>
          </cell>
        </row>
        <row r="191">
          <cell r="B191">
            <v>2061118</v>
          </cell>
          <cell r="C191">
            <v>2</v>
          </cell>
          <cell r="D191">
            <v>61118</v>
          </cell>
          <cell r="E191" t="str">
            <v>Глиноземная шихта</v>
          </cell>
        </row>
        <row r="192">
          <cell r="B192">
            <v>2061119</v>
          </cell>
          <cell r="C192">
            <v>2</v>
          </cell>
          <cell r="D192">
            <v>61119</v>
          </cell>
          <cell r="E192" t="str">
            <v>Пена угольная</v>
          </cell>
        </row>
        <row r="193">
          <cell r="B193">
            <v>2061120</v>
          </cell>
          <cell r="C193">
            <v>2</v>
          </cell>
          <cell r="D193">
            <v>61120</v>
          </cell>
          <cell r="E193" t="str">
            <v>Огарки</v>
          </cell>
        </row>
        <row r="194">
          <cell r="B194">
            <v>2061122</v>
          </cell>
          <cell r="C194">
            <v>2</v>
          </cell>
          <cell r="D194">
            <v>61122</v>
          </cell>
          <cell r="E194" t="str">
            <v>Подовые коржи</v>
          </cell>
        </row>
        <row r="195">
          <cell r="B195">
            <v>2061123</v>
          </cell>
          <cell r="C195">
            <v>2</v>
          </cell>
          <cell r="D195">
            <v>61123</v>
          </cell>
          <cell r="E195" t="str">
            <v>Сколы анодов</v>
          </cell>
        </row>
        <row r="196">
          <cell r="B196">
            <v>2061121</v>
          </cell>
          <cell r="C196">
            <v>2</v>
          </cell>
          <cell r="D196">
            <v>61121</v>
          </cell>
          <cell r="E196" t="str">
            <v>Угольная футеровка</v>
          </cell>
        </row>
        <row r="197">
          <cell r="B197">
            <v>2061124</v>
          </cell>
          <cell r="C197">
            <v>2</v>
          </cell>
          <cell r="D197">
            <v>61124</v>
          </cell>
          <cell r="E197" t="str">
            <v>"Пушенка"</v>
          </cell>
        </row>
        <row r="198">
          <cell r="B198">
            <v>2061125</v>
          </cell>
          <cell r="C198">
            <v>2</v>
          </cell>
          <cell r="D198">
            <v>61125</v>
          </cell>
          <cell r="E198" t="str">
            <v xml:space="preserve">Электролитная корочка </v>
          </cell>
        </row>
        <row r="199">
          <cell r="B199">
            <v>2061130</v>
          </cell>
          <cell r="C199">
            <v>2</v>
          </cell>
          <cell r="D199">
            <v>61130</v>
          </cell>
          <cell r="E199" t="str">
            <v>Завод Фтористого Алюминия</v>
          </cell>
        </row>
        <row r="200">
          <cell r="B200">
            <v>2611301</v>
          </cell>
          <cell r="C200">
            <v>2</v>
          </cell>
          <cell r="D200">
            <v>611301</v>
          </cell>
          <cell r="E200" t="str">
            <v xml:space="preserve"> - гидроокись</v>
          </cell>
        </row>
        <row r="201">
          <cell r="B201">
            <v>2611302</v>
          </cell>
          <cell r="C201">
            <v>2</v>
          </cell>
          <cell r="D201">
            <v>611302</v>
          </cell>
          <cell r="E201" t="str">
            <v xml:space="preserve"> - кислота серная</v>
          </cell>
        </row>
        <row r="202">
          <cell r="B202">
            <v>2611303</v>
          </cell>
          <cell r="C202">
            <v>2</v>
          </cell>
          <cell r="D202">
            <v>611303</v>
          </cell>
          <cell r="E202" t="str">
            <v xml:space="preserve"> - олеум</v>
          </cell>
        </row>
        <row r="203">
          <cell r="B203">
            <v>2611304</v>
          </cell>
          <cell r="C203">
            <v>2</v>
          </cell>
          <cell r="D203">
            <v>611304</v>
          </cell>
          <cell r="E203" t="str">
            <v xml:space="preserve"> - фтористый кальций </v>
          </cell>
        </row>
        <row r="204">
          <cell r="B204">
            <v>2611305</v>
          </cell>
          <cell r="C204">
            <v>2</v>
          </cell>
          <cell r="D204">
            <v>611305</v>
          </cell>
          <cell r="E204" t="str">
            <v xml:space="preserve"> - пыль белитоизвестняковая</v>
          </cell>
        </row>
        <row r="205">
          <cell r="B205">
            <v>2611306</v>
          </cell>
          <cell r="C205">
            <v>2</v>
          </cell>
          <cell r="D205">
            <v>611306</v>
          </cell>
          <cell r="E205" t="str">
            <v xml:space="preserve"> - молоко известковое</v>
          </cell>
        </row>
        <row r="206">
          <cell r="B206">
            <v>2006112</v>
          </cell>
          <cell r="C206">
            <v>2</v>
          </cell>
          <cell r="D206">
            <v>6112</v>
          </cell>
          <cell r="E206" t="str">
            <v xml:space="preserve">Таможенные платежи </v>
          </cell>
        </row>
        <row r="207">
          <cell r="B207">
            <v>2611201</v>
          </cell>
          <cell r="C207">
            <v>2</v>
          </cell>
          <cell r="D207">
            <v>611201</v>
          </cell>
          <cell r="E207" t="str">
            <v xml:space="preserve"> - за сырье</v>
          </cell>
        </row>
        <row r="208">
          <cell r="B208">
            <v>2611202</v>
          </cell>
          <cell r="C208">
            <v>2</v>
          </cell>
          <cell r="D208">
            <v>611202</v>
          </cell>
          <cell r="E208" t="str">
            <v xml:space="preserve"> - за металл</v>
          </cell>
        </row>
        <row r="209">
          <cell r="B209">
            <v>2611203</v>
          </cell>
          <cell r="C209">
            <v>2</v>
          </cell>
          <cell r="D209">
            <v>611203</v>
          </cell>
          <cell r="E209" t="str">
            <v xml:space="preserve"> - прочие</v>
          </cell>
        </row>
        <row r="210">
          <cell r="B210">
            <v>2006113</v>
          </cell>
          <cell r="C210">
            <v>2</v>
          </cell>
          <cell r="D210">
            <v>6113</v>
          </cell>
          <cell r="E210" t="str">
            <v xml:space="preserve">Транспортные  расходы </v>
          </cell>
        </row>
        <row r="211">
          <cell r="B211" t="e">
            <v>#VALUE!</v>
          </cell>
          <cell r="C211">
            <v>2</v>
          </cell>
          <cell r="D211" t="str">
            <v>611(??)</v>
          </cell>
          <cell r="E211" t="str">
            <v>ИТОГО (??)</v>
          </cell>
        </row>
        <row r="212">
          <cell r="B212">
            <v>2000000</v>
          </cell>
          <cell r="C212">
            <v>2</v>
          </cell>
          <cell r="D212">
            <v>0</v>
          </cell>
          <cell r="E212">
            <v>0</v>
          </cell>
        </row>
        <row r="213">
          <cell r="B213" t="e">
            <v>#VALUE!</v>
          </cell>
          <cell r="C213">
            <v>2</v>
          </cell>
          <cell r="D213" t="str">
            <v>6112(??)</v>
          </cell>
          <cell r="E213" t="str">
            <v>Таможенные платежи по сырью</v>
          </cell>
        </row>
        <row r="214">
          <cell r="B214" t="e">
            <v>#VALUE!</v>
          </cell>
          <cell r="C214">
            <v>2</v>
          </cell>
          <cell r="D214" t="str">
            <v>6113(??)</v>
          </cell>
          <cell r="E214" t="str">
            <v>Ж/д тариф по перевозке сырья</v>
          </cell>
        </row>
        <row r="215">
          <cell r="B215">
            <v>2000000</v>
          </cell>
          <cell r="C215">
            <v>2</v>
          </cell>
          <cell r="D215">
            <v>0</v>
          </cell>
          <cell r="E215">
            <v>0</v>
          </cell>
        </row>
        <row r="216">
          <cell r="B216">
            <v>2006121</v>
          </cell>
          <cell r="C216">
            <v>2</v>
          </cell>
          <cell r="D216">
            <v>6121</v>
          </cell>
          <cell r="E216" t="str">
            <v xml:space="preserve">Топливо </v>
          </cell>
        </row>
        <row r="217">
          <cell r="B217">
            <v>2061211</v>
          </cell>
          <cell r="C217">
            <v>2</v>
          </cell>
          <cell r="D217">
            <v>61211</v>
          </cell>
          <cell r="E217" t="str">
            <v xml:space="preserve"> - мазут</v>
          </cell>
        </row>
        <row r="218">
          <cell r="B218">
            <v>2061212</v>
          </cell>
          <cell r="C218">
            <v>2</v>
          </cell>
          <cell r="D218">
            <v>61212</v>
          </cell>
          <cell r="E218" t="str">
            <v xml:space="preserve"> - газ</v>
          </cell>
        </row>
        <row r="219">
          <cell r="B219">
            <v>2061213</v>
          </cell>
          <cell r="C219">
            <v>2</v>
          </cell>
          <cell r="D219">
            <v>61213</v>
          </cell>
          <cell r="E219" t="str">
            <v xml:space="preserve"> - дизтопливо</v>
          </cell>
        </row>
        <row r="220">
          <cell r="B220">
            <v>2061214</v>
          </cell>
          <cell r="C220">
            <v>2</v>
          </cell>
          <cell r="D220">
            <v>61214</v>
          </cell>
          <cell r="E220" t="str">
            <v xml:space="preserve"> - бензин</v>
          </cell>
        </row>
        <row r="221">
          <cell r="B221">
            <v>2061215</v>
          </cell>
          <cell r="C221">
            <v>2</v>
          </cell>
          <cell r="D221">
            <v>61215</v>
          </cell>
          <cell r="E221" t="str">
            <v xml:space="preserve"> - ГСМ</v>
          </cell>
        </row>
        <row r="222">
          <cell r="B222">
            <v>2061219</v>
          </cell>
          <cell r="C222">
            <v>2</v>
          </cell>
          <cell r="D222">
            <v>61219</v>
          </cell>
          <cell r="E222" t="str">
            <v xml:space="preserve"> - топливо прочее</v>
          </cell>
        </row>
        <row r="223">
          <cell r="B223">
            <v>2000000</v>
          </cell>
          <cell r="C223">
            <v>2</v>
          </cell>
          <cell r="D223">
            <v>0</v>
          </cell>
          <cell r="E223">
            <v>0</v>
          </cell>
        </row>
        <row r="224">
          <cell r="B224">
            <v>2006122</v>
          </cell>
          <cell r="C224">
            <v>2</v>
          </cell>
          <cell r="D224">
            <v>6122</v>
          </cell>
          <cell r="E224" t="str">
            <v>Материалы на ремонт электролизеров</v>
          </cell>
        </row>
        <row r="225">
          <cell r="B225">
            <v>2061221</v>
          </cell>
          <cell r="C225">
            <v>2</v>
          </cell>
          <cell r="D225">
            <v>61221</v>
          </cell>
          <cell r="E225" t="str">
            <v xml:space="preserve"> - гасильный шест</v>
          </cell>
        </row>
        <row r="226">
          <cell r="B226">
            <v>2061222</v>
          </cell>
          <cell r="C226">
            <v>2</v>
          </cell>
          <cell r="D226">
            <v>61222</v>
          </cell>
          <cell r="E226" t="str">
            <v xml:space="preserve"> - блоки угольные</v>
          </cell>
        </row>
        <row r="227">
          <cell r="B227">
            <v>2061223</v>
          </cell>
          <cell r="C227">
            <v>2</v>
          </cell>
          <cell r="D227">
            <v>61223</v>
          </cell>
          <cell r="E227" t="str">
            <v xml:space="preserve"> - масса подовая</v>
          </cell>
        </row>
        <row r="228">
          <cell r="B228">
            <v>2061224</v>
          </cell>
          <cell r="C228">
            <v>2</v>
          </cell>
          <cell r="D228">
            <v>61224</v>
          </cell>
          <cell r="E228" t="str">
            <v xml:space="preserve"> - кирпич шамотный</v>
          </cell>
        </row>
        <row r="229">
          <cell r="B229">
            <v>2061225</v>
          </cell>
          <cell r="C229">
            <v>2</v>
          </cell>
          <cell r="D229">
            <v>61225</v>
          </cell>
          <cell r="E229" t="str">
            <v xml:space="preserve"> - блюмсы</v>
          </cell>
        </row>
        <row r="230">
          <cell r="B230">
            <v>2061226</v>
          </cell>
          <cell r="C230">
            <v>2</v>
          </cell>
          <cell r="D230">
            <v>61226</v>
          </cell>
          <cell r="E230" t="str">
            <v xml:space="preserve"> - гипс</v>
          </cell>
        </row>
        <row r="231">
          <cell r="B231">
            <v>2061227</v>
          </cell>
          <cell r="C231">
            <v>2</v>
          </cell>
          <cell r="D231">
            <v>61227</v>
          </cell>
          <cell r="E231" t="str">
            <v xml:space="preserve"> - сетка</v>
          </cell>
        </row>
        <row r="232">
          <cell r="B232">
            <v>2061229</v>
          </cell>
          <cell r="C232">
            <v>2</v>
          </cell>
          <cell r="D232">
            <v>61229</v>
          </cell>
          <cell r="E232" t="str">
            <v xml:space="preserve"> - прочие материалы (коммерция)</v>
          </cell>
        </row>
        <row r="233">
          <cell r="B233">
            <v>2006123</v>
          </cell>
          <cell r="C233">
            <v>2</v>
          </cell>
          <cell r="D233">
            <v>6123</v>
          </cell>
          <cell r="E233" t="str">
            <v xml:space="preserve"> - спецодежда</v>
          </cell>
        </row>
        <row r="234">
          <cell r="B234">
            <v>2000612</v>
          </cell>
          <cell r="C234">
            <v>2</v>
          </cell>
          <cell r="D234">
            <v>612</v>
          </cell>
          <cell r="E234" t="str">
            <v>Итого (стр6121 + стр6122 + стр6123)</v>
          </cell>
        </row>
        <row r="235">
          <cell r="B235">
            <v>2000613</v>
          </cell>
          <cell r="C235">
            <v>2</v>
          </cell>
          <cell r="D235">
            <v>613</v>
          </cell>
          <cell r="E235" t="str">
            <v xml:space="preserve"> - на металл</v>
          </cell>
        </row>
        <row r="236">
          <cell r="B236">
            <v>2000614</v>
          </cell>
          <cell r="C236">
            <v>2</v>
          </cell>
          <cell r="D236">
            <v>614</v>
          </cell>
          <cell r="E236" t="str">
            <v>Портовые расходы (экспорт алюминия)</v>
          </cell>
        </row>
        <row r="237">
          <cell r="B237">
            <v>2000615</v>
          </cell>
          <cell r="C237">
            <v>2</v>
          </cell>
          <cell r="D237">
            <v>615</v>
          </cell>
          <cell r="E237" t="str">
            <v xml:space="preserve"> - на сырье</v>
          </cell>
        </row>
        <row r="238">
          <cell r="B238">
            <v>2000616</v>
          </cell>
          <cell r="C238">
            <v>2</v>
          </cell>
          <cell r="D238">
            <v>616</v>
          </cell>
          <cell r="E238" t="str">
            <v xml:space="preserve"> - прочие</v>
          </cell>
        </row>
        <row r="239">
          <cell r="B239">
            <v>2000619</v>
          </cell>
          <cell r="C239">
            <v>2</v>
          </cell>
          <cell r="D239">
            <v>619</v>
          </cell>
          <cell r="E239" t="str">
            <v>Прочие денежные расходы</v>
          </cell>
        </row>
        <row r="240">
          <cell r="B240">
            <v>2006191</v>
          </cell>
          <cell r="C240">
            <v>2</v>
          </cell>
          <cell r="D240">
            <v>6191</v>
          </cell>
          <cell r="E240" t="str">
            <v>Услуги КрАМЗа по пер-ке Т-образки</v>
          </cell>
        </row>
        <row r="241">
          <cell r="B241">
            <v>2006192</v>
          </cell>
          <cell r="C241">
            <v>2</v>
          </cell>
          <cell r="D241">
            <v>6192</v>
          </cell>
          <cell r="E241" t="str">
            <v>Оплата Компановской глины</v>
          </cell>
        </row>
        <row r="242">
          <cell r="B242" t="e">
            <v>#VALUE!</v>
          </cell>
          <cell r="C242">
            <v>2</v>
          </cell>
          <cell r="D242" t="str">
            <v>61 (??)</v>
          </cell>
          <cell r="E242" t="str">
            <v>ВСЕГО расходов за счет себестоимости</v>
          </cell>
        </row>
        <row r="243">
          <cell r="B243">
            <v>2000062</v>
          </cell>
          <cell r="C243">
            <v>2</v>
          </cell>
          <cell r="D243">
            <v>62</v>
          </cell>
          <cell r="E243" t="str">
            <v>РАСХОДЫ ЗА СЧЕТ ПРИБЫЛИ</v>
          </cell>
        </row>
        <row r="244">
          <cell r="B244">
            <v>2000621</v>
          </cell>
          <cell r="C244">
            <v>2</v>
          </cell>
          <cell r="D244">
            <v>621</v>
          </cell>
          <cell r="E244" t="str">
            <v>Производственное развитие, реконструкция, техперевооружение и приобретение оборудования</v>
          </cell>
        </row>
        <row r="245">
          <cell r="B245" t="e">
            <v>#VALUE!</v>
          </cell>
          <cell r="C245">
            <v>2</v>
          </cell>
          <cell r="D245" t="str">
            <v>6(??)</v>
          </cell>
          <cell r="E245" t="str">
            <v>ВСЕГО расходов</v>
          </cell>
        </row>
        <row r="246">
          <cell r="B246">
            <v>2000007</v>
          </cell>
          <cell r="C246">
            <v>2</v>
          </cell>
          <cell r="D246">
            <v>7</v>
          </cell>
          <cell r="E246" t="str">
            <v>НЕЗАЩИЩЕННЫЕ СТАТЬИ</v>
          </cell>
        </row>
        <row r="247">
          <cell r="B247">
            <v>2000071</v>
          </cell>
          <cell r="C247">
            <v>2</v>
          </cell>
          <cell r="D247">
            <v>71</v>
          </cell>
          <cell r="E247" t="str">
            <v>РАСХОДЫ ЗА СЧЕТ СЕБЕСТОИМОСТИ</v>
          </cell>
        </row>
        <row r="248">
          <cell r="B248">
            <v>2000711</v>
          </cell>
          <cell r="C248">
            <v>2</v>
          </cell>
          <cell r="D248">
            <v>711</v>
          </cell>
          <cell r="E248" t="str">
            <v>Электроэнергия</v>
          </cell>
        </row>
        <row r="249">
          <cell r="B249">
            <v>2000712</v>
          </cell>
          <cell r="C249">
            <v>2</v>
          </cell>
          <cell r="D249">
            <v>712</v>
          </cell>
          <cell r="E249" t="str">
            <v>Сжатый воздух</v>
          </cell>
        </row>
        <row r="250">
          <cell r="B250">
            <v>2000713</v>
          </cell>
          <cell r="C250">
            <v>2</v>
          </cell>
          <cell r="D250">
            <v>713</v>
          </cell>
          <cell r="E250" t="str">
            <v>Вода</v>
          </cell>
        </row>
        <row r="251">
          <cell r="B251">
            <v>2000714</v>
          </cell>
          <cell r="C251">
            <v>2</v>
          </cell>
          <cell r="D251">
            <v>714</v>
          </cell>
          <cell r="E251" t="str">
            <v>Тепло</v>
          </cell>
        </row>
        <row r="252">
          <cell r="B252">
            <v>2000715</v>
          </cell>
          <cell r="C252">
            <v>2</v>
          </cell>
          <cell r="D252">
            <v>715</v>
          </cell>
          <cell r="E252" t="str">
            <v>Вспомогательные материалы</v>
          </cell>
        </row>
        <row r="253">
          <cell r="B253">
            <v>2000000</v>
          </cell>
          <cell r="C253">
            <v>2</v>
          </cell>
          <cell r="D253">
            <v>0</v>
          </cell>
          <cell r="E253">
            <v>0</v>
          </cell>
        </row>
        <row r="254">
          <cell r="B254">
            <v>2007151</v>
          </cell>
          <cell r="C254">
            <v>2</v>
          </cell>
          <cell r="D254">
            <v>7151</v>
          </cell>
          <cell r="E254" t="str">
            <v xml:space="preserve"> - кожух анодный</v>
          </cell>
        </row>
        <row r="255">
          <cell r="B255">
            <v>2007152</v>
          </cell>
          <cell r="C255">
            <v>2</v>
          </cell>
          <cell r="D255">
            <v>7152</v>
          </cell>
          <cell r="E255" t="str">
            <v xml:space="preserve"> - кожух катодный</v>
          </cell>
        </row>
        <row r="256">
          <cell r="B256">
            <v>2007153</v>
          </cell>
          <cell r="C256">
            <v>2</v>
          </cell>
          <cell r="D256">
            <v>7153</v>
          </cell>
          <cell r="E256" t="str">
            <v xml:space="preserve"> - штыри (шт.)</v>
          </cell>
        </row>
        <row r="257">
          <cell r="B257">
            <v>2007154</v>
          </cell>
          <cell r="C257">
            <v>2</v>
          </cell>
          <cell r="D257">
            <v>7154</v>
          </cell>
          <cell r="E257" t="str">
            <v xml:space="preserve"> - секции прямые</v>
          </cell>
        </row>
        <row r="258">
          <cell r="B258">
            <v>2007155</v>
          </cell>
          <cell r="C258">
            <v>2</v>
          </cell>
          <cell r="D258">
            <v>7155</v>
          </cell>
          <cell r="E258" t="str">
            <v xml:space="preserve"> - секции угловые</v>
          </cell>
        </row>
        <row r="259">
          <cell r="B259">
            <v>2007156</v>
          </cell>
          <cell r="C259">
            <v>2</v>
          </cell>
          <cell r="D259">
            <v>7156</v>
          </cell>
          <cell r="E259" t="str">
            <v xml:space="preserve"> - труба прямая</v>
          </cell>
        </row>
        <row r="260">
          <cell r="B260">
            <v>2007157</v>
          </cell>
          <cell r="C260">
            <v>2</v>
          </cell>
          <cell r="D260">
            <v>7157</v>
          </cell>
          <cell r="E260" t="str">
            <v xml:space="preserve"> - труба шаровая</v>
          </cell>
        </row>
        <row r="261">
          <cell r="B261">
            <v>2007159</v>
          </cell>
          <cell r="C261">
            <v>2</v>
          </cell>
          <cell r="D261">
            <v>7159</v>
          </cell>
          <cell r="E261" t="str">
            <v xml:space="preserve"> - прочие материалы (произ-во)</v>
          </cell>
        </row>
        <row r="262">
          <cell r="B262">
            <v>2000716</v>
          </cell>
          <cell r="C262">
            <v>2</v>
          </cell>
          <cell r="D262">
            <v>716</v>
          </cell>
          <cell r="E262" t="str">
            <v>Расходы на ремонты подрядным организациям</v>
          </cell>
        </row>
        <row r="263">
          <cell r="B263">
            <v>2007161</v>
          </cell>
          <cell r="C263">
            <v>2</v>
          </cell>
          <cell r="D263">
            <v>7161</v>
          </cell>
          <cell r="E263" t="str">
            <v xml:space="preserve"> - для основных цехов </v>
          </cell>
        </row>
        <row r="264">
          <cell r="B264">
            <v>2007162</v>
          </cell>
          <cell r="C264">
            <v>2</v>
          </cell>
          <cell r="D264">
            <v>7162</v>
          </cell>
          <cell r="E264" t="str">
            <v xml:space="preserve"> - для других нужд </v>
          </cell>
        </row>
        <row r="265">
          <cell r="B265">
            <v>2000717</v>
          </cell>
          <cell r="C265">
            <v>2</v>
          </cell>
          <cell r="D265">
            <v>717</v>
          </cell>
          <cell r="E265" t="str">
            <v>Плата за нормативные выбросы</v>
          </cell>
        </row>
        <row r="266">
          <cell r="B266">
            <v>2000719</v>
          </cell>
          <cell r="C266">
            <v>2</v>
          </cell>
          <cell r="D266">
            <v>719</v>
          </cell>
          <cell r="E266" t="str">
            <v>Прочие материалы</v>
          </cell>
        </row>
        <row r="267">
          <cell r="B267">
            <v>2007191</v>
          </cell>
          <cell r="C267">
            <v>2</v>
          </cell>
          <cell r="D267">
            <v>7191</v>
          </cell>
          <cell r="E267" t="str">
            <v>Расходы по охране труда</v>
          </cell>
        </row>
        <row r="268">
          <cell r="B268">
            <v>2007192</v>
          </cell>
          <cell r="C268">
            <v>2</v>
          </cell>
          <cell r="D268">
            <v>7192</v>
          </cell>
          <cell r="E268" t="str">
            <v>Проверка приборов</v>
          </cell>
        </row>
        <row r="269">
          <cell r="B269">
            <v>2007193</v>
          </cell>
          <cell r="C269">
            <v>2</v>
          </cell>
          <cell r="D269">
            <v>7193</v>
          </cell>
          <cell r="E269" t="str">
            <v>Информационные услуги</v>
          </cell>
        </row>
        <row r="270">
          <cell r="B270">
            <v>2007194</v>
          </cell>
          <cell r="C270">
            <v>2</v>
          </cell>
          <cell r="D270">
            <v>7194</v>
          </cell>
          <cell r="E270" t="str">
            <v>Очистка сточных вод</v>
          </cell>
        </row>
        <row r="271">
          <cell r="B271">
            <v>2007196</v>
          </cell>
          <cell r="C271">
            <v>2</v>
          </cell>
          <cell r="D271">
            <v>7196</v>
          </cell>
          <cell r="E271" t="str">
            <v>Услуги дератизации и прочие</v>
          </cell>
        </row>
        <row r="272">
          <cell r="B272" t="e">
            <v>#VALUE!</v>
          </cell>
          <cell r="C272">
            <v>2</v>
          </cell>
          <cell r="D272" t="str">
            <v>71(??)</v>
          </cell>
          <cell r="E272" t="str">
            <v>Всего расходов за счет себестоимости</v>
          </cell>
        </row>
        <row r="273">
          <cell r="B273">
            <v>2000072</v>
          </cell>
          <cell r="C273">
            <v>2</v>
          </cell>
          <cell r="D273">
            <v>72</v>
          </cell>
          <cell r="E273" t="str">
            <v>РАСХОДЫ ЗА СЧЕТ ПРИБЫЛИ</v>
          </cell>
        </row>
        <row r="274">
          <cell r="B274">
            <v>2000721</v>
          </cell>
          <cell r="C274">
            <v>2</v>
          </cell>
          <cell r="D274">
            <v>721</v>
          </cell>
          <cell r="E274" t="str">
            <v>Капитальные вложения, в т.ч. :</v>
          </cell>
        </row>
        <row r="275">
          <cell r="B275">
            <v>2007211</v>
          </cell>
          <cell r="C275">
            <v>2</v>
          </cell>
          <cell r="D275">
            <v>7211</v>
          </cell>
          <cell r="E275" t="str">
            <v xml:space="preserve"> - СМР</v>
          </cell>
        </row>
        <row r="276">
          <cell r="B276">
            <v>2007212</v>
          </cell>
          <cell r="C276">
            <v>2</v>
          </cell>
          <cell r="D276">
            <v>7212</v>
          </cell>
          <cell r="E276" t="str">
            <v xml:space="preserve"> - оборудование</v>
          </cell>
        </row>
        <row r="277">
          <cell r="B277">
            <v>2007213</v>
          </cell>
          <cell r="C277">
            <v>2</v>
          </cell>
          <cell r="D277">
            <v>7213</v>
          </cell>
          <cell r="E277" t="str">
            <v>Отчисления на НИОКР</v>
          </cell>
        </row>
        <row r="278">
          <cell r="B278">
            <v>2000722</v>
          </cell>
          <cell r="C278">
            <v>2</v>
          </cell>
          <cell r="D278">
            <v>722</v>
          </cell>
          <cell r="E278" t="str">
            <v>Плата за сверхнормативные выбросы</v>
          </cell>
        </row>
        <row r="279">
          <cell r="B279" t="e">
            <v>#VALUE!</v>
          </cell>
          <cell r="C279">
            <v>2</v>
          </cell>
          <cell r="D279" t="str">
            <v>72(??)</v>
          </cell>
          <cell r="E279" t="str">
            <v>Всего расходов за счет прибыли</v>
          </cell>
        </row>
        <row r="280">
          <cell r="B280" t="e">
            <v>#VALUE!</v>
          </cell>
          <cell r="C280">
            <v>2</v>
          </cell>
          <cell r="D280" t="str">
            <v>7(??)</v>
          </cell>
          <cell r="E280" t="str">
            <v>ВСЕГО расходов</v>
          </cell>
        </row>
        <row r="281">
          <cell r="B281">
            <v>2000000</v>
          </cell>
          <cell r="C281">
            <v>2</v>
          </cell>
          <cell r="D281">
            <v>0</v>
          </cell>
          <cell r="E281">
            <v>0</v>
          </cell>
        </row>
        <row r="282">
          <cell r="B282">
            <v>2000008</v>
          </cell>
          <cell r="C282">
            <v>2</v>
          </cell>
          <cell r="D282">
            <v>8</v>
          </cell>
          <cell r="E282" t="str">
            <v>ДИРЕКТОР ПО ФИНАНСАМ</v>
          </cell>
        </row>
        <row r="283">
          <cell r="B283">
            <v>2000081</v>
          </cell>
          <cell r="C283">
            <v>2</v>
          </cell>
          <cell r="D283">
            <v>81</v>
          </cell>
          <cell r="E283" t="str">
            <v>РАСХОДЫ ЗА СЧЕТ СЕБЕСТОИМОСТИ</v>
          </cell>
        </row>
        <row r="284">
          <cell r="B284">
            <v>2000811</v>
          </cell>
          <cell r="C284">
            <v>2</v>
          </cell>
          <cell r="D284">
            <v>811</v>
          </cell>
          <cell r="E284" t="str">
            <v>Заработная плата</v>
          </cell>
        </row>
        <row r="285">
          <cell r="B285">
            <v>2000812</v>
          </cell>
          <cell r="C285">
            <v>2</v>
          </cell>
          <cell r="D285">
            <v>812</v>
          </cell>
          <cell r="E285" t="str">
            <v xml:space="preserve">Отчисления в социальные фонды </v>
          </cell>
        </row>
        <row r="286">
          <cell r="B286">
            <v>2008121</v>
          </cell>
          <cell r="C286">
            <v>2</v>
          </cell>
          <cell r="D286">
            <v>8121</v>
          </cell>
          <cell r="E286" t="str">
            <v xml:space="preserve"> - Пенсионный фонд</v>
          </cell>
        </row>
        <row r="287">
          <cell r="B287">
            <v>2008122</v>
          </cell>
          <cell r="C287">
            <v>2</v>
          </cell>
          <cell r="D287">
            <v>8122</v>
          </cell>
          <cell r="E287" t="str">
            <v xml:space="preserve"> - ФОМС</v>
          </cell>
        </row>
        <row r="288">
          <cell r="B288">
            <v>2008123</v>
          </cell>
          <cell r="C288">
            <v>2</v>
          </cell>
          <cell r="D288">
            <v>8123</v>
          </cell>
          <cell r="E288" t="str">
            <v xml:space="preserve"> - ФСС</v>
          </cell>
        </row>
        <row r="289">
          <cell r="B289">
            <v>2008124</v>
          </cell>
          <cell r="C289">
            <v>2</v>
          </cell>
          <cell r="D289">
            <v>8124</v>
          </cell>
          <cell r="E289" t="str">
            <v xml:space="preserve"> - Фонд занятости</v>
          </cell>
        </row>
        <row r="290">
          <cell r="B290">
            <v>2008125</v>
          </cell>
          <cell r="C290">
            <v>2</v>
          </cell>
          <cell r="D290">
            <v>8125</v>
          </cell>
          <cell r="E290" t="str">
            <v xml:space="preserve"> - Профком</v>
          </cell>
        </row>
        <row r="291">
          <cell r="B291">
            <v>2000000</v>
          </cell>
          <cell r="C291">
            <v>2</v>
          </cell>
          <cell r="D291">
            <v>0</v>
          </cell>
          <cell r="E291">
            <v>0</v>
          </cell>
        </row>
        <row r="292">
          <cell r="B292">
            <v>2000000</v>
          </cell>
          <cell r="C292">
            <v>2</v>
          </cell>
          <cell r="D292">
            <v>0</v>
          </cell>
          <cell r="E292">
            <v>0</v>
          </cell>
        </row>
        <row r="293">
          <cell r="B293">
            <v>2000813</v>
          </cell>
          <cell r="C293">
            <v>2</v>
          </cell>
          <cell r="D293">
            <v>813</v>
          </cell>
          <cell r="E293" t="str">
            <v>Налоги</v>
          </cell>
        </row>
        <row r="294">
          <cell r="B294">
            <v>2000000</v>
          </cell>
          <cell r="C294">
            <v>2</v>
          </cell>
          <cell r="D294">
            <v>0</v>
          </cell>
          <cell r="E294">
            <v>0</v>
          </cell>
        </row>
        <row r="295">
          <cell r="B295">
            <v>2081301</v>
          </cell>
          <cell r="C295">
            <v>2</v>
          </cell>
          <cell r="D295">
            <v>81301</v>
          </cell>
          <cell r="E295" t="str">
            <v xml:space="preserve"> - на пользователей автомобильных дорог</v>
          </cell>
        </row>
        <row r="296">
          <cell r="B296">
            <v>2081302</v>
          </cell>
          <cell r="C296">
            <v>2</v>
          </cell>
          <cell r="D296">
            <v>81302</v>
          </cell>
          <cell r="E296" t="str">
            <v xml:space="preserve"> - транспортный</v>
          </cell>
        </row>
        <row r="297">
          <cell r="B297">
            <v>2081303</v>
          </cell>
          <cell r="C297">
            <v>2</v>
          </cell>
          <cell r="D297">
            <v>81303</v>
          </cell>
          <cell r="E297" t="str">
            <v xml:space="preserve"> - за пользование недрами</v>
          </cell>
        </row>
        <row r="298">
          <cell r="B298">
            <v>2081304</v>
          </cell>
          <cell r="C298">
            <v>2</v>
          </cell>
          <cell r="D298">
            <v>81304</v>
          </cell>
          <cell r="E298" t="str">
            <v xml:space="preserve"> - на воспроизводство минерально-сырьевой базы</v>
          </cell>
        </row>
        <row r="299">
          <cell r="B299">
            <v>2081305</v>
          </cell>
          <cell r="C299">
            <v>2</v>
          </cell>
          <cell r="D299">
            <v>81305</v>
          </cell>
          <cell r="E299" t="str">
            <v xml:space="preserve"> - на землю</v>
          </cell>
        </row>
        <row r="300">
          <cell r="B300">
            <v>2081306</v>
          </cell>
          <cell r="C300">
            <v>2</v>
          </cell>
          <cell r="D300">
            <v>81306</v>
          </cell>
          <cell r="E300" t="str">
            <v>Плата за аренду земли</v>
          </cell>
        </row>
        <row r="301">
          <cell r="B301">
            <v>2081307</v>
          </cell>
          <cell r="C301">
            <v>2</v>
          </cell>
          <cell r="D301">
            <v>81307</v>
          </cell>
          <cell r="E301" t="str">
            <v xml:space="preserve"> - за воду</v>
          </cell>
        </row>
        <row r="302">
          <cell r="B302">
            <v>2081308</v>
          </cell>
          <cell r="C302">
            <v>2</v>
          </cell>
          <cell r="D302">
            <v>81308</v>
          </cell>
          <cell r="E302" t="str">
            <v xml:space="preserve"> - с владельцев транспортных средств</v>
          </cell>
        </row>
        <row r="303">
          <cell r="B303">
            <v>2081309</v>
          </cell>
          <cell r="C303">
            <v>2</v>
          </cell>
          <cell r="D303">
            <v>81309</v>
          </cell>
          <cell r="E303" t="str">
            <v xml:space="preserve"> - налог на приобретение а/тр, средств</v>
          </cell>
        </row>
        <row r="304">
          <cell r="B304">
            <v>2081310</v>
          </cell>
          <cell r="C304">
            <v>2</v>
          </cell>
          <cell r="D304">
            <v>81310</v>
          </cell>
          <cell r="E304" t="str">
            <v xml:space="preserve"> - налог на реализацию ГСМ</v>
          </cell>
        </row>
        <row r="305">
          <cell r="B305">
            <v>2081311</v>
          </cell>
          <cell r="C305">
            <v>2</v>
          </cell>
          <cell r="D305">
            <v>81311</v>
          </cell>
          <cell r="E305" t="str">
            <v xml:space="preserve"> - налог на добавленную стоимость</v>
          </cell>
        </row>
        <row r="306">
          <cell r="B306">
            <v>2081312</v>
          </cell>
          <cell r="C306">
            <v>2</v>
          </cell>
          <cell r="D306">
            <v>81312</v>
          </cell>
          <cell r="E306" t="str">
            <v xml:space="preserve"> - налог на доходы по дивидендам</v>
          </cell>
        </row>
        <row r="307">
          <cell r="B307">
            <v>2081313</v>
          </cell>
          <cell r="C307">
            <v>2</v>
          </cell>
          <cell r="D307">
            <v>81313</v>
          </cell>
          <cell r="E307" t="str">
            <v xml:space="preserve"> - налог на перепродажу</v>
          </cell>
        </row>
        <row r="308">
          <cell r="B308">
            <v>2000000</v>
          </cell>
          <cell r="C308">
            <v>2</v>
          </cell>
          <cell r="D308">
            <v>0</v>
          </cell>
          <cell r="E308" t="str">
            <v xml:space="preserve">   ИТОГО  (???)</v>
          </cell>
        </row>
        <row r="309">
          <cell r="B309">
            <v>2000814</v>
          </cell>
          <cell r="C309">
            <v>2</v>
          </cell>
          <cell r="D309">
            <v>814</v>
          </cell>
          <cell r="E309" t="str">
            <v>Банковские проценты</v>
          </cell>
        </row>
        <row r="310">
          <cell r="B310">
            <v>2000817</v>
          </cell>
          <cell r="C310">
            <v>2</v>
          </cell>
          <cell r="D310">
            <v>817</v>
          </cell>
          <cell r="E310">
            <v>0</v>
          </cell>
        </row>
        <row r="311">
          <cell r="B311">
            <v>2000818</v>
          </cell>
          <cell r="C311">
            <v>2</v>
          </cell>
          <cell r="D311">
            <v>818</v>
          </cell>
          <cell r="E311" t="str">
            <v>Представительские расходы</v>
          </cell>
        </row>
        <row r="312">
          <cell r="B312">
            <v>2000819</v>
          </cell>
          <cell r="C312">
            <v>2</v>
          </cell>
          <cell r="D312">
            <v>819</v>
          </cell>
          <cell r="E312" t="str">
            <v>Прочие расходы с\с (финансы)</v>
          </cell>
        </row>
        <row r="313">
          <cell r="B313">
            <v>2008191</v>
          </cell>
          <cell r="C313">
            <v>2</v>
          </cell>
          <cell r="D313">
            <v>8191</v>
          </cell>
          <cell r="E313" t="str">
            <v>Конторские, почтово-телеграфные расходы</v>
          </cell>
        </row>
        <row r="314">
          <cell r="B314">
            <v>2008192</v>
          </cell>
          <cell r="C314">
            <v>2</v>
          </cell>
          <cell r="D314">
            <v>8192</v>
          </cell>
          <cell r="E314" t="str">
            <v>Расходы по командировкам</v>
          </cell>
        </row>
        <row r="315">
          <cell r="B315">
            <v>2008194</v>
          </cell>
          <cell r="C315">
            <v>2</v>
          </cell>
          <cell r="D315">
            <v>8194</v>
          </cell>
          <cell r="E315" t="str">
            <v>Затраты по изобретательству и рационализации</v>
          </cell>
        </row>
        <row r="316">
          <cell r="B316">
            <v>2008193</v>
          </cell>
          <cell r="C316">
            <v>2</v>
          </cell>
          <cell r="D316">
            <v>8193</v>
          </cell>
          <cell r="E316" t="str">
            <v>Оплата услуг банка</v>
          </cell>
        </row>
        <row r="317">
          <cell r="B317">
            <v>2008195</v>
          </cell>
          <cell r="C317">
            <v>2</v>
          </cell>
          <cell r="D317">
            <v>8195</v>
          </cell>
          <cell r="E317" t="str">
            <v>Ведение реестра, аудиторские услуги</v>
          </cell>
        </row>
        <row r="318">
          <cell r="B318">
            <v>2008196</v>
          </cell>
          <cell r="C318">
            <v>2</v>
          </cell>
          <cell r="D318">
            <v>8196</v>
          </cell>
          <cell r="E318" t="str">
            <v>Выписка газет и журналов</v>
          </cell>
        </row>
        <row r="319">
          <cell r="B319">
            <v>2081304</v>
          </cell>
          <cell r="C319">
            <v>2</v>
          </cell>
          <cell r="D319">
            <v>81304</v>
          </cell>
          <cell r="E319" t="str">
            <v xml:space="preserve"> - на воспроизводство минерально-сырьевой базы</v>
          </cell>
        </row>
        <row r="320">
          <cell r="B320">
            <v>2081305</v>
          </cell>
          <cell r="C320">
            <v>2</v>
          </cell>
          <cell r="D320">
            <v>81305</v>
          </cell>
          <cell r="E320" t="str">
            <v xml:space="preserve"> - на землю</v>
          </cell>
        </row>
        <row r="321">
          <cell r="B321">
            <v>2081306</v>
          </cell>
          <cell r="C321">
            <v>2</v>
          </cell>
          <cell r="D321">
            <v>81306</v>
          </cell>
          <cell r="E321" t="str">
            <v>Плата за аренду земли</v>
          </cell>
        </row>
        <row r="322">
          <cell r="B322">
            <v>2081307</v>
          </cell>
          <cell r="C322">
            <v>2</v>
          </cell>
          <cell r="D322">
            <v>81307</v>
          </cell>
          <cell r="E322" t="str">
            <v xml:space="preserve"> - за воду</v>
          </cell>
        </row>
      </sheetData>
      <sheetData sheetId="3">
        <row r="5">
          <cell r="B5" t="str">
            <v>ДОХОДЫ И ФИНАНСЫ</v>
          </cell>
        </row>
      </sheetData>
      <sheetData sheetId="4">
        <row r="5">
          <cell r="B5" t="str">
            <v>ДОХОДЫ И ФИНАНСЫ</v>
          </cell>
        </row>
      </sheetData>
      <sheetData sheetId="5">
        <row r="5">
          <cell r="B5" t="str">
            <v>ДОХОДЫ И ФИНАНСЫ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зиция"/>
      <sheetName val="Перечень"/>
      <sheetName val="Шифры"/>
      <sheetName val="ПереКодник"/>
      <sheetName val="Основная"/>
      <sheetName val="Модули"/>
      <sheetName val="???????"/>
      <sheetName val="коэфф"/>
      <sheetName val="Январь"/>
    </sheetNames>
    <sheetDataSet>
      <sheetData sheetId="0" refreshError="1">
        <row r="5">
          <cell r="B5" t="str">
            <v>ДОХОДЫ И ФИНАНСЫ</v>
          </cell>
        </row>
        <row r="7">
          <cell r="B7">
            <v>1000001</v>
          </cell>
          <cell r="C7">
            <v>1</v>
          </cell>
          <cell r="D7">
            <v>1</v>
          </cell>
          <cell r="E7" t="str">
            <v>А. ДОХОДНАЯ ЧАСТЬ</v>
          </cell>
        </row>
        <row r="8">
          <cell r="B8">
            <v>1000011</v>
          </cell>
          <cell r="C8">
            <v>1</v>
          </cell>
          <cell r="D8">
            <v>11</v>
          </cell>
          <cell r="E8" t="str">
            <v>Всего за алюминий</v>
          </cell>
        </row>
        <row r="9">
          <cell r="B9">
            <v>1000111</v>
          </cell>
          <cell r="C9">
            <v>1</v>
          </cell>
          <cell r="D9">
            <v>111</v>
          </cell>
          <cell r="E9" t="str">
            <v>Толлинг</v>
          </cell>
        </row>
        <row r="10">
          <cell r="B10">
            <v>1011101</v>
          </cell>
          <cell r="C10">
            <v>1</v>
          </cell>
          <cell r="D10">
            <v>11101</v>
          </cell>
          <cell r="E10" t="str">
            <v xml:space="preserve"> - Возмещение расходов по грузоперевозкам</v>
          </cell>
        </row>
        <row r="11">
          <cell r="B11">
            <v>1011102</v>
          </cell>
          <cell r="C11">
            <v>1</v>
          </cell>
          <cell r="D11">
            <v>11102</v>
          </cell>
          <cell r="E11" t="str">
            <v xml:space="preserve"> - KRAZPA Metals</v>
          </cell>
        </row>
        <row r="12">
          <cell r="B12">
            <v>1011103</v>
          </cell>
          <cell r="C12">
            <v>1</v>
          </cell>
          <cell r="D12">
            <v>11103</v>
          </cell>
          <cell r="E12" t="str">
            <v xml:space="preserve"> - FORWARD</v>
          </cell>
        </row>
        <row r="13">
          <cell r="B13">
            <v>1011104</v>
          </cell>
          <cell r="C13">
            <v>1</v>
          </cell>
          <cell r="D13">
            <v>11104</v>
          </cell>
          <cell r="E13" t="str">
            <v xml:space="preserve"> - Танмет</v>
          </cell>
        </row>
        <row r="14">
          <cell r="B14">
            <v>1011105</v>
          </cell>
          <cell r="C14">
            <v>1</v>
          </cell>
          <cell r="D14">
            <v>11105</v>
          </cell>
          <cell r="E14" t="str">
            <v xml:space="preserve"> - COALCO 303-98</v>
          </cell>
        </row>
        <row r="15">
          <cell r="B15">
            <v>1011106</v>
          </cell>
          <cell r="C15">
            <v>1</v>
          </cell>
          <cell r="D15">
            <v>11106</v>
          </cell>
          <cell r="E15" t="str">
            <v xml:space="preserve"> - COALKO 304-98</v>
          </cell>
        </row>
        <row r="16">
          <cell r="B16">
            <v>1011107</v>
          </cell>
          <cell r="C16">
            <v>1</v>
          </cell>
          <cell r="D16">
            <v>11107</v>
          </cell>
          <cell r="E16" t="str">
            <v xml:space="preserve"> - ALDECO 301-98</v>
          </cell>
        </row>
        <row r="17">
          <cell r="B17">
            <v>1011108</v>
          </cell>
          <cell r="C17">
            <v>1</v>
          </cell>
          <cell r="D17">
            <v>11108</v>
          </cell>
          <cell r="E17" t="str">
            <v xml:space="preserve"> - ALDECO 305-98</v>
          </cell>
        </row>
        <row r="18">
          <cell r="B18">
            <v>1011109</v>
          </cell>
          <cell r="C18">
            <v>1</v>
          </cell>
          <cell r="D18">
            <v>11109</v>
          </cell>
          <cell r="E18" t="str">
            <v xml:space="preserve"> - PEAField 302-98</v>
          </cell>
        </row>
        <row r="19">
          <cell r="B19">
            <v>1011110</v>
          </cell>
          <cell r="C19">
            <v>1</v>
          </cell>
          <cell r="D19">
            <v>11110</v>
          </cell>
          <cell r="E19" t="str">
            <v xml:space="preserve"> - PEAField 307</v>
          </cell>
        </row>
        <row r="20">
          <cell r="B20">
            <v>1011112</v>
          </cell>
          <cell r="C20">
            <v>1</v>
          </cell>
          <cell r="D20">
            <v>11112</v>
          </cell>
          <cell r="E20" t="str">
            <v xml:space="preserve"> - Возмещение расходов по таможне</v>
          </cell>
        </row>
        <row r="21">
          <cell r="B21">
            <v>1011113</v>
          </cell>
          <cell r="C21">
            <v>1</v>
          </cell>
          <cell r="D21">
            <v>11113</v>
          </cell>
          <cell r="E21" t="str">
            <v xml:space="preserve"> - ALDECO 308</v>
          </cell>
        </row>
        <row r="22">
          <cell r="B22">
            <v>1011114</v>
          </cell>
          <cell r="C22">
            <v>1</v>
          </cell>
          <cell r="D22">
            <v>11114</v>
          </cell>
          <cell r="E22" t="str">
            <v xml:space="preserve"> - COALCO 309</v>
          </cell>
        </row>
        <row r="23">
          <cell r="B23">
            <v>1011199</v>
          </cell>
          <cell r="C23">
            <v>1</v>
          </cell>
          <cell r="D23">
            <v>11199</v>
          </cell>
          <cell r="E23" t="str">
            <v xml:space="preserve"> - прочие</v>
          </cell>
        </row>
        <row r="24">
          <cell r="B24">
            <v>1000112</v>
          </cell>
          <cell r="C24">
            <v>1</v>
          </cell>
          <cell r="D24">
            <v>112</v>
          </cell>
          <cell r="E24" t="str">
            <v>Экспорт (всего)</v>
          </cell>
        </row>
        <row r="25">
          <cell r="B25">
            <v>1011201</v>
          </cell>
          <cell r="C25">
            <v>1</v>
          </cell>
          <cell r="D25">
            <v>11201</v>
          </cell>
          <cell r="E25" t="str">
            <v xml:space="preserve"> - КРАЗПА 72</v>
          </cell>
        </row>
        <row r="26">
          <cell r="B26">
            <v>1011202</v>
          </cell>
          <cell r="C26">
            <v>1</v>
          </cell>
          <cell r="D26">
            <v>11202</v>
          </cell>
          <cell r="E26" t="str">
            <v xml:space="preserve"> - КРАЗПА 722</v>
          </cell>
        </row>
        <row r="27">
          <cell r="B27">
            <v>1011203</v>
          </cell>
          <cell r="C27">
            <v>1</v>
          </cell>
          <cell r="D27">
            <v>11203</v>
          </cell>
          <cell r="E27" t="str">
            <v xml:space="preserve"> - ДЖЕВЕНЕТ 729</v>
          </cell>
        </row>
        <row r="28">
          <cell r="B28">
            <v>1011204</v>
          </cell>
          <cell r="C28">
            <v>1</v>
          </cell>
          <cell r="D28">
            <v>11204</v>
          </cell>
          <cell r="E28" t="str">
            <v xml:space="preserve"> - ДЖЕВЕНЕТ 728</v>
          </cell>
        </row>
        <row r="29">
          <cell r="B29">
            <v>1011205</v>
          </cell>
          <cell r="C29">
            <v>1</v>
          </cell>
          <cell r="D29">
            <v>11205</v>
          </cell>
          <cell r="E29" t="str">
            <v xml:space="preserve"> - Металлгезельшафт 714</v>
          </cell>
        </row>
        <row r="30">
          <cell r="B30">
            <v>1011206</v>
          </cell>
          <cell r="C30">
            <v>1</v>
          </cell>
          <cell r="D30">
            <v>11206</v>
          </cell>
          <cell r="E30" t="str">
            <v xml:space="preserve"> - Тойота 730</v>
          </cell>
        </row>
        <row r="31">
          <cell r="B31">
            <v>1011207</v>
          </cell>
          <cell r="C31">
            <v>1</v>
          </cell>
          <cell r="D31">
            <v>11207</v>
          </cell>
          <cell r="E31" t="str">
            <v xml:space="preserve"> - JBR Trading 766</v>
          </cell>
        </row>
        <row r="32">
          <cell r="B32">
            <v>1011208</v>
          </cell>
          <cell r="C32">
            <v>1</v>
          </cell>
          <cell r="D32">
            <v>11208</v>
          </cell>
          <cell r="E32" t="str">
            <v xml:space="preserve"> - COALKO 733</v>
          </cell>
        </row>
        <row r="33">
          <cell r="B33">
            <v>1011209</v>
          </cell>
          <cell r="C33">
            <v>1</v>
          </cell>
          <cell r="D33">
            <v>11209</v>
          </cell>
          <cell r="E33" t="str">
            <v xml:space="preserve"> - ALDECO 803</v>
          </cell>
        </row>
        <row r="34">
          <cell r="B34">
            <v>1011210</v>
          </cell>
          <cell r="C34">
            <v>1</v>
          </cell>
          <cell r="D34">
            <v>11210</v>
          </cell>
          <cell r="E34" t="str">
            <v xml:space="preserve"> - Алюминий Казахстана 804</v>
          </cell>
        </row>
        <row r="35">
          <cell r="B35">
            <v>1011211</v>
          </cell>
          <cell r="C35">
            <v>1</v>
          </cell>
          <cell r="D35">
            <v>11211</v>
          </cell>
          <cell r="E35" t="str">
            <v xml:space="preserve"> - COALKO 734</v>
          </cell>
        </row>
        <row r="36">
          <cell r="B36">
            <v>1011212</v>
          </cell>
          <cell r="C36">
            <v>1</v>
          </cell>
          <cell r="D36">
            <v>11212</v>
          </cell>
          <cell r="E36" t="str">
            <v xml:space="preserve"> - ALDECO 810</v>
          </cell>
        </row>
        <row r="37">
          <cell r="B37">
            <v>1011213</v>
          </cell>
          <cell r="C37">
            <v>1</v>
          </cell>
          <cell r="D37">
            <v>11213</v>
          </cell>
          <cell r="E37" t="str">
            <v xml:space="preserve"> - PEAFIELD 811</v>
          </cell>
        </row>
        <row r="38">
          <cell r="B38">
            <v>1011214</v>
          </cell>
          <cell r="C38">
            <v>1</v>
          </cell>
          <cell r="D38">
            <v>11214</v>
          </cell>
          <cell r="E38" t="str">
            <v xml:space="preserve"> - COALKO 812</v>
          </cell>
        </row>
        <row r="39">
          <cell r="B39">
            <v>1011215</v>
          </cell>
          <cell r="C39">
            <v>1</v>
          </cell>
          <cell r="D39">
            <v>11215</v>
          </cell>
          <cell r="E39" t="str">
            <v xml:space="preserve"> - КРАМЗ 253/22/98</v>
          </cell>
        </row>
        <row r="40">
          <cell r="B40">
            <v>1011216</v>
          </cell>
          <cell r="C40">
            <v>1</v>
          </cell>
          <cell r="D40">
            <v>11216</v>
          </cell>
          <cell r="E40" t="str">
            <v xml:space="preserve"> - ALDECO 813</v>
          </cell>
        </row>
        <row r="41">
          <cell r="B41">
            <v>1011299</v>
          </cell>
          <cell r="C41">
            <v>1</v>
          </cell>
          <cell r="D41">
            <v>11299</v>
          </cell>
          <cell r="E41" t="str">
            <v xml:space="preserve"> - прочие</v>
          </cell>
        </row>
        <row r="42">
          <cell r="B42">
            <v>1000113</v>
          </cell>
          <cell r="C42">
            <v>1</v>
          </cell>
          <cell r="D42">
            <v>113</v>
          </cell>
          <cell r="E42" t="str">
            <v>Бартер</v>
          </cell>
        </row>
        <row r="43">
          <cell r="B43">
            <v>1011301</v>
          </cell>
          <cell r="C43">
            <v>1</v>
          </cell>
          <cell r="D43">
            <v>11301</v>
          </cell>
          <cell r="E43" t="str">
            <v xml:space="preserve"> - КРАЗПА 10</v>
          </cell>
        </row>
        <row r="44">
          <cell r="B44">
            <v>1011302</v>
          </cell>
          <cell r="C44">
            <v>1</v>
          </cell>
          <cell r="D44">
            <v>11302</v>
          </cell>
          <cell r="E44" t="str">
            <v xml:space="preserve"> - Кли 75</v>
          </cell>
        </row>
        <row r="45">
          <cell r="B45">
            <v>1011399</v>
          </cell>
          <cell r="C45">
            <v>1</v>
          </cell>
          <cell r="D45">
            <v>11399</v>
          </cell>
          <cell r="E45" t="str">
            <v xml:space="preserve"> - прочие</v>
          </cell>
        </row>
        <row r="46">
          <cell r="B46">
            <v>1000114</v>
          </cell>
          <cell r="C46">
            <v>1</v>
          </cell>
          <cell r="D46">
            <v>114</v>
          </cell>
          <cell r="E46" t="str">
            <v>Внутренний рынок</v>
          </cell>
        </row>
        <row r="47">
          <cell r="B47">
            <v>1011401</v>
          </cell>
          <cell r="C47">
            <v>1</v>
          </cell>
          <cell r="D47">
            <v>11401</v>
          </cell>
          <cell r="E47" t="str">
            <v xml:space="preserve"> - ОАО КРАМЗ</v>
          </cell>
        </row>
        <row r="48">
          <cell r="B48">
            <v>1011402</v>
          </cell>
          <cell r="C48">
            <v>1</v>
          </cell>
          <cell r="D48">
            <v>11402</v>
          </cell>
          <cell r="E48" t="str">
            <v xml:space="preserve"> - Инкомметалл</v>
          </cell>
        </row>
        <row r="49">
          <cell r="B49">
            <v>1011403</v>
          </cell>
          <cell r="C49">
            <v>1</v>
          </cell>
          <cell r="D49">
            <v>11403</v>
          </cell>
          <cell r="E49" t="str">
            <v xml:space="preserve"> - Танмет</v>
          </cell>
        </row>
        <row r="50">
          <cell r="B50">
            <v>1011404</v>
          </cell>
          <cell r="C50">
            <v>1</v>
          </cell>
          <cell r="D50">
            <v>11404</v>
          </cell>
          <cell r="E50" t="str">
            <v xml:space="preserve"> - Ювис</v>
          </cell>
        </row>
        <row r="51">
          <cell r="B51">
            <v>1011405</v>
          </cell>
          <cell r="C51">
            <v>1</v>
          </cell>
          <cell r="D51">
            <v>11405</v>
          </cell>
          <cell r="E51" t="str">
            <v xml:space="preserve"> - ЗАО ТК КРАМЗ</v>
          </cell>
        </row>
        <row r="52">
          <cell r="B52">
            <v>1011406</v>
          </cell>
          <cell r="C52">
            <v>1</v>
          </cell>
          <cell r="D52">
            <v>11406</v>
          </cell>
          <cell r="E52" t="str">
            <v xml:space="preserve"> - Солинг</v>
          </cell>
        </row>
        <row r="53">
          <cell r="B53">
            <v>1011407</v>
          </cell>
          <cell r="C53">
            <v>1</v>
          </cell>
          <cell r="D53">
            <v>11407</v>
          </cell>
          <cell r="E53" t="str">
            <v xml:space="preserve"> - Алюмина</v>
          </cell>
        </row>
        <row r="54">
          <cell r="B54">
            <v>1011499</v>
          </cell>
          <cell r="C54">
            <v>1</v>
          </cell>
          <cell r="D54">
            <v>11499</v>
          </cell>
          <cell r="E54" t="str">
            <v xml:space="preserve"> - прочие</v>
          </cell>
        </row>
        <row r="55">
          <cell r="B55">
            <v>1000012</v>
          </cell>
          <cell r="C55">
            <v>1</v>
          </cell>
          <cell r="D55">
            <v>12</v>
          </cell>
          <cell r="E55" t="str">
            <v>Всего других поступлений</v>
          </cell>
        </row>
        <row r="56">
          <cell r="B56">
            <v>1000121</v>
          </cell>
          <cell r="C56">
            <v>1</v>
          </cell>
          <cell r="D56">
            <v>121</v>
          </cell>
          <cell r="E56" t="str">
            <v>Прочая продукция и услуги</v>
          </cell>
        </row>
        <row r="57">
          <cell r="B57">
            <v>1001211</v>
          </cell>
          <cell r="C57">
            <v>1</v>
          </cell>
          <cell r="D57">
            <v>1211</v>
          </cell>
          <cell r="E57" t="str">
            <v xml:space="preserve"> - кирпич</v>
          </cell>
        </row>
        <row r="58">
          <cell r="B58">
            <v>1001212</v>
          </cell>
          <cell r="C58">
            <v>1</v>
          </cell>
          <cell r="D58">
            <v>1212</v>
          </cell>
          <cell r="E58" t="str">
            <v xml:space="preserve"> - ТНП</v>
          </cell>
        </row>
        <row r="59">
          <cell r="B59">
            <v>1001213</v>
          </cell>
          <cell r="C59">
            <v>1</v>
          </cell>
          <cell r="D59">
            <v>1213</v>
          </cell>
          <cell r="E59" t="str">
            <v xml:space="preserve"> - услуги на сторону</v>
          </cell>
        </row>
        <row r="60">
          <cell r="B60">
            <v>1001219</v>
          </cell>
          <cell r="C60">
            <v>1</v>
          </cell>
          <cell r="D60">
            <v>1219</v>
          </cell>
          <cell r="E60" t="str">
            <v xml:space="preserve"> - прочая продукция</v>
          </cell>
        </row>
        <row r="61">
          <cell r="B61">
            <v>1000122</v>
          </cell>
          <cell r="C61">
            <v>1</v>
          </cell>
          <cell r="D61">
            <v>122</v>
          </cell>
          <cell r="E61" t="str">
            <v>Целевое финансирование</v>
          </cell>
        </row>
        <row r="62">
          <cell r="B62">
            <v>1001221</v>
          </cell>
          <cell r="C62">
            <v>1</v>
          </cell>
          <cell r="D62">
            <v>1221</v>
          </cell>
          <cell r="E62" t="str">
            <v xml:space="preserve"> - НИОКР и экология</v>
          </cell>
        </row>
        <row r="63">
          <cell r="B63">
            <v>1001229</v>
          </cell>
          <cell r="C63">
            <v>1</v>
          </cell>
          <cell r="D63">
            <v>1229</v>
          </cell>
          <cell r="E63" t="str">
            <v xml:space="preserve"> - прочие (ЦЖИ)</v>
          </cell>
        </row>
        <row r="64">
          <cell r="B64">
            <v>1000123</v>
          </cell>
          <cell r="C64">
            <v>1</v>
          </cell>
          <cell r="D64">
            <v>123</v>
          </cell>
          <cell r="E64" t="str">
            <v>Продажа имущества и ТМЦ</v>
          </cell>
        </row>
        <row r="65">
          <cell r="B65">
            <v>1000124</v>
          </cell>
          <cell r="C65">
            <v>1</v>
          </cell>
          <cell r="D65">
            <v>124</v>
          </cell>
          <cell r="E65" t="str">
            <v xml:space="preserve">Возмещение НДС </v>
          </cell>
        </row>
        <row r="66">
          <cell r="B66">
            <v>1000125</v>
          </cell>
          <cell r="C66">
            <v>1</v>
          </cell>
          <cell r="D66">
            <v>125</v>
          </cell>
          <cell r="E66" t="str">
            <v>Другие поступления</v>
          </cell>
        </row>
        <row r="67">
          <cell r="B67">
            <v>1000126</v>
          </cell>
          <cell r="C67">
            <v>1</v>
          </cell>
          <cell r="D67">
            <v>126</v>
          </cell>
          <cell r="E67" t="str">
            <v>Дивиденды полученные</v>
          </cell>
        </row>
        <row r="68">
          <cell r="B68">
            <v>1000127</v>
          </cell>
          <cell r="C68">
            <v>1</v>
          </cell>
          <cell r="D68">
            <v>127</v>
          </cell>
          <cell r="E68" t="str">
            <v>Оплата услуг по оформлению металла</v>
          </cell>
        </row>
        <row r="69">
          <cell r="B69">
            <v>1000128</v>
          </cell>
          <cell r="C69">
            <v>1</v>
          </cell>
          <cell r="D69">
            <v>128</v>
          </cell>
          <cell r="E69" t="str">
            <v>Возврат платежей за экологию</v>
          </cell>
        </row>
        <row r="70">
          <cell r="B70">
            <v>1000129</v>
          </cell>
          <cell r="C70">
            <v>1</v>
          </cell>
          <cell r="D70">
            <v>129</v>
          </cell>
          <cell r="E70" t="str">
            <v>Возмещение затрат служебного транспорта</v>
          </cell>
        </row>
        <row r="71">
          <cell r="B71">
            <v>1000130</v>
          </cell>
          <cell r="C71">
            <v>1</v>
          </cell>
          <cell r="D71">
            <v>130</v>
          </cell>
          <cell r="E71" t="str">
            <v>Доходы от закрытия финансовых вложений</v>
          </cell>
        </row>
        <row r="72">
          <cell r="B72">
            <v>1000002</v>
          </cell>
          <cell r="C72">
            <v>1</v>
          </cell>
          <cell r="D72">
            <v>2</v>
          </cell>
          <cell r="E72" t="str">
            <v>Привлечение ресурсов :</v>
          </cell>
        </row>
        <row r="73">
          <cell r="B73">
            <v>1000021</v>
          </cell>
          <cell r="C73">
            <v>1</v>
          </cell>
          <cell r="D73">
            <v>21</v>
          </cell>
          <cell r="E73" t="str">
            <v>Получение кредитов банка, всего</v>
          </cell>
        </row>
        <row r="74">
          <cell r="B74">
            <v>1002101</v>
          </cell>
          <cell r="C74">
            <v>1</v>
          </cell>
          <cell r="D74">
            <v>2101</v>
          </cell>
          <cell r="E74" t="str">
            <v xml:space="preserve"> - КБ МЕТАЛЭКС</v>
          </cell>
        </row>
        <row r="75">
          <cell r="B75">
            <v>1002102</v>
          </cell>
          <cell r="C75">
            <v>1</v>
          </cell>
          <cell r="D75">
            <v>2102</v>
          </cell>
          <cell r="E75" t="str">
            <v xml:space="preserve"> - КрасСберБанк</v>
          </cell>
        </row>
        <row r="76">
          <cell r="B76">
            <v>1002103</v>
          </cell>
          <cell r="C76">
            <v>1</v>
          </cell>
          <cell r="D76">
            <v>2103</v>
          </cell>
          <cell r="E76" t="str">
            <v xml:space="preserve"> - АЛЬФА Банк</v>
          </cell>
        </row>
        <row r="77">
          <cell r="B77">
            <v>1002104</v>
          </cell>
          <cell r="C77">
            <v>1</v>
          </cell>
          <cell r="D77">
            <v>2104</v>
          </cell>
          <cell r="E77" t="str">
            <v xml:space="preserve"> - ИНКОМ Банк</v>
          </cell>
        </row>
        <row r="78">
          <cell r="B78">
            <v>1002105</v>
          </cell>
          <cell r="C78">
            <v>1</v>
          </cell>
          <cell r="D78">
            <v>2105</v>
          </cell>
          <cell r="E78" t="str">
            <v xml:space="preserve"> - МосБизнес Банк</v>
          </cell>
        </row>
        <row r="79">
          <cell r="B79">
            <v>1002106</v>
          </cell>
          <cell r="C79">
            <v>1</v>
          </cell>
          <cell r="D79">
            <v>2106</v>
          </cell>
          <cell r="E79" t="str">
            <v xml:space="preserve"> - Российский Кредит</v>
          </cell>
        </row>
        <row r="80">
          <cell r="B80">
            <v>1002107</v>
          </cell>
          <cell r="C80">
            <v>1</v>
          </cell>
          <cell r="D80">
            <v>2107</v>
          </cell>
          <cell r="E80" t="str">
            <v xml:space="preserve"> - Залогбанк №89/97</v>
          </cell>
        </row>
        <row r="81">
          <cell r="B81">
            <v>1002108</v>
          </cell>
          <cell r="C81">
            <v>1</v>
          </cell>
          <cell r="D81">
            <v>2108</v>
          </cell>
          <cell r="E81" t="str">
            <v xml:space="preserve"> - Залогбанк №2</v>
          </cell>
        </row>
        <row r="82">
          <cell r="B82">
            <v>1002109</v>
          </cell>
          <cell r="C82">
            <v>1</v>
          </cell>
          <cell r="D82">
            <v>2109</v>
          </cell>
          <cell r="E82" t="str">
            <v xml:space="preserve"> - Залогбанк №3</v>
          </cell>
        </row>
        <row r="83">
          <cell r="B83">
            <v>1002110</v>
          </cell>
          <cell r="C83">
            <v>1</v>
          </cell>
          <cell r="D83">
            <v>2110</v>
          </cell>
          <cell r="E83" t="str">
            <v xml:space="preserve"> - Залогбанк №5</v>
          </cell>
        </row>
        <row r="84">
          <cell r="B84">
            <v>1002111</v>
          </cell>
          <cell r="C84">
            <v>1</v>
          </cell>
          <cell r="D84">
            <v>2111</v>
          </cell>
          <cell r="E84" t="str">
            <v xml:space="preserve"> - Залогбанк №4</v>
          </cell>
        </row>
        <row r="85">
          <cell r="B85">
            <v>1002112</v>
          </cell>
          <cell r="C85">
            <v>1</v>
          </cell>
          <cell r="D85">
            <v>2112</v>
          </cell>
          <cell r="E85" t="str">
            <v xml:space="preserve"> - Залогбанк №6</v>
          </cell>
        </row>
        <row r="86">
          <cell r="B86">
            <v>1002113</v>
          </cell>
          <cell r="C86">
            <v>1</v>
          </cell>
          <cell r="D86">
            <v>2113</v>
          </cell>
          <cell r="E86" t="str">
            <v xml:space="preserve"> - АКБ Енисей</v>
          </cell>
        </row>
        <row r="87">
          <cell r="B87">
            <v>1002114</v>
          </cell>
          <cell r="C87">
            <v>1</v>
          </cell>
          <cell r="D87">
            <v>2114</v>
          </cell>
          <cell r="E87" t="str">
            <v xml:space="preserve"> - Unaited European Bank</v>
          </cell>
        </row>
        <row r="88">
          <cell r="B88">
            <v>1002115</v>
          </cell>
          <cell r="C88">
            <v>1</v>
          </cell>
          <cell r="D88">
            <v>2115</v>
          </cell>
          <cell r="E88" t="str">
            <v xml:space="preserve"> - TFB</v>
          </cell>
        </row>
        <row r="89">
          <cell r="B89">
            <v>1002116</v>
          </cell>
          <cell r="C89">
            <v>1</v>
          </cell>
          <cell r="D89">
            <v>2116</v>
          </cell>
          <cell r="E89" t="str">
            <v xml:space="preserve"> - СВИБ</v>
          </cell>
        </row>
        <row r="90">
          <cell r="B90">
            <v>1002199</v>
          </cell>
          <cell r="C90">
            <v>1</v>
          </cell>
          <cell r="D90">
            <v>2199</v>
          </cell>
          <cell r="E90" t="str">
            <v xml:space="preserve"> - прочие</v>
          </cell>
        </row>
        <row r="91">
          <cell r="B91">
            <v>1000022</v>
          </cell>
          <cell r="C91">
            <v>1</v>
          </cell>
          <cell r="D91">
            <v>22</v>
          </cell>
          <cell r="E91" t="str">
            <v>Привлечение займов</v>
          </cell>
        </row>
        <row r="92">
          <cell r="B92">
            <v>1000023</v>
          </cell>
          <cell r="C92">
            <v>1</v>
          </cell>
          <cell r="D92">
            <v>23</v>
          </cell>
          <cell r="E92" t="str">
            <v>Выпуск векселей ОАО КРАЗ</v>
          </cell>
        </row>
        <row r="93">
          <cell r="B93">
            <v>1000024</v>
          </cell>
          <cell r="C93">
            <v>1</v>
          </cell>
          <cell r="D93">
            <v>24</v>
          </cell>
          <cell r="E93" t="str">
            <v>Гарантии ОАО КРАЗ (выдача)</v>
          </cell>
        </row>
        <row r="94">
          <cell r="B94">
            <v>1000025</v>
          </cell>
          <cell r="C94">
            <v>1</v>
          </cell>
          <cell r="D94">
            <v>25</v>
          </cell>
          <cell r="E94" t="str">
            <v>Векселя Красэнерго</v>
          </cell>
        </row>
        <row r="95">
          <cell r="B95">
            <v>1000026</v>
          </cell>
          <cell r="C95">
            <v>1</v>
          </cell>
          <cell r="D95">
            <v>26</v>
          </cell>
          <cell r="E95" t="str">
            <v>Векселя ВЦ МЭ</v>
          </cell>
        </row>
        <row r="96">
          <cell r="B96">
            <v>1000027</v>
          </cell>
          <cell r="C96">
            <v>1</v>
          </cell>
          <cell r="D96">
            <v>27</v>
          </cell>
          <cell r="E96" t="str">
            <v>Векселя др.организаций</v>
          </cell>
        </row>
        <row r="97">
          <cell r="B97">
            <v>1000003</v>
          </cell>
          <cell r="C97">
            <v>1</v>
          </cell>
          <cell r="D97">
            <v>3</v>
          </cell>
          <cell r="E97" t="str">
            <v>Возврат ресурсов :</v>
          </cell>
        </row>
        <row r="98">
          <cell r="B98">
            <v>1000031</v>
          </cell>
          <cell r="C98">
            <v>1</v>
          </cell>
          <cell r="D98">
            <v>31</v>
          </cell>
          <cell r="E98" t="str">
            <v>Погашение кредитов банка, всего</v>
          </cell>
        </row>
        <row r="99">
          <cell r="B99">
            <v>1003101</v>
          </cell>
          <cell r="C99">
            <v>1</v>
          </cell>
          <cell r="D99">
            <v>3101</v>
          </cell>
          <cell r="E99" t="str">
            <v xml:space="preserve"> - КБ МЕТАЛЭКС</v>
          </cell>
        </row>
        <row r="100">
          <cell r="B100">
            <v>1003102</v>
          </cell>
          <cell r="C100">
            <v>1</v>
          </cell>
          <cell r="D100">
            <v>3102</v>
          </cell>
          <cell r="E100" t="str">
            <v xml:space="preserve"> - КрасСберБанк</v>
          </cell>
        </row>
        <row r="101">
          <cell r="B101">
            <v>1003103</v>
          </cell>
          <cell r="C101">
            <v>1</v>
          </cell>
          <cell r="D101">
            <v>3103</v>
          </cell>
          <cell r="E101" t="str">
            <v xml:space="preserve"> - АЛЬФА Банк</v>
          </cell>
        </row>
        <row r="102">
          <cell r="B102">
            <v>1003104</v>
          </cell>
          <cell r="C102">
            <v>1</v>
          </cell>
          <cell r="D102">
            <v>3104</v>
          </cell>
          <cell r="E102" t="str">
            <v xml:space="preserve"> - ИНКОМ Банк</v>
          </cell>
        </row>
        <row r="103">
          <cell r="B103">
            <v>1003105</v>
          </cell>
          <cell r="C103">
            <v>1</v>
          </cell>
          <cell r="D103">
            <v>3105</v>
          </cell>
          <cell r="E103" t="str">
            <v xml:space="preserve"> - МосБизнес Банк</v>
          </cell>
        </row>
        <row r="104">
          <cell r="B104">
            <v>1003106</v>
          </cell>
          <cell r="C104">
            <v>1</v>
          </cell>
          <cell r="D104">
            <v>3106</v>
          </cell>
          <cell r="E104" t="str">
            <v xml:space="preserve"> - Российский Кредит</v>
          </cell>
        </row>
        <row r="105">
          <cell r="B105">
            <v>1003107</v>
          </cell>
          <cell r="C105">
            <v>1</v>
          </cell>
          <cell r="D105">
            <v>3107</v>
          </cell>
          <cell r="E105" t="str">
            <v xml:space="preserve"> - Залогбанк №89/97</v>
          </cell>
        </row>
        <row r="106">
          <cell r="B106">
            <v>1003108</v>
          </cell>
          <cell r="C106">
            <v>1</v>
          </cell>
          <cell r="D106">
            <v>3108</v>
          </cell>
          <cell r="E106" t="str">
            <v xml:space="preserve"> - Залогбанк №2</v>
          </cell>
        </row>
        <row r="107">
          <cell r="B107">
            <v>1003109</v>
          </cell>
          <cell r="C107">
            <v>1</v>
          </cell>
          <cell r="D107">
            <v>3109</v>
          </cell>
          <cell r="E107" t="str">
            <v xml:space="preserve"> - Залогбанк №3</v>
          </cell>
        </row>
        <row r="108">
          <cell r="B108">
            <v>1003110</v>
          </cell>
          <cell r="C108">
            <v>1</v>
          </cell>
          <cell r="D108">
            <v>3110</v>
          </cell>
          <cell r="E108" t="str">
            <v xml:space="preserve"> - Залогбанк №5</v>
          </cell>
        </row>
        <row r="109">
          <cell r="B109">
            <v>1003111</v>
          </cell>
          <cell r="C109">
            <v>1</v>
          </cell>
          <cell r="D109">
            <v>3111</v>
          </cell>
          <cell r="E109" t="str">
            <v xml:space="preserve"> - Залогбанк №4</v>
          </cell>
        </row>
        <row r="110">
          <cell r="B110">
            <v>1003112</v>
          </cell>
          <cell r="C110">
            <v>1</v>
          </cell>
          <cell r="D110">
            <v>3112</v>
          </cell>
          <cell r="E110" t="str">
            <v xml:space="preserve"> - Залогбанк №6</v>
          </cell>
        </row>
        <row r="111">
          <cell r="B111">
            <v>1003113</v>
          </cell>
          <cell r="C111">
            <v>1</v>
          </cell>
          <cell r="D111">
            <v>3113</v>
          </cell>
          <cell r="E111" t="str">
            <v xml:space="preserve"> - АКБ Енисей</v>
          </cell>
        </row>
        <row r="112">
          <cell r="B112">
            <v>1003114</v>
          </cell>
          <cell r="C112">
            <v>1</v>
          </cell>
          <cell r="D112">
            <v>3114</v>
          </cell>
          <cell r="E112" t="str">
            <v xml:space="preserve"> - Unaited European Bank</v>
          </cell>
        </row>
        <row r="113">
          <cell r="B113">
            <v>1003115</v>
          </cell>
          <cell r="C113">
            <v>1</v>
          </cell>
          <cell r="D113">
            <v>3115</v>
          </cell>
          <cell r="E113" t="str">
            <v xml:space="preserve"> - TFB</v>
          </cell>
        </row>
        <row r="114">
          <cell r="B114">
            <v>1003116</v>
          </cell>
          <cell r="C114">
            <v>1</v>
          </cell>
          <cell r="D114">
            <v>3116</v>
          </cell>
          <cell r="E114" t="str">
            <v xml:space="preserve"> - СВИБ</v>
          </cell>
        </row>
        <row r="115">
          <cell r="B115">
            <v>1003199</v>
          </cell>
          <cell r="C115">
            <v>1</v>
          </cell>
          <cell r="D115">
            <v>3199</v>
          </cell>
          <cell r="E115" t="str">
            <v xml:space="preserve"> - прочие</v>
          </cell>
        </row>
        <row r="116">
          <cell r="B116">
            <v>1000032</v>
          </cell>
          <cell r="C116">
            <v>1</v>
          </cell>
          <cell r="D116">
            <v>32</v>
          </cell>
          <cell r="E116" t="str">
            <v>Погашение займов</v>
          </cell>
        </row>
        <row r="117">
          <cell r="B117">
            <v>1000033</v>
          </cell>
          <cell r="C117">
            <v>1</v>
          </cell>
          <cell r="D117">
            <v>33</v>
          </cell>
          <cell r="E117" t="str">
            <v>Погашение векселей ОАО КРАЗ</v>
          </cell>
        </row>
        <row r="118">
          <cell r="B118">
            <v>1000034</v>
          </cell>
          <cell r="C118">
            <v>1</v>
          </cell>
          <cell r="D118">
            <v>34</v>
          </cell>
          <cell r="E118" t="str">
            <v>Гарантии и прочие погашения</v>
          </cell>
        </row>
        <row r="119">
          <cell r="B119">
            <v>1000035</v>
          </cell>
          <cell r="C119">
            <v>1</v>
          </cell>
          <cell r="D119">
            <v>35</v>
          </cell>
          <cell r="E119" t="str">
            <v>Погашение займов КЭ</v>
          </cell>
        </row>
        <row r="120">
          <cell r="B120">
            <v>1000036</v>
          </cell>
          <cell r="C120">
            <v>1</v>
          </cell>
          <cell r="D120">
            <v>36</v>
          </cell>
          <cell r="E120" t="str">
            <v>Погашение векселей ВЦ МЭ</v>
          </cell>
        </row>
        <row r="121">
          <cell r="B121">
            <v>1000000</v>
          </cell>
          <cell r="C121">
            <v>1</v>
          </cell>
          <cell r="D121">
            <v>0</v>
          </cell>
          <cell r="E121">
            <v>0</v>
          </cell>
        </row>
        <row r="122">
          <cell r="B122">
            <v>3000004</v>
          </cell>
          <cell r="C122">
            <v>3</v>
          </cell>
          <cell r="D122">
            <v>4</v>
          </cell>
          <cell r="E122" t="str">
            <v>Движение финансовых средств</v>
          </cell>
        </row>
        <row r="123">
          <cell r="B123">
            <v>3000042</v>
          </cell>
          <cell r="C123">
            <v>3</v>
          </cell>
          <cell r="D123">
            <v>42</v>
          </cell>
          <cell r="E123" t="str">
            <v>Конвертация валюты</v>
          </cell>
        </row>
        <row r="124">
          <cell r="B124">
            <v>3000420</v>
          </cell>
          <cell r="C124">
            <v>3</v>
          </cell>
          <cell r="D124">
            <v>420</v>
          </cell>
          <cell r="E124" t="str">
            <v>Поступление рублевых средств</v>
          </cell>
        </row>
        <row r="125">
          <cell r="B125">
            <v>3000421</v>
          </cell>
          <cell r="C125">
            <v>3</v>
          </cell>
          <cell r="D125">
            <v>421</v>
          </cell>
          <cell r="E125" t="str">
            <v>Обязательная продажа валюты</v>
          </cell>
        </row>
        <row r="126">
          <cell r="B126">
            <v>3000422</v>
          </cell>
          <cell r="C126">
            <v>3</v>
          </cell>
          <cell r="D126">
            <v>422</v>
          </cell>
          <cell r="E126" t="str">
            <v>Свободная продажа валюты</v>
          </cell>
        </row>
        <row r="127">
          <cell r="B127">
            <v>3000423</v>
          </cell>
          <cell r="C127">
            <v>3</v>
          </cell>
          <cell r="D127">
            <v>423</v>
          </cell>
          <cell r="E127" t="str">
            <v>Покупка валюты</v>
          </cell>
        </row>
        <row r="128">
          <cell r="B128">
            <v>3000424</v>
          </cell>
          <cell r="C128">
            <v>3</v>
          </cell>
          <cell r="D128">
            <v>424</v>
          </cell>
          <cell r="E128" t="str">
            <v>Курсовая разница</v>
          </cell>
        </row>
        <row r="129">
          <cell r="B129">
            <v>3000043</v>
          </cell>
          <cell r="C129">
            <v>3</v>
          </cell>
          <cell r="D129">
            <v>43</v>
          </cell>
          <cell r="E129" t="str">
            <v>Движение по расчетному счету</v>
          </cell>
        </row>
        <row r="130">
          <cell r="B130">
            <v>3000431</v>
          </cell>
          <cell r="C130">
            <v>3</v>
          </cell>
          <cell r="D130">
            <v>431</v>
          </cell>
          <cell r="E130" t="str">
            <v>Перевод денежных средств</v>
          </cell>
        </row>
        <row r="131">
          <cell r="B131">
            <v>3000432</v>
          </cell>
          <cell r="C131">
            <v>3</v>
          </cell>
          <cell r="D131">
            <v>432</v>
          </cell>
          <cell r="E131" t="str">
            <v>Сдача наличности в банк</v>
          </cell>
        </row>
        <row r="132">
          <cell r="B132">
            <v>3000433</v>
          </cell>
          <cell r="C132">
            <v>3</v>
          </cell>
          <cell r="D132">
            <v>433</v>
          </cell>
          <cell r="E132" t="str">
            <v>Обналичивание средств со счета</v>
          </cell>
        </row>
        <row r="133">
          <cell r="B133">
            <v>3000434</v>
          </cell>
          <cell r="C133">
            <v>3</v>
          </cell>
          <cell r="D133">
            <v>434</v>
          </cell>
          <cell r="E133" t="str">
            <v>Перевод средств с транзитного счета</v>
          </cell>
        </row>
        <row r="134">
          <cell r="B134">
            <v>3000044</v>
          </cell>
          <cell r="C134">
            <v>3</v>
          </cell>
          <cell r="D134">
            <v>44</v>
          </cell>
          <cell r="E134" t="str">
            <v>Вексельное обращение</v>
          </cell>
        </row>
        <row r="135">
          <cell r="B135">
            <v>3000441</v>
          </cell>
          <cell r="C135">
            <v>3</v>
          </cell>
          <cell r="D135">
            <v>441</v>
          </cell>
          <cell r="E135" t="str">
            <v>Покупка/продажа Ц.Б. (векселя)</v>
          </cell>
        </row>
        <row r="136">
          <cell r="B136">
            <v>3000442</v>
          </cell>
          <cell r="C136">
            <v>3</v>
          </cell>
          <cell r="D136">
            <v>442</v>
          </cell>
          <cell r="E136" t="str">
            <v>Покупка векселей КРАСЭНЕРГО</v>
          </cell>
        </row>
        <row r="137">
          <cell r="B137">
            <v>3000443</v>
          </cell>
          <cell r="C137">
            <v>3</v>
          </cell>
          <cell r="D137">
            <v>443</v>
          </cell>
          <cell r="E137" t="str">
            <v>Продажа/покупка Ц.Б. (векселя)</v>
          </cell>
        </row>
        <row r="138">
          <cell r="B138">
            <v>3000444</v>
          </cell>
          <cell r="C138">
            <v>3</v>
          </cell>
          <cell r="D138">
            <v>444</v>
          </cell>
          <cell r="E138" t="str">
            <v>Вексель в залог/ответхранение</v>
          </cell>
        </row>
        <row r="139">
          <cell r="B139">
            <v>3000045</v>
          </cell>
          <cell r="C139">
            <v>3</v>
          </cell>
          <cell r="D139">
            <v>45</v>
          </cell>
          <cell r="E139" t="str">
            <v>Другие операции</v>
          </cell>
        </row>
        <row r="140">
          <cell r="B140">
            <v>3000451</v>
          </cell>
          <cell r="C140">
            <v>3</v>
          </cell>
          <cell r="D140">
            <v>451</v>
          </cell>
          <cell r="E140" t="str">
            <v>Финансовые операции</v>
          </cell>
        </row>
        <row r="141">
          <cell r="B141">
            <v>3000452</v>
          </cell>
          <cell r="C141">
            <v>3</v>
          </cell>
          <cell r="D141">
            <v>452</v>
          </cell>
          <cell r="E141" t="str">
            <v>Переуступка права требования</v>
          </cell>
        </row>
        <row r="142">
          <cell r="B142">
            <v>3000453</v>
          </cell>
          <cell r="C142">
            <v>3</v>
          </cell>
          <cell r="D142">
            <v>453</v>
          </cell>
          <cell r="E142" t="str">
            <v>~</v>
          </cell>
        </row>
        <row r="143">
          <cell r="B143">
            <v>3000454</v>
          </cell>
          <cell r="C143">
            <v>3</v>
          </cell>
          <cell r="D143">
            <v>454</v>
          </cell>
          <cell r="E143" t="str">
            <v>Привлечение ресурсов КБ МЭ</v>
          </cell>
        </row>
        <row r="144">
          <cell r="B144">
            <v>3000455</v>
          </cell>
          <cell r="C144">
            <v>3</v>
          </cell>
          <cell r="D144">
            <v>455</v>
          </cell>
          <cell r="E144" t="str">
            <v>Возврат ресурсов КБ МЭ</v>
          </cell>
        </row>
        <row r="145">
          <cell r="B145">
            <v>3000040</v>
          </cell>
          <cell r="C145">
            <v>3</v>
          </cell>
          <cell r="D145">
            <v>40</v>
          </cell>
          <cell r="E145" t="str">
            <v>ОСТАТОК финансовых средств</v>
          </cell>
        </row>
        <row r="146">
          <cell r="B146">
            <v>3004001</v>
          </cell>
          <cell r="C146">
            <v>3</v>
          </cell>
          <cell r="D146">
            <v>4001</v>
          </cell>
          <cell r="E146" t="str">
            <v xml:space="preserve"> - КБ МЕТАЛЭКС</v>
          </cell>
        </row>
        <row r="147">
          <cell r="B147">
            <v>3004002</v>
          </cell>
          <cell r="C147">
            <v>3</v>
          </cell>
          <cell r="D147">
            <v>4002</v>
          </cell>
          <cell r="E147" t="str">
            <v xml:space="preserve"> - КрасСберБанк</v>
          </cell>
        </row>
        <row r="148">
          <cell r="B148">
            <v>3004003</v>
          </cell>
          <cell r="C148">
            <v>3</v>
          </cell>
          <cell r="D148">
            <v>4003</v>
          </cell>
          <cell r="E148" t="str">
            <v xml:space="preserve"> - АЛЬФА Банк</v>
          </cell>
        </row>
        <row r="149">
          <cell r="B149">
            <v>3004004</v>
          </cell>
          <cell r="C149">
            <v>3</v>
          </cell>
          <cell r="D149">
            <v>4004</v>
          </cell>
          <cell r="E149" t="str">
            <v xml:space="preserve"> - ИНКОМ Банк</v>
          </cell>
        </row>
        <row r="150">
          <cell r="B150">
            <v>3004005</v>
          </cell>
          <cell r="C150">
            <v>3</v>
          </cell>
          <cell r="D150">
            <v>4005</v>
          </cell>
          <cell r="E150" t="str">
            <v xml:space="preserve"> - Российский Кредит</v>
          </cell>
        </row>
        <row r="151">
          <cell r="B151">
            <v>3004006</v>
          </cell>
          <cell r="C151">
            <v>3</v>
          </cell>
          <cell r="D151">
            <v>4006</v>
          </cell>
          <cell r="E151" t="str">
            <v xml:space="preserve"> - Залогбанк </v>
          </cell>
        </row>
        <row r="152">
          <cell r="B152">
            <v>3004007</v>
          </cell>
          <cell r="C152">
            <v>3</v>
          </cell>
          <cell r="D152">
            <v>4007</v>
          </cell>
          <cell r="E152" t="str">
            <v xml:space="preserve"> - Векселя ОАО"КрАЗ"</v>
          </cell>
        </row>
        <row r="153">
          <cell r="B153">
            <v>3004099</v>
          </cell>
          <cell r="C153">
            <v>3</v>
          </cell>
          <cell r="D153">
            <v>4099</v>
          </cell>
          <cell r="E153" t="str">
            <v xml:space="preserve"> - прочие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</row>
        <row r="156">
          <cell r="B156" t="str">
            <v>РАСХОДЫ</v>
          </cell>
          <cell r="C156">
            <v>0</v>
          </cell>
          <cell r="D156">
            <v>0</v>
          </cell>
          <cell r="E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</row>
        <row r="159">
          <cell r="B159">
            <v>2000005</v>
          </cell>
          <cell r="C159">
            <v>2</v>
          </cell>
          <cell r="D159">
            <v>5</v>
          </cell>
          <cell r="E159" t="str">
            <v>Б. РАСХОДНАЯ ЧАСТЬ</v>
          </cell>
        </row>
        <row r="160">
          <cell r="B160">
            <v>2000006</v>
          </cell>
          <cell r="C160">
            <v>2</v>
          </cell>
          <cell r="D160">
            <v>6</v>
          </cell>
          <cell r="E160" t="str">
            <v>ЗАЩИЩЕННЫЕ СТАТЬИ</v>
          </cell>
        </row>
        <row r="161">
          <cell r="B161">
            <v>2000061</v>
          </cell>
          <cell r="C161">
            <v>2</v>
          </cell>
          <cell r="D161">
            <v>61</v>
          </cell>
          <cell r="E161" t="str">
            <v>РАСХОДЫ ЗА СЧЕТ СЕБЕСТОИМОСТИ</v>
          </cell>
        </row>
        <row r="162">
          <cell r="B162">
            <v>2000611</v>
          </cell>
          <cell r="C162">
            <v>2</v>
          </cell>
          <cell r="D162">
            <v>611</v>
          </cell>
          <cell r="E162" t="str">
            <v xml:space="preserve">С ы р ь е </v>
          </cell>
        </row>
        <row r="163">
          <cell r="B163">
            <v>2061101</v>
          </cell>
          <cell r="C163">
            <v>2</v>
          </cell>
          <cell r="D163">
            <v>61101</v>
          </cell>
          <cell r="E163" t="str">
            <v>Глинозем</v>
          </cell>
        </row>
        <row r="164">
          <cell r="B164">
            <v>2611011</v>
          </cell>
          <cell r="C164">
            <v>2</v>
          </cell>
          <cell r="D164">
            <v>611011</v>
          </cell>
          <cell r="E164" t="str">
            <v xml:space="preserve"> - глинозем покупной </v>
          </cell>
        </row>
        <row r="165">
          <cell r="B165">
            <v>2611012</v>
          </cell>
          <cell r="C165">
            <v>2</v>
          </cell>
          <cell r="D165">
            <v>611012</v>
          </cell>
          <cell r="E165" t="str">
            <v xml:space="preserve"> - глинозем по толлингу</v>
          </cell>
        </row>
        <row r="166">
          <cell r="B166">
            <v>2000000</v>
          </cell>
          <cell r="C166">
            <v>2</v>
          </cell>
          <cell r="D166">
            <v>0</v>
          </cell>
          <cell r="E166">
            <v>0</v>
          </cell>
        </row>
        <row r="167">
          <cell r="B167">
            <v>2061103</v>
          </cell>
          <cell r="C167">
            <v>2</v>
          </cell>
          <cell r="D167">
            <v>61103</v>
          </cell>
          <cell r="E167" t="str">
            <v>Криолит</v>
          </cell>
        </row>
        <row r="168">
          <cell r="B168">
            <v>2061104</v>
          </cell>
          <cell r="C168">
            <v>2</v>
          </cell>
          <cell r="D168">
            <v>61104</v>
          </cell>
          <cell r="E168" t="str">
            <v>Алюминий фтористый (ALF3)</v>
          </cell>
        </row>
        <row r="169">
          <cell r="B169">
            <v>2611041</v>
          </cell>
          <cell r="C169">
            <v>2</v>
          </cell>
          <cell r="D169">
            <v>611041</v>
          </cell>
          <cell r="E169" t="str">
            <v xml:space="preserve"> -  ALF3 покупной</v>
          </cell>
        </row>
        <row r="170">
          <cell r="B170">
            <v>2611042</v>
          </cell>
          <cell r="C170">
            <v>2</v>
          </cell>
          <cell r="D170">
            <v>611042</v>
          </cell>
          <cell r="E170" t="str">
            <v xml:space="preserve"> - ALF3 от ЗФА</v>
          </cell>
        </row>
        <row r="171">
          <cell r="B171">
            <v>2611043</v>
          </cell>
          <cell r="C171">
            <v>2</v>
          </cell>
          <cell r="D171">
            <v>611043</v>
          </cell>
          <cell r="E171" t="str">
            <v xml:space="preserve"> - ALF3 по толлингу</v>
          </cell>
        </row>
        <row r="172">
          <cell r="B172">
            <v>2061105</v>
          </cell>
          <cell r="C172">
            <v>2</v>
          </cell>
          <cell r="D172">
            <v>61105</v>
          </cell>
          <cell r="E172" t="str">
            <v>Фтористый кальций</v>
          </cell>
        </row>
        <row r="173">
          <cell r="B173">
            <v>2061106</v>
          </cell>
          <cell r="C173">
            <v>2</v>
          </cell>
          <cell r="D173">
            <v>61106</v>
          </cell>
          <cell r="E173" t="str">
            <v>Анодные блоки</v>
          </cell>
        </row>
        <row r="174">
          <cell r="B174">
            <v>2061107</v>
          </cell>
          <cell r="C174">
            <v>2</v>
          </cell>
          <cell r="D174">
            <v>61107</v>
          </cell>
          <cell r="E174" t="str">
            <v>Хлористый натрий</v>
          </cell>
        </row>
        <row r="175">
          <cell r="B175">
            <v>2061108</v>
          </cell>
          <cell r="C175">
            <v>2</v>
          </cell>
          <cell r="D175">
            <v>61108</v>
          </cell>
          <cell r="E175" t="str">
            <v>Сода кальцинированная</v>
          </cell>
        </row>
        <row r="176">
          <cell r="B176">
            <v>2061109</v>
          </cell>
          <cell r="C176">
            <v>2</v>
          </cell>
          <cell r="D176">
            <v>61109</v>
          </cell>
          <cell r="E176" t="str">
            <v>Сода каустическая</v>
          </cell>
        </row>
        <row r="177">
          <cell r="B177">
            <v>2061110</v>
          </cell>
          <cell r="C177">
            <v>2</v>
          </cell>
          <cell r="D177">
            <v>61110</v>
          </cell>
          <cell r="E177" t="str">
            <v>Барий хлористый</v>
          </cell>
        </row>
        <row r="178">
          <cell r="B178">
            <v>2061111</v>
          </cell>
          <cell r="C178">
            <v>2</v>
          </cell>
          <cell r="D178">
            <v>61111</v>
          </cell>
          <cell r="E178" t="str">
            <v>Гидроокись</v>
          </cell>
        </row>
        <row r="179">
          <cell r="B179">
            <v>2061112</v>
          </cell>
          <cell r="C179">
            <v>2</v>
          </cell>
          <cell r="D179">
            <v>61112</v>
          </cell>
          <cell r="E179" t="str">
            <v xml:space="preserve">Медь </v>
          </cell>
        </row>
        <row r="180">
          <cell r="B180">
            <v>2061113</v>
          </cell>
          <cell r="C180">
            <v>2</v>
          </cell>
          <cell r="D180">
            <v>61113</v>
          </cell>
          <cell r="E180" t="str">
            <v>Графит</v>
          </cell>
        </row>
        <row r="181">
          <cell r="B181">
            <v>2061114</v>
          </cell>
          <cell r="C181">
            <v>2</v>
          </cell>
          <cell r="D181">
            <v>61114</v>
          </cell>
          <cell r="E181" t="str">
            <v>Титановая губка</v>
          </cell>
        </row>
        <row r="182">
          <cell r="B182">
            <v>2061115</v>
          </cell>
          <cell r="C182">
            <v>2</v>
          </cell>
          <cell r="D182">
            <v>61115</v>
          </cell>
          <cell r="E182" t="str">
            <v>Кокс сырой</v>
          </cell>
        </row>
        <row r="183">
          <cell r="B183">
            <v>2611151</v>
          </cell>
          <cell r="C183">
            <v>2</v>
          </cell>
          <cell r="D183">
            <v>611151</v>
          </cell>
          <cell r="E183" t="str">
            <v xml:space="preserve"> - кокс сырой покупной </v>
          </cell>
        </row>
        <row r="184">
          <cell r="B184">
            <v>2611152</v>
          </cell>
          <cell r="C184">
            <v>2</v>
          </cell>
          <cell r="D184">
            <v>611152</v>
          </cell>
          <cell r="E184" t="str">
            <v xml:space="preserve"> - кокс сырой по толлингу</v>
          </cell>
        </row>
        <row r="185">
          <cell r="B185">
            <v>2061116</v>
          </cell>
          <cell r="C185">
            <v>2</v>
          </cell>
          <cell r="D185">
            <v>61116</v>
          </cell>
          <cell r="E185" t="str">
            <v>Кокс прокаленный</v>
          </cell>
        </row>
        <row r="186">
          <cell r="B186">
            <v>2611161</v>
          </cell>
          <cell r="C186">
            <v>2</v>
          </cell>
          <cell r="D186">
            <v>611161</v>
          </cell>
          <cell r="E186" t="str">
            <v xml:space="preserve"> - кокс прокаленный покупной</v>
          </cell>
        </row>
        <row r="187">
          <cell r="B187">
            <v>2611162</v>
          </cell>
          <cell r="C187">
            <v>2</v>
          </cell>
          <cell r="D187">
            <v>611162</v>
          </cell>
          <cell r="E187" t="str">
            <v xml:space="preserve"> - кокс прокаленный по толлингу</v>
          </cell>
        </row>
        <row r="188">
          <cell r="B188">
            <v>2061117</v>
          </cell>
          <cell r="C188">
            <v>2</v>
          </cell>
          <cell r="D188">
            <v>61117</v>
          </cell>
          <cell r="E188" t="str">
            <v>Пек каменноугольный</v>
          </cell>
        </row>
        <row r="189">
          <cell r="B189">
            <v>2611171</v>
          </cell>
          <cell r="C189">
            <v>2</v>
          </cell>
          <cell r="D189">
            <v>611171</v>
          </cell>
          <cell r="E189" t="str">
            <v xml:space="preserve"> - пек покупной</v>
          </cell>
        </row>
        <row r="190">
          <cell r="B190">
            <v>2611172</v>
          </cell>
          <cell r="C190">
            <v>2</v>
          </cell>
          <cell r="D190">
            <v>611172</v>
          </cell>
          <cell r="E190" t="str">
            <v xml:space="preserve"> - пек по толлингу</v>
          </cell>
        </row>
        <row r="191">
          <cell r="B191">
            <v>2061118</v>
          </cell>
          <cell r="C191">
            <v>2</v>
          </cell>
          <cell r="D191">
            <v>61118</v>
          </cell>
          <cell r="E191" t="str">
            <v>Глиноземная шихта</v>
          </cell>
        </row>
        <row r="192">
          <cell r="B192">
            <v>2061119</v>
          </cell>
          <cell r="C192">
            <v>2</v>
          </cell>
          <cell r="D192">
            <v>61119</v>
          </cell>
          <cell r="E192" t="str">
            <v>Пена угольная</v>
          </cell>
        </row>
        <row r="193">
          <cell r="B193">
            <v>2061120</v>
          </cell>
          <cell r="C193">
            <v>2</v>
          </cell>
          <cell r="D193">
            <v>61120</v>
          </cell>
          <cell r="E193" t="str">
            <v>Огарки</v>
          </cell>
        </row>
        <row r="194">
          <cell r="B194">
            <v>2061122</v>
          </cell>
          <cell r="C194">
            <v>2</v>
          </cell>
          <cell r="D194">
            <v>61122</v>
          </cell>
          <cell r="E194" t="str">
            <v>Подовые коржи</v>
          </cell>
        </row>
        <row r="195">
          <cell r="B195">
            <v>2061123</v>
          </cell>
          <cell r="C195">
            <v>2</v>
          </cell>
          <cell r="D195">
            <v>61123</v>
          </cell>
          <cell r="E195" t="str">
            <v>Сколы анодов</v>
          </cell>
        </row>
        <row r="196">
          <cell r="B196">
            <v>2061121</v>
          </cell>
          <cell r="C196">
            <v>2</v>
          </cell>
          <cell r="D196">
            <v>61121</v>
          </cell>
          <cell r="E196" t="str">
            <v>Угольная футеровка</v>
          </cell>
        </row>
        <row r="197">
          <cell r="B197">
            <v>2061124</v>
          </cell>
          <cell r="C197">
            <v>2</v>
          </cell>
          <cell r="D197">
            <v>61124</v>
          </cell>
          <cell r="E197" t="str">
            <v>"Пушенка"</v>
          </cell>
        </row>
        <row r="198">
          <cell r="B198">
            <v>2061125</v>
          </cell>
          <cell r="C198">
            <v>2</v>
          </cell>
          <cell r="D198">
            <v>61125</v>
          </cell>
          <cell r="E198" t="str">
            <v xml:space="preserve">Электролитная корочка </v>
          </cell>
        </row>
        <row r="199">
          <cell r="B199">
            <v>2061130</v>
          </cell>
          <cell r="C199">
            <v>2</v>
          </cell>
          <cell r="D199">
            <v>61130</v>
          </cell>
          <cell r="E199" t="str">
            <v>Завод Фтористого Алюминия</v>
          </cell>
        </row>
        <row r="200">
          <cell r="B200">
            <v>2611301</v>
          </cell>
          <cell r="C200">
            <v>2</v>
          </cell>
          <cell r="D200">
            <v>611301</v>
          </cell>
          <cell r="E200" t="str">
            <v xml:space="preserve"> - гидроокись</v>
          </cell>
        </row>
        <row r="201">
          <cell r="B201">
            <v>2611302</v>
          </cell>
          <cell r="C201">
            <v>2</v>
          </cell>
          <cell r="D201">
            <v>611302</v>
          </cell>
          <cell r="E201" t="str">
            <v xml:space="preserve"> - кислота серная</v>
          </cell>
        </row>
        <row r="202">
          <cell r="B202">
            <v>2611303</v>
          </cell>
          <cell r="C202">
            <v>2</v>
          </cell>
          <cell r="D202">
            <v>611303</v>
          </cell>
          <cell r="E202" t="str">
            <v xml:space="preserve"> - олеум</v>
          </cell>
        </row>
        <row r="203">
          <cell r="B203">
            <v>2611304</v>
          </cell>
          <cell r="C203">
            <v>2</v>
          </cell>
          <cell r="D203">
            <v>611304</v>
          </cell>
          <cell r="E203" t="str">
            <v xml:space="preserve"> - фтористый кальций </v>
          </cell>
        </row>
        <row r="204">
          <cell r="B204">
            <v>2611305</v>
          </cell>
          <cell r="C204">
            <v>2</v>
          </cell>
          <cell r="D204">
            <v>611305</v>
          </cell>
          <cell r="E204" t="str">
            <v xml:space="preserve"> - пыль белитоизвестняковая</v>
          </cell>
        </row>
        <row r="205">
          <cell r="B205">
            <v>2611306</v>
          </cell>
          <cell r="C205">
            <v>2</v>
          </cell>
          <cell r="D205">
            <v>611306</v>
          </cell>
          <cell r="E205" t="str">
            <v xml:space="preserve"> - молоко известковое</v>
          </cell>
        </row>
        <row r="206">
          <cell r="B206">
            <v>2006112</v>
          </cell>
          <cell r="C206">
            <v>2</v>
          </cell>
          <cell r="D206">
            <v>6112</v>
          </cell>
          <cell r="E206" t="str">
            <v xml:space="preserve">Таможенные платежи </v>
          </cell>
        </row>
        <row r="207">
          <cell r="B207">
            <v>2611201</v>
          </cell>
          <cell r="C207">
            <v>2</v>
          </cell>
          <cell r="D207">
            <v>611201</v>
          </cell>
          <cell r="E207" t="str">
            <v xml:space="preserve"> - за сырье</v>
          </cell>
        </row>
        <row r="208">
          <cell r="B208">
            <v>2611202</v>
          </cell>
          <cell r="C208">
            <v>2</v>
          </cell>
          <cell r="D208">
            <v>611202</v>
          </cell>
          <cell r="E208" t="str">
            <v xml:space="preserve"> - за металл</v>
          </cell>
        </row>
        <row r="209">
          <cell r="B209">
            <v>2611203</v>
          </cell>
          <cell r="C209">
            <v>2</v>
          </cell>
          <cell r="D209">
            <v>611203</v>
          </cell>
          <cell r="E209" t="str">
            <v xml:space="preserve"> - прочие</v>
          </cell>
        </row>
        <row r="210">
          <cell r="B210">
            <v>2006113</v>
          </cell>
          <cell r="C210">
            <v>2</v>
          </cell>
          <cell r="D210">
            <v>6113</v>
          </cell>
          <cell r="E210" t="str">
            <v xml:space="preserve">Транспортные  расходы </v>
          </cell>
        </row>
        <row r="211">
          <cell r="B211" t="e">
            <v>#VALUE!</v>
          </cell>
          <cell r="C211">
            <v>2</v>
          </cell>
          <cell r="D211" t="str">
            <v>611(??)</v>
          </cell>
          <cell r="E211" t="str">
            <v>ИТОГО (??)</v>
          </cell>
        </row>
        <row r="212">
          <cell r="B212">
            <v>2000000</v>
          </cell>
          <cell r="C212">
            <v>2</v>
          </cell>
          <cell r="D212">
            <v>0</v>
          </cell>
          <cell r="E212">
            <v>0</v>
          </cell>
        </row>
        <row r="213">
          <cell r="B213" t="e">
            <v>#VALUE!</v>
          </cell>
          <cell r="C213">
            <v>2</v>
          </cell>
          <cell r="D213" t="str">
            <v>6112(??)</v>
          </cell>
          <cell r="E213" t="str">
            <v>Таможенные платежи по сырью</v>
          </cell>
        </row>
        <row r="214">
          <cell r="B214" t="e">
            <v>#VALUE!</v>
          </cell>
          <cell r="C214">
            <v>2</v>
          </cell>
          <cell r="D214" t="str">
            <v>6113(??)</v>
          </cell>
          <cell r="E214" t="str">
            <v>Ж/д тариф по перевозке сырья</v>
          </cell>
        </row>
        <row r="215">
          <cell r="B215">
            <v>2000000</v>
          </cell>
          <cell r="C215">
            <v>2</v>
          </cell>
          <cell r="D215">
            <v>0</v>
          </cell>
          <cell r="E215">
            <v>0</v>
          </cell>
        </row>
        <row r="216">
          <cell r="B216">
            <v>2006121</v>
          </cell>
          <cell r="C216">
            <v>2</v>
          </cell>
          <cell r="D216">
            <v>6121</v>
          </cell>
          <cell r="E216" t="str">
            <v xml:space="preserve">Топливо </v>
          </cell>
        </row>
        <row r="217">
          <cell r="B217">
            <v>2061211</v>
          </cell>
          <cell r="C217">
            <v>2</v>
          </cell>
          <cell r="D217">
            <v>61211</v>
          </cell>
          <cell r="E217" t="str">
            <v xml:space="preserve"> - мазут</v>
          </cell>
        </row>
        <row r="218">
          <cell r="B218">
            <v>2061212</v>
          </cell>
          <cell r="C218">
            <v>2</v>
          </cell>
          <cell r="D218">
            <v>61212</v>
          </cell>
          <cell r="E218" t="str">
            <v xml:space="preserve"> - газ</v>
          </cell>
        </row>
        <row r="219">
          <cell r="B219">
            <v>2061213</v>
          </cell>
          <cell r="C219">
            <v>2</v>
          </cell>
          <cell r="D219">
            <v>61213</v>
          </cell>
          <cell r="E219" t="str">
            <v xml:space="preserve"> - дизтопливо</v>
          </cell>
        </row>
        <row r="220">
          <cell r="B220">
            <v>2061214</v>
          </cell>
          <cell r="C220">
            <v>2</v>
          </cell>
          <cell r="D220">
            <v>61214</v>
          </cell>
          <cell r="E220" t="str">
            <v xml:space="preserve"> - бензин</v>
          </cell>
        </row>
        <row r="221">
          <cell r="B221">
            <v>2061215</v>
          </cell>
          <cell r="C221">
            <v>2</v>
          </cell>
          <cell r="D221">
            <v>61215</v>
          </cell>
          <cell r="E221" t="str">
            <v xml:space="preserve"> - ГСМ</v>
          </cell>
        </row>
        <row r="222">
          <cell r="B222">
            <v>2061219</v>
          </cell>
          <cell r="C222">
            <v>2</v>
          </cell>
          <cell r="D222">
            <v>61219</v>
          </cell>
          <cell r="E222" t="str">
            <v xml:space="preserve"> - топливо прочее</v>
          </cell>
        </row>
        <row r="223">
          <cell r="B223">
            <v>2000000</v>
          </cell>
          <cell r="C223">
            <v>2</v>
          </cell>
          <cell r="D223">
            <v>0</v>
          </cell>
          <cell r="E223">
            <v>0</v>
          </cell>
        </row>
        <row r="224">
          <cell r="B224">
            <v>2006122</v>
          </cell>
          <cell r="C224">
            <v>2</v>
          </cell>
          <cell r="D224">
            <v>6122</v>
          </cell>
          <cell r="E224" t="str">
            <v>Материалы на ремонт электролизеров</v>
          </cell>
        </row>
        <row r="225">
          <cell r="B225">
            <v>2061221</v>
          </cell>
          <cell r="C225">
            <v>2</v>
          </cell>
          <cell r="D225">
            <v>61221</v>
          </cell>
          <cell r="E225" t="str">
            <v xml:space="preserve"> - гасильный шест</v>
          </cell>
        </row>
        <row r="226">
          <cell r="B226">
            <v>2061222</v>
          </cell>
          <cell r="C226">
            <v>2</v>
          </cell>
          <cell r="D226">
            <v>61222</v>
          </cell>
          <cell r="E226" t="str">
            <v xml:space="preserve"> - блоки угольные</v>
          </cell>
        </row>
        <row r="227">
          <cell r="B227">
            <v>2061223</v>
          </cell>
          <cell r="C227">
            <v>2</v>
          </cell>
          <cell r="D227">
            <v>61223</v>
          </cell>
          <cell r="E227" t="str">
            <v xml:space="preserve"> - масса подовая</v>
          </cell>
        </row>
        <row r="228">
          <cell r="B228">
            <v>2061224</v>
          </cell>
          <cell r="C228">
            <v>2</v>
          </cell>
          <cell r="D228">
            <v>61224</v>
          </cell>
          <cell r="E228" t="str">
            <v xml:space="preserve"> - кирпич шамотный</v>
          </cell>
        </row>
        <row r="229">
          <cell r="B229">
            <v>2061225</v>
          </cell>
          <cell r="C229">
            <v>2</v>
          </cell>
          <cell r="D229">
            <v>61225</v>
          </cell>
          <cell r="E229" t="str">
            <v xml:space="preserve"> - блюмсы</v>
          </cell>
        </row>
        <row r="230">
          <cell r="B230">
            <v>2061226</v>
          </cell>
          <cell r="C230">
            <v>2</v>
          </cell>
          <cell r="D230">
            <v>61226</v>
          </cell>
          <cell r="E230" t="str">
            <v xml:space="preserve"> - гипс</v>
          </cell>
        </row>
        <row r="231">
          <cell r="B231">
            <v>2061227</v>
          </cell>
          <cell r="C231">
            <v>2</v>
          </cell>
          <cell r="D231">
            <v>61227</v>
          </cell>
          <cell r="E231" t="str">
            <v xml:space="preserve"> - сетка</v>
          </cell>
        </row>
        <row r="232">
          <cell r="B232">
            <v>2061229</v>
          </cell>
          <cell r="C232">
            <v>2</v>
          </cell>
          <cell r="D232">
            <v>61229</v>
          </cell>
          <cell r="E232" t="str">
            <v xml:space="preserve"> - прочие материалы (коммерция)</v>
          </cell>
        </row>
        <row r="233">
          <cell r="B233">
            <v>2006123</v>
          </cell>
          <cell r="C233">
            <v>2</v>
          </cell>
          <cell r="D233">
            <v>6123</v>
          </cell>
          <cell r="E233" t="str">
            <v xml:space="preserve"> - спецодежда</v>
          </cell>
        </row>
        <row r="234">
          <cell r="B234">
            <v>2000612</v>
          </cell>
          <cell r="C234">
            <v>2</v>
          </cell>
          <cell r="D234">
            <v>612</v>
          </cell>
          <cell r="E234" t="str">
            <v>Итого (стр6121 + стр6122 + стр6123)</v>
          </cell>
        </row>
        <row r="235">
          <cell r="B235">
            <v>2000613</v>
          </cell>
          <cell r="C235">
            <v>2</v>
          </cell>
          <cell r="D235">
            <v>613</v>
          </cell>
          <cell r="E235" t="str">
            <v xml:space="preserve"> - на металл</v>
          </cell>
        </row>
        <row r="236">
          <cell r="B236">
            <v>2000614</v>
          </cell>
          <cell r="C236">
            <v>2</v>
          </cell>
          <cell r="D236">
            <v>614</v>
          </cell>
          <cell r="E236" t="str">
            <v>Портовые расходы (экспорт алюминия)</v>
          </cell>
        </row>
        <row r="237">
          <cell r="B237">
            <v>2000615</v>
          </cell>
          <cell r="C237">
            <v>2</v>
          </cell>
          <cell r="D237">
            <v>615</v>
          </cell>
          <cell r="E237" t="str">
            <v xml:space="preserve"> - на сырье</v>
          </cell>
        </row>
        <row r="238">
          <cell r="B238">
            <v>2000616</v>
          </cell>
          <cell r="C238">
            <v>2</v>
          </cell>
          <cell r="D238">
            <v>616</v>
          </cell>
          <cell r="E238" t="str">
            <v xml:space="preserve"> - прочие</v>
          </cell>
        </row>
        <row r="239">
          <cell r="B239">
            <v>2000619</v>
          </cell>
          <cell r="C239">
            <v>2</v>
          </cell>
          <cell r="D239">
            <v>619</v>
          </cell>
          <cell r="E239" t="str">
            <v>Прочие денежные расходы</v>
          </cell>
        </row>
        <row r="240">
          <cell r="B240">
            <v>2006191</v>
          </cell>
          <cell r="C240">
            <v>2</v>
          </cell>
          <cell r="D240">
            <v>6191</v>
          </cell>
          <cell r="E240" t="str">
            <v>Услуги КрАМЗа по пер-ке Т-образки</v>
          </cell>
        </row>
        <row r="241">
          <cell r="B241">
            <v>2006192</v>
          </cell>
          <cell r="C241">
            <v>2</v>
          </cell>
          <cell r="D241">
            <v>6192</v>
          </cell>
          <cell r="E241" t="str">
            <v>Оплата Компановской глины</v>
          </cell>
        </row>
        <row r="242">
          <cell r="B242" t="e">
            <v>#VALUE!</v>
          </cell>
          <cell r="C242">
            <v>2</v>
          </cell>
          <cell r="D242" t="str">
            <v>61 (??)</v>
          </cell>
          <cell r="E242" t="str">
            <v>ВСЕГО расходов за счет себестоимости</v>
          </cell>
        </row>
        <row r="243">
          <cell r="B243">
            <v>2000062</v>
          </cell>
          <cell r="C243">
            <v>2</v>
          </cell>
          <cell r="D243">
            <v>62</v>
          </cell>
          <cell r="E243" t="str">
            <v>РАСХОДЫ ЗА СЧЕТ ПРИБЫЛИ</v>
          </cell>
        </row>
        <row r="244">
          <cell r="B244">
            <v>2000621</v>
          </cell>
          <cell r="C244">
            <v>2</v>
          </cell>
          <cell r="D244">
            <v>621</v>
          </cell>
          <cell r="E244" t="str">
            <v>Производственное развитие, реконструкция, техперевооружение и приобретение оборудования</v>
          </cell>
        </row>
        <row r="245">
          <cell r="B245" t="e">
            <v>#VALUE!</v>
          </cell>
          <cell r="C245">
            <v>2</v>
          </cell>
          <cell r="D245" t="str">
            <v>6(??)</v>
          </cell>
          <cell r="E245" t="str">
            <v>ВСЕГО расходов</v>
          </cell>
        </row>
        <row r="246">
          <cell r="B246">
            <v>2000007</v>
          </cell>
          <cell r="C246">
            <v>2</v>
          </cell>
          <cell r="D246">
            <v>7</v>
          </cell>
          <cell r="E246" t="str">
            <v>НЕЗАЩИЩЕННЫЕ СТАТЬИ</v>
          </cell>
        </row>
        <row r="247">
          <cell r="B247">
            <v>2000071</v>
          </cell>
          <cell r="C247">
            <v>2</v>
          </cell>
          <cell r="D247">
            <v>71</v>
          </cell>
          <cell r="E247" t="str">
            <v>РАСХОДЫ ЗА СЧЕТ СЕБЕСТОИМОСТИ</v>
          </cell>
        </row>
        <row r="248">
          <cell r="B248">
            <v>2000711</v>
          </cell>
          <cell r="C248">
            <v>2</v>
          </cell>
          <cell r="D248">
            <v>711</v>
          </cell>
          <cell r="E248" t="str">
            <v>Электроэнергия</v>
          </cell>
        </row>
        <row r="249">
          <cell r="B249">
            <v>2000712</v>
          </cell>
          <cell r="C249">
            <v>2</v>
          </cell>
          <cell r="D249">
            <v>712</v>
          </cell>
          <cell r="E249" t="str">
            <v>Сжатый воздух</v>
          </cell>
        </row>
        <row r="250">
          <cell r="B250">
            <v>2000713</v>
          </cell>
          <cell r="C250">
            <v>2</v>
          </cell>
          <cell r="D250">
            <v>713</v>
          </cell>
          <cell r="E250" t="str">
            <v>Вода</v>
          </cell>
        </row>
        <row r="251">
          <cell r="B251">
            <v>2000714</v>
          </cell>
          <cell r="C251">
            <v>2</v>
          </cell>
          <cell r="D251">
            <v>714</v>
          </cell>
          <cell r="E251" t="str">
            <v>Тепло</v>
          </cell>
        </row>
        <row r="252">
          <cell r="B252">
            <v>2000715</v>
          </cell>
          <cell r="C252">
            <v>2</v>
          </cell>
          <cell r="D252">
            <v>715</v>
          </cell>
          <cell r="E252" t="str">
            <v>Вспомогательные материалы</v>
          </cell>
        </row>
        <row r="253">
          <cell r="B253">
            <v>2000000</v>
          </cell>
          <cell r="C253">
            <v>2</v>
          </cell>
          <cell r="D253">
            <v>0</v>
          </cell>
          <cell r="E253">
            <v>0</v>
          </cell>
        </row>
        <row r="254">
          <cell r="B254">
            <v>2007151</v>
          </cell>
          <cell r="C254">
            <v>2</v>
          </cell>
          <cell r="D254">
            <v>7151</v>
          </cell>
          <cell r="E254" t="str">
            <v xml:space="preserve"> - кожух анодный</v>
          </cell>
        </row>
        <row r="255">
          <cell r="B255">
            <v>2007152</v>
          </cell>
          <cell r="C255">
            <v>2</v>
          </cell>
          <cell r="D255">
            <v>7152</v>
          </cell>
          <cell r="E255" t="str">
            <v xml:space="preserve"> - кожух катодный</v>
          </cell>
        </row>
        <row r="256">
          <cell r="B256">
            <v>2007153</v>
          </cell>
          <cell r="C256">
            <v>2</v>
          </cell>
          <cell r="D256">
            <v>7153</v>
          </cell>
          <cell r="E256" t="str">
            <v xml:space="preserve"> - штыри (шт.)</v>
          </cell>
        </row>
        <row r="257">
          <cell r="B257">
            <v>2007154</v>
          </cell>
          <cell r="C257">
            <v>2</v>
          </cell>
          <cell r="D257">
            <v>7154</v>
          </cell>
          <cell r="E257" t="str">
            <v xml:space="preserve"> - секции прямые</v>
          </cell>
        </row>
        <row r="258">
          <cell r="B258">
            <v>2007155</v>
          </cell>
          <cell r="C258">
            <v>2</v>
          </cell>
          <cell r="D258">
            <v>7155</v>
          </cell>
          <cell r="E258" t="str">
            <v xml:space="preserve"> - секции угловые</v>
          </cell>
        </row>
        <row r="259">
          <cell r="B259">
            <v>2007156</v>
          </cell>
          <cell r="C259">
            <v>2</v>
          </cell>
          <cell r="D259">
            <v>7156</v>
          </cell>
          <cell r="E259" t="str">
            <v xml:space="preserve"> - труба прямая</v>
          </cell>
        </row>
        <row r="260">
          <cell r="B260">
            <v>2007157</v>
          </cell>
          <cell r="C260">
            <v>2</v>
          </cell>
          <cell r="D260">
            <v>7157</v>
          </cell>
          <cell r="E260" t="str">
            <v xml:space="preserve"> - труба шаровая</v>
          </cell>
        </row>
        <row r="261">
          <cell r="B261">
            <v>2007159</v>
          </cell>
          <cell r="C261">
            <v>2</v>
          </cell>
          <cell r="D261">
            <v>7159</v>
          </cell>
          <cell r="E261" t="str">
            <v xml:space="preserve"> - прочие материалы (произ-во)</v>
          </cell>
        </row>
        <row r="262">
          <cell r="B262">
            <v>2000716</v>
          </cell>
          <cell r="C262">
            <v>2</v>
          </cell>
          <cell r="D262">
            <v>716</v>
          </cell>
          <cell r="E262" t="str">
            <v>Расходы на ремонты подрядным организациям</v>
          </cell>
        </row>
        <row r="263">
          <cell r="B263">
            <v>2007161</v>
          </cell>
          <cell r="C263">
            <v>2</v>
          </cell>
          <cell r="D263">
            <v>7161</v>
          </cell>
          <cell r="E263" t="str">
            <v xml:space="preserve"> - для основных цехов </v>
          </cell>
        </row>
        <row r="264">
          <cell r="B264">
            <v>2007162</v>
          </cell>
          <cell r="C264">
            <v>2</v>
          </cell>
          <cell r="D264">
            <v>7162</v>
          </cell>
          <cell r="E264" t="str">
            <v xml:space="preserve"> - для других нужд </v>
          </cell>
        </row>
        <row r="265">
          <cell r="B265">
            <v>2000717</v>
          </cell>
          <cell r="C265">
            <v>2</v>
          </cell>
          <cell r="D265">
            <v>717</v>
          </cell>
          <cell r="E265" t="str">
            <v>Плата за нормативные выбросы</v>
          </cell>
        </row>
        <row r="266">
          <cell r="B266">
            <v>2000719</v>
          </cell>
          <cell r="C266">
            <v>2</v>
          </cell>
          <cell r="D266">
            <v>719</v>
          </cell>
          <cell r="E266" t="str">
            <v>Прочие материалы</v>
          </cell>
        </row>
        <row r="267">
          <cell r="B267">
            <v>2007191</v>
          </cell>
          <cell r="C267">
            <v>2</v>
          </cell>
          <cell r="D267">
            <v>7191</v>
          </cell>
          <cell r="E267" t="str">
            <v>Расходы по охране труда</v>
          </cell>
        </row>
        <row r="268">
          <cell r="B268">
            <v>2007192</v>
          </cell>
          <cell r="C268">
            <v>2</v>
          </cell>
          <cell r="D268">
            <v>7192</v>
          </cell>
          <cell r="E268" t="str">
            <v>Проверка приборов</v>
          </cell>
        </row>
        <row r="269">
          <cell r="B269">
            <v>2007193</v>
          </cell>
          <cell r="C269">
            <v>2</v>
          </cell>
          <cell r="D269">
            <v>7193</v>
          </cell>
          <cell r="E269" t="str">
            <v>Информационные услуги</v>
          </cell>
        </row>
        <row r="270">
          <cell r="B270">
            <v>2007194</v>
          </cell>
          <cell r="C270">
            <v>2</v>
          </cell>
          <cell r="D270">
            <v>7194</v>
          </cell>
          <cell r="E270" t="str">
            <v>Очистка сточных вод</v>
          </cell>
        </row>
        <row r="271">
          <cell r="B271">
            <v>2007196</v>
          </cell>
          <cell r="C271">
            <v>2</v>
          </cell>
          <cell r="D271">
            <v>7196</v>
          </cell>
          <cell r="E271" t="str">
            <v>Услуги дератизации и прочие</v>
          </cell>
        </row>
        <row r="272">
          <cell r="B272" t="e">
            <v>#VALUE!</v>
          </cell>
          <cell r="C272">
            <v>2</v>
          </cell>
          <cell r="D272" t="str">
            <v>71(??)</v>
          </cell>
          <cell r="E272" t="str">
            <v>Всего расходов за счет себестоимости</v>
          </cell>
        </row>
        <row r="273">
          <cell r="B273">
            <v>2000072</v>
          </cell>
          <cell r="C273">
            <v>2</v>
          </cell>
          <cell r="D273">
            <v>72</v>
          </cell>
          <cell r="E273" t="str">
            <v>РАСХОДЫ ЗА СЧЕТ ПРИБЫЛИ</v>
          </cell>
        </row>
        <row r="274">
          <cell r="B274">
            <v>2000721</v>
          </cell>
          <cell r="C274">
            <v>2</v>
          </cell>
          <cell r="D274">
            <v>721</v>
          </cell>
          <cell r="E274" t="str">
            <v>Капитальные вложения, в т.ч. :</v>
          </cell>
        </row>
        <row r="275">
          <cell r="B275">
            <v>2007211</v>
          </cell>
          <cell r="C275">
            <v>2</v>
          </cell>
          <cell r="D275">
            <v>7211</v>
          </cell>
          <cell r="E275" t="str">
            <v xml:space="preserve"> - СМР</v>
          </cell>
        </row>
        <row r="276">
          <cell r="B276">
            <v>2007212</v>
          </cell>
          <cell r="C276">
            <v>2</v>
          </cell>
          <cell r="D276">
            <v>7212</v>
          </cell>
          <cell r="E276" t="str">
            <v xml:space="preserve"> - оборудование</v>
          </cell>
        </row>
        <row r="277">
          <cell r="B277">
            <v>2007213</v>
          </cell>
          <cell r="C277">
            <v>2</v>
          </cell>
          <cell r="D277">
            <v>7213</v>
          </cell>
          <cell r="E277" t="str">
            <v>Отчисления на НИОКР</v>
          </cell>
        </row>
        <row r="278">
          <cell r="B278">
            <v>2000722</v>
          </cell>
          <cell r="C278">
            <v>2</v>
          </cell>
          <cell r="D278">
            <v>722</v>
          </cell>
          <cell r="E278" t="str">
            <v>Плата за сверхнормативные выбросы</v>
          </cell>
        </row>
        <row r="279">
          <cell r="B279" t="e">
            <v>#VALUE!</v>
          </cell>
          <cell r="C279">
            <v>2</v>
          </cell>
          <cell r="D279" t="str">
            <v>72(??)</v>
          </cell>
          <cell r="E279" t="str">
            <v>Всего расходов за счет прибыли</v>
          </cell>
        </row>
        <row r="280">
          <cell r="B280" t="e">
            <v>#VALUE!</v>
          </cell>
          <cell r="C280">
            <v>2</v>
          </cell>
          <cell r="D280" t="str">
            <v>7(??)</v>
          </cell>
          <cell r="E280" t="str">
            <v>ВСЕГО расходов</v>
          </cell>
        </row>
        <row r="281">
          <cell r="B281">
            <v>2000000</v>
          </cell>
          <cell r="C281">
            <v>2</v>
          </cell>
          <cell r="D281">
            <v>0</v>
          </cell>
          <cell r="E281">
            <v>0</v>
          </cell>
        </row>
        <row r="282">
          <cell r="B282">
            <v>2000008</v>
          </cell>
          <cell r="C282">
            <v>2</v>
          </cell>
          <cell r="D282">
            <v>8</v>
          </cell>
          <cell r="E282" t="str">
            <v>ДИРЕКТОР ПО ФИНАНСАМ</v>
          </cell>
        </row>
        <row r="283">
          <cell r="B283">
            <v>2000081</v>
          </cell>
          <cell r="C283">
            <v>2</v>
          </cell>
          <cell r="D283">
            <v>81</v>
          </cell>
          <cell r="E283" t="str">
            <v>РАСХОДЫ ЗА СЧЕТ СЕБЕСТОИМОСТИ</v>
          </cell>
        </row>
        <row r="284">
          <cell r="B284">
            <v>2000811</v>
          </cell>
          <cell r="C284">
            <v>2</v>
          </cell>
          <cell r="D284">
            <v>811</v>
          </cell>
          <cell r="E284" t="str">
            <v>Заработная плата</v>
          </cell>
        </row>
        <row r="285">
          <cell r="B285">
            <v>2000812</v>
          </cell>
          <cell r="C285">
            <v>2</v>
          </cell>
          <cell r="D285">
            <v>812</v>
          </cell>
          <cell r="E285" t="str">
            <v xml:space="preserve">Отчисления в социальные фонды </v>
          </cell>
        </row>
        <row r="286">
          <cell r="B286">
            <v>2008121</v>
          </cell>
          <cell r="C286">
            <v>2</v>
          </cell>
          <cell r="D286">
            <v>8121</v>
          </cell>
          <cell r="E286" t="str">
            <v xml:space="preserve"> - Пенсионный фонд</v>
          </cell>
        </row>
        <row r="287">
          <cell r="B287">
            <v>2008122</v>
          </cell>
          <cell r="C287">
            <v>2</v>
          </cell>
          <cell r="D287">
            <v>8122</v>
          </cell>
          <cell r="E287" t="str">
            <v xml:space="preserve"> - ФОМС</v>
          </cell>
        </row>
        <row r="288">
          <cell r="B288">
            <v>2008123</v>
          </cell>
          <cell r="C288">
            <v>2</v>
          </cell>
          <cell r="D288">
            <v>8123</v>
          </cell>
          <cell r="E288" t="str">
            <v xml:space="preserve"> - ФСС</v>
          </cell>
        </row>
        <row r="289">
          <cell r="B289">
            <v>2008124</v>
          </cell>
          <cell r="C289">
            <v>2</v>
          </cell>
          <cell r="D289">
            <v>8124</v>
          </cell>
          <cell r="E289" t="str">
            <v xml:space="preserve"> - Фонд занятости</v>
          </cell>
        </row>
        <row r="290">
          <cell r="B290">
            <v>2008125</v>
          </cell>
          <cell r="C290">
            <v>2</v>
          </cell>
          <cell r="D290">
            <v>8125</v>
          </cell>
          <cell r="E290" t="str">
            <v xml:space="preserve"> - Профком</v>
          </cell>
        </row>
        <row r="291">
          <cell r="B291">
            <v>2000000</v>
          </cell>
          <cell r="C291">
            <v>2</v>
          </cell>
          <cell r="D291">
            <v>0</v>
          </cell>
          <cell r="E291">
            <v>0</v>
          </cell>
        </row>
        <row r="292">
          <cell r="B292">
            <v>2000000</v>
          </cell>
          <cell r="C292">
            <v>2</v>
          </cell>
          <cell r="D292">
            <v>0</v>
          </cell>
          <cell r="E292">
            <v>0</v>
          </cell>
        </row>
        <row r="293">
          <cell r="B293">
            <v>2000813</v>
          </cell>
          <cell r="C293">
            <v>2</v>
          </cell>
          <cell r="D293">
            <v>813</v>
          </cell>
          <cell r="E293" t="str">
            <v>Налоги</v>
          </cell>
        </row>
        <row r="294">
          <cell r="B294">
            <v>2000000</v>
          </cell>
          <cell r="C294">
            <v>2</v>
          </cell>
          <cell r="D294">
            <v>0</v>
          </cell>
          <cell r="E294">
            <v>0</v>
          </cell>
        </row>
        <row r="295">
          <cell r="B295">
            <v>2081301</v>
          </cell>
          <cell r="C295">
            <v>2</v>
          </cell>
          <cell r="D295">
            <v>81301</v>
          </cell>
          <cell r="E295" t="str">
            <v xml:space="preserve"> - на пользователей автомобильных дорог</v>
          </cell>
        </row>
        <row r="296">
          <cell r="B296">
            <v>2081302</v>
          </cell>
          <cell r="C296">
            <v>2</v>
          </cell>
          <cell r="D296">
            <v>81302</v>
          </cell>
          <cell r="E296" t="str">
            <v xml:space="preserve"> - транспортный</v>
          </cell>
        </row>
        <row r="297">
          <cell r="B297">
            <v>2081303</v>
          </cell>
          <cell r="C297">
            <v>2</v>
          </cell>
          <cell r="D297">
            <v>81303</v>
          </cell>
          <cell r="E297" t="str">
            <v xml:space="preserve"> - за пользование недрами</v>
          </cell>
        </row>
        <row r="298">
          <cell r="B298">
            <v>2081304</v>
          </cell>
          <cell r="C298">
            <v>2</v>
          </cell>
          <cell r="D298">
            <v>81304</v>
          </cell>
          <cell r="E298" t="str">
            <v xml:space="preserve"> - на воспроизводство минерально-сырьевой базы</v>
          </cell>
        </row>
        <row r="299">
          <cell r="B299">
            <v>2081305</v>
          </cell>
          <cell r="C299">
            <v>2</v>
          </cell>
          <cell r="D299">
            <v>81305</v>
          </cell>
          <cell r="E299" t="str">
            <v xml:space="preserve"> - на землю</v>
          </cell>
        </row>
        <row r="300">
          <cell r="B300">
            <v>2081306</v>
          </cell>
          <cell r="C300">
            <v>2</v>
          </cell>
          <cell r="D300">
            <v>81306</v>
          </cell>
          <cell r="E300" t="str">
            <v>Плата за аренду земли</v>
          </cell>
        </row>
        <row r="301">
          <cell r="B301">
            <v>2081307</v>
          </cell>
          <cell r="C301">
            <v>2</v>
          </cell>
          <cell r="D301">
            <v>81307</v>
          </cell>
          <cell r="E301" t="str">
            <v xml:space="preserve"> - за воду</v>
          </cell>
        </row>
        <row r="302">
          <cell r="B302">
            <v>2081308</v>
          </cell>
          <cell r="C302">
            <v>2</v>
          </cell>
          <cell r="D302">
            <v>81308</v>
          </cell>
          <cell r="E302" t="str">
            <v xml:space="preserve"> - с владельцев транспортных средств</v>
          </cell>
        </row>
        <row r="303">
          <cell r="B303">
            <v>2081309</v>
          </cell>
          <cell r="C303">
            <v>2</v>
          </cell>
          <cell r="D303">
            <v>81309</v>
          </cell>
          <cell r="E303" t="str">
            <v xml:space="preserve"> - налог на приобретение а/тр, средств</v>
          </cell>
        </row>
        <row r="304">
          <cell r="B304">
            <v>2081310</v>
          </cell>
          <cell r="C304">
            <v>2</v>
          </cell>
          <cell r="D304">
            <v>81310</v>
          </cell>
          <cell r="E304" t="str">
            <v xml:space="preserve"> - налог на реализацию ГСМ</v>
          </cell>
        </row>
        <row r="305">
          <cell r="B305">
            <v>2081311</v>
          </cell>
          <cell r="C305">
            <v>2</v>
          </cell>
          <cell r="D305">
            <v>81311</v>
          </cell>
          <cell r="E305" t="str">
            <v xml:space="preserve"> - налог на добавленную стоимость</v>
          </cell>
        </row>
        <row r="306">
          <cell r="B306">
            <v>2081312</v>
          </cell>
          <cell r="C306">
            <v>2</v>
          </cell>
          <cell r="D306">
            <v>81312</v>
          </cell>
          <cell r="E306" t="str">
            <v xml:space="preserve"> - налог на доходы по дивидендам</v>
          </cell>
        </row>
        <row r="307">
          <cell r="B307">
            <v>2081313</v>
          </cell>
          <cell r="C307">
            <v>2</v>
          </cell>
          <cell r="D307">
            <v>81313</v>
          </cell>
          <cell r="E307" t="str">
            <v xml:space="preserve"> - налог на перепродажу</v>
          </cell>
        </row>
        <row r="308">
          <cell r="B308">
            <v>2000000</v>
          </cell>
          <cell r="C308">
            <v>2</v>
          </cell>
          <cell r="D308">
            <v>0</v>
          </cell>
          <cell r="E308" t="str">
            <v xml:space="preserve">   ИТОГО  (???)</v>
          </cell>
        </row>
        <row r="309">
          <cell r="B309">
            <v>2000814</v>
          </cell>
          <cell r="C309">
            <v>2</v>
          </cell>
          <cell r="D309">
            <v>814</v>
          </cell>
          <cell r="E309" t="str">
            <v>Банковские проценты</v>
          </cell>
        </row>
        <row r="310">
          <cell r="B310">
            <v>2000817</v>
          </cell>
          <cell r="C310">
            <v>2</v>
          </cell>
          <cell r="D310">
            <v>817</v>
          </cell>
          <cell r="E310">
            <v>0</v>
          </cell>
        </row>
        <row r="311">
          <cell r="B311">
            <v>2000818</v>
          </cell>
          <cell r="C311">
            <v>2</v>
          </cell>
          <cell r="D311">
            <v>818</v>
          </cell>
          <cell r="E311" t="str">
            <v>Представительские расходы</v>
          </cell>
        </row>
        <row r="312">
          <cell r="B312">
            <v>2000819</v>
          </cell>
          <cell r="C312">
            <v>2</v>
          </cell>
          <cell r="D312">
            <v>819</v>
          </cell>
          <cell r="E312" t="str">
            <v>Прочие расходы с\с (финансы)</v>
          </cell>
        </row>
        <row r="313">
          <cell r="B313">
            <v>2008191</v>
          </cell>
          <cell r="C313">
            <v>2</v>
          </cell>
          <cell r="D313">
            <v>8191</v>
          </cell>
          <cell r="E313" t="str">
            <v>Конторские, почтово-телеграфные расходы</v>
          </cell>
        </row>
        <row r="314">
          <cell r="B314">
            <v>2008192</v>
          </cell>
          <cell r="C314">
            <v>2</v>
          </cell>
          <cell r="D314">
            <v>8192</v>
          </cell>
          <cell r="E314" t="str">
            <v>Расходы по командировкам</v>
          </cell>
        </row>
        <row r="315">
          <cell r="B315">
            <v>2008194</v>
          </cell>
          <cell r="C315">
            <v>2</v>
          </cell>
          <cell r="D315">
            <v>8194</v>
          </cell>
          <cell r="E315" t="str">
            <v>Затраты по изобретательству и рационализации</v>
          </cell>
        </row>
        <row r="316">
          <cell r="B316">
            <v>2008193</v>
          </cell>
          <cell r="C316">
            <v>2</v>
          </cell>
          <cell r="D316">
            <v>8193</v>
          </cell>
          <cell r="E316" t="str">
            <v>Оплата услуг банка</v>
          </cell>
        </row>
        <row r="317">
          <cell r="B317">
            <v>2008195</v>
          </cell>
          <cell r="C317">
            <v>2</v>
          </cell>
          <cell r="D317">
            <v>8195</v>
          </cell>
          <cell r="E317" t="str">
            <v>Ведение реестра, аудиторские услуги</v>
          </cell>
        </row>
        <row r="318">
          <cell r="B318">
            <v>2008196</v>
          </cell>
          <cell r="C318">
            <v>2</v>
          </cell>
          <cell r="D318">
            <v>8196</v>
          </cell>
          <cell r="E318" t="str">
            <v>Выписка газет и журналов</v>
          </cell>
        </row>
        <row r="319">
          <cell r="B319">
            <v>2081304</v>
          </cell>
          <cell r="C319">
            <v>2</v>
          </cell>
          <cell r="D319">
            <v>81304</v>
          </cell>
          <cell r="E319" t="str">
            <v xml:space="preserve"> - на воспроизводство минерально-сырьевой базы</v>
          </cell>
        </row>
        <row r="320">
          <cell r="B320">
            <v>2081305</v>
          </cell>
          <cell r="C320">
            <v>2</v>
          </cell>
          <cell r="D320">
            <v>81305</v>
          </cell>
          <cell r="E320" t="str">
            <v xml:space="preserve"> - на землю</v>
          </cell>
        </row>
        <row r="321">
          <cell r="B321">
            <v>2081306</v>
          </cell>
          <cell r="C321">
            <v>2</v>
          </cell>
          <cell r="D321">
            <v>81306</v>
          </cell>
          <cell r="E321" t="str">
            <v>Плата за аренду земли</v>
          </cell>
        </row>
        <row r="322">
          <cell r="B322">
            <v>2081307</v>
          </cell>
          <cell r="C322">
            <v>2</v>
          </cell>
          <cell r="D322">
            <v>81307</v>
          </cell>
          <cell r="E322" t="str">
            <v xml:space="preserve"> - за воду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ummary"/>
      <sheetName val="Master Cashflows - Contractual"/>
      <sheetName val="Master Cashflows - Received"/>
      <sheetName val="Master Cashflows - Variance"/>
      <sheetName val="Executive Summary"/>
      <sheetName val="CNC Funding"/>
      <sheetName val="Archi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ummary"/>
      <sheetName val="Master Cashflows - Contractual"/>
      <sheetName val="Master Cashflows - Received"/>
      <sheetName val="Master Cashflows - Variance"/>
      <sheetName val="Executive Summary"/>
      <sheetName val="CNC Funding"/>
      <sheetName val="Archive"/>
      <sheetName val="Main"/>
      <sheetName val="Аренда_ОПФ"/>
      <sheetName val="Цех"/>
      <sheetName val="Общее"/>
      <sheetName val="прочие+общеэкспл"/>
      <sheetName val="Рас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3.1 Сбыт"/>
      <sheetName val="Прил 3.2 Проч.цех."/>
      <sheetName val="Ар. плата на землю"/>
      <sheetName val="прил. к ар.пл"/>
      <sheetName val="аренда земли"/>
      <sheetName val="водный налог "/>
      <sheetName val="водн. объект"/>
      <sheetName val="По видам продукции"/>
      <sheetName val="Общая"/>
      <sheetName val="Воздух_ПВЗ"/>
      <sheetName val="Воздух_КНС"/>
      <sheetName val="Воздух_НФС"/>
      <sheetName val="ПВЗ_сброс"/>
      <sheetName val="НФС_сброс"/>
      <sheetName val="Отходы_стоки"/>
      <sheetName val="Отходы _вода подземн"/>
      <sheetName val="Отходы_вода речная"/>
      <sheetName val="Прил 5.1 Регламент "/>
      <sheetName val="План регламент"/>
      <sheetName val="Прил 5.3 Вспом ( ЛАБОРОТОРИЯ)"/>
      <sheetName val="расшифровка_вспом (ЛАБОРОТОРИЯ)"/>
      <sheetName val="Прил 6.1 Хоз.способ"/>
      <sheetName val="Прил 6.2 Подряд"/>
      <sheetName val="Прил 6.3 Материалы"/>
      <sheetName val="Прил 7.3 Вспом."/>
      <sheetName val="Прил 7.2 Химреагент"/>
      <sheetName val="Лаборатория"/>
      <sheetName val="Прил 9.1 Эл.энергия питьев.в"/>
      <sheetName val="Прил 9.1 Эл.энергия реч.в"/>
      <sheetName val="Прил 9.1 Эл.энергия cтоки"/>
      <sheetName val="Прил 12.3 Тов.Вода п"/>
      <sheetName val="Прил 12.3 Тов.Вода т"/>
      <sheetName val="Прил 12.4 Тов.Стоки"/>
      <sheetName val="Прил 12.8 Выручка вода п"/>
      <sheetName val="Прил 12.8 Выручка вода т"/>
      <sheetName val="Прил 12.9 Выручка стоки"/>
      <sheetName val="Анкета и Приложения 2012_ВиВ (2"/>
    </sheetNames>
    <definedNames>
      <definedName name="NotesHyp"/>
      <definedName name="yjkju" refersTo="#ССЫЛКА!"/>
      <definedName name="ююююююююююююююю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иски"/>
      <sheetName val="данные об организации"/>
      <sheetName val="дефляторы"/>
      <sheetName val="баланс по МО"/>
      <sheetName val="н.п.в.-2014"/>
      <sheetName val="н.п.-В 2015"/>
      <sheetName val="н.п.-В (по методике)"/>
      <sheetName val="Техн характер системы"/>
      <sheetName val="свод потребности объемов эл.эн"/>
      <sheetName val="Электроэнергия "/>
      <sheetName val="Амортизация"/>
      <sheetName val="Аренда"/>
      <sheetName val="Числ. ПП"/>
      <sheetName val="ФОТ ПП ( по периодам)"/>
      <sheetName val=" ФОТ ПП (по циклам)"/>
      <sheetName val=" ФОТ ( АУП)"/>
      <sheetName val="ремонт хозспособ"/>
      <sheetName val="ремонт подряд"/>
      <sheetName val="покупка-продажа воды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водный налог"/>
      <sheetName val="налоги"/>
      <sheetName val="Транспортные расходы"/>
      <sheetName val="Общехозяйственные расходы"/>
      <sheetName val="Смета ДТР 2014 "/>
      <sheetName val="Смета 2015"/>
      <sheetName val="Смета на согласование"/>
      <sheetName val="Индексация"/>
      <sheetName val="н.п.-В 2014 согл"/>
      <sheetName val="Производственная программа"/>
      <sheetName val="Для протокола"/>
    </sheetNames>
    <sheetDataSet>
      <sheetData sheetId="0"/>
      <sheetData sheetId="1"/>
      <sheetData sheetId="2"/>
      <sheetData sheetId="3">
        <row r="21">
          <cell r="J21">
            <v>1.0549999999999999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нига2"/>
      <sheetName val="Киров"/>
      <sheetName val="БП"/>
      <sheetName val="БПК"/>
      <sheetName val="Лист2"/>
      <sheetName val="Лист3"/>
      <sheetName val="титул БДР"/>
      <sheetName val="титул БДДС"/>
      <sheetName val="титул ПБ"/>
      <sheetName val="ЭП01"/>
      <sheetName val="ЭП03"/>
      <sheetName val="ЭП02-1кв"/>
      <sheetName val="ЭП02-янв"/>
      <sheetName val="ЭП02-фев"/>
      <sheetName val="ЭП02-мар"/>
      <sheetName val="ЭП02-2кв"/>
      <sheetName val="ЭП02-3кв"/>
      <sheetName val="ЭП02-4кв"/>
      <sheetName val="ЭП02-год"/>
      <sheetName val="ЭП04-1кв"/>
      <sheetName val="ЭП04-янв"/>
      <sheetName val="ЭП04-фев"/>
      <sheetName val="ЭП04-мар"/>
      <sheetName val="ЭП04-2кв"/>
      <sheetName val="ЭП04-3кв"/>
      <sheetName val="ЭП04-4кв"/>
      <sheetName val="ЭП04-год"/>
      <sheetName val="ЭП05-1кв"/>
      <sheetName val="ЭП05-янв"/>
      <sheetName val="ЭП05-фев"/>
      <sheetName val="ЭП05-мар"/>
      <sheetName val="ЭП05-2кв"/>
      <sheetName val="ЭП05-3кв"/>
      <sheetName val="ЭП05-4кв"/>
      <sheetName val="ЭП05-год"/>
      <sheetName val="ЭП06-1кв"/>
      <sheetName val="ЭП06-янв"/>
      <sheetName val="ЭП06-фев"/>
      <sheetName val="ЭП06-мар"/>
      <sheetName val="ЭП06-2кв"/>
      <sheetName val="ЭП06-3кв"/>
      <sheetName val="ЭП06-4кв"/>
      <sheetName val="ЭП06-год"/>
      <sheetName val="ЭП07"/>
      <sheetName val="ЭП08-1кв"/>
      <sheetName val="ЭП08-янв"/>
      <sheetName val="ЭП08-фев"/>
      <sheetName val="ЭП08-мар"/>
      <sheetName val="ЭП08-2кв"/>
      <sheetName val="ЭП08-3кв"/>
      <sheetName val="ЭП08-4кв"/>
      <sheetName val="ЭП08-год"/>
      <sheetName val="ЭП09-1кв"/>
      <sheetName val="ЭП09-янв"/>
      <sheetName val="ЭП09-фев"/>
      <sheetName val="ЭП09-мар"/>
      <sheetName val="ЭП09-2кв"/>
      <sheetName val="ЭП09-3кв"/>
      <sheetName val="ЭП09-4кв"/>
      <sheetName val="ЭП09-год"/>
      <sheetName val="ЭП10"/>
      <sheetName val="ЭП11"/>
      <sheetName val="ЭП12"/>
      <sheetName val="ЭП13"/>
      <sheetName val="ЭП14"/>
      <sheetName val="ФЗП План"/>
      <sheetName val="ФП-01"/>
      <sheetName val="ФП-02-янв"/>
      <sheetName val="ФП-03"/>
      <sheetName val="ФП-03-1кв"/>
      <sheetName val="ФП-04"/>
      <sheetName val="ФП-04-1кв"/>
      <sheetName val="ФП-06-1кв"/>
      <sheetName val="ФП-06-янв"/>
      <sheetName val="ФП-06-фев"/>
      <sheetName val="ФП-06-мар"/>
      <sheetName val="ФП-06-2кв"/>
      <sheetName val="ФП-06-3кв"/>
      <sheetName val="ФП-06-4кв"/>
      <sheetName val="ФП-06-год"/>
      <sheetName val="Баланс (3)"/>
      <sheetName val="Макро"/>
      <sheetName val="постоянные затраты"/>
      <sheetName val="Оборудование_стоим"/>
      <sheetName val="Лист13"/>
      <sheetName val="июнь9"/>
      <sheetName val="титул"/>
      <sheetName val="Лист5"/>
      <sheetName val="Материал"/>
      <sheetName val=""/>
      <sheetName val="даты"/>
      <sheetName val="Анкета"/>
      <sheetName val="#REF!"/>
      <sheetName val="База_1"/>
    </sheetNames>
    <sheetDataSet>
      <sheetData sheetId="0" refreshError="1">
        <row r="1">
          <cell r="A1">
            <v>435345</v>
          </cell>
          <cell r="B1">
            <v>373605.57135100098</v>
          </cell>
          <cell r="C1">
            <v>30000</v>
          </cell>
          <cell r="E1">
            <v>9.5833333333333343E-3</v>
          </cell>
          <cell r="F1">
            <v>11.5</v>
          </cell>
        </row>
        <row r="2">
          <cell r="A2">
            <v>1</v>
          </cell>
          <cell r="B2">
            <v>373605.57135100098</v>
          </cell>
          <cell r="C2">
            <v>3580.3867254470929</v>
          </cell>
          <cell r="D2">
            <v>347185.95807644806</v>
          </cell>
        </row>
        <row r="3">
          <cell r="A3">
            <v>2</v>
          </cell>
          <cell r="B3">
            <v>347185.95807644806</v>
          </cell>
          <cell r="C3">
            <v>3327.1987648992945</v>
          </cell>
          <cell r="D3">
            <v>320513.15684134734</v>
          </cell>
        </row>
        <row r="4">
          <cell r="A4">
            <v>3</v>
          </cell>
          <cell r="B4">
            <v>320513.15684134734</v>
          </cell>
          <cell r="C4">
            <v>3071.5844197295792</v>
          </cell>
          <cell r="D4">
            <v>293584.74126107694</v>
          </cell>
        </row>
        <row r="5">
          <cell r="A5">
            <v>4</v>
          </cell>
          <cell r="B5">
            <v>293584.74126107694</v>
          </cell>
          <cell r="C5">
            <v>2813.5204370853207</v>
          </cell>
          <cell r="D5">
            <v>266398.26169816224</v>
          </cell>
        </row>
        <row r="6">
          <cell r="A6">
            <v>5</v>
          </cell>
          <cell r="B6">
            <v>266398.26169816224</v>
          </cell>
          <cell r="C6">
            <v>2552.983341274055</v>
          </cell>
          <cell r="D6">
            <v>238951.24503943627</v>
          </cell>
        </row>
        <row r="7">
          <cell r="A7">
            <v>6</v>
          </cell>
          <cell r="B7">
            <v>238951.24503943627</v>
          </cell>
          <cell r="C7">
            <v>2289.9494316279311</v>
          </cell>
          <cell r="D7">
            <v>211241.1944710642</v>
          </cell>
        </row>
        <row r="8">
          <cell r="A8">
            <v>7</v>
          </cell>
          <cell r="B8">
            <v>211241.1944710642</v>
          </cell>
          <cell r="C8">
            <v>2024.3947803476988</v>
          </cell>
          <cell r="D8">
            <v>183265.5892514119</v>
          </cell>
        </row>
        <row r="9">
          <cell r="A9">
            <v>8</v>
          </cell>
          <cell r="B9">
            <v>183265.5892514119</v>
          </cell>
          <cell r="C9">
            <v>1756.2952303260308</v>
          </cell>
          <cell r="D9">
            <v>155021.88448173794</v>
          </cell>
        </row>
        <row r="10">
          <cell r="A10">
            <v>9</v>
          </cell>
          <cell r="B10">
            <v>155021.88448173794</v>
          </cell>
          <cell r="C10">
            <v>1485.6263929499887</v>
          </cell>
          <cell r="D10">
            <v>126507.51087468793</v>
          </cell>
        </row>
        <row r="11">
          <cell r="A11">
            <v>10</v>
          </cell>
          <cell r="B11">
            <v>126507.51087468793</v>
          </cell>
          <cell r="C11">
            <v>1212.363645882426</v>
          </cell>
          <cell r="D11">
            <v>97719.87452057036</v>
          </cell>
        </row>
        <row r="12">
          <cell r="A12">
            <v>11</v>
          </cell>
          <cell r="B12">
            <v>97719.87452057036</v>
          </cell>
          <cell r="C12">
            <v>936.48213082213272</v>
          </cell>
          <cell r="D12">
            <v>68656.356651392489</v>
          </cell>
        </row>
        <row r="13">
          <cell r="A13">
            <v>12</v>
          </cell>
          <cell r="B13">
            <v>68656.356651392489</v>
          </cell>
          <cell r="C13">
            <v>657.95675124251147</v>
          </cell>
          <cell r="D13">
            <v>39314.313402635002</v>
          </cell>
        </row>
        <row r="14">
          <cell r="A14">
            <v>13</v>
          </cell>
          <cell r="B14">
            <v>39314.313402635002</v>
          </cell>
          <cell r="C14">
            <v>376.76217010858545</v>
          </cell>
          <cell r="D14">
            <v>9691.0755727435899</v>
          </cell>
        </row>
        <row r="15">
          <cell r="A15">
            <v>14</v>
          </cell>
          <cell r="B15">
            <v>9691.0755727435899</v>
          </cell>
          <cell r="C15">
            <v>92.872807572126078</v>
          </cell>
          <cell r="D15">
            <v>-20216.051619684284</v>
          </cell>
          <cell r="E15">
            <v>420000</v>
          </cell>
          <cell r="F15">
            <v>46394.428648999019</v>
          </cell>
          <cell r="G15">
            <v>901394.42864899896</v>
          </cell>
        </row>
        <row r="16">
          <cell r="A16">
            <v>15</v>
          </cell>
          <cell r="B16">
            <v>-20216.051619684284</v>
          </cell>
          <cell r="C16">
            <v>-193.73716135530773</v>
          </cell>
          <cell r="D16">
            <v>-50409.788781039591</v>
          </cell>
          <cell r="G16">
            <v>481394.42864899896</v>
          </cell>
          <cell r="H16">
            <v>8023.2404774833167</v>
          </cell>
        </row>
        <row r="17">
          <cell r="A17">
            <v>16</v>
          </cell>
          <cell r="B17">
            <v>-50409.788781039591</v>
          </cell>
          <cell r="C17">
            <v>-483.09380915162944</v>
          </cell>
          <cell r="D17">
            <v>-80892.882590191221</v>
          </cell>
          <cell r="G17">
            <v>33.782065168350805</v>
          </cell>
          <cell r="H17">
            <v>14250</v>
          </cell>
        </row>
        <row r="18">
          <cell r="A18">
            <v>17</v>
          </cell>
          <cell r="B18">
            <v>-80892.882590191221</v>
          </cell>
          <cell r="C18">
            <v>-775.22345815599931</v>
          </cell>
          <cell r="D18">
            <v>-111668.10604834722</v>
          </cell>
          <cell r="G18">
            <v>47.782065168350805</v>
          </cell>
          <cell r="H18">
            <v>3.9818387640292339</v>
          </cell>
        </row>
        <row r="19">
          <cell r="A19">
            <v>18</v>
          </cell>
          <cell r="B19">
            <v>-111668.10604834722</v>
          </cell>
          <cell r="C19">
            <v>-1070.1526829633276</v>
          </cell>
          <cell r="D19">
            <v>-142738.25873131055</v>
          </cell>
        </row>
        <row r="20">
          <cell r="A20">
            <v>19</v>
          </cell>
          <cell r="B20">
            <v>-142738.25873131055</v>
          </cell>
          <cell r="C20">
            <v>-1367.9083128417262</v>
          </cell>
          <cell r="D20">
            <v>-174106.16704415227</v>
          </cell>
          <cell r="G20">
            <v>360</v>
          </cell>
        </row>
        <row r="21">
          <cell r="A21">
            <v>20</v>
          </cell>
          <cell r="B21">
            <v>-174106.16704415227</v>
          </cell>
          <cell r="C21">
            <v>-1668.517434173126</v>
          </cell>
          <cell r="D21">
            <v>-205774.68447832539</v>
          </cell>
          <cell r="G21">
            <v>312.21793483164919</v>
          </cell>
        </row>
        <row r="22">
          <cell r="A22">
            <v>21</v>
          </cell>
          <cell r="B22">
            <v>-205774.68447832539</v>
          </cell>
          <cell r="C22">
            <v>-1972.0073929172852</v>
          </cell>
          <cell r="D22">
            <v>-237746.69187124269</v>
          </cell>
          <cell r="G22">
            <v>156108.96741582459</v>
          </cell>
        </row>
        <row r="23">
          <cell r="A23">
            <v>22</v>
          </cell>
          <cell r="B23">
            <v>-237746.69187124269</v>
          </cell>
          <cell r="C23">
            <v>-2278.4057970994095</v>
          </cell>
          <cell r="D23">
            <v>-270025.09766834206</v>
          </cell>
        </row>
        <row r="24">
          <cell r="A24">
            <v>23</v>
          </cell>
          <cell r="B24">
            <v>-270025.09766834206</v>
          </cell>
          <cell r="C24">
            <v>-2587.7405193216118</v>
          </cell>
          <cell r="D24">
            <v>-302612.8381876637</v>
          </cell>
        </row>
        <row r="25">
          <cell r="A25">
            <v>24</v>
          </cell>
          <cell r="B25">
            <v>-302612.8381876637</v>
          </cell>
          <cell r="C25">
            <v>-2900.0396992984442</v>
          </cell>
          <cell r="D25">
            <v>-335512.87788696215</v>
          </cell>
        </row>
        <row r="26">
          <cell r="A26">
            <v>25</v>
          </cell>
          <cell r="B26">
            <v>-335512.87788696215</v>
          </cell>
          <cell r="C26">
            <v>-3215.3317464167208</v>
          </cell>
          <cell r="D26">
            <v>-368728.20963337889</v>
          </cell>
        </row>
        <row r="27">
          <cell r="A27">
            <v>26</v>
          </cell>
          <cell r="B27">
            <v>-368728.20963337889</v>
          </cell>
          <cell r="C27">
            <v>-3533.6453423198814</v>
          </cell>
          <cell r="D27">
            <v>-402261.85497569875</v>
          </cell>
        </row>
        <row r="28">
          <cell r="A28">
            <v>27</v>
          </cell>
          <cell r="B28">
            <v>-402261.85497569875</v>
          </cell>
          <cell r="C28">
            <v>-3855.0094435171136</v>
          </cell>
          <cell r="D28">
            <v>-436116.86441921588</v>
          </cell>
        </row>
        <row r="29">
          <cell r="A29">
            <v>28</v>
          </cell>
          <cell r="B29">
            <v>-436116.86441921588</v>
          </cell>
          <cell r="C29">
            <v>-4179.4532840174861</v>
          </cell>
          <cell r="D29">
            <v>-470296.31770323339</v>
          </cell>
        </row>
        <row r="30">
          <cell r="A30">
            <v>29</v>
          </cell>
          <cell r="B30">
            <v>-470296.31770323339</v>
          </cell>
          <cell r="C30">
            <v>-4507.0063779893208</v>
          </cell>
          <cell r="D30">
            <v>-504803.3240812227</v>
          </cell>
        </row>
        <row r="31">
          <cell r="A31">
            <v>30</v>
          </cell>
          <cell r="B31">
            <v>-504803.3240812227</v>
          </cell>
          <cell r="C31">
            <v>-4837.6985224450518</v>
          </cell>
          <cell r="D31">
            <v>-539641.02260366781</v>
          </cell>
        </row>
        <row r="32">
          <cell r="A32">
            <v>31</v>
          </cell>
          <cell r="B32">
            <v>-539641.02260366781</v>
          </cell>
          <cell r="C32">
            <v>-5171.5597999518168</v>
          </cell>
          <cell r="D32">
            <v>-574812.58240361966</v>
          </cell>
        </row>
        <row r="33">
          <cell r="A33">
            <v>32</v>
          </cell>
          <cell r="B33">
            <v>-574812.58240361966</v>
          </cell>
          <cell r="C33">
            <v>-5508.6205813680226</v>
          </cell>
          <cell r="D33">
            <v>-610321.20298498764</v>
          </cell>
        </row>
        <row r="34">
          <cell r="A34">
            <v>33</v>
          </cell>
          <cell r="B34">
            <v>-610321.20298498764</v>
          </cell>
          <cell r="C34">
            <v>-5848.9115286061324</v>
          </cell>
          <cell r="D34">
            <v>-646170.11451359373</v>
          </cell>
        </row>
        <row r="35">
          <cell r="A35">
            <v>34</v>
          </cell>
          <cell r="B35">
            <v>-646170.11451359373</v>
          </cell>
          <cell r="C35">
            <v>-6192.4635974219409</v>
          </cell>
          <cell r="D35">
            <v>-682362.57811101561</v>
          </cell>
        </row>
        <row r="36">
          <cell r="A36">
            <v>35</v>
          </cell>
          <cell r="B36">
            <v>-682362.57811101561</v>
          </cell>
          <cell r="C36">
            <v>-6539.3080402305668</v>
          </cell>
          <cell r="D36">
            <v>-718901.88615124614</v>
          </cell>
        </row>
        <row r="37">
          <cell r="A37">
            <v>36</v>
          </cell>
          <cell r="B37">
            <v>-718901.88615124614</v>
          </cell>
          <cell r="C37">
            <v>-6889.4764089494429</v>
          </cell>
          <cell r="D37">
            <v>-755791.36256019562</v>
          </cell>
        </row>
        <row r="38">
          <cell r="A38">
            <v>37</v>
          </cell>
          <cell r="B38">
            <v>-755791.36256019562</v>
          </cell>
          <cell r="C38">
            <v>-7243.0005578685423</v>
          </cell>
          <cell r="D38">
            <v>-793034.36311806412</v>
          </cell>
        </row>
        <row r="39">
          <cell r="A39">
            <v>38</v>
          </cell>
          <cell r="B39">
            <v>-793034.36311806412</v>
          </cell>
          <cell r="C39">
            <v>-7599.9126465481149</v>
          </cell>
          <cell r="D39">
            <v>-830634.27576461225</v>
          </cell>
        </row>
        <row r="40">
          <cell r="A40">
            <v>39</v>
          </cell>
          <cell r="B40">
            <v>-830634.27576461225</v>
          </cell>
          <cell r="C40">
            <v>-7960.245142744202</v>
          </cell>
          <cell r="D40">
            <v>-868594.5209073564</v>
          </cell>
        </row>
        <row r="41">
          <cell r="A41">
            <v>40</v>
          </cell>
          <cell r="B41">
            <v>-868594.5209073564</v>
          </cell>
          <cell r="C41">
            <v>-8324.0308253621661</v>
          </cell>
          <cell r="D41">
            <v>-906918.5517327186</v>
          </cell>
        </row>
        <row r="42">
          <cell r="A42">
            <v>41</v>
          </cell>
          <cell r="B42">
            <v>-906918.5517327186</v>
          </cell>
          <cell r="C42">
            <v>-8691.3027874385534</v>
          </cell>
          <cell r="D42">
            <v>-945609.8545201571</v>
          </cell>
        </row>
        <row r="43">
          <cell r="A43">
            <v>42</v>
          </cell>
          <cell r="B43">
            <v>-945609.8545201571</v>
          </cell>
          <cell r="C43">
            <v>-9062.0944391515059</v>
          </cell>
          <cell r="D43">
            <v>-984671.94895930856</v>
          </cell>
        </row>
        <row r="44">
          <cell r="A44">
            <v>43</v>
          </cell>
          <cell r="B44">
            <v>-984671.94895930856</v>
          </cell>
          <cell r="C44">
            <v>-9436.439510860042</v>
          </cell>
          <cell r="D44">
            <v>-1024108.3884701686</v>
          </cell>
        </row>
        <row r="45">
          <cell r="A45">
            <v>44</v>
          </cell>
          <cell r="B45">
            <v>-1024108.3884701686</v>
          </cell>
          <cell r="C45">
            <v>-9814.3720561724494</v>
          </cell>
          <cell r="D45">
            <v>-1063922.7605263409</v>
          </cell>
        </row>
        <row r="46">
          <cell r="A46">
            <v>45</v>
          </cell>
          <cell r="B46">
            <v>-1063922.7605263409</v>
          </cell>
          <cell r="C46">
            <v>-10195.926455044102</v>
          </cell>
          <cell r="D46">
            <v>-1104118.6869813851</v>
          </cell>
        </row>
        <row r="47">
          <cell r="A47">
            <v>46</v>
          </cell>
          <cell r="B47">
            <v>-1104118.6869813851</v>
          </cell>
          <cell r="C47">
            <v>-10581.137416904941</v>
          </cell>
          <cell r="D47">
            <v>-1144699.8243982901</v>
          </cell>
        </row>
        <row r="48">
          <cell r="A48">
            <v>47</v>
          </cell>
          <cell r="B48">
            <v>-1144699.8243982901</v>
          </cell>
          <cell r="C48">
            <v>-10970.039983816949</v>
          </cell>
          <cell r="D48">
            <v>-1185669.864382107</v>
          </cell>
        </row>
        <row r="49">
          <cell r="A49">
            <v>48</v>
          </cell>
          <cell r="B49">
            <v>-1185669.864382107</v>
          </cell>
          <cell r="C49">
            <v>-11362.66953366186</v>
          </cell>
          <cell r="D49">
            <v>-1227032.5339157688</v>
          </cell>
        </row>
        <row r="50">
          <cell r="A50">
            <v>49</v>
          </cell>
          <cell r="B50">
            <v>-1227032.5339157688</v>
          </cell>
          <cell r="C50">
            <v>-11759.061783359453</v>
          </cell>
          <cell r="D50">
            <v>-1268791.5956991282</v>
          </cell>
        </row>
        <row r="51">
          <cell r="A51">
            <v>50</v>
          </cell>
          <cell r="B51">
            <v>-1268791.5956991282</v>
          </cell>
          <cell r="C51">
            <v>-12159.252792116647</v>
          </cell>
          <cell r="D51">
            <v>-1310950.8484912449</v>
          </cell>
        </row>
        <row r="52">
          <cell r="A52">
            <v>51</v>
          </cell>
          <cell r="B52">
            <v>-1310950.8484912449</v>
          </cell>
          <cell r="C52">
            <v>-12563.278964707766</v>
          </cell>
          <cell r="D52">
            <v>-1353514.1274559528</v>
          </cell>
        </row>
        <row r="53">
          <cell r="A53">
            <v>52</v>
          </cell>
          <cell r="B53">
            <v>-1353514.1274559528</v>
          </cell>
          <cell r="C53">
            <v>-12971.177054786216</v>
          </cell>
          <cell r="D53">
            <v>-1396485.3045107389</v>
          </cell>
        </row>
        <row r="54">
          <cell r="A54">
            <v>53</v>
          </cell>
          <cell r="B54">
            <v>-1396485.3045107389</v>
          </cell>
          <cell r="C54">
            <v>-13382.984168227917</v>
          </cell>
          <cell r="D54">
            <v>-1439868.2886789669</v>
          </cell>
        </row>
        <row r="55">
          <cell r="A55">
            <v>54</v>
          </cell>
          <cell r="B55">
            <v>-1439868.2886789669</v>
          </cell>
          <cell r="C55">
            <v>-13798.737766506767</v>
          </cell>
          <cell r="D55">
            <v>-1483667.0264454738</v>
          </cell>
        </row>
        <row r="56">
          <cell r="A56">
            <v>55</v>
          </cell>
          <cell r="B56">
            <v>-1483667.0264454738</v>
          </cell>
          <cell r="C56">
            <v>-14218.475670102458</v>
          </cell>
          <cell r="D56">
            <v>-1527885.5021155763</v>
          </cell>
        </row>
        <row r="57">
          <cell r="A57">
            <v>56</v>
          </cell>
          <cell r="B57">
            <v>-1527885.5021155763</v>
          </cell>
          <cell r="C57">
            <v>-14642.236061940941</v>
          </cell>
          <cell r="D57">
            <v>-1572527.7381775172</v>
          </cell>
        </row>
        <row r="58">
          <cell r="A58">
            <v>57</v>
          </cell>
          <cell r="B58">
            <v>-1572527.7381775172</v>
          </cell>
          <cell r="C58">
            <v>-15070.057490867875</v>
          </cell>
          <cell r="D58">
            <v>-1617597.795668385</v>
          </cell>
        </row>
        <row r="59">
          <cell r="A59">
            <v>58</v>
          </cell>
          <cell r="B59">
            <v>-1617597.795668385</v>
          </cell>
          <cell r="C59">
            <v>-15501.978875155357</v>
          </cell>
          <cell r="D59">
            <v>-1663099.7745435403</v>
          </cell>
        </row>
        <row r="60">
          <cell r="A60">
            <v>59</v>
          </cell>
          <cell r="B60">
            <v>-1663099.7745435403</v>
          </cell>
          <cell r="C60">
            <v>-15938.039506042263</v>
          </cell>
          <cell r="D60">
            <v>-1709037.8140495827</v>
          </cell>
        </row>
        <row r="61">
          <cell r="A61">
            <v>60</v>
          </cell>
          <cell r="B61">
            <v>-1709037.8140495827</v>
          </cell>
          <cell r="C61">
            <v>-16378.279051308502</v>
          </cell>
          <cell r="D61">
            <v>-1755416.0931008912</v>
          </cell>
        </row>
        <row r="62">
          <cell r="A62">
            <v>61</v>
          </cell>
          <cell r="B62">
            <v>-1755416.0931008912</v>
          </cell>
          <cell r="C62">
            <v>-16822.737558883542</v>
          </cell>
          <cell r="D62">
            <v>-1802238.8306597748</v>
          </cell>
        </row>
        <row r="63">
          <cell r="A63">
            <v>62</v>
          </cell>
          <cell r="B63">
            <v>-1802238.8306597748</v>
          </cell>
          <cell r="C63">
            <v>-17271.455460489509</v>
          </cell>
          <cell r="D63">
            <v>-1849510.2861202643</v>
          </cell>
        </row>
        <row r="64">
          <cell r="A64">
            <v>63</v>
          </cell>
          <cell r="B64">
            <v>-1849510.2861202643</v>
          </cell>
          <cell r="C64">
            <v>-17724.4735753192</v>
          </cell>
          <cell r="D64">
            <v>-1897234.7596955835</v>
          </cell>
        </row>
        <row r="65">
          <cell r="A65">
            <v>64</v>
          </cell>
          <cell r="B65">
            <v>-1897234.7596955835</v>
          </cell>
          <cell r="C65">
            <v>-18181.833113749344</v>
          </cell>
          <cell r="D65">
            <v>-1945416.5928093328</v>
          </cell>
        </row>
        <row r="66">
          <cell r="A66">
            <v>65</v>
          </cell>
          <cell r="B66">
            <v>-1945416.5928093328</v>
          </cell>
          <cell r="C66">
            <v>-18643.575681089442</v>
          </cell>
          <cell r="D66">
            <v>-1994060.1684904222</v>
          </cell>
        </row>
        <row r="67">
          <cell r="A67">
            <v>66</v>
          </cell>
          <cell r="B67">
            <v>-1994060.1684904222</v>
          </cell>
          <cell r="C67">
            <v>-19109.743281366547</v>
          </cell>
          <cell r="D67">
            <v>-2043169.9117717887</v>
          </cell>
        </row>
        <row r="68">
          <cell r="A68">
            <v>67</v>
          </cell>
          <cell r="B68">
            <v>-2043169.9117717887</v>
          </cell>
          <cell r="C68">
            <v>-19580.378321146312</v>
          </cell>
          <cell r="D68">
            <v>-2092750.2900929351</v>
          </cell>
        </row>
        <row r="69">
          <cell r="A69">
            <v>68</v>
          </cell>
          <cell r="B69">
            <v>-2092750.2900929351</v>
          </cell>
          <cell r="C69">
            <v>-20055.523613390629</v>
          </cell>
          <cell r="D69">
            <v>-2142805.8137063258</v>
          </cell>
        </row>
        <row r="70">
          <cell r="A70">
            <v>69</v>
          </cell>
          <cell r="B70">
            <v>-2142805.8137063258</v>
          </cell>
          <cell r="C70">
            <v>-20535.222381352291</v>
          </cell>
          <cell r="D70">
            <v>-2193341.0360876783</v>
          </cell>
        </row>
        <row r="71">
          <cell r="A71">
            <v>70</v>
          </cell>
          <cell r="B71">
            <v>-2193341.0360876783</v>
          </cell>
          <cell r="C71">
            <v>-21019.518262506917</v>
          </cell>
          <cell r="D71">
            <v>-2244360.5543501852</v>
          </cell>
        </row>
        <row r="72">
          <cell r="A72">
            <v>71</v>
          </cell>
          <cell r="B72">
            <v>-2244360.5543501852</v>
          </cell>
          <cell r="C72">
            <v>-21508.455312522612</v>
          </cell>
          <cell r="D72">
            <v>-2295869.0096627078</v>
          </cell>
        </row>
        <row r="73">
          <cell r="A73">
            <v>72</v>
          </cell>
          <cell r="B73">
            <v>-2295869.0096627078</v>
          </cell>
          <cell r="C73">
            <v>-22002.078009267618</v>
          </cell>
          <cell r="D73">
            <v>-2347871.0876719756</v>
          </cell>
        </row>
        <row r="74">
          <cell r="A74">
            <v>73</v>
          </cell>
          <cell r="B74">
            <v>-2347871.0876719756</v>
          </cell>
          <cell r="C74">
            <v>-22500.431256856435</v>
          </cell>
          <cell r="D74">
            <v>-2400371.5189288319</v>
          </cell>
        </row>
        <row r="75">
          <cell r="A75">
            <v>74</v>
          </cell>
          <cell r="B75">
            <v>-2400371.5189288319</v>
          </cell>
          <cell r="C75">
            <v>-23003.560389734641</v>
          </cell>
          <cell r="D75">
            <v>-2453375.0793185667</v>
          </cell>
        </row>
        <row r="76">
          <cell r="A76">
            <v>75</v>
          </cell>
          <cell r="B76">
            <v>-2453375.0793185667</v>
          </cell>
          <cell r="C76">
            <v>-23511.511176802935</v>
          </cell>
          <cell r="D76">
            <v>-2506886.5904953699</v>
          </cell>
        </row>
        <row r="77">
          <cell r="A77">
            <v>76</v>
          </cell>
          <cell r="B77">
            <v>-2506886.5904953699</v>
          </cell>
          <cell r="C77">
            <v>-24024.329825580629</v>
          </cell>
          <cell r="D77">
            <v>-2560910.9203209504</v>
          </cell>
        </row>
        <row r="78">
          <cell r="A78">
            <v>77</v>
          </cell>
          <cell r="B78">
            <v>-2560910.9203209504</v>
          </cell>
          <cell r="C78">
            <v>-24542.06298640911</v>
          </cell>
          <cell r="D78">
            <v>-2615452.9833073597</v>
          </cell>
        </row>
        <row r="79">
          <cell r="A79">
            <v>78</v>
          </cell>
          <cell r="B79">
            <v>-2615452.9833073597</v>
          </cell>
          <cell r="C79">
            <v>-25064.757756695533</v>
          </cell>
          <cell r="D79">
            <v>-2670517.7410640554</v>
          </cell>
        </row>
        <row r="80">
          <cell r="A80">
            <v>79</v>
          </cell>
          <cell r="B80">
            <v>-2670517.7410640554</v>
          </cell>
          <cell r="C80">
            <v>-25592.461685197199</v>
          </cell>
          <cell r="D80">
            <v>-2726110.2027492528</v>
          </cell>
        </row>
        <row r="81">
          <cell r="A81">
            <v>80</v>
          </cell>
          <cell r="B81">
            <v>-2726110.2027492528</v>
          </cell>
          <cell r="C81">
            <v>-26125.222776347007</v>
          </cell>
          <cell r="D81">
            <v>-2782235.4255255996</v>
          </cell>
        </row>
        <row r="82">
          <cell r="A82">
            <v>81</v>
          </cell>
          <cell r="B82">
            <v>-2782235.4255255996</v>
          </cell>
          <cell r="C82">
            <v>-26663.089494620333</v>
          </cell>
          <cell r="D82">
            <v>-2838898.5150202201</v>
          </cell>
        </row>
        <row r="83">
          <cell r="A83">
            <v>82</v>
          </cell>
          <cell r="B83">
            <v>-2838898.5150202201</v>
          </cell>
          <cell r="C83">
            <v>-27206.110768943778</v>
          </cell>
          <cell r="D83">
            <v>-2896104.6257891636</v>
          </cell>
        </row>
        <row r="84">
          <cell r="A84">
            <v>83</v>
          </cell>
          <cell r="B84">
            <v>-2896104.6257891636</v>
          </cell>
          <cell r="C84">
            <v>-27754.335997146154</v>
          </cell>
          <cell r="D84">
            <v>-2953858.9617863097</v>
          </cell>
        </row>
        <row r="85">
          <cell r="A85">
            <v>84</v>
          </cell>
          <cell r="B85">
            <v>-2953858.9617863097</v>
          </cell>
          <cell r="C85">
            <v>-28307.815050452136</v>
          </cell>
          <cell r="D85">
            <v>-3012166.7768367617</v>
          </cell>
        </row>
        <row r="86">
          <cell r="A86">
            <v>85</v>
          </cell>
          <cell r="B86">
            <v>-3012166.7768367617</v>
          </cell>
          <cell r="C86">
            <v>-28866.59827801897</v>
          </cell>
          <cell r="D86">
            <v>-3071033.3751147809</v>
          </cell>
        </row>
        <row r="87">
          <cell r="A87">
            <v>86</v>
          </cell>
          <cell r="B87">
            <v>-3071033.3751147809</v>
          </cell>
          <cell r="C87">
            <v>-29430.736511516654</v>
          </cell>
          <cell r="D87">
            <v>-3130464.1116262977</v>
          </cell>
        </row>
        <row r="88">
          <cell r="A88">
            <v>87</v>
          </cell>
          <cell r="B88">
            <v>-3130464.1116262977</v>
          </cell>
          <cell r="C88">
            <v>-30000.281069752022</v>
          </cell>
          <cell r="D88">
            <v>-3190464.3926960495</v>
          </cell>
        </row>
        <row r="89">
          <cell r="A89">
            <v>88</v>
          </cell>
          <cell r="B89">
            <v>-3190464.3926960495</v>
          </cell>
          <cell r="C89">
            <v>-30575.283763337146</v>
          </cell>
          <cell r="D89">
            <v>-3251039.6764593865</v>
          </cell>
        </row>
        <row r="90">
          <cell r="A90">
            <v>89</v>
          </cell>
          <cell r="B90">
            <v>-3251039.6764593865</v>
          </cell>
          <cell r="C90">
            <v>-31155.796899402456</v>
          </cell>
          <cell r="D90">
            <v>-3312195.473358789</v>
          </cell>
        </row>
        <row r="91">
          <cell r="A91">
            <v>90</v>
          </cell>
          <cell r="B91">
            <v>-3312195.473358789</v>
          </cell>
          <cell r="C91">
            <v>-31741.873286355065</v>
          </cell>
          <cell r="D91">
            <v>-3373937.3466451443</v>
          </cell>
        </row>
        <row r="92">
          <cell r="A92">
            <v>91</v>
          </cell>
          <cell r="B92">
            <v>-3373937.3466451443</v>
          </cell>
          <cell r="C92">
            <v>-32333.566238682637</v>
          </cell>
          <cell r="D92">
            <v>-3436270.912883827</v>
          </cell>
        </row>
        <row r="93">
          <cell r="A93">
            <v>92</v>
          </cell>
          <cell r="B93">
            <v>-3436270.912883827</v>
          </cell>
          <cell r="C93">
            <v>-32930.929581803342</v>
          </cell>
          <cell r="D93">
            <v>-3499201.8424656303</v>
          </cell>
        </row>
        <row r="94">
          <cell r="A94">
            <v>93</v>
          </cell>
          <cell r="B94">
            <v>-3499201.8424656303</v>
          </cell>
          <cell r="C94">
            <v>-33534.017656962293</v>
          </cell>
          <cell r="D94">
            <v>-3562735.8601225927</v>
          </cell>
        </row>
        <row r="95">
          <cell r="A95">
            <v>94</v>
          </cell>
          <cell r="B95">
            <v>-3562735.8601225927</v>
          </cell>
          <cell r="C95">
            <v>-34142.885326174852</v>
          </cell>
          <cell r="D95">
            <v>-3626878.7454487677</v>
          </cell>
        </row>
        <row r="96">
          <cell r="A96">
            <v>95</v>
          </cell>
          <cell r="B96">
            <v>-3626878.7454487677</v>
          </cell>
          <cell r="C96">
            <v>-34757.587977217358</v>
          </cell>
          <cell r="D96">
            <v>-3691636.3334259852</v>
          </cell>
        </row>
        <row r="97">
          <cell r="A97">
            <v>96</v>
          </cell>
          <cell r="B97">
            <v>-3691636.3334259852</v>
          </cell>
          <cell r="C97">
            <v>-35378.181528665693</v>
          </cell>
          <cell r="D97">
            <v>-3757014.5149546508</v>
          </cell>
        </row>
        <row r="98">
          <cell r="A98">
            <v>97</v>
          </cell>
          <cell r="B98">
            <v>-3757014.5149546508</v>
          </cell>
          <cell r="C98">
            <v>-36004.722434982075</v>
          </cell>
          <cell r="D98">
            <v>-3823019.237389633</v>
          </cell>
        </row>
        <row r="99">
          <cell r="A99">
            <v>98</v>
          </cell>
          <cell r="B99">
            <v>-3823019.237389633</v>
          </cell>
          <cell r="C99">
            <v>-36637.267691650653</v>
          </cell>
          <cell r="D99">
            <v>-3889656.5050812834</v>
          </cell>
        </row>
        <row r="100">
          <cell r="A100">
            <v>99</v>
          </cell>
          <cell r="B100">
            <v>-3889656.5050812834</v>
          </cell>
          <cell r="C100">
            <v>-37275.874840362303</v>
          </cell>
          <cell r="D100">
            <v>-3956932.3799216459</v>
          </cell>
        </row>
        <row r="101">
          <cell r="A101">
            <v>100</v>
          </cell>
          <cell r="B101">
            <v>-3956932.3799216459</v>
          </cell>
          <cell r="C101">
            <v>-37920.601974249112</v>
          </cell>
          <cell r="D101">
            <v>-4024852.9818958947</v>
          </cell>
        </row>
        <row r="102">
          <cell r="A102">
            <v>101</v>
          </cell>
          <cell r="B102">
            <v>-4024852.9818958947</v>
          </cell>
          <cell r="C102">
            <v>-38571.507743168993</v>
          </cell>
          <cell r="D102">
            <v>-4093424.4896390638</v>
          </cell>
        </row>
        <row r="103">
          <cell r="A103">
            <v>102</v>
          </cell>
          <cell r="B103">
            <v>-4093424.4896390638</v>
          </cell>
          <cell r="C103">
            <v>-39228.651359041032</v>
          </cell>
          <cell r="D103">
            <v>-4162653.1409981051</v>
          </cell>
        </row>
      </sheetData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?es"/>
      <sheetName val="Pgarde"/>
      <sheetName val="Données"/>
      <sheetName val="Graphes HS"/>
      <sheetName val="Heures Sup"/>
      <sheetName val="HS REGPT"/>
      <sheetName val="HS Annuel"/>
      <sheetName val="Compar HS Cum"/>
      <sheetName val="Feuil15"/>
      <sheetName val="Feuil14"/>
      <sheetName val="Feuil13"/>
      <sheetName val="Feuil12"/>
      <sheetName val="Feuil11"/>
      <sheetName val="Feuil10"/>
      <sheetName val="Feuil9"/>
      <sheetName val="Feuil4"/>
      <sheetName val="Feuil3"/>
      <sheetName val="Feuil2"/>
      <sheetName val="Feuil1"/>
      <sheetName val="Feuil8"/>
      <sheetName val="Feuil7"/>
      <sheetName val="Feuil6"/>
      <sheetName val="Feuil5"/>
      <sheetName val="Макро"/>
      <sheetName val="Январь"/>
      <sheetName val="Анкет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FUELSHEET"/>
      <sheetName val="Диапазоны"/>
      <sheetName val="Инструкция"/>
      <sheetName val="Заголовок"/>
      <sheetName val="Справочники"/>
      <sheetName val="Тариф"/>
      <sheetName val="Топливо"/>
      <sheetName val="Приложение"/>
      <sheetName val="Индекс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2001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тветственные"/>
      <sheetName val="Титульный"/>
      <sheetName val="Список организаций"/>
      <sheetName val="Тариф"/>
      <sheetName val="Топливо"/>
      <sheetName val="ТопливоМИН"/>
      <sheetName val="ТопливоМАКС"/>
      <sheetName val="ТЭ"/>
      <sheetName val="Сопроводительные материалы"/>
      <sheetName val="Комментарии"/>
      <sheetName val="Проверка"/>
      <sheetName val="modHyp"/>
      <sheetName val="Диапазоны"/>
      <sheetName val="FUELSHEET"/>
      <sheetName val="TEHSHEET"/>
      <sheetName val="AllSheetsInThisWorkbook"/>
      <sheetName val="REESTR_ORG"/>
      <sheetName val="REESTR_FILTERED"/>
      <sheetName val="modfrmReestr"/>
      <sheetName val="modCommandButton"/>
      <sheetName val="modProv"/>
      <sheetName val="modMain"/>
    </sheetNames>
    <sheetDataSet>
      <sheetData sheetId="0" refreshError="1"/>
      <sheetData sheetId="1" refreshError="1"/>
      <sheetData sheetId="2" refreshError="1"/>
      <sheetData sheetId="3" refreshError="1">
        <row r="10">
          <cell r="F10">
            <v>2012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Заголовок"/>
      <sheetName val="Анкета"/>
      <sheetName val="Т.1.1."/>
      <sheetName val="Т.1.2."/>
      <sheetName val="Т.1.4."/>
      <sheetName val="Т.1.5."/>
      <sheetName val="Т.1.6."/>
      <sheetName val="С 2007 г. факт ООО+МУП+ТКС"/>
      <sheetName val="С 2007 г. факт ООО"/>
      <sheetName val="Лист3"/>
      <sheetName val="Лист7"/>
      <sheetName val="Лист6"/>
      <sheetName val="Т.1.15."/>
      <sheetName val="1 к 1.15"/>
      <sheetName val="2 к 1.15."/>
      <sheetName val="3 к 1.15"/>
      <sheetName val="4.1 к 1.15"/>
      <sheetName val="4.2 к 1.15"/>
      <sheetName val="5.1 к 1.15."/>
      <sheetName val="5.2 к 1.15."/>
      <sheetName val="5.3 к 1.15."/>
      <sheetName val="6 к 1.15."/>
      <sheetName val="7 к 1.15."/>
      <sheetName val="Лист1"/>
      <sheetName val="8 к 1.15."/>
      <sheetName val="9 к 1.15."/>
      <sheetName val="Т.1.16."/>
      <sheetName val="Т.1.16. (2)"/>
      <sheetName val="П1.16"/>
      <sheetName val="П1.17"/>
      <sheetName val="П1.17 (4)"/>
      <sheetName val="П1.17 (2)"/>
      <sheetName val="П1.17 (3)"/>
      <sheetName val="17"/>
      <sheetName val="17 (4)"/>
      <sheetName val="17 (2)"/>
      <sheetName val="17 (3)"/>
      <sheetName val="1 к 1.17."/>
      <sheetName val="1 к 1.17. (4)"/>
      <sheetName val="Лист5"/>
      <sheetName val="1 к 1.17. (2)"/>
      <sheetName val="1 к 1.17. (3)"/>
      <sheetName val="аренда имущества"/>
      <sheetName val="2 к 1.17."/>
      <sheetName val="1.21. (2)"/>
      <sheetName val="Лист4"/>
      <sheetName val="Капвложения (2)"/>
      <sheetName val="1.21."/>
      <sheetName val="Капвложения"/>
      <sheetName val="Лист8"/>
      <sheetName val="1.21. (3)"/>
      <sheetName val="П1. к 1.21."/>
      <sheetName val="П2. к1.21."/>
      <sheetName val="Т.2.1."/>
      <sheetName val="Т.2.2."/>
    </sheetNames>
    <sheetDataSet>
      <sheetData sheetId="0" refreshError="1"/>
      <sheetData sheetId="1" refreshError="1">
        <row r="3">
          <cell r="B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  <sheetName val="_x0018_O?"/>
      <sheetName val="Таб1.1"/>
      <sheetName val="Гр5(о)"/>
      <sheetName val="ПС 110 кВ №13 А"/>
      <sheetName val="17"/>
      <sheetName val="Ф-1 (для АО-энерго)"/>
      <sheetName val="Ф-2 (для АО-энерго)"/>
      <sheetName val="свод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 refreshError="1"/>
      <sheetData sheetId="140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8">
          <cell r="D8">
            <v>15739</v>
          </cell>
        </row>
      </sheetData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8">
          <cell r="D8">
            <v>15739</v>
          </cell>
        </row>
      </sheetData>
      <sheetData sheetId="265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new.xls"/>
      <sheetName val="f1new"/>
      <sheetName val="тар"/>
      <sheetName val="т1.15(смета8а)"/>
    </sheetNames>
    <definedNames>
      <definedName name="itog_sv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емпер.график-гараж и АБК"/>
      <sheetName val="Расчет темпер.графика-Петренко"/>
      <sheetName val="Расчет темпер.графика -Федецкий"/>
      <sheetName val="Расчет темпер.графика -Феде (2)"/>
      <sheetName val="Расчет темпер.графика -Феде (3)"/>
      <sheetName val="Расчет темпер.графика -Феде (4)"/>
      <sheetName val="Расчет темпер_графика _Федецкий"/>
      <sheetName val="Ведомость по ОС (3)"/>
      <sheetName val="Справочник"/>
      <sheetName val="теплосети"/>
      <sheetName val="Прил 7.2 Хим."/>
      <sheetName val="Анкета"/>
      <sheetName val="Т_1_Тепл нагрузки"/>
      <sheetName val="Заголовок"/>
    </sheetNames>
    <sheetDataSet>
      <sheetData sheetId="0"/>
      <sheetData sheetId="1"/>
      <sheetData sheetId="2">
        <row r="2">
          <cell r="G2">
            <v>20</v>
          </cell>
        </row>
        <row r="3">
          <cell r="G3">
            <v>-40</v>
          </cell>
        </row>
        <row r="4">
          <cell r="G4">
            <v>95</v>
          </cell>
        </row>
        <row r="5">
          <cell r="G5">
            <v>70</v>
          </cell>
        </row>
        <row r="6">
          <cell r="G6">
            <v>0.47299999999999998</v>
          </cell>
        </row>
        <row r="8">
          <cell r="G8">
            <v>0.75757575757575757</v>
          </cell>
        </row>
        <row r="10">
          <cell r="G10">
            <v>0.86956521739130443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вод"/>
      <sheetName val="расх"/>
      <sheetName val="п-расх"/>
      <sheetName val="оп"/>
      <sheetName val="п-оп"/>
      <sheetName val="рес"/>
      <sheetName val="ст-тран"/>
      <sheetName val="гсм"/>
      <sheetName val="05"/>
      <sheetName val="06"/>
      <sheetName val="08"/>
      <sheetName val="зд"/>
      <sheetName val="зд -н"/>
      <sheetName val="расх-11"/>
      <sheetName val="рф"/>
      <sheetName val="матер"/>
      <sheetName val="дог"/>
      <sheetName val="ппк"/>
      <sheetName val="сертиф"/>
      <sheetName val="проч"/>
    </sheetNames>
    <sheetDataSet>
      <sheetData sheetId="0">
        <row r="4">
          <cell r="C4" t="str">
            <v>( факт )</v>
          </cell>
        </row>
        <row r="6">
          <cell r="C6" t="str">
            <v>9 месяцев 2012 года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о прибыли"/>
      <sheetName val="Отчет о прибыли (на баррель (2)"/>
      <sheetName val="Отчет о прибыли (на баррель)"/>
      <sheetName val="Выручка и добыча"/>
      <sheetName val="Товарный баланс"/>
      <sheetName val="Баланс"/>
      <sheetName val="Движ ден средств"/>
      <sheetName val="Изменение оборотного капитала"/>
      <sheetName val="Капиталные вложения"/>
      <sheetName val="Коэффициенты 1"/>
      <sheetName val="Структура задолженности"/>
      <sheetName val="Коэффициенты 2"/>
      <sheetName val="lang"/>
      <sheetName val="Доходы 1 кв"/>
      <sheetName val="Прочие 1 кв"/>
      <sheetName val="Себестоимость 1кв"/>
      <sheetName val="имена"/>
      <sheetName val="Ст-ть"/>
      <sheetName val="Справочник"/>
      <sheetName val="Лист1"/>
      <sheetName val="2001"/>
      <sheetName val="Company Level forms final"/>
      <sheetName val="График"/>
      <sheetName val="События - лист -проект"/>
      <sheetName val="Revenue Assptns"/>
      <sheetName val="Main"/>
      <sheetName val="кредитный план"/>
      <sheetName val="инвестиции"/>
      <sheetName val="Сводные данные ПП"/>
      <sheetName val="Master Cashflows - Contractual"/>
      <sheetName val="Коэфф"/>
      <sheetName val="Основной_лист"/>
      <sheetName val="gw"/>
      <sheetName val="total"/>
      <sheetName val="Вводные данные систем"/>
      <sheetName val="29"/>
      <sheetName val="20"/>
      <sheetName val="21"/>
      <sheetName val="23"/>
      <sheetName val="25"/>
      <sheetName val="26"/>
      <sheetName val="27"/>
      <sheetName val="28"/>
      <sheetName val="ПФВ-0.5"/>
      <sheetName val="БДДС_нов"/>
      <sheetName val="цены цехов"/>
      <sheetName val="компании группы"/>
      <sheetName val="списки"/>
      <sheetName val="Inventory"/>
      <sheetName val="Input"/>
      <sheetName val="Вода для ГВС"/>
      <sheetName val="FES"/>
      <sheetName val="Настройки"/>
      <sheetName val="Отопление"/>
      <sheetName val="титул БДР"/>
      <sheetName val="июнь9"/>
      <sheetName val="Données"/>
      <sheetName val="#REF"/>
      <sheetName val="Assumptions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A6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AS$old"/>
      <sheetName val="IAS vs US GAAP"/>
      <sheetName val="Fixed-Current"/>
      <sheetName val="IAS$"/>
      <sheetName val="US_GAAP$"/>
      <sheetName val="Cons_Journals"/>
      <sheetName val="MI &amp; GW2001"/>
      <sheetName val="Ch in RE"/>
      <sheetName val="MI &amp; GW 99"/>
      <sheetName val="CF6m2001"/>
      <sheetName val="DT2001"/>
      <sheetName val="MGproof"/>
      <sheetName val="MI_RE_roll2000"/>
      <sheetName val="MI_RE_roll 99"/>
      <sheetName val="DT99"/>
      <sheetName val="CF99"/>
      <sheetName val="Bdown"/>
      <sheetName val="AuditTrail"/>
      <sheetName val="Auxiliary"/>
      <sheetName val="Mac_1"/>
      <sheetName val="Breakdown"/>
      <sheetName val="Лист1"/>
      <sheetName val="Доходы 1 кв"/>
      <sheetName val="Прочие 1 кв"/>
      <sheetName val="Себестоимость 1кв"/>
      <sheetName val="Master Cashflows - Contractual"/>
      <sheetName val="lang"/>
      <sheetName val="Январь"/>
      <sheetName val="Параметры"/>
      <sheetName val="Données"/>
      <sheetName val="График"/>
      <sheetName val="Donn?es"/>
      <sheetName val="БДДС_нов"/>
      <sheetName val="События - лист -проект"/>
      <sheetName val="курс"/>
      <sheetName val="Служебное"/>
      <sheetName val="Исполнение"/>
      <sheetName val="Tier3_6m2001_23.10.01"/>
      <sheetName val="Funding"/>
      <sheetName val="Inputs"/>
      <sheetName val="Fin_statements"/>
      <sheetName val="InputTD"/>
      <sheetName val="InputTI"/>
      <sheetName val="Ëèñò1"/>
      <sheetName val="Äîõîäû 1 êâ"/>
      <sheetName val="Ïðî÷èå 1 êâ"/>
      <sheetName val="Ñåáåñòîèìîñòü 1êâ"/>
      <sheetName val="ßíâàðü"/>
      <sheetName val="Donn_es"/>
      <sheetName val="Personnel"/>
      <sheetName val="Отопление"/>
      <sheetName val="Коэфф"/>
      <sheetName val="Flash Report SDC(EUR)"/>
      <sheetName val="2001"/>
      <sheetName val="FES"/>
    </sheetNames>
    <sheetDataSet>
      <sheetData sheetId="0" refreshError="1">
        <row r="21">
          <cell r="B21">
            <v>1</v>
          </cell>
        </row>
      </sheetData>
      <sheetData sheetId="1">
        <row r="21">
          <cell r="B21">
            <v>1</v>
          </cell>
        </row>
      </sheetData>
      <sheetData sheetId="2">
        <row r="21">
          <cell r="B21">
            <v>1</v>
          </cell>
        </row>
      </sheetData>
      <sheetData sheetId="3">
        <row r="21">
          <cell r="B21">
            <v>1</v>
          </cell>
        </row>
      </sheetData>
      <sheetData sheetId="4">
        <row r="21">
          <cell r="B21">
            <v>1</v>
          </cell>
        </row>
      </sheetData>
      <sheetData sheetId="5">
        <row r="21">
          <cell r="B21">
            <v>1</v>
          </cell>
        </row>
      </sheetData>
      <sheetData sheetId="6">
        <row r="21">
          <cell r="B21">
            <v>1</v>
          </cell>
        </row>
      </sheetData>
      <sheetData sheetId="7">
        <row r="21">
          <cell r="B21">
            <v>1</v>
          </cell>
        </row>
      </sheetData>
      <sheetData sheetId="8">
        <row r="21">
          <cell r="B21">
            <v>1</v>
          </cell>
        </row>
      </sheetData>
      <sheetData sheetId="9">
        <row r="21">
          <cell r="B21">
            <v>1</v>
          </cell>
        </row>
      </sheetData>
      <sheetData sheetId="10">
        <row r="21">
          <cell r="B21">
            <v>1</v>
          </cell>
        </row>
      </sheetData>
      <sheetData sheetId="11">
        <row r="21">
          <cell r="B21">
            <v>1</v>
          </cell>
        </row>
      </sheetData>
      <sheetData sheetId="12">
        <row r="21">
          <cell r="B21">
            <v>1</v>
          </cell>
        </row>
      </sheetData>
      <sheetData sheetId="13">
        <row r="21">
          <cell r="B21">
            <v>1</v>
          </cell>
        </row>
      </sheetData>
      <sheetData sheetId="14">
        <row r="21">
          <cell r="B21">
            <v>1</v>
          </cell>
        </row>
      </sheetData>
      <sheetData sheetId="15">
        <row r="21">
          <cell r="B21">
            <v>1</v>
          </cell>
        </row>
      </sheetData>
      <sheetData sheetId="16">
        <row r="21">
          <cell r="B21">
            <v>1</v>
          </cell>
        </row>
      </sheetData>
      <sheetData sheetId="17">
        <row r="21">
          <cell r="B21">
            <v>1</v>
          </cell>
        </row>
      </sheetData>
      <sheetData sheetId="18">
        <row r="21">
          <cell r="B21">
            <v>1</v>
          </cell>
        </row>
      </sheetData>
      <sheetData sheetId="19">
        <row r="21">
          <cell r="B21">
            <v>1</v>
          </cell>
        </row>
      </sheetData>
      <sheetData sheetId="20">
        <row r="21">
          <cell r="B21">
            <v>1</v>
          </cell>
        </row>
      </sheetData>
      <sheetData sheetId="21">
        <row r="21">
          <cell r="B21">
            <v>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Tit"/>
      <sheetName val="mod_wb"/>
      <sheetName val="Инструкция"/>
      <sheetName val="Лог обновления"/>
      <sheetName val="Титульный"/>
      <sheetName val="Методика"/>
      <sheetName val="титульный &quot;ПП&quot;"/>
      <sheetName val="список листов ПП"/>
      <sheetName val="1 ПО"/>
      <sheetName val="2 Баланс"/>
      <sheetName val="2.1 Питьевая вода"/>
      <sheetName val="2.2 Техническая вода"/>
      <sheetName val="3 Перечень абонентов"/>
      <sheetName val="4 План эффективности"/>
      <sheetName val="5 Отчет"/>
      <sheetName val="6 ПМ сети"/>
      <sheetName val="7 ПМ оборудование"/>
      <sheetName val="8 Расчет электроэнергии"/>
      <sheetName val="9 Целевые показатели"/>
      <sheetName val="10 Покупная вода"/>
      <sheetName val="титульный &quot;Расчет ФП ОКК&quot;"/>
      <sheetName val="список листов ФП ОКК"/>
      <sheetName val="1 Краткие сведения"/>
      <sheetName val="2 Калькуляция ВС ОТ"/>
      <sheetName val="2.1 Смета расходов"/>
      <sheetName val="2.2 Калькуляция ВС ДТ"/>
      <sheetName val="3 Реагенты"/>
      <sheetName val="4 Электроэнергия"/>
      <sheetName val="5 Покупная вода"/>
      <sheetName val="6 ФОТ"/>
      <sheetName val="6.1 Справка по ФОТ"/>
      <sheetName val="6.2 Справка по ФОТ"/>
      <sheetName val="7 Амортизация"/>
      <sheetName val="7.1 Справка по ОС"/>
      <sheetName val="7.2 Справка по амортизации"/>
      <sheetName val="8 Источники фин. кап.влож."/>
      <sheetName val="9 Аренда"/>
      <sheetName val="10 Ремонт"/>
      <sheetName val="10.1 Справка по ремонту"/>
      <sheetName val="10.2 Фактический отчет за БП"/>
      <sheetName val="11 ГСМ"/>
      <sheetName val="12 Цеховые расходы"/>
      <sheetName val="12.1 Распределение ЦР по циклам"/>
      <sheetName val="13 Сторонние услуги"/>
      <sheetName val="14 Прочие прямые расходы"/>
      <sheetName val="15 Налоги"/>
      <sheetName val="16 Общеэксп. расходы"/>
      <sheetName val="17 Распределение КР"/>
      <sheetName val="17.1 Распределение КР по циклам"/>
      <sheetName val="18 Индексы"/>
      <sheetName val="18.1 Расчет тарифа (затраты)"/>
      <sheetName val="18.2 Расчет тарифа (аналоги)"/>
      <sheetName val="18.3 Расчет тарифа (индексация)"/>
      <sheetName val="Комментарии"/>
      <sheetName val="Проверка"/>
      <sheetName val="TEHSHEET"/>
      <sheetName val="et_union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Check"/>
      <sheetName val="modCommandButton"/>
      <sheetName val="modfrmReestr"/>
      <sheetName val="modfrmDateChoose"/>
      <sheetName val="REESTR_MO"/>
      <sheetName val="mod_02"/>
      <sheetName val="mod_03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9"/>
      <sheetName val="mod_22"/>
      <sheetName val="mod_49"/>
      <sheetName val="mod_50"/>
      <sheetName val="mod_51"/>
      <sheetName val="mod_23"/>
      <sheetName val="mod_24"/>
      <sheetName val="mod_25"/>
      <sheetName val="mod_26"/>
      <sheetName val="mod_27"/>
      <sheetName val="mod_28"/>
      <sheetName val="mod_29"/>
      <sheetName val="mod_30"/>
      <sheetName val="mod_31"/>
      <sheetName val="mod_32"/>
      <sheetName val="mod_33"/>
      <sheetName val="mod_34"/>
      <sheetName val="mod_35"/>
      <sheetName val="mod_36"/>
      <sheetName val="mod_37"/>
      <sheetName val="mod_38"/>
      <sheetName val="mod_39"/>
      <sheetName val="mod_40"/>
      <sheetName val="mod_41"/>
      <sheetName val="mod_42"/>
      <sheetName val="mod_43"/>
      <sheetName val="mod_44"/>
      <sheetName val="mod_45"/>
      <sheetName val="mod_46"/>
      <sheetName val="mod_47"/>
      <sheetName val="mod_48"/>
      <sheetName val="REESTR_ORG_VS"/>
      <sheetName val="REESTR_FILTERED"/>
      <sheetName val="КалькРасчет"/>
      <sheetName val="П1"/>
      <sheetName val="Ф3"/>
      <sheetName val="Ф4"/>
      <sheetName val="Ф6"/>
      <sheetName val="Ф7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C2" t="str">
            <v>да</v>
          </cell>
          <cell r="AC2" t="str">
            <v>метод экономически обоснованных расходов</v>
          </cell>
          <cell r="AE2" t="str">
            <v>1 год</v>
          </cell>
          <cell r="AG2" t="str">
            <v>за прошедший год</v>
          </cell>
        </row>
        <row r="3">
          <cell r="C3" t="str">
            <v>нет</v>
          </cell>
          <cell r="AC3" t="str">
            <v>метод индексации установленных тарифов</v>
          </cell>
          <cell r="AE3" t="str">
            <v>2 года</v>
          </cell>
          <cell r="AG3" t="str">
            <v>за 2 прошедших года</v>
          </cell>
        </row>
        <row r="4">
          <cell r="AC4" t="str">
            <v>метод сравнения аналогов</v>
          </cell>
          <cell r="AE4" t="str">
            <v>3 года</v>
          </cell>
          <cell r="AG4" t="str">
            <v>представлены не в электронном виде</v>
          </cell>
        </row>
        <row r="5">
          <cell r="AC5" t="str">
            <v>метод обеспечения доходности инвестированного капитала</v>
          </cell>
          <cell r="AE5" t="str">
            <v>4 года</v>
          </cell>
          <cell r="AG5" t="str">
            <v>представлены не в электронном виде за 2 года</v>
          </cell>
        </row>
        <row r="6">
          <cell r="AE6" t="str">
            <v>более 5 лет</v>
          </cell>
          <cell r="AG6" t="str">
            <v>не представлены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MO"/>
      <sheetName val="изменения"/>
      <sheetName val="списки"/>
      <sheetName val="Инструкция"/>
      <sheetName val="Титульный"/>
      <sheetName val="Список листов "/>
      <sheetName val="данные об организации"/>
      <sheetName val="тарифная заявка"/>
      <sheetName val="Анкета"/>
      <sheetName val="Харак-ки кач-ва воды (поверхн)"/>
      <sheetName val="Харак-ки кач-ва воды (подзем)"/>
      <sheetName val="Сооружения и оборудование"/>
      <sheetName val="справочник_ВС"/>
      <sheetName val="Сети"/>
      <sheetName val="Справочник_сети ВС"/>
      <sheetName val="Усл сеть ВС"/>
      <sheetName val="d сеть"/>
      <sheetName val="Техн характер системы"/>
      <sheetName val="нормат. расчет ээ "/>
      <sheetName val="баланс по МО"/>
      <sheetName val="баланс ВСН"/>
      <sheetName val="полезный отпуск"/>
      <sheetName val="сч.90"/>
      <sheetName val="форма №2"/>
      <sheetName val="НП"/>
      <sheetName val="ПП 2017-2019"/>
      <sheetName val="дефляторы"/>
      <sheetName val="свод потребности объемов эл.эн"/>
      <sheetName val="Электроэнергия "/>
      <sheetName val="отчет по электроэнергии_2018"/>
      <sheetName val="отчет по электроэнергии (бсх)"/>
      <sheetName val="Прил 9.1 Эл.энергия"/>
      <sheetName val="Аренда"/>
      <sheetName val="земля"/>
      <sheetName val="амортизация и им.налог"/>
      <sheetName val="Численность"/>
      <sheetName val="ФОТ ПП"/>
      <sheetName val=" ФОТ (ОХР)"/>
      <sheetName val="ремонт хозспособ"/>
      <sheetName val="ремонт хозспособ (бсх)"/>
      <sheetName val="ремонт подряд"/>
      <sheetName val="ремонт подряд (бсх)"/>
      <sheetName val="расходы по покупке воды"/>
      <sheetName val="сторонние услуги в тарифе"/>
      <sheetName val="Реагенты  "/>
      <sheetName val="тепловая энергия на обогрев"/>
      <sheetName val="Прочие энергоресурсы"/>
      <sheetName val="Транспортные расходы"/>
      <sheetName val="вспомогательное производство"/>
      <sheetName val="цеховые расходы"/>
      <sheetName val="общепроизводственные"/>
      <sheetName val="общехозяйственные"/>
      <sheetName val="Сбыт"/>
      <sheetName val="Бесхоз"/>
      <sheetName val="водный налог"/>
      <sheetName val="НВВф и тариф при МИ_2018_2019"/>
      <sheetName val="показатели раздельного учета 1"/>
      <sheetName val="показатели раздельного учета 2"/>
      <sheetName val="показатели раздельного учета 3"/>
      <sheetName val="показатели раздельного учета 4"/>
      <sheetName val="показатели раздельного учета 5"/>
      <sheetName val="показатели раздельного учета 6"/>
      <sheetName val="Смета факт 2018"/>
      <sheetName val="анализ факт сметы МЭОР_2018"/>
      <sheetName val="ОР 2018"/>
      <sheetName val="Смета 2018 КОРР "/>
      <sheetName val="анализ факт сметы  КОРР_2018"/>
      <sheetName val="обороты сч.20"/>
      <sheetName val="сч.20"/>
      <sheetName val="сч.26"/>
      <sheetName val="НВВ18ф"/>
      <sheetName val="расчет выпадающих"/>
      <sheetName val="ППф"/>
      <sheetName val="отчет ПП"/>
      <sheetName val="смета МЭОР 2018"/>
      <sheetName val="смета МЭОР 2019"/>
      <sheetName val="Отчет ПП (2)"/>
      <sheetName val="смета 2020 МЭОР"/>
      <sheetName val="расчёт экономии ОР"/>
      <sheetName val="расчёт экономии эл.эн"/>
      <sheetName val="расчёт экономии проч. эн.ресурс"/>
      <sheetName val="НВВ методом ДИ"/>
      <sheetName val="ПП_МЭОР"/>
      <sheetName val="смета согл_МЭОР"/>
      <sheetName val=" ПП ДИ 2020-2022"/>
      <sheetName val="смета согл_ДИ 2019-2021"/>
      <sheetName val=" ПП ДИ 2020-2024"/>
      <sheetName val="смета согл_ДИ  2020-2024"/>
      <sheetName val="ППсогл_МЭОР"/>
      <sheetName val="ППсогл_ДИ 2020-2022"/>
      <sheetName val="ППсогл_ДИ 2020-2024"/>
      <sheetName val="приказ МЭОР"/>
      <sheetName val="ЭЗ МЭОР"/>
      <sheetName val="приказ ДИ 2020-2022"/>
      <sheetName val="приказ ДИ 2020-2024"/>
      <sheetName val="ЭЗ ДИ"/>
    </sheetNames>
    <sheetDataSet>
      <sheetData sheetId="0">
        <row r="2">
          <cell r="A2" t="str">
            <v>Александровский</v>
          </cell>
          <cell r="D2" t="str">
            <v>Александровский</v>
          </cell>
        </row>
        <row r="3">
          <cell r="A3" t="str">
            <v>Александровский</v>
          </cell>
          <cell r="D3" t="str">
            <v>Асиновский</v>
          </cell>
        </row>
        <row r="4">
          <cell r="A4" t="str">
            <v>Александровский</v>
          </cell>
          <cell r="D4" t="str">
            <v>Бакчарский</v>
          </cell>
        </row>
        <row r="5">
          <cell r="A5" t="str">
            <v>Александровский</v>
          </cell>
          <cell r="D5" t="str">
            <v>Верхнекетский</v>
          </cell>
        </row>
        <row r="6">
          <cell r="A6" t="str">
            <v>Александровский</v>
          </cell>
          <cell r="D6" t="str">
            <v>Городской округ "Город Томск"</v>
          </cell>
        </row>
        <row r="7">
          <cell r="A7" t="str">
            <v>Александровский</v>
          </cell>
          <cell r="D7" t="str">
            <v>Городской округ "ЗАТО Северск"</v>
          </cell>
        </row>
        <row r="8">
          <cell r="A8" t="str">
            <v>Асиновский</v>
          </cell>
          <cell r="D8" t="str">
            <v>Городской округ "Пудинское"</v>
          </cell>
        </row>
        <row r="9">
          <cell r="A9" t="str">
            <v>Асиновский</v>
          </cell>
          <cell r="D9" t="str">
            <v>Городской округ "город Стрежевой"</v>
          </cell>
        </row>
        <row r="10">
          <cell r="A10" t="str">
            <v>Асиновский</v>
          </cell>
          <cell r="D10" t="str">
            <v>Зырянский</v>
          </cell>
        </row>
        <row r="11">
          <cell r="A11" t="str">
            <v>Асиновский</v>
          </cell>
          <cell r="D11" t="str">
            <v>Каргасокский</v>
          </cell>
        </row>
        <row r="12">
          <cell r="A12" t="str">
            <v>Асиновский</v>
          </cell>
          <cell r="D12" t="str">
            <v>Кожевниковский</v>
          </cell>
        </row>
        <row r="13">
          <cell r="A13" t="str">
            <v>Асиновский</v>
          </cell>
          <cell r="D13" t="str">
            <v>Колпашевский</v>
          </cell>
        </row>
        <row r="14">
          <cell r="A14" t="str">
            <v>Асиновский</v>
          </cell>
          <cell r="D14" t="str">
            <v>Кривошеинский</v>
          </cell>
        </row>
        <row r="15">
          <cell r="A15" t="str">
            <v>Бакчарский</v>
          </cell>
          <cell r="D15" t="str">
            <v>Молчановский</v>
          </cell>
        </row>
        <row r="16">
          <cell r="A16" t="str">
            <v>Бакчарский</v>
          </cell>
          <cell r="D16" t="str">
            <v>Парабельский</v>
          </cell>
        </row>
        <row r="17">
          <cell r="A17" t="str">
            <v>Бакчарский</v>
          </cell>
          <cell r="D17" t="str">
            <v>Первомайский</v>
          </cell>
        </row>
        <row r="18">
          <cell r="A18" t="str">
            <v>Бакчарский</v>
          </cell>
          <cell r="D18" t="str">
            <v>Тегульдетский</v>
          </cell>
        </row>
        <row r="19">
          <cell r="A19" t="str">
            <v>Бакчарский</v>
          </cell>
          <cell r="D19" t="str">
            <v>Томский</v>
          </cell>
        </row>
        <row r="20">
          <cell r="A20" t="str">
            <v>Бакчарский</v>
          </cell>
          <cell r="D20" t="str">
            <v>Чаинский</v>
          </cell>
        </row>
        <row r="21">
          <cell r="A21" t="str">
            <v>Верхнекетский</v>
          </cell>
          <cell r="D21" t="str">
            <v>Шегарский</v>
          </cell>
        </row>
        <row r="22">
          <cell r="A22" t="str">
            <v>Верхнекетский</v>
          </cell>
        </row>
        <row r="23">
          <cell r="A23" t="str">
            <v>Верхнекетский</v>
          </cell>
        </row>
        <row r="24">
          <cell r="A24" t="str">
            <v>Верхнекетский</v>
          </cell>
        </row>
        <row r="25">
          <cell r="A25" t="str">
            <v>Верхнекетский</v>
          </cell>
        </row>
        <row r="26">
          <cell r="A26" t="str">
            <v>Верхнекетский</v>
          </cell>
        </row>
        <row r="27">
          <cell r="A27" t="str">
            <v>Верхнекетский</v>
          </cell>
        </row>
        <row r="28">
          <cell r="A28" t="str">
            <v>Верхнекетский</v>
          </cell>
        </row>
        <row r="29">
          <cell r="A29" t="str">
            <v>Верхнекетский</v>
          </cell>
        </row>
        <row r="30">
          <cell r="A30" t="str">
            <v>Городской округ "Город Томск"</v>
          </cell>
        </row>
        <row r="31">
          <cell r="A31" t="str">
            <v>Городской округ "ЗАТО Северск"</v>
          </cell>
        </row>
        <row r="32">
          <cell r="A32" t="str">
            <v>Городской округ "Пудинское"</v>
          </cell>
        </row>
        <row r="33">
          <cell r="A33" t="str">
            <v>Городской округ "город Стрежевой"</v>
          </cell>
        </row>
        <row r="34">
          <cell r="A34" t="str">
            <v>Зырянский</v>
          </cell>
        </row>
        <row r="35">
          <cell r="A35" t="str">
            <v>Зырянский</v>
          </cell>
        </row>
        <row r="36">
          <cell r="A36" t="str">
            <v>Зырянский</v>
          </cell>
        </row>
        <row r="37">
          <cell r="A37" t="str">
            <v>Зырянский</v>
          </cell>
        </row>
        <row r="38">
          <cell r="A38" t="str">
            <v>Зырянский</v>
          </cell>
        </row>
        <row r="39">
          <cell r="A39" t="str">
            <v>Каргасокский</v>
          </cell>
        </row>
        <row r="40">
          <cell r="A40" t="str">
            <v>Каргасокский</v>
          </cell>
        </row>
        <row r="41">
          <cell r="A41" t="str">
            <v>Каргасокский</v>
          </cell>
        </row>
        <row r="42">
          <cell r="A42" t="str">
            <v>Каргасокский</v>
          </cell>
        </row>
        <row r="43">
          <cell r="A43" t="str">
            <v>Каргасокский</v>
          </cell>
        </row>
        <row r="44">
          <cell r="A44" t="str">
            <v>Каргасокский</v>
          </cell>
        </row>
        <row r="45">
          <cell r="A45" t="str">
            <v>Каргасокский</v>
          </cell>
        </row>
        <row r="46">
          <cell r="A46" t="str">
            <v>Каргасокский</v>
          </cell>
        </row>
        <row r="47">
          <cell r="A47" t="str">
            <v>Каргасокский</v>
          </cell>
        </row>
        <row r="48">
          <cell r="A48" t="str">
            <v>Каргасокский</v>
          </cell>
        </row>
        <row r="49">
          <cell r="A49" t="str">
            <v>Каргасокский</v>
          </cell>
        </row>
        <row r="50">
          <cell r="A50" t="str">
            <v>Каргасокский</v>
          </cell>
        </row>
        <row r="51">
          <cell r="A51" t="str">
            <v>Каргасокский</v>
          </cell>
        </row>
        <row r="52">
          <cell r="A52" t="str">
            <v>Кожевниковский</v>
          </cell>
        </row>
        <row r="53">
          <cell r="A53" t="str">
            <v>Кожевниковский</v>
          </cell>
        </row>
        <row r="54">
          <cell r="A54" t="str">
            <v>Кожевниковский</v>
          </cell>
        </row>
        <row r="55">
          <cell r="A55" t="str">
            <v>Кожевниковский</v>
          </cell>
        </row>
        <row r="56">
          <cell r="A56" t="str">
            <v>Кожевниковский</v>
          </cell>
        </row>
        <row r="57">
          <cell r="A57" t="str">
            <v>Кожевниковский</v>
          </cell>
        </row>
        <row r="58">
          <cell r="A58" t="str">
            <v>Кожевниковский</v>
          </cell>
        </row>
        <row r="59">
          <cell r="A59" t="str">
            <v>Кожевниковский</v>
          </cell>
        </row>
        <row r="60">
          <cell r="A60" t="str">
            <v>Колпашевский</v>
          </cell>
        </row>
        <row r="61">
          <cell r="A61" t="str">
            <v>Колпашевский</v>
          </cell>
        </row>
        <row r="62">
          <cell r="A62" t="str">
            <v>Колпашевский</v>
          </cell>
        </row>
        <row r="63">
          <cell r="A63" t="str">
            <v>Колпашевский</v>
          </cell>
        </row>
        <row r="64">
          <cell r="A64" t="str">
            <v>Колпашевский</v>
          </cell>
        </row>
        <row r="65">
          <cell r="A65" t="str">
            <v>Колпашевский</v>
          </cell>
        </row>
        <row r="66">
          <cell r="A66" t="str">
            <v>Колпашевский</v>
          </cell>
        </row>
        <row r="67">
          <cell r="A67" t="str">
            <v>Колпашевский</v>
          </cell>
        </row>
        <row r="68">
          <cell r="A68" t="str">
            <v>Колпашевский</v>
          </cell>
        </row>
        <row r="69">
          <cell r="A69" t="str">
            <v>Кривошеинский</v>
          </cell>
        </row>
        <row r="70">
          <cell r="A70" t="str">
            <v>Кривошеинский</v>
          </cell>
        </row>
        <row r="71">
          <cell r="A71" t="str">
            <v>Кривошеинский</v>
          </cell>
        </row>
        <row r="72">
          <cell r="A72" t="str">
            <v>Кривошеинский</v>
          </cell>
        </row>
        <row r="73">
          <cell r="A73" t="str">
            <v>Кривошеинский</v>
          </cell>
        </row>
        <row r="74">
          <cell r="A74" t="str">
            <v>Кривошеинский</v>
          </cell>
        </row>
        <row r="75">
          <cell r="A75" t="str">
            <v>Кривошеинский</v>
          </cell>
        </row>
        <row r="76">
          <cell r="A76" t="str">
            <v>Молчановский</v>
          </cell>
        </row>
        <row r="77">
          <cell r="A77" t="str">
            <v>Молчановский</v>
          </cell>
        </row>
        <row r="78">
          <cell r="A78" t="str">
            <v>Молчановский</v>
          </cell>
        </row>
        <row r="79">
          <cell r="A79" t="str">
            <v>Молчановский</v>
          </cell>
        </row>
        <row r="80">
          <cell r="A80" t="str">
            <v>Молчановский</v>
          </cell>
        </row>
        <row r="81">
          <cell r="A81" t="str">
            <v>Парабельский</v>
          </cell>
        </row>
        <row r="82">
          <cell r="A82" t="str">
            <v>Парабельский</v>
          </cell>
        </row>
        <row r="83">
          <cell r="A83" t="str">
            <v>Парабельский</v>
          </cell>
        </row>
        <row r="84">
          <cell r="A84" t="str">
            <v>Парабельский</v>
          </cell>
        </row>
        <row r="85">
          <cell r="A85" t="str">
            <v>Парабельский</v>
          </cell>
        </row>
        <row r="86">
          <cell r="A86" t="str">
            <v>Первомайский</v>
          </cell>
        </row>
        <row r="87">
          <cell r="A87" t="str">
            <v>Первомайский</v>
          </cell>
        </row>
        <row r="88">
          <cell r="A88" t="str">
            <v>Первомайский</v>
          </cell>
        </row>
        <row r="89">
          <cell r="A89" t="str">
            <v>Первомайский</v>
          </cell>
        </row>
        <row r="90">
          <cell r="A90" t="str">
            <v>Первомайский</v>
          </cell>
        </row>
        <row r="91">
          <cell r="A91" t="str">
            <v>Первомайский</v>
          </cell>
        </row>
        <row r="92">
          <cell r="A92" t="str">
            <v>Тегульдетский</v>
          </cell>
        </row>
        <row r="93">
          <cell r="A93" t="str">
            <v>Тегульдетский</v>
          </cell>
        </row>
        <row r="94">
          <cell r="A94" t="str">
            <v>Тегульдетский</v>
          </cell>
        </row>
        <row r="95">
          <cell r="A95" t="str">
            <v>Тегульдетский</v>
          </cell>
        </row>
        <row r="96">
          <cell r="A96" t="str">
            <v>Томский</v>
          </cell>
          <cell r="B96" t="str">
            <v>Богашевское</v>
          </cell>
        </row>
        <row r="97">
          <cell r="A97" t="str">
            <v>Томский</v>
          </cell>
          <cell r="B97" t="str">
            <v>Воронинское</v>
          </cell>
        </row>
        <row r="98">
          <cell r="A98" t="str">
            <v>Томский</v>
          </cell>
          <cell r="B98" t="str">
            <v>Заречное</v>
          </cell>
        </row>
        <row r="99">
          <cell r="A99" t="str">
            <v>Томский</v>
          </cell>
          <cell r="B99" t="str">
            <v>Зональненское</v>
          </cell>
        </row>
        <row r="100">
          <cell r="A100" t="str">
            <v>Томский</v>
          </cell>
          <cell r="B100" t="str">
            <v>Зоркальцевское</v>
          </cell>
        </row>
        <row r="101">
          <cell r="A101" t="str">
            <v>Томский</v>
          </cell>
          <cell r="B101" t="str">
            <v>Итатское</v>
          </cell>
        </row>
        <row r="102">
          <cell r="A102" t="str">
            <v>Томский</v>
          </cell>
          <cell r="B102" t="str">
            <v>Калтайское</v>
          </cell>
        </row>
        <row r="103">
          <cell r="A103" t="str">
            <v>Томский</v>
          </cell>
          <cell r="B103" t="str">
            <v>Копыловское</v>
          </cell>
        </row>
        <row r="104">
          <cell r="A104" t="str">
            <v>Томский</v>
          </cell>
          <cell r="B104" t="str">
            <v>Корниловское</v>
          </cell>
        </row>
        <row r="105">
          <cell r="A105" t="str">
            <v>Томский</v>
          </cell>
          <cell r="B105" t="str">
            <v>Малиновское</v>
          </cell>
        </row>
        <row r="106">
          <cell r="A106" t="str">
            <v>Томский</v>
          </cell>
          <cell r="B106" t="str">
            <v>Межениновское</v>
          </cell>
        </row>
        <row r="107">
          <cell r="A107" t="str">
            <v>Томский</v>
          </cell>
          <cell r="B107" t="str">
            <v>Мирненское</v>
          </cell>
        </row>
        <row r="108">
          <cell r="A108" t="str">
            <v>Томский</v>
          </cell>
          <cell r="B108" t="str">
            <v>Моряковское</v>
          </cell>
        </row>
        <row r="109">
          <cell r="A109" t="str">
            <v>Томский</v>
          </cell>
          <cell r="B109" t="str">
            <v>Наумовское</v>
          </cell>
        </row>
        <row r="110">
          <cell r="A110" t="str">
            <v>Томский</v>
          </cell>
          <cell r="B110" t="str">
            <v>Новорождественское</v>
          </cell>
        </row>
        <row r="111">
          <cell r="A111" t="str">
            <v>Томский</v>
          </cell>
          <cell r="B111" t="str">
            <v>Октябрьское</v>
          </cell>
        </row>
        <row r="112">
          <cell r="A112" t="str">
            <v>Томский</v>
          </cell>
          <cell r="B112" t="str">
            <v>Рыбаловское</v>
          </cell>
        </row>
        <row r="113">
          <cell r="A113" t="str">
            <v>Томский</v>
          </cell>
          <cell r="B113" t="str">
            <v>Спасское</v>
          </cell>
        </row>
        <row r="114">
          <cell r="A114" t="str">
            <v>Томский</v>
          </cell>
          <cell r="B114" t="str">
            <v>Турунтаевское</v>
          </cell>
        </row>
        <row r="115">
          <cell r="A115" t="str">
            <v>Чаинский</v>
          </cell>
        </row>
        <row r="116">
          <cell r="A116" t="str">
            <v>Чаинский</v>
          </cell>
        </row>
        <row r="117">
          <cell r="A117" t="str">
            <v>Чаинский</v>
          </cell>
        </row>
        <row r="118">
          <cell r="A118" t="str">
            <v>Чаинский</v>
          </cell>
        </row>
        <row r="119">
          <cell r="A119" t="str">
            <v>Шегарский</v>
          </cell>
        </row>
        <row r="120">
          <cell r="A120" t="str">
            <v>Шегарский</v>
          </cell>
        </row>
        <row r="121">
          <cell r="A121" t="str">
            <v>Шегарский</v>
          </cell>
        </row>
        <row r="122">
          <cell r="A122" t="str">
            <v>Шегарский</v>
          </cell>
        </row>
        <row r="123">
          <cell r="A123" t="str">
            <v>Шегарский</v>
          </cell>
        </row>
        <row r="124">
          <cell r="A124" t="str">
            <v>Шегарский</v>
          </cell>
        </row>
      </sheetData>
      <sheetData sheetId="1"/>
      <sheetData sheetId="2">
        <row r="2">
          <cell r="M2" t="str">
            <v>7002011508</v>
          </cell>
          <cell r="N2" t="str">
            <v>700201001</v>
          </cell>
          <cell r="O2" t="str">
            <v>Муниципальное унитарное предприятие "Большедороховское жилищно-коммунальное хозяйство"</v>
          </cell>
          <cell r="Q2" t="str">
            <v>метод экономически обоснованных расходов (затрат)</v>
          </cell>
          <cell r="R2">
            <v>2020</v>
          </cell>
          <cell r="S2" t="str">
            <v>поверхностные источники</v>
          </cell>
          <cell r="U2" t="str">
            <v>договор аренды</v>
          </cell>
          <cell r="W2" t="str">
            <v>движимое</v>
          </cell>
          <cell r="AE2" t="str">
            <v>Сульфат Al</v>
          </cell>
        </row>
        <row r="3">
          <cell r="M3" t="str">
            <v>7002011522</v>
          </cell>
          <cell r="N3" t="str">
            <v>700201001</v>
          </cell>
          <cell r="O3" t="str">
            <v>Муниципальное унитарное предприятие "Новиковское жилищно-коммунальное хозяйство"</v>
          </cell>
          <cell r="Q3" t="str">
            <v>метод индексации</v>
          </cell>
          <cell r="R3" t="str">
            <v>2020-2022</v>
          </cell>
          <cell r="S3" t="str">
            <v>подземные источники</v>
          </cell>
          <cell r="U3" t="str">
            <v>договор лизинга</v>
          </cell>
          <cell r="W3" t="str">
            <v>недвижимое</v>
          </cell>
          <cell r="AE3" t="str">
            <v xml:space="preserve">Оксихлорид Al </v>
          </cell>
        </row>
        <row r="4">
          <cell r="G4" t="str">
            <v>да</v>
          </cell>
          <cell r="H4" t="str">
            <v>питьевая вода</v>
          </cell>
          <cell r="I4" t="str">
            <v>Общая</v>
          </cell>
          <cell r="K4" t="str">
            <v>прибыль</v>
          </cell>
          <cell r="L4" t="str">
            <v>доходы</v>
          </cell>
          <cell r="M4" t="str">
            <v>7002011530</v>
          </cell>
          <cell r="N4" t="str">
            <v>700201001</v>
          </cell>
          <cell r="O4" t="str">
            <v>Муниципальное унитарное предприятие "Батуринское жилищно-коммунальное хозяйство"</v>
          </cell>
          <cell r="R4" t="str">
            <v>2020-2024</v>
          </cell>
          <cell r="U4" t="str">
            <v>коцессионное соглашение</v>
          </cell>
          <cell r="AE4" t="str">
            <v>Химические реактивы (для лаборатории)</v>
          </cell>
        </row>
        <row r="5">
          <cell r="G5" t="str">
            <v>нет</v>
          </cell>
          <cell r="H5" t="str">
            <v>питьевая вода (с дополнительной очисткой)</v>
          </cell>
          <cell r="I5" t="str">
            <v>Упрощенная</v>
          </cell>
          <cell r="L5" t="str">
            <v>доходы минус расходы</v>
          </cell>
          <cell r="M5" t="str">
            <v>7002011547</v>
          </cell>
          <cell r="N5" t="str">
            <v>700201001</v>
          </cell>
          <cell r="O5" t="str">
            <v>Муниципальноте унитарное предприятие "Ягодное жилищно-коммунальное хозяйство"</v>
          </cell>
          <cell r="U5" t="str">
            <v>другой вид договора(расшифровать)</v>
          </cell>
          <cell r="AE5" t="str">
            <v>Хлорная известь</v>
          </cell>
        </row>
        <row r="6">
          <cell r="H6" t="str">
            <v>техническая вода</v>
          </cell>
          <cell r="M6" t="str">
            <v>7002011787</v>
          </cell>
          <cell r="N6" t="str">
            <v>700201001</v>
          </cell>
          <cell r="O6" t="str">
            <v>Муниципальное унитарное предприятие "Новониколаевское жилищно-коммунальное хозяйство"</v>
          </cell>
          <cell r="W6" t="str">
            <v>Имущество, эксплуатируемое на праве собственности, аренды и т.д.</v>
          </cell>
          <cell r="AE6" t="str">
            <v>Флокулянт "Praestol" 650 TR</v>
          </cell>
        </row>
        <row r="7">
          <cell r="H7" t="str">
            <v>транспортировка воды</v>
          </cell>
          <cell r="M7" t="str">
            <v>7002016626</v>
          </cell>
          <cell r="N7" t="str">
            <v>700201001</v>
          </cell>
          <cell r="O7" t="str">
            <v>Общество с ограниченной ответственностью "Асиновская тепло-генерирующая компания-№1"</v>
          </cell>
          <cell r="W7" t="str">
            <v>Бесхозяйное имущество</v>
          </cell>
          <cell r="AE7" t="str">
            <v>Гипохлорит Na</v>
          </cell>
        </row>
        <row r="8">
          <cell r="H8" t="str">
            <v>очистка воды</v>
          </cell>
          <cell r="M8" t="str">
            <v>7002016954</v>
          </cell>
          <cell r="N8" t="str">
            <v>700201001</v>
          </cell>
          <cell r="O8" t="str">
            <v>Муниципальное унитарное предприятие "Новокусковскийе коммунальные системы"</v>
          </cell>
          <cell r="AE8" t="str">
            <v>Аммиачная вода</v>
          </cell>
        </row>
        <row r="9">
          <cell r="H9" t="str">
            <v>подвоз воды</v>
          </cell>
          <cell r="M9" t="str">
            <v>7002017027</v>
          </cell>
          <cell r="N9" t="str">
            <v>700201001</v>
          </cell>
          <cell r="O9" t="str">
            <v>Общество с ограниченной ответсвенностью "Асиновский водоканал"</v>
          </cell>
          <cell r="W9" t="str">
            <v>основное оборудование</v>
          </cell>
          <cell r="AE9" t="str">
            <v xml:space="preserve">Активированный уголь </v>
          </cell>
        </row>
        <row r="10">
          <cell r="M10" t="str">
            <v>7002017059</v>
          </cell>
          <cell r="N10" t="str">
            <v>700201001</v>
          </cell>
          <cell r="O10" t="str">
            <v>Общество с ограниченной ответственностью "АКОС"</v>
          </cell>
          <cell r="W10" t="str">
            <v>вспомогательное оборудование</v>
          </cell>
          <cell r="AE10" t="str">
            <v xml:space="preserve">Флокулянт Flopam AN 905 PWG, Гринлайф А10-50 </v>
          </cell>
        </row>
        <row r="11">
          <cell r="M11" t="str">
            <v>7002020291</v>
          </cell>
          <cell r="N11" t="str">
            <v>700201001</v>
          </cell>
          <cell r="O11" t="str">
            <v>Муниципальное унитарное предприятие Асиновского городского поселения "Энергия-Т1"</v>
          </cell>
          <cell r="W11" t="str">
            <v>освещение</v>
          </cell>
          <cell r="AE11" t="str">
            <v>Оксихлорид Al</v>
          </cell>
        </row>
        <row r="12">
          <cell r="M12" t="str">
            <v>7002020333</v>
          </cell>
          <cell r="N12" t="str">
            <v>700201001</v>
          </cell>
          <cell r="O12" t="str">
            <v>Муниципальное унитарное предприятие Асиновского городского поселения "Энергия-Т2"</v>
          </cell>
          <cell r="W12" t="str">
            <v>отопление</v>
          </cell>
          <cell r="AE12" t="str">
            <v>Флокулянт  Praestol 2515 TR</v>
          </cell>
        </row>
        <row r="13">
          <cell r="H13" t="str">
            <v>на питьевую воду</v>
          </cell>
          <cell r="M13" t="str">
            <v>7002020340</v>
          </cell>
          <cell r="N13" t="str">
            <v>700201001</v>
          </cell>
          <cell r="O13" t="str">
            <v>Муниципальное унитарное предприятие Асиновского городского поселения "Энергия-Т3"</v>
          </cell>
          <cell r="W13" t="str">
            <v>иное</v>
          </cell>
          <cell r="AE13" t="str">
            <v>Сорбент (активированный уголь)</v>
          </cell>
        </row>
        <row r="14">
          <cell r="H14" t="str">
            <v>на питьевую воду (с дополнительной очисткой)</v>
          </cell>
          <cell r="M14" t="str">
            <v>7003004207</v>
          </cell>
          <cell r="N14" t="str">
            <v>700301001</v>
          </cell>
          <cell r="O14" t="str">
            <v>Общество с ограниченной ответственностью "Бакчартеплосети"</v>
          </cell>
          <cell r="AE14" t="str">
            <v>Активированный уголь</v>
          </cell>
        </row>
        <row r="15">
          <cell r="H15" t="str">
            <v>на техническую воду</v>
          </cell>
          <cell r="M15">
            <v>7014063194</v>
          </cell>
          <cell r="N15" t="str">
            <v>700401001</v>
          </cell>
          <cell r="O15" t="str">
            <v>Общество с ограниченной ответственностью "ТомСвар"</v>
          </cell>
          <cell r="AE15" t="str">
            <v>Пиросульфит натрия</v>
          </cell>
        </row>
        <row r="16">
          <cell r="H16" t="str">
            <v>на транспортировку воды</v>
          </cell>
          <cell r="M16" t="str">
            <v>7004007200</v>
          </cell>
          <cell r="N16" t="str">
            <v>700401001</v>
          </cell>
          <cell r="O16" t="str">
            <v>Общество с ограниченной ответственностью "Сайга-Энерго"</v>
          </cell>
          <cell r="AE16" t="str">
            <v>Таблетированная соль NaCl</v>
          </cell>
        </row>
        <row r="17">
          <cell r="H17" t="str">
            <v>на очистку воды</v>
          </cell>
          <cell r="M17">
            <v>7014064208</v>
          </cell>
          <cell r="N17">
            <v>701401001</v>
          </cell>
          <cell r="O17" t="str">
            <v>Муниципальное предприятие "Калтайское ЖКХ"</v>
          </cell>
          <cell r="AE17" t="str">
            <v>Натриваевая щелочь</v>
          </cell>
        </row>
        <row r="18">
          <cell r="H18" t="str">
            <v>на подвоз воды</v>
          </cell>
          <cell r="M18" t="str">
            <v>7004007610</v>
          </cell>
          <cell r="N18" t="str">
            <v>700401001</v>
          </cell>
          <cell r="O18" t="str">
            <v>Муниципальное унитарное предприятие Степановского сельского поселения "Степановское"</v>
          </cell>
          <cell r="AE18" t="str">
            <v>Серная кислота</v>
          </cell>
        </row>
        <row r="19">
          <cell r="M19">
            <v>7004007867</v>
          </cell>
          <cell r="N19" t="str">
            <v>700401001</v>
          </cell>
          <cell r="O19" t="str">
            <v>Муниципальное казенное предприятие "БИО ТЭП" Верхнекетского района Томской области</v>
          </cell>
          <cell r="AE19" t="str">
            <v>Лимонная кислота</v>
          </cell>
        </row>
        <row r="20">
          <cell r="M20" t="str">
            <v>7004007835</v>
          </cell>
          <cell r="N20" t="str">
            <v>700401001</v>
          </cell>
          <cell r="O20" t="str">
            <v>Муниципальное унитарное предприятие "Верхнекетский водоканал" Верхнекетского района Томской области</v>
          </cell>
        </row>
        <row r="21">
          <cell r="M21" t="str">
            <v>7005006305</v>
          </cell>
          <cell r="N21" t="str">
            <v>700501001</v>
          </cell>
          <cell r="O21" t="str">
            <v>Муниципальное учреждение - Администрация Чердатского сельского поселения</v>
          </cell>
        </row>
        <row r="22">
          <cell r="H22" t="str">
            <v>питьевая вода</v>
          </cell>
          <cell r="M22" t="str">
            <v>7005006312</v>
          </cell>
          <cell r="N22" t="str">
            <v>700501001</v>
          </cell>
          <cell r="O22" t="str">
            <v>Муниципальное учреждение - Администрация Высоковского сельского поселения</v>
          </cell>
        </row>
        <row r="23">
          <cell r="H23" t="str">
            <v>техническая вода</v>
          </cell>
          <cell r="M23" t="str">
            <v>7005006344</v>
          </cell>
          <cell r="N23" t="str">
            <v>700501001</v>
          </cell>
          <cell r="O23" t="str">
            <v>Муниципальное учреждение - Администрация Дубровского сельского поселения</v>
          </cell>
        </row>
        <row r="24">
          <cell r="M24" t="str">
            <v>7005006560</v>
          </cell>
          <cell r="N24" t="str">
            <v>700501001</v>
          </cell>
          <cell r="O24" t="str">
            <v>Михайловское муниципальное унитарное предприятие "Родник"</v>
          </cell>
        </row>
        <row r="25">
          <cell r="M25" t="str">
            <v>7005007193</v>
          </cell>
          <cell r="N25" t="str">
            <v>700501001</v>
          </cell>
          <cell r="O25" t="str">
            <v>Общество с ограниченной ответственностью "Аква-Сервис"</v>
          </cell>
        </row>
        <row r="26">
          <cell r="M26" t="str">
            <v>7005016590</v>
          </cell>
          <cell r="N26" t="str">
            <v>700501001</v>
          </cell>
          <cell r="O26" t="str">
            <v>Муниципальное унитарное предприятие "Прогресс"</v>
          </cell>
        </row>
        <row r="27">
          <cell r="M27" t="str">
            <v>7006005632</v>
          </cell>
          <cell r="N27" t="str">
            <v>700601001</v>
          </cell>
          <cell r="O27" t="str">
            <v>Муниципальное унитарное предприятие  Каргасокский "Тепловодоканал"</v>
          </cell>
        </row>
        <row r="28">
          <cell r="M28" t="str">
            <v>7006006153</v>
          </cell>
          <cell r="N28" t="str">
            <v>700601001</v>
          </cell>
          <cell r="O28" t="str">
            <v>Муниципальное унитарное предприятие "ЖКХ Сосновское" муниципального образования "Сосновское сельское поселение"</v>
          </cell>
        </row>
        <row r="29">
          <cell r="M29" t="str">
            <v>7006006160</v>
          </cell>
          <cell r="N29" t="str">
            <v>700601001</v>
          </cell>
          <cell r="O29" t="str">
            <v>Муниципальное унитарное предприятие "ЖКХ Молодежный" муниципального образования "Среднетымское сельское поселение"</v>
          </cell>
        </row>
        <row r="30">
          <cell r="M30" t="str">
            <v>7006006298</v>
          </cell>
          <cell r="N30" t="str">
            <v>700601001</v>
          </cell>
          <cell r="O30" t="str">
            <v>Муниципальное унитарное предприятие "ЖКХ Тымское" муниципального образования "Тымское сельское поселение"</v>
          </cell>
        </row>
        <row r="31">
          <cell r="M31" t="str">
            <v>7006007407</v>
          </cell>
          <cell r="N31" t="str">
            <v>700601001</v>
          </cell>
          <cell r="O31" t="str">
            <v>Муниципальное унитарное предприятие " Нововасюганское" муниципального образования "Нововасюганское сельское поселение"</v>
          </cell>
        </row>
        <row r="32">
          <cell r="M32" t="str">
            <v>7006009267</v>
          </cell>
          <cell r="N32" t="str">
            <v>700601001</v>
          </cell>
          <cell r="O32" t="str">
            <v>Муниципальное унитарное предприятие "ЖКХ Васюган" Муниципального образования "Средневасюганское сельское поселение"</v>
          </cell>
        </row>
        <row r="33">
          <cell r="M33" t="str">
            <v>7007010120</v>
          </cell>
          <cell r="N33" t="str">
            <v>700701001</v>
          </cell>
          <cell r="O33" t="str">
            <v>Общество с ограниченной ответственностью "Водоканал - 2"</v>
          </cell>
        </row>
        <row r="34">
          <cell r="M34" t="str">
            <v>7007010138</v>
          </cell>
          <cell r="N34" t="str">
            <v>700701001</v>
          </cell>
          <cell r="O34" t="str">
            <v>Общество с ограниченной ответственностью "Водоканал - 1"</v>
          </cell>
        </row>
        <row r="35">
          <cell r="M35" t="str">
            <v>7007011269</v>
          </cell>
          <cell r="N35" t="str">
            <v>700701001</v>
          </cell>
          <cell r="O35" t="str">
            <v>Муниципальное унитарное предприятие "Пламя"</v>
          </cell>
        </row>
        <row r="36">
          <cell r="M36" t="str">
            <v>7007011639</v>
          </cell>
          <cell r="N36" t="str">
            <v>700701001</v>
          </cell>
          <cell r="O36" t="str">
            <v>Общество с ограниченной ответственностью "Колпашевские очистные системы"</v>
          </cell>
        </row>
        <row r="37">
          <cell r="M37" t="str">
            <v>7008006430</v>
          </cell>
          <cell r="N37" t="str">
            <v>700801001</v>
          </cell>
          <cell r="O37" t="str">
            <v>Кожевниковское районное муниципальное унитарное предприятие "Коммунальное ремонтно-строительное хозяйство"</v>
          </cell>
        </row>
        <row r="38">
          <cell r="M38" t="str">
            <v>7008006448</v>
          </cell>
          <cell r="N38" t="str">
            <v>700801001</v>
          </cell>
          <cell r="O38" t="str">
            <v>Общество с ограниченной ответственностью  "Кожевниковский КОМХОЗ"</v>
          </cell>
        </row>
        <row r="39">
          <cell r="M39" t="str">
            <v>7009003954</v>
          </cell>
          <cell r="N39" t="str">
            <v>700901001</v>
          </cell>
          <cell r="O39" t="str">
            <v>Муниципальное унитарное предприятие "Жилищно-коммунальное хозяйство Кривошеинского сельского поселения"</v>
          </cell>
        </row>
        <row r="40">
          <cell r="M40" t="str">
            <v>7010002916</v>
          </cell>
          <cell r="N40" t="str">
            <v>701001001</v>
          </cell>
          <cell r="O40" t="str">
            <v>Общество с ограниченной ответственностью "Водовод"</v>
          </cell>
        </row>
        <row r="41">
          <cell r="M41" t="str">
            <v>7010003003</v>
          </cell>
          <cell r="N41" t="str">
            <v>701001001</v>
          </cell>
          <cell r="O41" t="str">
            <v>Общество с ограниченной ответственностью «Водовод-М»</v>
          </cell>
        </row>
        <row r="42">
          <cell r="M42" t="str">
            <v>7011003207</v>
          </cell>
          <cell r="N42" t="str">
            <v>701101001</v>
          </cell>
          <cell r="O42" t="str">
            <v>Муниципальное унитарное предприятие "Нарымское жилищно-коммунальное хозяйство"</v>
          </cell>
        </row>
        <row r="43">
          <cell r="M43" t="str">
            <v>7011005155</v>
          </cell>
          <cell r="N43" t="str">
            <v>701101001</v>
          </cell>
          <cell r="O43" t="str">
            <v>Муниципальное казенное учреждение Администрация Новосельцевского сельского поселения - исполнительно распорядительный орган муниципального образования Новосельцевского сельского поселения</v>
          </cell>
        </row>
        <row r="44">
          <cell r="M44" t="str">
            <v>7011005162</v>
          </cell>
          <cell r="N44" t="str">
            <v>701101001</v>
          </cell>
          <cell r="O44" t="str">
            <v>Муниципальное казенное учреждение Администрация Заводского сельского поселения - исполнительно распорядительный орган муниципального образования Заводского сельского поселения</v>
          </cell>
        </row>
        <row r="45">
          <cell r="M45" t="str">
            <v>7011006215</v>
          </cell>
          <cell r="N45" t="str">
            <v>701101001</v>
          </cell>
          <cell r="O45" t="str">
            <v>Общество с ограниченной ответственностью "Строитель"</v>
          </cell>
        </row>
        <row r="46">
          <cell r="M46" t="str">
            <v>7012004926</v>
          </cell>
          <cell r="N46" t="str">
            <v>701201001</v>
          </cell>
          <cell r="O46" t="str">
            <v>Муниципальное унитарное предприятие "Сергеевское"</v>
          </cell>
        </row>
        <row r="47">
          <cell r="M47" t="str">
            <v>7012004958</v>
          </cell>
          <cell r="N47" t="str">
            <v>701201001</v>
          </cell>
          <cell r="O47" t="str">
            <v>Муниципальное унитарное предприятие "Жилкомхоз"</v>
          </cell>
        </row>
        <row r="48">
          <cell r="M48" t="str">
            <v>7014027742</v>
          </cell>
          <cell r="N48" t="str">
            <v>701401001</v>
          </cell>
          <cell r="O48" t="str">
            <v>Общество с ограниченной ответственностью "Межениновская птицефабрика"</v>
          </cell>
        </row>
        <row r="49">
          <cell r="M49" t="str">
            <v>7014041063</v>
          </cell>
          <cell r="N49" t="str">
            <v>701401001</v>
          </cell>
          <cell r="O49" t="str">
            <v>Общество с ограниченной ответственностью "ЖКХ Рыбаловское"</v>
          </cell>
        </row>
        <row r="50">
          <cell r="M50" t="str">
            <v>7014041634</v>
          </cell>
          <cell r="N50" t="str">
            <v>701401001</v>
          </cell>
          <cell r="O50" t="str">
            <v>Общество с ограниченной ответственностью  "Санаторий Синий Утес"</v>
          </cell>
        </row>
        <row r="51">
          <cell r="M51" t="str">
            <v>7014043021</v>
          </cell>
          <cell r="N51" t="str">
            <v>701401001</v>
          </cell>
          <cell r="O51" t="str">
            <v>Общество с ограниченной ответственностью "РЕКА+"</v>
          </cell>
        </row>
        <row r="52">
          <cell r="M52" t="str">
            <v>7014044794</v>
          </cell>
          <cell r="N52" t="str">
            <v>701701001</v>
          </cell>
          <cell r="O52" t="str">
            <v>Общество с ограниченной ответственностью "Коттеджный поселок "Ключи"</v>
          </cell>
        </row>
        <row r="53">
          <cell r="M53" t="str">
            <v>7014045068</v>
          </cell>
          <cell r="N53" t="str">
            <v>701401001</v>
          </cell>
          <cell r="O53" t="str">
            <v>Муниципальное унитарное предприятие Богашевского сельского поселения "Орион"</v>
          </cell>
        </row>
        <row r="54">
          <cell r="M54" t="str">
            <v>7014048076</v>
          </cell>
          <cell r="N54" t="str">
            <v>701401001</v>
          </cell>
          <cell r="O54" t="str">
            <v>Общество с ограниченной ответственностью "Восточная Инвестиционная Газовая Компания"</v>
          </cell>
        </row>
        <row r="55">
          <cell r="M55" t="str">
            <v>7014049866</v>
          </cell>
          <cell r="N55" t="str">
            <v>701401001</v>
          </cell>
          <cell r="O55" t="str">
            <v>Муниципальное казенное предприятие Томского района "Технополигон"</v>
          </cell>
        </row>
        <row r="56">
          <cell r="M56" t="str">
            <v>7014053541</v>
          </cell>
          <cell r="N56" t="str">
            <v>701401001</v>
          </cell>
          <cell r="O56" t="str">
            <v>Общество с ограниченной ответственностью "Ресурс-Т"</v>
          </cell>
        </row>
        <row r="57">
          <cell r="M57" t="str">
            <v>7014054979</v>
          </cell>
          <cell r="N57" t="str">
            <v>701401001</v>
          </cell>
          <cell r="O57" t="str">
            <v>Муниципальное предприятие Зональненского сельского поселения "Служба коммунального сервиса"</v>
          </cell>
        </row>
        <row r="58">
          <cell r="M58" t="str">
            <v>7014055027</v>
          </cell>
          <cell r="N58" t="str">
            <v>701401001</v>
          </cell>
          <cell r="O58" t="str">
            <v>муниципальное унитарное предприятие Мирненского сельского поселения "ТВК"</v>
          </cell>
        </row>
        <row r="59">
          <cell r="M59" t="str">
            <v>7014055404</v>
          </cell>
          <cell r="N59" t="str">
            <v>701401001</v>
          </cell>
          <cell r="O59" t="str">
            <v>Муниципальное унитарное предприятие жилищно-коммунального хозяйства "Исток" Новорождественского сельского поселения</v>
          </cell>
        </row>
        <row r="60">
          <cell r="M60" t="str">
            <v>7014055796</v>
          </cell>
          <cell r="N60" t="str">
            <v>701401001</v>
          </cell>
          <cell r="O60" t="str">
            <v>Общество с ограниченной ответственностью "Восточная Водяная Компания"</v>
          </cell>
        </row>
        <row r="61">
          <cell r="M61">
            <v>7014056711</v>
          </cell>
          <cell r="N61" t="str">
            <v>701401001</v>
          </cell>
          <cell r="O61" t="str">
            <v>Общество с ограниченной ответственностью "Гарант"</v>
          </cell>
        </row>
        <row r="62">
          <cell r="M62" t="str">
            <v>7014055813</v>
          </cell>
          <cell r="N62" t="str">
            <v>701401001</v>
          </cell>
          <cell r="O62" t="str">
            <v>Общество с ограниченной ответственностью "Восточная Компания"</v>
          </cell>
        </row>
        <row r="63">
          <cell r="M63" t="str">
            <v>7014055845</v>
          </cell>
          <cell r="N63" t="str">
            <v>701401001</v>
          </cell>
          <cell r="O63" t="str">
            <v>Общество с ограниченной ответственность "Западная Тепловая Компания"</v>
          </cell>
        </row>
        <row r="64">
          <cell r="M64" t="str">
            <v>7014055884</v>
          </cell>
          <cell r="N64" t="str">
            <v>701401001</v>
          </cell>
          <cell r="O64" t="str">
            <v>Общество с ограниченной ответственностью "Южная Тепловая Компания"</v>
          </cell>
        </row>
        <row r="65">
          <cell r="M65" t="str">
            <v>7014056084</v>
          </cell>
          <cell r="N65" t="str">
            <v>701401001</v>
          </cell>
          <cell r="O65" t="str">
            <v>Общество с ограниченной ответственностью "Теплогазсервис"</v>
          </cell>
        </row>
        <row r="66">
          <cell r="M66" t="str">
            <v>7014057257</v>
          </cell>
          <cell r="N66" t="str">
            <v>701401001</v>
          </cell>
          <cell r="O66" t="str">
            <v>Муниципальное унитарное предприятие Межениновского сельского поселения "Жилищно-коммунальное хозяйство ВодСервис"</v>
          </cell>
        </row>
        <row r="67">
          <cell r="M67" t="str">
            <v>7014057320</v>
          </cell>
          <cell r="N67" t="str">
            <v>701401001</v>
          </cell>
          <cell r="O67" t="str">
            <v>Муниципальное унитарное предприятие "Жилищное коммунальное хозяйство Октябрьское"</v>
          </cell>
        </row>
        <row r="68">
          <cell r="M68" t="str">
            <v>7014057377</v>
          </cell>
          <cell r="N68" t="str">
            <v>701401001</v>
          </cell>
          <cell r="O68" t="str">
            <v>Общество с ограниченной ответственностью "Комсервис+М"</v>
          </cell>
        </row>
        <row r="69">
          <cell r="M69" t="str">
            <v>7014057715</v>
          </cell>
          <cell r="N69" t="str">
            <v>701401001</v>
          </cell>
          <cell r="O69" t="str">
            <v>Муниципальное унитарное предприятие Заречного сельского поселения "Заречное"</v>
          </cell>
        </row>
        <row r="70">
          <cell r="M70" t="str">
            <v>7014057779</v>
          </cell>
          <cell r="N70" t="str">
            <v>701401001</v>
          </cell>
          <cell r="O70" t="str">
            <v>Муниципальное унитарное предприятие «ТУРУНТАЕВО-ПАРТНЕР»</v>
          </cell>
        </row>
        <row r="71">
          <cell r="M71" t="str">
            <v>7014057916</v>
          </cell>
          <cell r="N71" t="str">
            <v>701401001</v>
          </cell>
          <cell r="O71" t="str">
            <v>Муниципальное унитарное предприятие "Норма"</v>
          </cell>
        </row>
        <row r="72">
          <cell r="M72" t="str">
            <v>7014059920</v>
          </cell>
          <cell r="N72" t="str">
            <v>701401001</v>
          </cell>
          <cell r="O72" t="str">
            <v>Муниципальное унитарное предприятие Спасского сельского поселения "Техник"</v>
          </cell>
        </row>
        <row r="73">
          <cell r="M73" t="str">
            <v>7014061454</v>
          </cell>
          <cell r="N73" t="str">
            <v>701401001</v>
          </cell>
          <cell r="O73" t="str">
            <v>Общество с ограниченной ответственностью "Ресурс"</v>
          </cell>
        </row>
        <row r="74">
          <cell r="M74" t="str">
            <v>7014063148</v>
          </cell>
          <cell r="N74" t="str">
            <v>701401001</v>
          </cell>
          <cell r="O74" t="str">
            <v>Общество с ограниченной ответственностью  «РСО ТеплоГарант»</v>
          </cell>
        </row>
        <row r="75">
          <cell r="M75" t="str">
            <v>7015000373</v>
          </cell>
          <cell r="N75" t="str">
            <v>701501001</v>
          </cell>
          <cell r="O75" t="str">
            <v>Муниципальное унитарное предприятие Чаинского района "Чаинское производственное объединение жилищно-коммунального хозяйства"</v>
          </cell>
        </row>
        <row r="76">
          <cell r="M76" t="str">
            <v>7016000584</v>
          </cell>
          <cell r="N76" t="str">
            <v>701601001</v>
          </cell>
          <cell r="O76" t="str">
            <v>Муниципальное казенное предприятие Шегарского района "Комфорт"</v>
          </cell>
        </row>
        <row r="77">
          <cell r="M77" t="str">
            <v>7016001098</v>
          </cell>
          <cell r="N77" t="str">
            <v>701601001</v>
          </cell>
          <cell r="O77" t="str">
            <v>Областное государственное социальное учреждение "Дом-интернат для престарелых и инвалидов "Лесная дача"</v>
          </cell>
        </row>
        <row r="78">
          <cell r="M78" t="str">
            <v>7016001620</v>
          </cell>
          <cell r="N78" t="str">
            <v>701601001</v>
          </cell>
          <cell r="O78" t="str">
            <v>Областное государственное автономное учреждение "Шегарский психоневрологический интернат "ЗАБОТА"</v>
          </cell>
        </row>
        <row r="79">
          <cell r="M79">
            <v>7004007987</v>
          </cell>
          <cell r="N79">
            <v>700401001</v>
          </cell>
          <cell r="O79" t="str">
            <v>Муниципальное унитарное предприятие "Катайгинское" Верхнекетского района Томской области</v>
          </cell>
        </row>
        <row r="80">
          <cell r="M80" t="str">
            <v>7017004366</v>
          </cell>
          <cell r="N80" t="str">
            <v>701701001</v>
          </cell>
          <cell r="O80" t="str">
            <v>Акционерное общество "Транснефть-Центральная Сибирь"</v>
          </cell>
        </row>
        <row r="81">
          <cell r="M81" t="str">
            <v>7017005289</v>
          </cell>
          <cell r="N81" t="str">
            <v>702243001</v>
          </cell>
          <cell r="O81" t="str">
            <v>Общество с ограниченной ответственностью "Газпром трансгаз Томск"</v>
          </cell>
        </row>
        <row r="82">
          <cell r="M82" t="str">
            <v>7017005289</v>
          </cell>
          <cell r="N82" t="str">
            <v>701702010</v>
          </cell>
          <cell r="O82" t="str">
            <v>Общество с ограниченной ответственностью "Газпром трансгаз Томск"</v>
          </cell>
        </row>
        <row r="83">
          <cell r="M83" t="str">
            <v>7017012254</v>
          </cell>
          <cell r="N83" t="str">
            <v>701401001</v>
          </cell>
          <cell r="O83" t="str">
            <v>Акционерное общество "Сибирская Аграрная Группа"</v>
          </cell>
        </row>
        <row r="84">
          <cell r="M84" t="str">
            <v>7017071531</v>
          </cell>
          <cell r="N84" t="str">
            <v>701401001</v>
          </cell>
          <cell r="O84" t="str">
            <v>Общество с ограниченной ответственностью "Квинта"</v>
          </cell>
        </row>
        <row r="85">
          <cell r="M85" t="str">
            <v>7017075536</v>
          </cell>
          <cell r="N85" t="str">
            <v>701701001</v>
          </cell>
          <cell r="O85" t="str">
            <v>Общество с ограниченной ответственностью "Томскнефтехим"</v>
          </cell>
        </row>
        <row r="86">
          <cell r="M86" t="str">
            <v>7017110131</v>
          </cell>
          <cell r="N86" t="str">
            <v>701701001</v>
          </cell>
          <cell r="O86" t="str">
            <v>Акционерное общество Кондитерская фабрика "Красная звезда"</v>
          </cell>
        </row>
        <row r="87">
          <cell r="M87" t="str">
            <v>7017123606</v>
          </cell>
          <cell r="N87" t="str">
            <v>701701001</v>
          </cell>
          <cell r="O87" t="str">
            <v>Общество с ограниченной ответственностью "Управляющая компания "Томского приборного завода"</v>
          </cell>
        </row>
        <row r="88">
          <cell r="M88" t="str">
            <v>7017129118</v>
          </cell>
          <cell r="N88" t="str">
            <v>701701001</v>
          </cell>
          <cell r="O88" t="str">
            <v>Общество с ограниченной ответственностью "СетьСервис"</v>
          </cell>
        </row>
        <row r="89">
          <cell r="M89" t="str">
            <v>7017213271</v>
          </cell>
          <cell r="N89" t="str">
            <v>701701001</v>
          </cell>
          <cell r="O89" t="str">
            <v>Общество с ограниченной ответственностью "Томлесдрев"</v>
          </cell>
        </row>
        <row r="90">
          <cell r="M90" t="str">
            <v>7017245330</v>
          </cell>
          <cell r="N90" t="str">
            <v>701701001</v>
          </cell>
          <cell r="O90" t="str">
            <v>Общество с ограниченной ответственностью "Сетевая компания ТДСК"</v>
          </cell>
        </row>
        <row r="91">
          <cell r="M91" t="str">
            <v>7017249750</v>
          </cell>
          <cell r="N91" t="str">
            <v>701701001</v>
          </cell>
          <cell r="O91" t="str">
            <v>Общество с ограниченной ответственностью «Термо»</v>
          </cell>
        </row>
        <row r="92">
          <cell r="M92" t="str">
            <v>7017253147</v>
          </cell>
          <cell r="N92" t="str">
            <v>701443001</v>
          </cell>
          <cell r="O92" t="str">
            <v>Государственное унитарное предприятие Томской области "Областное дорожное ремонтно - строительное управление"</v>
          </cell>
        </row>
        <row r="93">
          <cell r="M93" t="str">
            <v>7017270664</v>
          </cell>
          <cell r="N93" t="str">
            <v>701701001</v>
          </cell>
          <cell r="O93" t="str">
            <v>Общество с ограниченной ответственностью "Томскводоканал"</v>
          </cell>
        </row>
        <row r="94">
          <cell r="M94" t="str">
            <v>7017318531</v>
          </cell>
          <cell r="N94" t="str">
            <v>701701001</v>
          </cell>
          <cell r="O94" t="str">
            <v>Общество с ограниченной ответственностью "ЭнергоТЭК"</v>
          </cell>
        </row>
        <row r="95">
          <cell r="M95" t="str">
            <v>7017351521</v>
          </cell>
          <cell r="N95" t="str">
            <v>701701001</v>
          </cell>
          <cell r="O95" t="str">
            <v>Акционерное общество "ТомскРТС"</v>
          </cell>
        </row>
        <row r="96">
          <cell r="M96" t="str">
            <v>7017373959</v>
          </cell>
          <cell r="N96" t="str">
            <v>701701001</v>
          </cell>
          <cell r="O96" t="str">
            <v>Акционерное общество "Томская генерация"</v>
          </cell>
        </row>
        <row r="97">
          <cell r="M97" t="str">
            <v>7017374014</v>
          </cell>
          <cell r="N97" t="str">
            <v>701701001</v>
          </cell>
          <cell r="O97" t="str">
            <v>Общество с ограниченной ответсвенностью "Городские очистные сооружения"</v>
          </cell>
        </row>
        <row r="98">
          <cell r="M98" t="str">
            <v>7017381967</v>
          </cell>
          <cell r="N98" t="str">
            <v>701701001</v>
          </cell>
          <cell r="O98" t="str">
            <v>Общество с ограниченной ответственностью "Водоснабжающая компания "Стандарт"</v>
          </cell>
        </row>
        <row r="99">
          <cell r="M99" t="str">
            <v>7017430283</v>
          </cell>
          <cell r="N99" t="str">
            <v>701701001</v>
          </cell>
          <cell r="O99" t="str">
            <v>Общество с ограниченной ответственностью "ВКХ Лоскутово"</v>
          </cell>
        </row>
        <row r="100">
          <cell r="M100" t="str">
            <v>7020008610</v>
          </cell>
          <cell r="N100" t="str">
            <v>702001001</v>
          </cell>
          <cell r="O100" t="str">
            <v>Открытое акционерное общество Финансово-строительная компания "Газ Химстрой Инвест"</v>
          </cell>
        </row>
        <row r="101">
          <cell r="M101" t="str">
            <v>7020035798</v>
          </cell>
          <cell r="N101" t="str">
            <v>701701001</v>
          </cell>
          <cell r="O101" t="str">
            <v>Федеральное казенное учреждение "Исправительная колония № 3 Управления Федеральной службы исполнения наказаний по Томской области"</v>
          </cell>
        </row>
        <row r="102">
          <cell r="M102" t="str">
            <v>7021001569</v>
          </cell>
          <cell r="N102" t="str">
            <v>701701001</v>
          </cell>
          <cell r="O102" t="str">
            <v>Федеральное государственное унитарное предприятие "Комбинат коммунальных предприятий Томского научного центра  Сибирского отделения Российской академии наук"</v>
          </cell>
        </row>
        <row r="103">
          <cell r="M103" t="str">
            <v>7022000310</v>
          </cell>
          <cell r="N103" t="str">
            <v>997150001</v>
          </cell>
          <cell r="O103" t="str">
            <v>Акционерное общество "Томскнефть" Восточной Нефтяной Компании</v>
          </cell>
        </row>
        <row r="104">
          <cell r="M104" t="str">
            <v>7022010478</v>
          </cell>
          <cell r="N104" t="str">
            <v>702201001</v>
          </cell>
          <cell r="O104" t="str">
            <v>Муниципальное унитарное предприятие "Жилкомсервис" Александровского сельского поселения</v>
          </cell>
        </row>
        <row r="105">
          <cell r="M105" t="str">
            <v>7022010799</v>
          </cell>
          <cell r="N105" t="str">
            <v>702201001</v>
          </cell>
          <cell r="O105" t="str">
            <v>Общество с ограниченной ответственностью "Энергонефть Томск"</v>
          </cell>
        </row>
        <row r="106">
          <cell r="M106" t="str">
            <v>7022011087</v>
          </cell>
          <cell r="N106" t="str">
            <v>702201001</v>
          </cell>
          <cell r="O106" t="str">
            <v>Общество с ограниченной ответственностью "Стрежевой теплоэнергоснабжение"</v>
          </cell>
        </row>
        <row r="107">
          <cell r="M107" t="str">
            <v>7022014835</v>
          </cell>
          <cell r="N107" t="str">
            <v>702201001</v>
          </cell>
          <cell r="O107" t="str">
            <v>Муниципальное унитарное предприятие "Комсервис" Лукашкин-Ярского сельского поселения Александровского района Томской области</v>
          </cell>
        </row>
        <row r="108">
          <cell r="M108" t="str">
            <v>7022014842</v>
          </cell>
          <cell r="N108" t="str">
            <v>702201001</v>
          </cell>
          <cell r="O108" t="str">
            <v>Муниципальное унитарное предприятие "Жилищно-коммунальное хозяйство" с.Назино</v>
          </cell>
        </row>
        <row r="109">
          <cell r="M109" t="str">
            <v>7022014874</v>
          </cell>
          <cell r="N109" t="str">
            <v>702201001</v>
          </cell>
          <cell r="O109" t="str">
            <v>Муниципальное унитарное предприятие "Комсервис" Александровского района Томской области</v>
          </cell>
        </row>
        <row r="110">
          <cell r="M110" t="str">
            <v>7023005209</v>
          </cell>
          <cell r="N110" t="str">
            <v>702301001</v>
          </cell>
          <cell r="O110" t="str">
            <v>Общество с ограниченной ответственностью "Северная Тепловая Компания"</v>
          </cell>
        </row>
        <row r="111">
          <cell r="M111" t="str">
            <v>7024024853</v>
          </cell>
          <cell r="N111" t="str">
            <v>702401001</v>
          </cell>
          <cell r="O111" t="str">
            <v>Акционерное общество "Северский водоканал"</v>
          </cell>
        </row>
        <row r="112">
          <cell r="M112" t="str">
            <v>7024029499</v>
          </cell>
          <cell r="N112" t="str">
            <v>702401001</v>
          </cell>
          <cell r="O112" t="str">
            <v>Акционерное общество "Сибирский химический комбинат"</v>
          </cell>
        </row>
        <row r="113">
          <cell r="M113" t="str">
            <v>7024038704</v>
          </cell>
          <cell r="N113" t="str">
            <v>702401001</v>
          </cell>
          <cell r="O113" t="str">
            <v>Общество с ограниченной ответственностью "Тепло Плюс"</v>
          </cell>
        </row>
        <row r="114">
          <cell r="M114" t="str">
            <v>7024038863</v>
          </cell>
          <cell r="N114" t="str">
            <v>702401001</v>
          </cell>
          <cell r="O114" t="str">
            <v>Общество с ограниченной ответственностью "ВКХ "Самусь"</v>
          </cell>
        </row>
        <row r="115">
          <cell r="M115" t="str">
            <v>7224067981</v>
          </cell>
          <cell r="N115" t="str">
            <v>722401001</v>
          </cell>
          <cell r="O115" t="str">
            <v>Общество с ограниченной ответственностью "Промпереработка"</v>
          </cell>
        </row>
        <row r="116">
          <cell r="M116" t="str">
            <v>7706757331</v>
          </cell>
          <cell r="N116" t="str">
            <v>702443001</v>
          </cell>
          <cell r="O116" t="str">
            <v>Филиал АО "ОТЭК" в г. Северске</v>
          </cell>
        </row>
        <row r="117">
          <cell r="M117" t="str">
            <v>7722292838</v>
          </cell>
          <cell r="N117" t="str">
            <v>701702001</v>
          </cell>
          <cell r="O117" t="str">
            <v>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</v>
          </cell>
        </row>
        <row r="118">
          <cell r="M118" t="str">
            <v>7722422237</v>
          </cell>
          <cell r="N118" t="str">
            <v>701743001</v>
          </cell>
          <cell r="O118" t="str">
            <v>Акционерное общество "Научно-производственное объединение по медицинским иммунобиологическим препаратам "Микроген" филиал в г.Томске НПО "Вирион"</v>
          </cell>
        </row>
        <row r="119">
          <cell r="M119" t="str">
            <v>701000014759</v>
          </cell>
          <cell r="N119" t="str">
            <v>отсутствует</v>
          </cell>
          <cell r="O119" t="str">
            <v>ИП КФХ Маньков В.В.</v>
          </cell>
        </row>
        <row r="120">
          <cell r="M120" t="str">
            <v>701101197192</v>
          </cell>
          <cell r="N120" t="str">
            <v>отсутствует</v>
          </cell>
          <cell r="O120" t="str">
            <v>Индивидуальный предприниматель Михайлов Андрей Васильевич</v>
          </cell>
        </row>
        <row r="121">
          <cell r="M121" t="str">
            <v>701401633450</v>
          </cell>
          <cell r="N121" t="str">
            <v>отсутствует</v>
          </cell>
          <cell r="O121" t="str">
            <v>Индивидуальный предприниматель Градовец Александр Владимирович</v>
          </cell>
        </row>
      </sheetData>
      <sheetData sheetId="3"/>
      <sheetData sheetId="4">
        <row r="7">
          <cell r="B7" t="str">
            <v>Томский</v>
          </cell>
        </row>
        <row r="8">
          <cell r="B8" t="str">
            <v>Малиновское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6">
          <cell r="L6">
            <v>1.03975</v>
          </cell>
          <cell r="M6">
            <v>1.0404100000000001</v>
          </cell>
          <cell r="N6">
            <v>1.0398000000000001</v>
          </cell>
          <cell r="O6">
            <v>1.03989</v>
          </cell>
        </row>
        <row r="7">
          <cell r="L7">
            <v>1.04</v>
          </cell>
          <cell r="M7">
            <v>1.04</v>
          </cell>
          <cell r="N7">
            <v>1.04</v>
          </cell>
          <cell r="O7">
            <v>1.04</v>
          </cell>
        </row>
        <row r="8">
          <cell r="L8">
            <v>1.03975</v>
          </cell>
          <cell r="M8">
            <v>1.0404100000000001</v>
          </cell>
          <cell r="N8">
            <v>1.0398000000000001</v>
          </cell>
          <cell r="O8">
            <v>1.03989</v>
          </cell>
        </row>
        <row r="19">
          <cell r="J19">
            <v>1.054</v>
          </cell>
          <cell r="K19">
            <v>1.048</v>
          </cell>
          <cell r="L19">
            <v>1.0409999999999999</v>
          </cell>
          <cell r="M19">
            <v>1.0401606003808415</v>
          </cell>
          <cell r="N19">
            <v>1.0397477870846386</v>
          </cell>
          <cell r="O19">
            <v>1.0401412169549649</v>
          </cell>
        </row>
        <row r="20">
          <cell r="L20">
            <v>1.0409999999999999</v>
          </cell>
          <cell r="M20">
            <v>1.0401606003808415</v>
          </cell>
          <cell r="N20">
            <v>1.0397477870846386</v>
          </cell>
          <cell r="O20">
            <v>1.0401412169549649</v>
          </cell>
        </row>
        <row r="21">
          <cell r="J21">
            <v>1.0469999999999999</v>
          </cell>
          <cell r="K21">
            <v>1.03</v>
          </cell>
          <cell r="L21">
            <v>1.03975</v>
          </cell>
          <cell r="M21">
            <v>1.0404100000000001</v>
          </cell>
          <cell r="N21">
            <v>1.0398000000000001</v>
          </cell>
          <cell r="O21">
            <v>1.03989</v>
          </cell>
        </row>
        <row r="25">
          <cell r="L25">
            <v>1.03975</v>
          </cell>
          <cell r="M25">
            <v>1.0404100000000001</v>
          </cell>
          <cell r="N25">
            <v>1.0398000000000001</v>
          </cell>
          <cell r="O25">
            <v>1.03989</v>
          </cell>
        </row>
        <row r="26">
          <cell r="L26">
            <v>1.03975</v>
          </cell>
          <cell r="M26">
            <v>1.0404100000000001</v>
          </cell>
          <cell r="N26">
            <v>1.0398000000000001</v>
          </cell>
          <cell r="O26">
            <v>1.03989</v>
          </cell>
        </row>
        <row r="31">
          <cell r="K31">
            <v>1.03</v>
          </cell>
          <cell r="L31">
            <v>1.03975</v>
          </cell>
          <cell r="M31">
            <v>1.0404100000000001</v>
          </cell>
          <cell r="N31">
            <v>1.0398000000000001</v>
          </cell>
          <cell r="O31">
            <v>1.03989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Калькуляция"/>
      <sheetName val="Комментарии"/>
      <sheetName val="Проверка"/>
      <sheetName val="Диапазоны"/>
      <sheetName val="TEHSHEET"/>
      <sheetName val="REESTR"/>
      <sheetName val="Заголовок2"/>
      <sheetName val="Заголовок"/>
      <sheetName val="СКО"/>
      <sheetName val="Расчет темпер.графика -Федецкий"/>
      <sheetName val="REESTR_MO"/>
      <sheetName val="дефляторы"/>
      <sheetName val="Èíñòðóêöèÿ"/>
      <sheetName val="Ñïèñîê îðãàíèçàöèé"/>
      <sheetName val="Êàëüêóëÿöèÿ"/>
      <sheetName val="Êîììåíòàðèè"/>
      <sheetName val="Ïðîâåðêà"/>
      <sheetName val="Äèàïàçîíû"/>
      <sheetName val="Çàãîëîâîê2"/>
      <sheetName val="Çàãîëîâîê"/>
      <sheetName val="ÑÊÎ"/>
      <sheetName val="Ðàñ÷åò òåìïåð.ãðàôèêà -Ôåäåöêè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nel"/>
      <sheetName val="SMetstrait"/>
      <sheetName val="Result9398"/>
      <sheetName val="Grafsoud"/>
      <sheetName val="Fuelsoude"/>
      <sheetName val="AmFfiAtAssur"/>
      <sheetName val="BUD Normal"/>
      <sheetName val="BUD mois Avril"/>
    </sheetNames>
    <sheetDataSet>
      <sheetData sheetId="0" refreshError="1"/>
      <sheetData sheetId="1" refreshError="1">
        <row r="6">
          <cell r="B6" t="str">
            <v>FRIGUIA</v>
          </cell>
          <cell r="N6" t="str">
            <v>BUDGET  SORTIES  MG   1995</v>
          </cell>
        </row>
        <row r="7">
          <cell r="B7" t="str">
            <v>CG</v>
          </cell>
          <cell r="O7" t="str">
            <v>T    O    T    A    L</v>
          </cell>
          <cell r="R7" t="str">
            <v>en  US  Dollars</v>
          </cell>
          <cell r="W7" t="str">
            <v>1 / 2</v>
          </cell>
        </row>
        <row r="8">
          <cell r="R8" t="str">
            <v>E  S  T</v>
          </cell>
          <cell r="S8" t="str">
            <v>I  M  E</v>
          </cell>
          <cell r="U8">
            <v>625700</v>
          </cell>
        </row>
        <row r="10">
          <cell r="B10" t="str">
            <v xml:space="preserve"> </v>
          </cell>
          <cell r="C10" t="str">
            <v>BUDGET</v>
          </cell>
          <cell r="E10" t="str">
            <v>Realisation</v>
          </cell>
          <cell r="H10">
            <v>1995</v>
          </cell>
          <cell r="W10" t="str">
            <v>Budget</v>
          </cell>
        </row>
        <row r="11">
          <cell r="B11" t="str">
            <v>BUDGETS</v>
          </cell>
          <cell r="C11" t="str">
            <v>MENSUEL</v>
          </cell>
          <cell r="E11">
            <v>1992</v>
          </cell>
          <cell r="F11">
            <v>1993</v>
          </cell>
          <cell r="G11">
            <v>1994</v>
          </cell>
          <cell r="H11" t="str">
            <v>Budget</v>
          </cell>
          <cell r="U11" t="str">
            <v>Probable</v>
          </cell>
          <cell r="V11" t="str">
            <v>P12</v>
          </cell>
          <cell r="W11">
            <v>1996</v>
          </cell>
        </row>
        <row r="12">
          <cell r="C12" t="str">
            <v xml:space="preserve"> </v>
          </cell>
          <cell r="H12">
            <v>12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</row>
        <row r="14">
          <cell r="B14">
            <v>110</v>
          </cell>
          <cell r="C14">
            <v>38188.333333333336</v>
          </cell>
          <cell r="E14">
            <v>952293</v>
          </cell>
          <cell r="F14">
            <v>940822</v>
          </cell>
          <cell r="G14">
            <v>792218</v>
          </cell>
          <cell r="H14">
            <v>480187</v>
          </cell>
          <cell r="I14">
            <v>52194</v>
          </cell>
          <cell r="J14">
            <v>85870</v>
          </cell>
          <cell r="K14">
            <v>122690</v>
          </cell>
          <cell r="L14">
            <v>79445</v>
          </cell>
          <cell r="M14">
            <v>70422</v>
          </cell>
          <cell r="N14">
            <v>98865</v>
          </cell>
          <cell r="O14">
            <v>67421</v>
          </cell>
          <cell r="P14">
            <v>76414</v>
          </cell>
          <cell r="Q14">
            <v>81074.226423145825</v>
          </cell>
          <cell r="R14">
            <v>81074.226423145825</v>
          </cell>
          <cell r="S14">
            <v>81074.226423145825</v>
          </cell>
          <cell r="T14">
            <v>81074.226423145825</v>
          </cell>
          <cell r="U14">
            <v>1006379.9056925834</v>
          </cell>
          <cell r="V14">
            <v>829000</v>
          </cell>
          <cell r="W14">
            <v>532579</v>
          </cell>
        </row>
        <row r="15">
          <cell r="B15">
            <v>120</v>
          </cell>
          <cell r="C15">
            <v>28282.25</v>
          </cell>
          <cell r="E15">
            <v>362310</v>
          </cell>
          <cell r="F15">
            <v>330311</v>
          </cell>
          <cell r="G15">
            <v>467584</v>
          </cell>
          <cell r="H15">
            <v>339387</v>
          </cell>
          <cell r="I15">
            <v>32928</v>
          </cell>
          <cell r="J15">
            <v>36357</v>
          </cell>
          <cell r="K15">
            <v>26242</v>
          </cell>
          <cell r="L15">
            <v>17246</v>
          </cell>
          <cell r="M15">
            <v>36740</v>
          </cell>
          <cell r="N15">
            <v>39761</v>
          </cell>
          <cell r="O15">
            <v>81892</v>
          </cell>
          <cell r="P15">
            <v>28073</v>
          </cell>
          <cell r="Q15">
            <v>37134.227187914861</v>
          </cell>
          <cell r="R15">
            <v>37134.227187914861</v>
          </cell>
          <cell r="S15">
            <v>37134.227187914861</v>
          </cell>
          <cell r="T15">
            <v>37134.227187914861</v>
          </cell>
          <cell r="U15">
            <v>447775.90875165956</v>
          </cell>
          <cell r="V15">
            <v>400000</v>
          </cell>
          <cell r="W15">
            <v>302000</v>
          </cell>
        </row>
        <row r="16">
          <cell r="B16">
            <v>200</v>
          </cell>
          <cell r="C16">
            <v>302322</v>
          </cell>
          <cell r="E16">
            <v>4387175</v>
          </cell>
          <cell r="F16">
            <v>4753384</v>
          </cell>
          <cell r="G16">
            <v>4458238</v>
          </cell>
          <cell r="H16">
            <v>3627864</v>
          </cell>
          <cell r="I16">
            <v>470903</v>
          </cell>
          <cell r="J16">
            <v>342640</v>
          </cell>
          <cell r="K16">
            <v>401477</v>
          </cell>
          <cell r="L16">
            <v>268217</v>
          </cell>
          <cell r="M16">
            <v>246022</v>
          </cell>
          <cell r="N16">
            <v>464497</v>
          </cell>
          <cell r="O16">
            <v>301806</v>
          </cell>
          <cell r="P16">
            <v>466484</v>
          </cell>
          <cell r="Q16">
            <v>367576.71662134444</v>
          </cell>
          <cell r="R16">
            <v>367576.71662134444</v>
          </cell>
          <cell r="S16">
            <v>367576.71662134444</v>
          </cell>
          <cell r="T16">
            <v>367576.71662134444</v>
          </cell>
          <cell r="U16">
            <v>4432352.8664853778</v>
          </cell>
          <cell r="V16">
            <v>4428000</v>
          </cell>
          <cell r="W16">
            <v>3960000</v>
          </cell>
        </row>
        <row r="17">
          <cell r="B17">
            <v>300</v>
          </cell>
          <cell r="C17">
            <v>59583.333333333336</v>
          </cell>
          <cell r="E17">
            <v>899968</v>
          </cell>
          <cell r="F17">
            <v>1226006</v>
          </cell>
          <cell r="G17">
            <v>1099314</v>
          </cell>
          <cell r="H17">
            <v>715000</v>
          </cell>
          <cell r="I17">
            <v>219952</v>
          </cell>
          <cell r="J17">
            <v>101739</v>
          </cell>
          <cell r="K17">
            <v>16459</v>
          </cell>
          <cell r="L17">
            <v>222264</v>
          </cell>
          <cell r="M17">
            <v>48259</v>
          </cell>
          <cell r="N17">
            <v>71992</v>
          </cell>
          <cell r="O17">
            <v>-18995</v>
          </cell>
          <cell r="P17">
            <v>146332</v>
          </cell>
          <cell r="Q17">
            <v>100269.44962484704</v>
          </cell>
          <cell r="R17">
            <v>100269.44962484704</v>
          </cell>
          <cell r="S17">
            <v>100269.44962484704</v>
          </cell>
          <cell r="T17">
            <v>100269.44962484704</v>
          </cell>
          <cell r="U17">
            <v>1209079.7984993882</v>
          </cell>
          <cell r="V17">
            <v>1200000</v>
          </cell>
          <cell r="W17">
            <v>900000</v>
          </cell>
        </row>
        <row r="18">
          <cell r="B18">
            <v>400</v>
          </cell>
          <cell r="C18">
            <v>111.25</v>
          </cell>
          <cell r="E18">
            <v>258</v>
          </cell>
          <cell r="F18">
            <v>1549</v>
          </cell>
          <cell r="G18">
            <v>1425</v>
          </cell>
          <cell r="H18">
            <v>1335</v>
          </cell>
          <cell r="I18">
            <v>0</v>
          </cell>
          <cell r="J18">
            <v>0</v>
          </cell>
          <cell r="K18">
            <v>353</v>
          </cell>
          <cell r="L18">
            <v>0</v>
          </cell>
          <cell r="M18">
            <v>27</v>
          </cell>
          <cell r="N18">
            <v>242</v>
          </cell>
          <cell r="O18">
            <v>240</v>
          </cell>
          <cell r="P18">
            <v>115</v>
          </cell>
          <cell r="Q18">
            <v>121.24134876333909</v>
          </cell>
          <cell r="R18">
            <v>121.24134876333909</v>
          </cell>
          <cell r="S18">
            <v>121.24134876333909</v>
          </cell>
          <cell r="T18">
            <v>121.24134876333909</v>
          </cell>
          <cell r="U18">
            <v>1461.9653950533566</v>
          </cell>
          <cell r="V18">
            <v>1335</v>
          </cell>
          <cell r="W18">
            <v>1350</v>
          </cell>
        </row>
        <row r="19">
          <cell r="B19">
            <v>431</v>
          </cell>
          <cell r="C19">
            <v>9930.5833333333339</v>
          </cell>
          <cell r="E19">
            <v>127176</v>
          </cell>
          <cell r="F19">
            <v>210237</v>
          </cell>
          <cell r="G19">
            <v>125623</v>
          </cell>
          <cell r="H19">
            <v>119167</v>
          </cell>
          <cell r="I19">
            <v>2269</v>
          </cell>
          <cell r="J19">
            <v>17475</v>
          </cell>
          <cell r="K19">
            <v>24582</v>
          </cell>
          <cell r="L19">
            <v>27840</v>
          </cell>
          <cell r="M19">
            <v>15885</v>
          </cell>
          <cell r="N19">
            <v>1227</v>
          </cell>
          <cell r="O19">
            <v>22690</v>
          </cell>
          <cell r="P19">
            <v>8191</v>
          </cell>
          <cell r="Q19">
            <v>14911.196751334763</v>
          </cell>
          <cell r="R19">
            <v>14911.196751334763</v>
          </cell>
          <cell r="S19">
            <v>14911.196751334763</v>
          </cell>
          <cell r="T19">
            <v>14911.196751334763</v>
          </cell>
          <cell r="U19">
            <v>179803.78700533905</v>
          </cell>
          <cell r="V19">
            <v>130000</v>
          </cell>
          <cell r="W19">
            <v>120000</v>
          </cell>
        </row>
        <row r="20">
          <cell r="B20">
            <v>510</v>
          </cell>
          <cell r="C20">
            <v>4901.75</v>
          </cell>
          <cell r="E20">
            <v>28249</v>
          </cell>
          <cell r="F20">
            <v>98740</v>
          </cell>
          <cell r="G20">
            <v>36385</v>
          </cell>
          <cell r="H20">
            <v>58821</v>
          </cell>
          <cell r="I20">
            <v>1520</v>
          </cell>
          <cell r="J20">
            <v>0</v>
          </cell>
          <cell r="K20">
            <v>581</v>
          </cell>
          <cell r="L20">
            <v>4001</v>
          </cell>
          <cell r="M20">
            <v>84</v>
          </cell>
          <cell r="N20">
            <v>879</v>
          </cell>
          <cell r="O20">
            <v>7235</v>
          </cell>
          <cell r="P20">
            <v>3344</v>
          </cell>
          <cell r="Q20">
            <v>2189.5418194271806</v>
          </cell>
          <cell r="R20">
            <v>2189.5418194271806</v>
          </cell>
          <cell r="S20">
            <v>2189.5418194271806</v>
          </cell>
          <cell r="T20">
            <v>2189.5418194271806</v>
          </cell>
          <cell r="U20">
            <v>26402.167277708722</v>
          </cell>
          <cell r="V20">
            <v>35000</v>
          </cell>
          <cell r="W20">
            <v>57510</v>
          </cell>
        </row>
        <row r="21">
          <cell r="B21">
            <v>520</v>
          </cell>
          <cell r="C21">
            <v>1350.5833333333333</v>
          </cell>
          <cell r="E21">
            <v>16479</v>
          </cell>
          <cell r="F21">
            <v>18628</v>
          </cell>
          <cell r="G21">
            <v>-5426</v>
          </cell>
          <cell r="H21">
            <v>16207</v>
          </cell>
          <cell r="I21">
            <v>82</v>
          </cell>
          <cell r="J21">
            <v>98</v>
          </cell>
          <cell r="K21">
            <v>1237</v>
          </cell>
          <cell r="L21">
            <v>367</v>
          </cell>
          <cell r="M21">
            <v>0</v>
          </cell>
          <cell r="N21">
            <v>1299</v>
          </cell>
          <cell r="O21">
            <v>682</v>
          </cell>
          <cell r="P21">
            <v>0</v>
          </cell>
          <cell r="Q21">
            <v>467.21973192832297</v>
          </cell>
          <cell r="R21">
            <v>467.21973192832297</v>
          </cell>
          <cell r="S21">
            <v>467.21973192832297</v>
          </cell>
          <cell r="T21">
            <v>467.21973192832297</v>
          </cell>
          <cell r="U21">
            <v>5633.8789277132928</v>
          </cell>
          <cell r="V21">
            <v>21100</v>
          </cell>
          <cell r="W21">
            <v>21100</v>
          </cell>
        </row>
        <row r="22">
          <cell r="B22">
            <v>530</v>
          </cell>
          <cell r="C22">
            <v>24953.5</v>
          </cell>
          <cell r="E22">
            <v>711262</v>
          </cell>
          <cell r="F22">
            <v>488014</v>
          </cell>
          <cell r="G22">
            <v>379997</v>
          </cell>
          <cell r="H22">
            <v>299442</v>
          </cell>
          <cell r="I22">
            <v>8035</v>
          </cell>
          <cell r="J22">
            <v>124148</v>
          </cell>
          <cell r="K22">
            <v>21603</v>
          </cell>
          <cell r="L22">
            <v>-3419</v>
          </cell>
          <cell r="M22">
            <v>21227</v>
          </cell>
          <cell r="N22">
            <v>30326</v>
          </cell>
          <cell r="O22">
            <v>55766</v>
          </cell>
          <cell r="P22">
            <v>21587</v>
          </cell>
          <cell r="Q22">
            <v>34656.535509911977</v>
          </cell>
          <cell r="R22">
            <v>34656.535509911977</v>
          </cell>
          <cell r="S22">
            <v>34656.535509911977</v>
          </cell>
          <cell r="T22">
            <v>34656.535509911977</v>
          </cell>
          <cell r="U22">
            <v>417899.14203964779</v>
          </cell>
          <cell r="V22">
            <v>330000</v>
          </cell>
          <cell r="W22">
            <v>371450</v>
          </cell>
        </row>
        <row r="23">
          <cell r="B23">
            <v>540</v>
          </cell>
          <cell r="C23">
            <v>9533.3333333333339</v>
          </cell>
          <cell r="E23">
            <v>228231</v>
          </cell>
          <cell r="F23">
            <v>119833</v>
          </cell>
          <cell r="G23">
            <v>135665</v>
          </cell>
          <cell r="H23">
            <v>114400</v>
          </cell>
          <cell r="I23">
            <v>1376</v>
          </cell>
          <cell r="J23">
            <v>4218</v>
          </cell>
          <cell r="K23">
            <v>16873</v>
          </cell>
          <cell r="L23">
            <v>5029</v>
          </cell>
          <cell r="M23">
            <v>6894</v>
          </cell>
          <cell r="N23">
            <v>14463</v>
          </cell>
          <cell r="O23">
            <v>2409</v>
          </cell>
          <cell r="P23">
            <v>40637</v>
          </cell>
          <cell r="Q23">
            <v>11404.256612079938</v>
          </cell>
          <cell r="R23">
            <v>11404.256612079938</v>
          </cell>
          <cell r="S23">
            <v>11404.256612079938</v>
          </cell>
          <cell r="T23">
            <v>11404.256612079938</v>
          </cell>
          <cell r="U23">
            <v>137516.02644831978</v>
          </cell>
          <cell r="V23">
            <v>110500</v>
          </cell>
          <cell r="W23">
            <v>169500</v>
          </cell>
        </row>
        <row r="24">
          <cell r="B24">
            <v>550</v>
          </cell>
          <cell r="C24">
            <v>15515.5</v>
          </cell>
          <cell r="E24">
            <v>374721</v>
          </cell>
          <cell r="F24">
            <v>196341</v>
          </cell>
          <cell r="G24">
            <v>125046</v>
          </cell>
          <cell r="H24">
            <v>186186</v>
          </cell>
          <cell r="I24">
            <v>610</v>
          </cell>
          <cell r="J24">
            <v>27540</v>
          </cell>
          <cell r="K24">
            <v>3679</v>
          </cell>
          <cell r="L24">
            <v>2023</v>
          </cell>
          <cell r="M24">
            <v>119886</v>
          </cell>
          <cell r="N24">
            <v>-85011</v>
          </cell>
          <cell r="O24">
            <v>7615</v>
          </cell>
          <cell r="P24">
            <v>4527</v>
          </cell>
          <cell r="Q24">
            <v>10035.482736072128</v>
          </cell>
          <cell r="R24">
            <v>10035.482736072128</v>
          </cell>
          <cell r="S24">
            <v>10035.482736072128</v>
          </cell>
          <cell r="T24">
            <v>10035.482736072128</v>
          </cell>
          <cell r="U24">
            <v>121010.9309442885</v>
          </cell>
          <cell r="V24">
            <v>146005</v>
          </cell>
          <cell r="W24">
            <v>190500</v>
          </cell>
        </row>
        <row r="25">
          <cell r="B25">
            <v>560</v>
          </cell>
          <cell r="C25">
            <v>2383.3333333333335</v>
          </cell>
          <cell r="E25">
            <v>56768</v>
          </cell>
          <cell r="F25">
            <v>8164</v>
          </cell>
          <cell r="G25">
            <v>31972</v>
          </cell>
          <cell r="H25">
            <v>28600</v>
          </cell>
          <cell r="I25">
            <v>0</v>
          </cell>
          <cell r="J25">
            <v>1022</v>
          </cell>
          <cell r="K25">
            <v>53188</v>
          </cell>
          <cell r="L25">
            <v>1561</v>
          </cell>
          <cell r="M25">
            <v>93</v>
          </cell>
          <cell r="N25">
            <v>1362</v>
          </cell>
          <cell r="O25">
            <v>6883</v>
          </cell>
          <cell r="P25">
            <v>382</v>
          </cell>
          <cell r="Q25">
            <v>8003.0458782973437</v>
          </cell>
          <cell r="R25">
            <v>8003.0458782973437</v>
          </cell>
          <cell r="S25">
            <v>8003.0458782973437</v>
          </cell>
          <cell r="T25">
            <v>8003.0458782973437</v>
          </cell>
          <cell r="U25">
            <v>96503.183513189375</v>
          </cell>
          <cell r="V25">
            <v>80500</v>
          </cell>
          <cell r="W25">
            <v>112500</v>
          </cell>
        </row>
        <row r="26">
          <cell r="B26">
            <v>573</v>
          </cell>
          <cell r="C26">
            <v>2780.5833333333335</v>
          </cell>
          <cell r="E26">
            <v>44599</v>
          </cell>
          <cell r="F26">
            <v>42958</v>
          </cell>
          <cell r="G26">
            <v>35907</v>
          </cell>
          <cell r="H26">
            <v>33367</v>
          </cell>
          <cell r="I26">
            <v>1344</v>
          </cell>
          <cell r="J26">
            <v>21591</v>
          </cell>
          <cell r="K26">
            <v>-12817</v>
          </cell>
          <cell r="L26">
            <v>4267</v>
          </cell>
          <cell r="M26">
            <v>2900</v>
          </cell>
          <cell r="N26">
            <v>2348</v>
          </cell>
          <cell r="O26">
            <v>1731</v>
          </cell>
          <cell r="P26">
            <v>2304</v>
          </cell>
          <cell r="Q26">
            <v>2937.0933905124984</v>
          </cell>
          <cell r="R26">
            <v>2937.0933905124984</v>
          </cell>
          <cell r="S26">
            <v>2937.0933905124984</v>
          </cell>
          <cell r="T26">
            <v>2937.0933905124984</v>
          </cell>
          <cell r="U26">
            <v>35416.373562049994</v>
          </cell>
          <cell r="V26">
            <v>36395</v>
          </cell>
          <cell r="W26">
            <v>54494</v>
          </cell>
        </row>
        <row r="27">
          <cell r="B27">
            <v>574</v>
          </cell>
          <cell r="C27">
            <v>262.16666666666669</v>
          </cell>
          <cell r="E27">
            <v>3118</v>
          </cell>
          <cell r="F27">
            <v>3376</v>
          </cell>
          <cell r="G27">
            <v>3920</v>
          </cell>
          <cell r="H27">
            <v>3146</v>
          </cell>
          <cell r="I27">
            <v>419</v>
          </cell>
          <cell r="J27">
            <v>161</v>
          </cell>
          <cell r="K27">
            <v>281</v>
          </cell>
          <cell r="L27">
            <v>577</v>
          </cell>
          <cell r="M27">
            <v>121</v>
          </cell>
          <cell r="N27">
            <v>150</v>
          </cell>
          <cell r="O27">
            <v>360</v>
          </cell>
          <cell r="P27">
            <v>164</v>
          </cell>
          <cell r="Q27">
            <v>277.10535495244244</v>
          </cell>
          <cell r="R27">
            <v>277.10535495244244</v>
          </cell>
          <cell r="S27">
            <v>277.10535495244244</v>
          </cell>
          <cell r="T27">
            <v>277.10535495244244</v>
          </cell>
          <cell r="U27">
            <v>3341.4214198097688</v>
          </cell>
          <cell r="V27">
            <v>3200</v>
          </cell>
          <cell r="W27">
            <v>4000</v>
          </cell>
        </row>
        <row r="28">
          <cell r="B28">
            <v>581</v>
          </cell>
          <cell r="C28">
            <v>49652.75</v>
          </cell>
          <cell r="E28">
            <v>569157</v>
          </cell>
          <cell r="F28">
            <v>717242</v>
          </cell>
          <cell r="G28">
            <v>657717</v>
          </cell>
          <cell r="H28">
            <v>595833</v>
          </cell>
          <cell r="I28">
            <v>28585</v>
          </cell>
          <cell r="J28">
            <v>47988</v>
          </cell>
          <cell r="K28">
            <v>80279</v>
          </cell>
          <cell r="L28">
            <v>78695</v>
          </cell>
          <cell r="M28">
            <v>31620</v>
          </cell>
          <cell r="N28">
            <v>59535</v>
          </cell>
          <cell r="O28">
            <v>45967</v>
          </cell>
          <cell r="P28">
            <v>74092</v>
          </cell>
          <cell r="Q28">
            <v>55441.050373447448</v>
          </cell>
          <cell r="R28">
            <v>55441.050373447448</v>
          </cell>
          <cell r="S28">
            <v>55441.050373447448</v>
          </cell>
          <cell r="T28">
            <v>55441.050373447448</v>
          </cell>
          <cell r="U28">
            <v>668525.20149378991</v>
          </cell>
          <cell r="V28">
            <v>650000</v>
          </cell>
          <cell r="W28">
            <v>700000</v>
          </cell>
        </row>
        <row r="29">
          <cell r="B29">
            <v>582</v>
          </cell>
          <cell r="C29">
            <v>1986.0833333333333</v>
          </cell>
          <cell r="E29">
            <v>26031</v>
          </cell>
          <cell r="F29">
            <v>21990</v>
          </cell>
          <cell r="G29">
            <v>28565</v>
          </cell>
          <cell r="H29">
            <v>23833</v>
          </cell>
          <cell r="I29">
            <v>2048</v>
          </cell>
          <cell r="J29">
            <v>726</v>
          </cell>
          <cell r="K29">
            <v>55</v>
          </cell>
          <cell r="L29">
            <v>1155</v>
          </cell>
          <cell r="M29">
            <v>22401</v>
          </cell>
          <cell r="N29">
            <v>-19184</v>
          </cell>
          <cell r="O29">
            <v>3438</v>
          </cell>
          <cell r="P29">
            <v>883</v>
          </cell>
          <cell r="Q29">
            <v>1429.8288848016309</v>
          </cell>
          <cell r="R29">
            <v>1429.8288848016309</v>
          </cell>
          <cell r="S29">
            <v>1429.8288848016309</v>
          </cell>
          <cell r="T29">
            <v>1429.8288848016309</v>
          </cell>
          <cell r="U29">
            <v>17241.315539206524</v>
          </cell>
          <cell r="V29">
            <v>20000</v>
          </cell>
          <cell r="W29">
            <v>20000</v>
          </cell>
        </row>
        <row r="30">
          <cell r="B30">
            <v>584</v>
          </cell>
          <cell r="C30">
            <v>17072.25</v>
          </cell>
          <cell r="E30">
            <v>135838</v>
          </cell>
          <cell r="F30">
            <v>141055</v>
          </cell>
          <cell r="G30">
            <v>106967</v>
          </cell>
          <cell r="H30">
            <v>104867</v>
          </cell>
          <cell r="I30">
            <v>13925</v>
          </cell>
          <cell r="J30">
            <v>5336</v>
          </cell>
          <cell r="K30">
            <v>28954</v>
          </cell>
          <cell r="L30">
            <v>7463</v>
          </cell>
          <cell r="M30">
            <v>11436</v>
          </cell>
          <cell r="N30">
            <v>6173</v>
          </cell>
          <cell r="O30">
            <v>13313</v>
          </cell>
          <cell r="P30">
            <v>7189</v>
          </cell>
          <cell r="Q30">
            <v>11638.797194641564</v>
          </cell>
          <cell r="R30">
            <v>11638.797194641564</v>
          </cell>
          <cell r="S30">
            <v>11638.797194641564</v>
          </cell>
          <cell r="T30">
            <v>11638.797194641564</v>
          </cell>
          <cell r="U30">
            <v>140344.18877856625</v>
          </cell>
          <cell r="V30">
            <v>143889</v>
          </cell>
          <cell r="W30">
            <v>110000</v>
          </cell>
        </row>
        <row r="31">
          <cell r="B31">
            <v>591</v>
          </cell>
          <cell r="C31">
            <v>377.33333333333331</v>
          </cell>
          <cell r="E31">
            <v>463237</v>
          </cell>
          <cell r="F31">
            <v>406071</v>
          </cell>
          <cell r="G31">
            <v>359031</v>
          </cell>
          <cell r="H31">
            <v>4528</v>
          </cell>
          <cell r="I31">
            <v>9876</v>
          </cell>
          <cell r="J31">
            <v>6119</v>
          </cell>
          <cell r="K31">
            <v>8608</v>
          </cell>
          <cell r="L31">
            <v>14134</v>
          </cell>
          <cell r="M31">
            <v>1806</v>
          </cell>
          <cell r="N31">
            <v>6585</v>
          </cell>
          <cell r="O31">
            <v>6863</v>
          </cell>
          <cell r="P31">
            <v>5749</v>
          </cell>
          <cell r="Q31">
            <v>7413.4679376887179</v>
          </cell>
          <cell r="R31">
            <v>7413.4679376887179</v>
          </cell>
          <cell r="S31">
            <v>7413.4679376887179</v>
          </cell>
          <cell r="T31">
            <v>7413.4679376887179</v>
          </cell>
          <cell r="U31">
            <v>89393.871750754886</v>
          </cell>
          <cell r="V31">
            <v>89610</v>
          </cell>
          <cell r="W31">
            <v>32000</v>
          </cell>
        </row>
        <row r="32">
          <cell r="B32">
            <v>592</v>
          </cell>
          <cell r="C32">
            <v>27011.083333333332</v>
          </cell>
          <cell r="E32">
            <v>5408</v>
          </cell>
          <cell r="F32">
            <v>8419</v>
          </cell>
          <cell r="G32">
            <v>3313</v>
          </cell>
          <cell r="H32">
            <v>324133</v>
          </cell>
          <cell r="I32">
            <v>17294</v>
          </cell>
          <cell r="J32">
            <v>3282</v>
          </cell>
          <cell r="K32">
            <v>38109</v>
          </cell>
          <cell r="L32">
            <v>84418</v>
          </cell>
          <cell r="M32">
            <v>34267</v>
          </cell>
          <cell r="N32">
            <v>63413</v>
          </cell>
          <cell r="O32">
            <v>35558</v>
          </cell>
          <cell r="P32">
            <v>64409</v>
          </cell>
          <cell r="Q32">
            <v>42285.557411574002</v>
          </cell>
          <cell r="R32">
            <v>42285.557411574002</v>
          </cell>
          <cell r="S32">
            <v>42285.557411574002</v>
          </cell>
          <cell r="T32">
            <v>42285.557411574002</v>
          </cell>
          <cell r="U32">
            <v>509892.22964629601</v>
          </cell>
          <cell r="V32">
            <v>511480</v>
          </cell>
          <cell r="W32">
            <v>453300</v>
          </cell>
        </row>
        <row r="33">
          <cell r="B33">
            <v>593</v>
          </cell>
          <cell r="C33">
            <v>127.08333333333333</v>
          </cell>
          <cell r="E33">
            <v>1017</v>
          </cell>
          <cell r="F33">
            <v>1560</v>
          </cell>
          <cell r="G33">
            <v>1013</v>
          </cell>
          <cell r="H33">
            <v>1525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500</v>
          </cell>
        </row>
        <row r="34">
          <cell r="B34">
            <v>594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12.533650179219293</v>
          </cell>
          <cell r="R34">
            <v>12.533650179219293</v>
          </cell>
          <cell r="S34">
            <v>12.533650179219293</v>
          </cell>
          <cell r="T34">
            <v>12.533650179219293</v>
          </cell>
          <cell r="U34">
            <v>151.13460071687717</v>
          </cell>
          <cell r="V34">
            <v>151</v>
          </cell>
          <cell r="W34">
            <v>0</v>
          </cell>
        </row>
        <row r="35">
          <cell r="B35">
            <v>631</v>
          </cell>
          <cell r="C35">
            <v>746.75</v>
          </cell>
          <cell r="E35">
            <v>20556</v>
          </cell>
          <cell r="F35">
            <v>15972</v>
          </cell>
          <cell r="G35">
            <v>8266</v>
          </cell>
          <cell r="H35">
            <v>8961</v>
          </cell>
          <cell r="I35">
            <v>590</v>
          </cell>
          <cell r="J35">
            <v>92</v>
          </cell>
          <cell r="K35">
            <v>1263</v>
          </cell>
          <cell r="L35">
            <v>174</v>
          </cell>
          <cell r="M35">
            <v>599</v>
          </cell>
          <cell r="N35">
            <v>386</v>
          </cell>
          <cell r="O35">
            <v>108</v>
          </cell>
          <cell r="P35">
            <v>166</v>
          </cell>
          <cell r="Q35">
            <v>419.19475549903746</v>
          </cell>
          <cell r="R35">
            <v>419.19475549903746</v>
          </cell>
          <cell r="S35">
            <v>419.19475549903746</v>
          </cell>
          <cell r="T35">
            <v>419.19475549903746</v>
          </cell>
          <cell r="U35">
            <v>5054.7790219961498</v>
          </cell>
          <cell r="V35">
            <v>8095</v>
          </cell>
          <cell r="W35">
            <v>9000</v>
          </cell>
        </row>
        <row r="36">
          <cell r="B36">
            <v>634</v>
          </cell>
          <cell r="C36">
            <v>4369.416666666667</v>
          </cell>
          <cell r="E36">
            <v>68537</v>
          </cell>
          <cell r="F36">
            <v>47438</v>
          </cell>
          <cell r="G36">
            <v>69220</v>
          </cell>
          <cell r="H36">
            <v>52433</v>
          </cell>
          <cell r="I36">
            <v>10071</v>
          </cell>
          <cell r="J36">
            <v>1641</v>
          </cell>
          <cell r="K36">
            <v>-1834</v>
          </cell>
          <cell r="L36">
            <v>6125</v>
          </cell>
          <cell r="M36">
            <v>1855</v>
          </cell>
          <cell r="N36">
            <v>5511</v>
          </cell>
          <cell r="O36">
            <v>4242</v>
          </cell>
          <cell r="P36">
            <v>3708</v>
          </cell>
          <cell r="Q36">
            <v>3886.5484154749429</v>
          </cell>
          <cell r="R36">
            <v>3886.5484154749429</v>
          </cell>
          <cell r="S36">
            <v>3886.5484154749429</v>
          </cell>
          <cell r="T36">
            <v>3886.5484154749429</v>
          </cell>
          <cell r="U36">
            <v>46865.193661899772</v>
          </cell>
          <cell r="V36">
            <v>52433</v>
          </cell>
          <cell r="W36">
            <v>66000</v>
          </cell>
        </row>
        <row r="37">
          <cell r="B37">
            <v>676</v>
          </cell>
          <cell r="C37">
            <v>2542.25</v>
          </cell>
          <cell r="E37">
            <v>29864</v>
          </cell>
          <cell r="F37">
            <v>26453</v>
          </cell>
          <cell r="G37">
            <v>34339</v>
          </cell>
          <cell r="H37">
            <v>30507</v>
          </cell>
          <cell r="I37">
            <v>3239</v>
          </cell>
          <cell r="J37">
            <v>3915</v>
          </cell>
          <cell r="K37">
            <v>2295</v>
          </cell>
          <cell r="L37">
            <v>1540</v>
          </cell>
          <cell r="M37">
            <v>1954</v>
          </cell>
          <cell r="N37">
            <v>1487</v>
          </cell>
          <cell r="O37">
            <v>3405</v>
          </cell>
          <cell r="P37">
            <v>2130</v>
          </cell>
          <cell r="Q37">
            <v>2477.5675824565669</v>
          </cell>
          <cell r="R37">
            <v>2477.5675824565669</v>
          </cell>
          <cell r="S37">
            <v>2477.5675824565669</v>
          </cell>
          <cell r="T37">
            <v>2477.5675824565669</v>
          </cell>
          <cell r="U37">
            <v>29875.270329826264</v>
          </cell>
          <cell r="V37">
            <v>29958</v>
          </cell>
          <cell r="W37">
            <v>30500</v>
          </cell>
        </row>
        <row r="38">
          <cell r="B38">
            <v>687</v>
          </cell>
          <cell r="C38">
            <v>568</v>
          </cell>
          <cell r="E38">
            <v>8943</v>
          </cell>
          <cell r="F38">
            <v>6649</v>
          </cell>
          <cell r="G38">
            <v>6807</v>
          </cell>
          <cell r="H38">
            <v>6816</v>
          </cell>
          <cell r="I38">
            <v>1059</v>
          </cell>
          <cell r="J38">
            <v>656</v>
          </cell>
          <cell r="K38">
            <v>654</v>
          </cell>
          <cell r="L38">
            <v>564</v>
          </cell>
          <cell r="M38">
            <v>457</v>
          </cell>
          <cell r="N38">
            <v>371</v>
          </cell>
          <cell r="O38">
            <v>1407</v>
          </cell>
          <cell r="P38">
            <v>395</v>
          </cell>
          <cell r="Q38">
            <v>690.34352422769234</v>
          </cell>
          <cell r="R38">
            <v>690.34352422769234</v>
          </cell>
          <cell r="S38">
            <v>690.34352422769234</v>
          </cell>
          <cell r="T38">
            <v>690.34352422769234</v>
          </cell>
          <cell r="U38">
            <v>8324.3740969107675</v>
          </cell>
          <cell r="V38">
            <v>8350</v>
          </cell>
          <cell r="W38">
            <v>6800</v>
          </cell>
        </row>
        <row r="39">
          <cell r="B39">
            <v>689</v>
          </cell>
          <cell r="C39">
            <v>0</v>
          </cell>
          <cell r="E39">
            <v>0</v>
          </cell>
          <cell r="F39">
            <v>240</v>
          </cell>
          <cell r="G39">
            <v>161</v>
          </cell>
          <cell r="H39">
            <v>0</v>
          </cell>
          <cell r="I39">
            <v>0</v>
          </cell>
          <cell r="J39">
            <v>240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29.782931118936943</v>
          </cell>
          <cell r="R39">
            <v>29.782931118936943</v>
          </cell>
          <cell r="S39">
            <v>29.782931118936943</v>
          </cell>
          <cell r="T39">
            <v>29.782931118936943</v>
          </cell>
          <cell r="U39">
            <v>359.13172447574789</v>
          </cell>
          <cell r="V39">
            <v>240</v>
          </cell>
          <cell r="W39">
            <v>0</v>
          </cell>
        </row>
        <row r="40">
          <cell r="B40">
            <v>696</v>
          </cell>
          <cell r="C40">
            <v>1986.0833333333333</v>
          </cell>
          <cell r="E40">
            <v>16112</v>
          </cell>
          <cell r="F40">
            <v>22074</v>
          </cell>
          <cell r="G40">
            <v>17975</v>
          </cell>
          <cell r="H40">
            <v>23833</v>
          </cell>
          <cell r="I40">
            <v>773</v>
          </cell>
          <cell r="J40">
            <v>2178</v>
          </cell>
          <cell r="K40">
            <v>153</v>
          </cell>
          <cell r="L40">
            <v>326</v>
          </cell>
          <cell r="M40">
            <v>415</v>
          </cell>
          <cell r="N40">
            <v>1689</v>
          </cell>
          <cell r="O40">
            <v>386</v>
          </cell>
          <cell r="P40">
            <v>596</v>
          </cell>
          <cell r="Q40">
            <v>808.60657987913783</v>
          </cell>
          <cell r="R40">
            <v>808.60657987913783</v>
          </cell>
          <cell r="S40">
            <v>808.60657987913783</v>
          </cell>
          <cell r="T40">
            <v>808.60657987913783</v>
          </cell>
          <cell r="U40">
            <v>9750.4263195165513</v>
          </cell>
          <cell r="V40">
            <v>10518</v>
          </cell>
          <cell r="W40">
            <v>10500</v>
          </cell>
        </row>
        <row r="41">
          <cell r="B41">
            <v>701</v>
          </cell>
          <cell r="C41">
            <v>1241.9166666666667</v>
          </cell>
          <cell r="E41">
            <v>17607</v>
          </cell>
          <cell r="F41">
            <v>15453</v>
          </cell>
          <cell r="G41">
            <v>16497</v>
          </cell>
          <cell r="H41">
            <v>14903</v>
          </cell>
          <cell r="I41">
            <v>1348</v>
          </cell>
          <cell r="J41">
            <v>670</v>
          </cell>
          <cell r="K41">
            <v>2256</v>
          </cell>
          <cell r="L41">
            <v>157</v>
          </cell>
          <cell r="M41">
            <v>254</v>
          </cell>
          <cell r="N41">
            <v>858</v>
          </cell>
          <cell r="O41">
            <v>693</v>
          </cell>
          <cell r="P41">
            <v>312</v>
          </cell>
          <cell r="Q41">
            <v>812.57763736166271</v>
          </cell>
          <cell r="R41">
            <v>812.57763736166271</v>
          </cell>
          <cell r="S41">
            <v>812.57763736166271</v>
          </cell>
          <cell r="T41">
            <v>812.57763736166271</v>
          </cell>
          <cell r="U41">
            <v>9798.3105494466508</v>
          </cell>
          <cell r="V41">
            <v>14903</v>
          </cell>
          <cell r="W41">
            <v>14900</v>
          </cell>
        </row>
        <row r="42">
          <cell r="B42">
            <v>730</v>
          </cell>
          <cell r="C42">
            <v>317.75</v>
          </cell>
          <cell r="E42">
            <v>5732</v>
          </cell>
          <cell r="F42">
            <v>5057</v>
          </cell>
          <cell r="G42">
            <v>3070</v>
          </cell>
          <cell r="H42">
            <v>3813</v>
          </cell>
          <cell r="I42">
            <v>22</v>
          </cell>
          <cell r="J42">
            <v>0</v>
          </cell>
          <cell r="K42">
            <v>385</v>
          </cell>
          <cell r="L42">
            <v>6</v>
          </cell>
          <cell r="M42">
            <v>273</v>
          </cell>
          <cell r="N42">
            <v>0</v>
          </cell>
          <cell r="O42">
            <v>128</v>
          </cell>
          <cell r="P42">
            <v>177</v>
          </cell>
          <cell r="Q42">
            <v>122.97868641194373</v>
          </cell>
          <cell r="R42">
            <v>122.97868641194373</v>
          </cell>
          <cell r="S42">
            <v>122.97868641194373</v>
          </cell>
          <cell r="T42">
            <v>122.97868641194373</v>
          </cell>
          <cell r="U42">
            <v>1482.9147456477749</v>
          </cell>
          <cell r="V42">
            <v>3813</v>
          </cell>
          <cell r="W42">
            <v>3800</v>
          </cell>
        </row>
        <row r="43">
          <cell r="B43">
            <v>731</v>
          </cell>
          <cell r="C43">
            <v>199.58333333333334</v>
          </cell>
          <cell r="E43">
            <v>4360</v>
          </cell>
          <cell r="F43">
            <v>3461</v>
          </cell>
          <cell r="G43">
            <v>1414</v>
          </cell>
          <cell r="H43">
            <v>2395</v>
          </cell>
          <cell r="I43">
            <v>92</v>
          </cell>
          <cell r="J43">
            <v>420</v>
          </cell>
          <cell r="K43">
            <v>0</v>
          </cell>
          <cell r="L43">
            <v>0</v>
          </cell>
          <cell r="M43">
            <v>442</v>
          </cell>
          <cell r="N43">
            <v>534</v>
          </cell>
          <cell r="O43">
            <v>0</v>
          </cell>
          <cell r="P43">
            <v>1183</v>
          </cell>
          <cell r="Q43">
            <v>331.4592042445023</v>
          </cell>
          <cell r="R43">
            <v>331.4592042445023</v>
          </cell>
          <cell r="S43">
            <v>331.4592042445023</v>
          </cell>
          <cell r="T43">
            <v>331.4592042445023</v>
          </cell>
          <cell r="U43">
            <v>3996.8368169780097</v>
          </cell>
          <cell r="V43">
            <v>3136</v>
          </cell>
          <cell r="W43">
            <v>4810</v>
          </cell>
        </row>
        <row r="44">
          <cell r="B44">
            <v>741</v>
          </cell>
          <cell r="C44">
            <v>2550.1666666666665</v>
          </cell>
          <cell r="E44">
            <v>39743</v>
          </cell>
          <cell r="F44">
            <v>39176</v>
          </cell>
          <cell r="G44">
            <v>38185</v>
          </cell>
          <cell r="H44">
            <v>30602</v>
          </cell>
          <cell r="I44">
            <v>6566</v>
          </cell>
          <cell r="J44">
            <v>2472</v>
          </cell>
          <cell r="K44">
            <v>195</v>
          </cell>
          <cell r="L44">
            <v>1980</v>
          </cell>
          <cell r="M44">
            <v>3587</v>
          </cell>
          <cell r="N44">
            <v>3410</v>
          </cell>
          <cell r="O44">
            <v>1596</v>
          </cell>
          <cell r="P44">
            <v>2444</v>
          </cell>
          <cell r="Q44">
            <v>2761.1259058181113</v>
          </cell>
          <cell r="R44">
            <v>2761.1259058181113</v>
          </cell>
          <cell r="S44">
            <v>2761.1259058181113</v>
          </cell>
          <cell r="T44">
            <v>2761.1259058181113</v>
          </cell>
          <cell r="U44">
            <v>33294.503623272438</v>
          </cell>
          <cell r="V44">
            <v>34048</v>
          </cell>
          <cell r="W44">
            <v>32274</v>
          </cell>
        </row>
        <row r="45">
          <cell r="B45">
            <v>745</v>
          </cell>
          <cell r="C45">
            <v>95.333333333333329</v>
          </cell>
          <cell r="E45">
            <v>1872</v>
          </cell>
          <cell r="F45">
            <v>718</v>
          </cell>
          <cell r="G45">
            <v>442</v>
          </cell>
          <cell r="H45">
            <v>1144</v>
          </cell>
          <cell r="I45">
            <v>0</v>
          </cell>
          <cell r="J45">
            <v>31</v>
          </cell>
          <cell r="K45">
            <v>0</v>
          </cell>
          <cell r="L45">
            <v>0</v>
          </cell>
          <cell r="M45">
            <v>76</v>
          </cell>
          <cell r="N45">
            <v>0</v>
          </cell>
          <cell r="O45">
            <v>0</v>
          </cell>
          <cell r="P45">
            <v>0</v>
          </cell>
          <cell r="Q45">
            <v>13.278223457192716</v>
          </cell>
          <cell r="R45">
            <v>13.278223457192716</v>
          </cell>
          <cell r="S45">
            <v>13.278223457192716</v>
          </cell>
          <cell r="T45">
            <v>13.278223457192716</v>
          </cell>
          <cell r="U45">
            <v>160.11289382877089</v>
          </cell>
          <cell r="V45">
            <v>500</v>
          </cell>
          <cell r="W45">
            <v>700</v>
          </cell>
        </row>
        <row r="46">
          <cell r="B46">
            <v>761</v>
          </cell>
          <cell r="C46">
            <v>3197.6666666666665</v>
          </cell>
          <cell r="E46">
            <v>57960</v>
          </cell>
          <cell r="F46">
            <v>49138</v>
          </cell>
          <cell r="G46">
            <v>37960</v>
          </cell>
          <cell r="H46">
            <v>38372</v>
          </cell>
          <cell r="I46">
            <v>2183</v>
          </cell>
          <cell r="J46">
            <v>1578</v>
          </cell>
          <cell r="K46">
            <v>5156</v>
          </cell>
          <cell r="L46">
            <v>5958</v>
          </cell>
          <cell r="M46">
            <v>7959</v>
          </cell>
          <cell r="N46">
            <v>6286</v>
          </cell>
          <cell r="O46">
            <v>1654</v>
          </cell>
          <cell r="P46">
            <v>5493</v>
          </cell>
          <cell r="Q46">
            <v>4500.5731787103578</v>
          </cell>
          <cell r="R46">
            <v>4500.5731787103578</v>
          </cell>
          <cell r="S46">
            <v>4500.5731787103578</v>
          </cell>
          <cell r="T46">
            <v>4500.5731787103578</v>
          </cell>
          <cell r="U46">
            <v>54269.292714841431</v>
          </cell>
          <cell r="V46">
            <v>46387</v>
          </cell>
          <cell r="W46">
            <v>38400</v>
          </cell>
        </row>
        <row r="47">
          <cell r="B47">
            <v>771</v>
          </cell>
          <cell r="C47">
            <v>1191.6666666666667</v>
          </cell>
          <cell r="E47">
            <v>19425</v>
          </cell>
          <cell r="F47">
            <v>17988</v>
          </cell>
          <cell r="G47">
            <v>16323</v>
          </cell>
          <cell r="H47">
            <v>14300</v>
          </cell>
          <cell r="I47">
            <v>351</v>
          </cell>
          <cell r="J47">
            <v>742</v>
          </cell>
          <cell r="K47">
            <v>1141</v>
          </cell>
          <cell r="L47">
            <v>2307</v>
          </cell>
          <cell r="M47">
            <v>1120</v>
          </cell>
          <cell r="N47">
            <v>489</v>
          </cell>
          <cell r="O47">
            <v>214</v>
          </cell>
          <cell r="P47">
            <v>302</v>
          </cell>
          <cell r="Q47">
            <v>827.22091182847316</v>
          </cell>
          <cell r="R47">
            <v>827.22091182847316</v>
          </cell>
          <cell r="S47">
            <v>827.22091182847316</v>
          </cell>
          <cell r="T47">
            <v>827.22091182847316</v>
          </cell>
          <cell r="U47">
            <v>9974.8836473138945</v>
          </cell>
          <cell r="V47">
            <v>13159</v>
          </cell>
          <cell r="W47">
            <v>14300</v>
          </cell>
        </row>
        <row r="48">
          <cell r="B48">
            <v>774</v>
          </cell>
          <cell r="C48">
            <v>540.25</v>
          </cell>
          <cell r="E48">
            <v>8699</v>
          </cell>
          <cell r="F48">
            <v>8951</v>
          </cell>
          <cell r="G48">
            <v>7325</v>
          </cell>
          <cell r="H48">
            <v>6483</v>
          </cell>
          <cell r="I48">
            <v>126</v>
          </cell>
          <cell r="J48">
            <v>90</v>
          </cell>
          <cell r="K48">
            <v>505</v>
          </cell>
          <cell r="L48">
            <v>979</v>
          </cell>
          <cell r="M48">
            <v>253</v>
          </cell>
          <cell r="N48">
            <v>69</v>
          </cell>
          <cell r="O48">
            <v>468</v>
          </cell>
          <cell r="P48">
            <v>196</v>
          </cell>
          <cell r="Q48">
            <v>333.32063743943593</v>
          </cell>
          <cell r="R48">
            <v>333.32063743943593</v>
          </cell>
          <cell r="S48">
            <v>333.32063743943593</v>
          </cell>
          <cell r="T48">
            <v>333.32063743943593</v>
          </cell>
          <cell r="U48">
            <v>4019.2825497577433</v>
          </cell>
          <cell r="V48">
            <v>6571</v>
          </cell>
          <cell r="W48">
            <v>4500</v>
          </cell>
        </row>
        <row r="49">
          <cell r="B49">
            <v>775</v>
          </cell>
          <cell r="C49">
            <v>715</v>
          </cell>
          <cell r="E49">
            <v>8751</v>
          </cell>
          <cell r="F49">
            <v>8258</v>
          </cell>
          <cell r="G49">
            <v>9206</v>
          </cell>
          <cell r="H49">
            <v>8580</v>
          </cell>
          <cell r="I49">
            <v>485</v>
          </cell>
          <cell r="J49">
            <v>523</v>
          </cell>
          <cell r="K49">
            <v>630</v>
          </cell>
          <cell r="L49">
            <v>1730</v>
          </cell>
          <cell r="M49">
            <v>97</v>
          </cell>
          <cell r="N49">
            <v>114</v>
          </cell>
          <cell r="O49">
            <v>15</v>
          </cell>
          <cell r="P49">
            <v>0</v>
          </cell>
          <cell r="Q49">
            <v>445.99939350608065</v>
          </cell>
          <cell r="R49">
            <v>445.99939350608065</v>
          </cell>
          <cell r="S49">
            <v>445.99939350608065</v>
          </cell>
          <cell r="T49">
            <v>445.99939350608065</v>
          </cell>
          <cell r="U49">
            <v>5377.9975740243226</v>
          </cell>
          <cell r="V49">
            <v>8580</v>
          </cell>
          <cell r="W49">
            <v>9613</v>
          </cell>
        </row>
        <row r="50">
          <cell r="B50">
            <v>786</v>
          </cell>
          <cell r="C50">
            <v>246.25</v>
          </cell>
          <cell r="E50">
            <v>3407</v>
          </cell>
          <cell r="F50">
            <v>6290</v>
          </cell>
          <cell r="G50">
            <v>5439</v>
          </cell>
          <cell r="H50">
            <v>2955</v>
          </cell>
          <cell r="I50">
            <v>12</v>
          </cell>
          <cell r="J50">
            <v>190</v>
          </cell>
          <cell r="K50">
            <v>6411</v>
          </cell>
          <cell r="L50">
            <v>673</v>
          </cell>
          <cell r="M50">
            <v>553</v>
          </cell>
          <cell r="N50">
            <v>698</v>
          </cell>
          <cell r="O50">
            <v>7718</v>
          </cell>
          <cell r="P50">
            <v>546</v>
          </cell>
          <cell r="Q50">
            <v>2084.9292738719141</v>
          </cell>
          <cell r="R50">
            <v>2084.9292738719141</v>
          </cell>
          <cell r="S50">
            <v>2084.9292738719141</v>
          </cell>
          <cell r="T50">
            <v>2084.9292738719141</v>
          </cell>
          <cell r="U50">
            <v>25140.717095487664</v>
          </cell>
          <cell r="V50">
            <v>18658</v>
          </cell>
          <cell r="W50">
            <v>2600</v>
          </cell>
        </row>
        <row r="51">
          <cell r="B51">
            <v>789</v>
          </cell>
          <cell r="C51">
            <v>397.25</v>
          </cell>
          <cell r="E51">
            <v>8049</v>
          </cell>
          <cell r="F51">
            <v>8681</v>
          </cell>
          <cell r="G51">
            <v>2706</v>
          </cell>
          <cell r="H51">
            <v>4767</v>
          </cell>
          <cell r="I51">
            <v>326</v>
          </cell>
          <cell r="J51">
            <v>78</v>
          </cell>
          <cell r="K51">
            <v>-215</v>
          </cell>
          <cell r="L51">
            <v>338</v>
          </cell>
          <cell r="M51">
            <v>54</v>
          </cell>
          <cell r="N51">
            <v>0</v>
          </cell>
          <cell r="O51">
            <v>685</v>
          </cell>
          <cell r="P51">
            <v>45</v>
          </cell>
          <cell r="Q51">
            <v>162.68926123719302</v>
          </cell>
          <cell r="R51">
            <v>162.68926123719302</v>
          </cell>
          <cell r="S51">
            <v>162.68926123719302</v>
          </cell>
          <cell r="T51">
            <v>162.68926123719302</v>
          </cell>
          <cell r="U51">
            <v>1961.7570449487721</v>
          </cell>
          <cell r="V51">
            <v>1935</v>
          </cell>
          <cell r="W51">
            <v>1800</v>
          </cell>
        </row>
        <row r="52">
          <cell r="B52">
            <v>791</v>
          </cell>
          <cell r="C52">
            <v>158.91666666666666</v>
          </cell>
          <cell r="E52">
            <v>1640</v>
          </cell>
          <cell r="F52">
            <v>2352</v>
          </cell>
          <cell r="G52">
            <v>1403</v>
          </cell>
          <cell r="H52">
            <v>1907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447</v>
          </cell>
          <cell r="O52">
            <v>0</v>
          </cell>
          <cell r="P52">
            <v>848</v>
          </cell>
          <cell r="Q52">
            <v>160.70373249593052</v>
          </cell>
          <cell r="R52">
            <v>160.70373249593052</v>
          </cell>
          <cell r="S52">
            <v>160.70373249593052</v>
          </cell>
          <cell r="T52">
            <v>160.70373249593052</v>
          </cell>
          <cell r="U52">
            <v>1937.8149299837223</v>
          </cell>
          <cell r="V52">
            <v>1900</v>
          </cell>
          <cell r="W52">
            <v>1900</v>
          </cell>
        </row>
        <row r="53">
          <cell r="B53">
            <v>802</v>
          </cell>
          <cell r="C53">
            <v>158.91666666666666</v>
          </cell>
          <cell r="H53">
            <v>1907</v>
          </cell>
          <cell r="I53">
            <v>73</v>
          </cell>
          <cell r="J53">
            <v>0</v>
          </cell>
          <cell r="K53">
            <v>0</v>
          </cell>
          <cell r="L53">
            <v>402</v>
          </cell>
          <cell r="M53">
            <v>0</v>
          </cell>
          <cell r="N53">
            <v>139</v>
          </cell>
          <cell r="O53">
            <v>0</v>
          </cell>
          <cell r="P53">
            <v>111</v>
          </cell>
          <cell r="Q53">
            <v>89.969271088455343</v>
          </cell>
          <cell r="R53">
            <v>89.969271088455343</v>
          </cell>
          <cell r="S53">
            <v>89.969271088455343</v>
          </cell>
          <cell r="T53">
            <v>89.969271088455343</v>
          </cell>
          <cell r="U53">
            <v>1084.8770843538214</v>
          </cell>
          <cell r="V53">
            <v>1100</v>
          </cell>
          <cell r="W53">
            <v>2000</v>
          </cell>
        </row>
        <row r="54">
          <cell r="B54">
            <v>805</v>
          </cell>
          <cell r="C54">
            <v>1032.75</v>
          </cell>
          <cell r="E54">
            <v>9535</v>
          </cell>
          <cell r="F54">
            <v>7654</v>
          </cell>
          <cell r="G54">
            <v>7684</v>
          </cell>
          <cell r="H54">
            <v>12393</v>
          </cell>
          <cell r="I54">
            <v>144</v>
          </cell>
          <cell r="J54">
            <v>95</v>
          </cell>
          <cell r="K54">
            <v>955</v>
          </cell>
          <cell r="L54">
            <v>913</v>
          </cell>
          <cell r="M54">
            <v>5093</v>
          </cell>
          <cell r="N54">
            <v>1000</v>
          </cell>
          <cell r="O54">
            <v>1993</v>
          </cell>
          <cell r="P54">
            <v>475</v>
          </cell>
          <cell r="Q54">
            <v>1323.8512882367472</v>
          </cell>
          <cell r="R54">
            <v>1323.8512882367472</v>
          </cell>
          <cell r="S54">
            <v>1323.8512882367472</v>
          </cell>
          <cell r="T54">
            <v>1323.8512882367472</v>
          </cell>
          <cell r="U54">
            <v>15963.405152946987</v>
          </cell>
          <cell r="V54">
            <v>12393</v>
          </cell>
          <cell r="W54">
            <v>12800</v>
          </cell>
        </row>
        <row r="55">
          <cell r="B55">
            <v>806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3504</v>
          </cell>
          <cell r="J55">
            <v>3730</v>
          </cell>
          <cell r="K55">
            <v>26</v>
          </cell>
          <cell r="L55">
            <v>5269</v>
          </cell>
          <cell r="M55">
            <v>2299</v>
          </cell>
          <cell r="N55">
            <v>4109</v>
          </cell>
          <cell r="O55">
            <v>125</v>
          </cell>
          <cell r="P55">
            <v>-99664</v>
          </cell>
          <cell r="Q55">
            <v>-10002.349225202313</v>
          </cell>
          <cell r="R55">
            <v>-10002.349225202313</v>
          </cell>
          <cell r="S55">
            <v>-10002.349225202313</v>
          </cell>
          <cell r="T55">
            <v>-10002.349225202313</v>
          </cell>
          <cell r="U55">
            <v>-120611.39690080925</v>
          </cell>
        </row>
        <row r="57">
          <cell r="B57" t="str">
            <v>S/total</v>
          </cell>
          <cell r="E57">
            <v>9724087</v>
          </cell>
          <cell r="F57">
            <v>10026703</v>
          </cell>
          <cell r="G57">
            <v>9128896</v>
          </cell>
          <cell r="H57">
            <v>7344899</v>
          </cell>
          <cell r="I57">
            <v>894324</v>
          </cell>
          <cell r="J57">
            <v>845752</v>
          </cell>
          <cell r="K57">
            <v>852409</v>
          </cell>
          <cell r="L57">
            <v>844724</v>
          </cell>
          <cell r="M57">
            <v>697430</v>
          </cell>
          <cell r="N57">
            <v>786519</v>
          </cell>
          <cell r="O57">
            <v>667711</v>
          </cell>
          <cell r="P57">
            <v>870339</v>
          </cell>
          <cell r="Q57">
            <v>801558.94561202661</v>
          </cell>
          <cell r="R57">
            <v>801558.94561202661</v>
          </cell>
          <cell r="S57">
            <v>801558.94561202661</v>
          </cell>
          <cell r="T57">
            <v>801558.94561202661</v>
          </cell>
          <cell r="U57">
            <v>9694205.7824481092</v>
          </cell>
          <cell r="V57">
            <v>9442842</v>
          </cell>
          <cell r="W57">
            <v>8379980</v>
          </cell>
        </row>
        <row r="59">
          <cell r="B59" t="str">
            <v>FRIGUIA</v>
          </cell>
        </row>
        <row r="60">
          <cell r="B60" t="str">
            <v>CG</v>
          </cell>
          <cell r="N60" t="str">
            <v>BUDGET  SORTIES  MG   1995</v>
          </cell>
          <cell r="S60" t="str">
            <v>en  US  Dollars</v>
          </cell>
        </row>
        <row r="61">
          <cell r="O61" t="str">
            <v>T    O    T    A    L</v>
          </cell>
          <cell r="R61" t="str">
            <v>E  S  T</v>
          </cell>
          <cell r="S61" t="str">
            <v>I  M  E</v>
          </cell>
          <cell r="U61" t="str">
            <v>2 / 2</v>
          </cell>
        </row>
        <row r="64">
          <cell r="B64" t="str">
            <v xml:space="preserve"> </v>
          </cell>
          <cell r="C64" t="str">
            <v>BUDGET</v>
          </cell>
          <cell r="E64" t="str">
            <v>Realisation</v>
          </cell>
          <cell r="H64">
            <v>1995</v>
          </cell>
          <cell r="W64" t="str">
            <v>Budget</v>
          </cell>
        </row>
        <row r="65">
          <cell r="B65" t="str">
            <v>BUDGETS</v>
          </cell>
          <cell r="C65" t="str">
            <v>MENSUEL</v>
          </cell>
          <cell r="E65">
            <v>1992</v>
          </cell>
          <cell r="F65">
            <v>1993</v>
          </cell>
          <cell r="G65">
            <v>1994</v>
          </cell>
          <cell r="H65" t="str">
            <v>Budget</v>
          </cell>
          <cell r="U65" t="str">
            <v>Probable</v>
          </cell>
          <cell r="V65" t="str">
            <v>P12</v>
          </cell>
          <cell r="W65">
            <v>1996</v>
          </cell>
        </row>
        <row r="66">
          <cell r="C66" t="str">
            <v xml:space="preserve"> </v>
          </cell>
          <cell r="H66">
            <v>12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</row>
        <row r="68">
          <cell r="B68">
            <v>807</v>
          </cell>
          <cell r="C68">
            <v>675.25</v>
          </cell>
          <cell r="E68">
            <v>8551</v>
          </cell>
          <cell r="F68">
            <v>7527</v>
          </cell>
          <cell r="G68">
            <v>8644</v>
          </cell>
          <cell r="H68">
            <v>8103</v>
          </cell>
          <cell r="I68">
            <v>881</v>
          </cell>
          <cell r="J68">
            <v>34</v>
          </cell>
          <cell r="K68">
            <v>140</v>
          </cell>
          <cell r="L68">
            <v>186</v>
          </cell>
          <cell r="M68">
            <v>773</v>
          </cell>
          <cell r="N68">
            <v>362</v>
          </cell>
          <cell r="O68">
            <v>289</v>
          </cell>
          <cell r="P68">
            <v>284</v>
          </cell>
          <cell r="Q68">
            <v>365.95776612393774</v>
          </cell>
          <cell r="R68">
            <v>365.95776612393774</v>
          </cell>
          <cell r="S68">
            <v>365.95776612393774</v>
          </cell>
          <cell r="T68">
            <v>365.95776612393774</v>
          </cell>
          <cell r="U68">
            <v>4412.831064495751</v>
          </cell>
          <cell r="V68">
            <v>7750</v>
          </cell>
          <cell r="W68">
            <v>8460</v>
          </cell>
        </row>
        <row r="69">
          <cell r="B69">
            <v>809</v>
          </cell>
          <cell r="C69">
            <v>1525.3333333333333</v>
          </cell>
          <cell r="E69">
            <v>10380</v>
          </cell>
          <cell r="F69">
            <v>7991</v>
          </cell>
          <cell r="G69">
            <v>25803</v>
          </cell>
          <cell r="H69">
            <v>18304</v>
          </cell>
          <cell r="I69">
            <v>4199</v>
          </cell>
          <cell r="J69">
            <v>1705</v>
          </cell>
          <cell r="K69">
            <v>1160</v>
          </cell>
          <cell r="L69">
            <v>2357</v>
          </cell>
          <cell r="M69">
            <v>1974</v>
          </cell>
          <cell r="N69">
            <v>1491</v>
          </cell>
          <cell r="O69">
            <v>1771</v>
          </cell>
          <cell r="P69">
            <v>1610</v>
          </cell>
          <cell r="Q69">
            <v>2018.6622521322797</v>
          </cell>
          <cell r="R69">
            <v>2018.6622521322797</v>
          </cell>
          <cell r="S69">
            <v>2018.6622521322797</v>
          </cell>
          <cell r="T69">
            <v>2018.6622521322797</v>
          </cell>
          <cell r="U69">
            <v>24341.649008529115</v>
          </cell>
          <cell r="V69">
            <v>24400</v>
          </cell>
          <cell r="W69">
            <v>24000</v>
          </cell>
        </row>
        <row r="70">
          <cell r="B70">
            <v>810</v>
          </cell>
          <cell r="C70">
            <v>278.08333333333331</v>
          </cell>
          <cell r="E70">
            <v>8882</v>
          </cell>
          <cell r="F70">
            <v>5114</v>
          </cell>
          <cell r="G70">
            <v>3302</v>
          </cell>
          <cell r="H70">
            <v>3337</v>
          </cell>
          <cell r="I70">
            <v>503</v>
          </cell>
          <cell r="J70">
            <v>114</v>
          </cell>
          <cell r="K70">
            <v>93</v>
          </cell>
          <cell r="L70">
            <v>118</v>
          </cell>
          <cell r="M70">
            <v>627</v>
          </cell>
          <cell r="N70">
            <v>597</v>
          </cell>
          <cell r="O70">
            <v>115</v>
          </cell>
          <cell r="P70">
            <v>306</v>
          </cell>
          <cell r="Q70">
            <v>306.88828607137941</v>
          </cell>
          <cell r="R70">
            <v>306.88828607137941</v>
          </cell>
          <cell r="S70">
            <v>306.88828607137941</v>
          </cell>
          <cell r="T70">
            <v>306.88828607137941</v>
          </cell>
          <cell r="U70">
            <v>3700.5531442855172</v>
          </cell>
          <cell r="V70">
            <v>3337</v>
          </cell>
          <cell r="W70">
            <v>3350</v>
          </cell>
        </row>
        <row r="71">
          <cell r="B71">
            <v>811</v>
          </cell>
          <cell r="C71">
            <v>1811.3333333333333</v>
          </cell>
          <cell r="E71">
            <v>23277</v>
          </cell>
          <cell r="F71">
            <v>22238</v>
          </cell>
          <cell r="G71">
            <v>25165</v>
          </cell>
          <cell r="H71">
            <v>21736</v>
          </cell>
          <cell r="I71">
            <v>2198</v>
          </cell>
          <cell r="J71">
            <v>2826</v>
          </cell>
          <cell r="K71">
            <v>1454</v>
          </cell>
          <cell r="L71">
            <v>1602</v>
          </cell>
          <cell r="M71">
            <v>4564</v>
          </cell>
          <cell r="N71">
            <v>3825</v>
          </cell>
          <cell r="O71">
            <v>4862</v>
          </cell>
          <cell r="P71">
            <v>788</v>
          </cell>
          <cell r="Q71">
            <v>2744.8693892490246</v>
          </cell>
          <cell r="R71">
            <v>2744.8693892490246</v>
          </cell>
          <cell r="S71">
            <v>2744.8693892490246</v>
          </cell>
          <cell r="T71">
            <v>2744.8693892490246</v>
          </cell>
          <cell r="U71">
            <v>33098.477556996106</v>
          </cell>
          <cell r="V71">
            <v>28700</v>
          </cell>
          <cell r="W71">
            <v>25000</v>
          </cell>
        </row>
        <row r="72">
          <cell r="B72">
            <v>812</v>
          </cell>
          <cell r="C72">
            <v>158.91666666666666</v>
          </cell>
          <cell r="E72">
            <v>2541</v>
          </cell>
          <cell r="F72">
            <v>1979</v>
          </cell>
          <cell r="G72">
            <v>2786</v>
          </cell>
          <cell r="H72">
            <v>1907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900</v>
          </cell>
          <cell r="W72">
            <v>900</v>
          </cell>
        </row>
        <row r="73">
          <cell r="B73">
            <v>813</v>
          </cell>
          <cell r="C73">
            <v>2025.8333333333333</v>
          </cell>
          <cell r="E73">
            <v>28096</v>
          </cell>
          <cell r="F73">
            <v>25104</v>
          </cell>
          <cell r="G73">
            <v>23100</v>
          </cell>
          <cell r="H73">
            <v>24310</v>
          </cell>
          <cell r="I73">
            <v>684</v>
          </cell>
          <cell r="J73">
            <v>18</v>
          </cell>
          <cell r="K73">
            <v>104</v>
          </cell>
          <cell r="L73">
            <v>197</v>
          </cell>
          <cell r="M73">
            <v>3351</v>
          </cell>
          <cell r="N73">
            <v>1230</v>
          </cell>
          <cell r="O73">
            <v>5363</v>
          </cell>
          <cell r="P73">
            <v>3439</v>
          </cell>
          <cell r="Q73">
            <v>1785.2385294876121</v>
          </cell>
          <cell r="R73">
            <v>1785.2385294876121</v>
          </cell>
          <cell r="S73">
            <v>1785.2385294876121</v>
          </cell>
          <cell r="T73">
            <v>1785.2385294876121</v>
          </cell>
          <cell r="U73">
            <v>21526.954117950445</v>
          </cell>
          <cell r="V73">
            <v>21700</v>
          </cell>
          <cell r="W73">
            <v>22000</v>
          </cell>
        </row>
        <row r="74">
          <cell r="B74">
            <v>814</v>
          </cell>
          <cell r="C74">
            <v>2145</v>
          </cell>
          <cell r="E74">
            <v>3936</v>
          </cell>
          <cell r="F74">
            <v>14007</v>
          </cell>
          <cell r="G74">
            <v>3830</v>
          </cell>
          <cell r="H74">
            <v>25740</v>
          </cell>
          <cell r="I74">
            <v>0</v>
          </cell>
          <cell r="J74">
            <v>250</v>
          </cell>
          <cell r="K74">
            <v>565</v>
          </cell>
          <cell r="L74">
            <v>539</v>
          </cell>
          <cell r="M74">
            <v>1161</v>
          </cell>
          <cell r="N74">
            <v>3601</v>
          </cell>
          <cell r="O74">
            <v>4000</v>
          </cell>
          <cell r="P74">
            <v>-184</v>
          </cell>
          <cell r="Q74">
            <v>1232.516966138674</v>
          </cell>
          <cell r="R74">
            <v>1232.516966138674</v>
          </cell>
          <cell r="S74">
            <v>1232.516966138674</v>
          </cell>
          <cell r="T74">
            <v>1232.516966138674</v>
          </cell>
          <cell r="U74">
            <v>14862.067864554694</v>
          </cell>
          <cell r="V74">
            <v>2300</v>
          </cell>
          <cell r="W74">
            <v>0</v>
          </cell>
        </row>
        <row r="75">
          <cell r="B75">
            <v>815</v>
          </cell>
          <cell r="C75">
            <v>178.75</v>
          </cell>
          <cell r="E75">
            <v>472</v>
          </cell>
          <cell r="F75">
            <v>1996</v>
          </cell>
          <cell r="G75">
            <v>2087</v>
          </cell>
          <cell r="H75">
            <v>2145</v>
          </cell>
          <cell r="I75">
            <v>164</v>
          </cell>
          <cell r="J75">
            <v>194</v>
          </cell>
          <cell r="K75">
            <v>119</v>
          </cell>
          <cell r="L75">
            <v>152</v>
          </cell>
          <cell r="M75">
            <v>303</v>
          </cell>
          <cell r="N75">
            <v>151</v>
          </cell>
          <cell r="O75">
            <v>128</v>
          </cell>
          <cell r="P75">
            <v>105</v>
          </cell>
          <cell r="Q75">
            <v>163.30973896883751</v>
          </cell>
          <cell r="R75">
            <v>163.30973896883751</v>
          </cell>
          <cell r="S75">
            <v>163.30973896883751</v>
          </cell>
          <cell r="T75">
            <v>163.30973896883751</v>
          </cell>
          <cell r="U75">
            <v>1969.2389558753503</v>
          </cell>
          <cell r="V75">
            <v>2145</v>
          </cell>
          <cell r="W75">
            <v>2500</v>
          </cell>
        </row>
        <row r="76">
          <cell r="B76">
            <v>816</v>
          </cell>
          <cell r="C76">
            <v>158.91666666666666</v>
          </cell>
          <cell r="E76">
            <v>646</v>
          </cell>
          <cell r="F76">
            <v>1861</v>
          </cell>
          <cell r="G76">
            <v>3809</v>
          </cell>
          <cell r="H76">
            <v>1907</v>
          </cell>
          <cell r="I76">
            <v>209</v>
          </cell>
          <cell r="J76">
            <v>105</v>
          </cell>
          <cell r="K76">
            <v>148</v>
          </cell>
          <cell r="L76">
            <v>162</v>
          </cell>
          <cell r="M76">
            <v>173</v>
          </cell>
          <cell r="N76">
            <v>127</v>
          </cell>
          <cell r="O76">
            <v>461</v>
          </cell>
          <cell r="P76">
            <v>113</v>
          </cell>
          <cell r="Q76">
            <v>185.89512840069801</v>
          </cell>
          <cell r="R76">
            <v>185.89512840069801</v>
          </cell>
          <cell r="S76">
            <v>185.89512840069801</v>
          </cell>
          <cell r="T76">
            <v>185.89512840069801</v>
          </cell>
          <cell r="U76">
            <v>2241.5805136027921</v>
          </cell>
          <cell r="V76">
            <v>1700</v>
          </cell>
          <cell r="W76">
            <v>2000</v>
          </cell>
        </row>
        <row r="77">
          <cell r="B77">
            <v>817</v>
          </cell>
          <cell r="C77">
            <v>476.66666666666669</v>
          </cell>
          <cell r="E77">
            <v>4271</v>
          </cell>
          <cell r="F77">
            <v>4664</v>
          </cell>
          <cell r="G77">
            <v>3913</v>
          </cell>
          <cell r="H77">
            <v>5720</v>
          </cell>
          <cell r="I77">
            <v>728</v>
          </cell>
          <cell r="J77">
            <v>36</v>
          </cell>
          <cell r="K77">
            <v>71</v>
          </cell>
          <cell r="L77">
            <v>120</v>
          </cell>
          <cell r="M77">
            <v>252</v>
          </cell>
          <cell r="N77">
            <v>448</v>
          </cell>
          <cell r="O77">
            <v>1070</v>
          </cell>
          <cell r="P77">
            <v>668</v>
          </cell>
          <cell r="Q77">
            <v>421.05618869397085</v>
          </cell>
          <cell r="R77">
            <v>421.05618869397085</v>
          </cell>
          <cell r="S77">
            <v>421.05618869397085</v>
          </cell>
          <cell r="T77">
            <v>421.05618869397085</v>
          </cell>
          <cell r="U77">
            <v>5077.2247547758834</v>
          </cell>
          <cell r="V77">
            <v>5324</v>
          </cell>
          <cell r="W77">
            <v>6000</v>
          </cell>
        </row>
        <row r="78">
          <cell r="B78">
            <v>818</v>
          </cell>
          <cell r="C78">
            <v>794.41666666666663</v>
          </cell>
          <cell r="E78">
            <v>10756</v>
          </cell>
          <cell r="F78">
            <v>11450</v>
          </cell>
          <cell r="G78">
            <v>10052</v>
          </cell>
          <cell r="H78">
            <v>9533</v>
          </cell>
          <cell r="I78">
            <v>716</v>
          </cell>
          <cell r="J78">
            <v>2338</v>
          </cell>
          <cell r="K78">
            <v>1402</v>
          </cell>
          <cell r="L78">
            <v>956</v>
          </cell>
          <cell r="M78">
            <v>1558</v>
          </cell>
          <cell r="N78">
            <v>1490</v>
          </cell>
          <cell r="O78">
            <v>1088</v>
          </cell>
          <cell r="P78">
            <v>10</v>
          </cell>
          <cell r="Q78">
            <v>1186.1052318116635</v>
          </cell>
          <cell r="R78">
            <v>1186.1052318116635</v>
          </cell>
          <cell r="S78">
            <v>1186.1052318116635</v>
          </cell>
          <cell r="T78">
            <v>1186.1052318116635</v>
          </cell>
          <cell r="U78">
            <v>14302.420927246654</v>
          </cell>
          <cell r="V78">
            <v>9561</v>
          </cell>
          <cell r="W78">
            <v>9000</v>
          </cell>
        </row>
        <row r="79">
          <cell r="B79">
            <v>819</v>
          </cell>
          <cell r="C79">
            <v>373.41666666666669</v>
          </cell>
          <cell r="E79">
            <v>3287</v>
          </cell>
          <cell r="F79">
            <v>5070</v>
          </cell>
          <cell r="G79">
            <v>5725</v>
          </cell>
          <cell r="H79">
            <v>4481</v>
          </cell>
          <cell r="I79">
            <v>69</v>
          </cell>
          <cell r="J79">
            <v>0</v>
          </cell>
          <cell r="K79">
            <v>45</v>
          </cell>
          <cell r="L79">
            <v>2707</v>
          </cell>
          <cell r="M79">
            <v>40</v>
          </cell>
          <cell r="N79">
            <v>38</v>
          </cell>
          <cell r="O79">
            <v>168</v>
          </cell>
          <cell r="P79">
            <v>36</v>
          </cell>
          <cell r="Q79">
            <v>385.06848025858881</v>
          </cell>
          <cell r="R79">
            <v>385.06848025858881</v>
          </cell>
          <cell r="S79">
            <v>385.06848025858881</v>
          </cell>
          <cell r="T79">
            <v>385.06848025858881</v>
          </cell>
          <cell r="U79">
            <v>4643.2739210343552</v>
          </cell>
          <cell r="V79">
            <v>4480</v>
          </cell>
          <cell r="W79">
            <v>4610</v>
          </cell>
        </row>
        <row r="80">
          <cell r="B80">
            <v>820</v>
          </cell>
          <cell r="C80">
            <v>119.16666666666667</v>
          </cell>
          <cell r="E80">
            <v>693</v>
          </cell>
          <cell r="F80">
            <v>1577</v>
          </cell>
          <cell r="G80">
            <v>2217</v>
          </cell>
          <cell r="H80">
            <v>1430</v>
          </cell>
          <cell r="I80">
            <v>87</v>
          </cell>
          <cell r="J80">
            <v>51</v>
          </cell>
          <cell r="K80">
            <v>119</v>
          </cell>
          <cell r="L80">
            <v>230</v>
          </cell>
          <cell r="M80">
            <v>156</v>
          </cell>
          <cell r="N80">
            <v>83</v>
          </cell>
          <cell r="O80">
            <v>60</v>
          </cell>
          <cell r="P80">
            <v>137</v>
          </cell>
          <cell r="Q80">
            <v>114.54018926157829</v>
          </cell>
          <cell r="R80">
            <v>114.54018926157829</v>
          </cell>
          <cell r="S80">
            <v>114.54018926157829</v>
          </cell>
          <cell r="T80">
            <v>114.54018926157829</v>
          </cell>
          <cell r="U80">
            <v>1381.1607570463129</v>
          </cell>
          <cell r="V80">
            <v>1330</v>
          </cell>
          <cell r="W80">
            <v>1400</v>
          </cell>
        </row>
        <row r="81">
          <cell r="B81">
            <v>821</v>
          </cell>
          <cell r="C81">
            <v>3972.25</v>
          </cell>
          <cell r="E81">
            <v>20876</v>
          </cell>
          <cell r="F81">
            <v>45816</v>
          </cell>
          <cell r="G81">
            <v>44294</v>
          </cell>
          <cell r="H81">
            <v>47667</v>
          </cell>
          <cell r="I81">
            <v>130</v>
          </cell>
          <cell r="J81">
            <v>1755</v>
          </cell>
          <cell r="K81">
            <v>2974</v>
          </cell>
          <cell r="L81">
            <v>3292</v>
          </cell>
          <cell r="M81">
            <v>3585</v>
          </cell>
          <cell r="N81">
            <v>1417</v>
          </cell>
          <cell r="O81">
            <v>4660</v>
          </cell>
          <cell r="P81">
            <v>3773</v>
          </cell>
          <cell r="Q81">
            <v>2678.7264630557202</v>
          </cell>
          <cell r="R81">
            <v>2678.7264630557202</v>
          </cell>
          <cell r="S81">
            <v>2678.7264630557202</v>
          </cell>
          <cell r="T81">
            <v>2678.7264630557202</v>
          </cell>
          <cell r="U81">
            <v>32300.905852222873</v>
          </cell>
          <cell r="V81">
            <v>42000</v>
          </cell>
          <cell r="W81">
            <v>50000</v>
          </cell>
        </row>
        <row r="82">
          <cell r="B82">
            <v>822</v>
          </cell>
          <cell r="C82">
            <v>238.33333333333334</v>
          </cell>
          <cell r="E82">
            <v>5044</v>
          </cell>
          <cell r="F82">
            <v>2936</v>
          </cell>
          <cell r="G82">
            <v>6589</v>
          </cell>
          <cell r="H82">
            <v>2860</v>
          </cell>
          <cell r="I82">
            <v>13375</v>
          </cell>
          <cell r="J82">
            <v>120</v>
          </cell>
          <cell r="K82">
            <v>-68</v>
          </cell>
          <cell r="L82">
            <v>443</v>
          </cell>
          <cell r="M82">
            <v>61</v>
          </cell>
          <cell r="N82">
            <v>379</v>
          </cell>
          <cell r="O82">
            <v>312</v>
          </cell>
          <cell r="P82">
            <v>0</v>
          </cell>
          <cell r="Q82">
            <v>1814.525078421233</v>
          </cell>
          <cell r="R82">
            <v>1814.525078421233</v>
          </cell>
          <cell r="S82">
            <v>1814.525078421233</v>
          </cell>
          <cell r="T82">
            <v>1814.525078421233</v>
          </cell>
          <cell r="U82">
            <v>21880.100313684932</v>
          </cell>
          <cell r="V82">
            <v>16023</v>
          </cell>
          <cell r="W82">
            <v>2860</v>
          </cell>
        </row>
        <row r="83">
          <cell r="B83">
            <v>825</v>
          </cell>
          <cell r="C83">
            <v>1191.6666666666667</v>
          </cell>
          <cell r="E83">
            <v>21266</v>
          </cell>
          <cell r="F83">
            <v>20979</v>
          </cell>
          <cell r="G83">
            <v>17661</v>
          </cell>
          <cell r="H83">
            <v>14300</v>
          </cell>
          <cell r="I83">
            <v>1022</v>
          </cell>
          <cell r="J83">
            <v>405</v>
          </cell>
          <cell r="K83">
            <v>653</v>
          </cell>
          <cell r="L83">
            <v>701</v>
          </cell>
          <cell r="M83">
            <v>2817</v>
          </cell>
          <cell r="N83">
            <v>1660</v>
          </cell>
          <cell r="O83">
            <v>881</v>
          </cell>
          <cell r="P83">
            <v>1935</v>
          </cell>
          <cell r="Q83">
            <v>1250.1385337173783</v>
          </cell>
          <cell r="R83">
            <v>1250.1385337173783</v>
          </cell>
          <cell r="S83">
            <v>1250.1385337173783</v>
          </cell>
          <cell r="T83">
            <v>1250.1385337173783</v>
          </cell>
          <cell r="U83">
            <v>15074.554134869511</v>
          </cell>
          <cell r="V83">
            <v>15120</v>
          </cell>
          <cell r="W83">
            <v>25000</v>
          </cell>
        </row>
        <row r="84">
          <cell r="B84">
            <v>826</v>
          </cell>
          <cell r="C84">
            <v>699.08333333333337</v>
          </cell>
          <cell r="E84">
            <v>5475</v>
          </cell>
          <cell r="F84">
            <v>3558</v>
          </cell>
          <cell r="G84">
            <v>2954</v>
          </cell>
          <cell r="H84">
            <v>8389</v>
          </cell>
          <cell r="I84">
            <v>788</v>
          </cell>
          <cell r="J84">
            <v>79</v>
          </cell>
          <cell r="K84">
            <v>518</v>
          </cell>
          <cell r="L84">
            <v>653</v>
          </cell>
          <cell r="M84">
            <v>721</v>
          </cell>
          <cell r="N84">
            <v>229</v>
          </cell>
          <cell r="O84">
            <v>577</v>
          </cell>
          <cell r="P84">
            <v>340</v>
          </cell>
          <cell r="Q84">
            <v>484.59310841436968</v>
          </cell>
          <cell r="R84">
            <v>484.59310841436968</v>
          </cell>
          <cell r="S84">
            <v>484.59310841436968</v>
          </cell>
          <cell r="T84">
            <v>484.59310841436968</v>
          </cell>
          <cell r="U84">
            <v>5843.3724336574778</v>
          </cell>
          <cell r="V84">
            <v>8337</v>
          </cell>
          <cell r="W84">
            <v>8300</v>
          </cell>
        </row>
        <row r="85">
          <cell r="B85">
            <v>829</v>
          </cell>
          <cell r="C85">
            <v>577</v>
          </cell>
          <cell r="E85">
            <v>9642</v>
          </cell>
          <cell r="F85">
            <v>9265</v>
          </cell>
          <cell r="G85">
            <v>9762</v>
          </cell>
          <cell r="H85">
            <v>6924</v>
          </cell>
          <cell r="I85">
            <v>548</v>
          </cell>
          <cell r="J85">
            <v>1365</v>
          </cell>
          <cell r="K85">
            <v>1028</v>
          </cell>
          <cell r="L85">
            <v>817</v>
          </cell>
          <cell r="M85">
            <v>1209</v>
          </cell>
          <cell r="N85">
            <v>1500</v>
          </cell>
          <cell r="O85">
            <v>1028</v>
          </cell>
          <cell r="P85">
            <v>1703</v>
          </cell>
          <cell r="Q85">
            <v>1141.4308351332579</v>
          </cell>
          <cell r="R85">
            <v>1141.4308351332579</v>
          </cell>
          <cell r="S85">
            <v>1141.4308351332579</v>
          </cell>
          <cell r="T85">
            <v>1141.4308351332579</v>
          </cell>
          <cell r="U85">
            <v>13763.723340533033</v>
          </cell>
          <cell r="V85">
            <v>12800</v>
          </cell>
          <cell r="W85">
            <v>10000</v>
          </cell>
        </row>
        <row r="86">
          <cell r="B86">
            <v>834</v>
          </cell>
          <cell r="C86">
            <v>333.66666666666669</v>
          </cell>
          <cell r="E86">
            <v>7183</v>
          </cell>
          <cell r="F86">
            <v>6066</v>
          </cell>
          <cell r="G86">
            <v>3923</v>
          </cell>
          <cell r="H86">
            <v>4004</v>
          </cell>
          <cell r="I86">
            <v>576</v>
          </cell>
          <cell r="J86">
            <v>-60</v>
          </cell>
          <cell r="K86">
            <v>490</v>
          </cell>
          <cell r="L86">
            <v>277</v>
          </cell>
          <cell r="M86">
            <v>884</v>
          </cell>
          <cell r="N86">
            <v>366</v>
          </cell>
          <cell r="O86">
            <v>507</v>
          </cell>
          <cell r="P86">
            <v>219</v>
          </cell>
          <cell r="Q86">
            <v>404.42738548589796</v>
          </cell>
          <cell r="R86">
            <v>404.42738548589796</v>
          </cell>
          <cell r="S86">
            <v>404.42738548589796</v>
          </cell>
          <cell r="T86">
            <v>404.42738548589796</v>
          </cell>
          <cell r="U86">
            <v>4876.7095419435918</v>
          </cell>
          <cell r="V86">
            <v>4004</v>
          </cell>
          <cell r="W86">
            <v>4000</v>
          </cell>
        </row>
        <row r="87">
          <cell r="B87">
            <v>835</v>
          </cell>
          <cell r="C87">
            <v>238.33333333333334</v>
          </cell>
          <cell r="E87">
            <v>0</v>
          </cell>
          <cell r="F87">
            <v>0</v>
          </cell>
          <cell r="G87">
            <v>0</v>
          </cell>
          <cell r="H87">
            <v>2860</v>
          </cell>
          <cell r="I87">
            <v>88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187</v>
          </cell>
          <cell r="O87">
            <v>75</v>
          </cell>
          <cell r="P87">
            <v>32</v>
          </cell>
          <cell r="Q87">
            <v>47.404498697641287</v>
          </cell>
          <cell r="R87">
            <v>47.404498697641287</v>
          </cell>
          <cell r="S87">
            <v>47.404498697641287</v>
          </cell>
          <cell r="T87">
            <v>47.404498697641287</v>
          </cell>
          <cell r="U87">
            <v>571.61799479056526</v>
          </cell>
          <cell r="V87">
            <v>2900</v>
          </cell>
          <cell r="W87">
            <v>3000</v>
          </cell>
        </row>
        <row r="88">
          <cell r="B88">
            <v>836</v>
          </cell>
          <cell r="C88">
            <v>75.5</v>
          </cell>
          <cell r="E88">
            <v>369</v>
          </cell>
          <cell r="F88">
            <v>913</v>
          </cell>
          <cell r="G88">
            <v>1036</v>
          </cell>
          <cell r="H88">
            <v>906</v>
          </cell>
          <cell r="I88">
            <v>0</v>
          </cell>
          <cell r="J88">
            <v>29</v>
          </cell>
          <cell r="K88">
            <v>38</v>
          </cell>
          <cell r="L88">
            <v>149</v>
          </cell>
          <cell r="M88">
            <v>77</v>
          </cell>
          <cell r="N88">
            <v>57</v>
          </cell>
          <cell r="O88">
            <v>18</v>
          </cell>
          <cell r="P88">
            <v>18</v>
          </cell>
          <cell r="Q88">
            <v>47.900880882956898</v>
          </cell>
          <cell r="R88">
            <v>47.900880882956898</v>
          </cell>
          <cell r="S88">
            <v>47.900880882956898</v>
          </cell>
          <cell r="T88">
            <v>47.900880882956898</v>
          </cell>
          <cell r="U88">
            <v>577.6035235318277</v>
          </cell>
          <cell r="V88">
            <v>850</v>
          </cell>
          <cell r="W88">
            <v>949</v>
          </cell>
        </row>
        <row r="89">
          <cell r="B89">
            <v>837</v>
          </cell>
          <cell r="C89">
            <v>0</v>
          </cell>
          <cell r="E89">
            <v>1046</v>
          </cell>
          <cell r="F89">
            <v>1241</v>
          </cell>
          <cell r="G89">
            <v>1086</v>
          </cell>
          <cell r="H89">
            <v>0</v>
          </cell>
          <cell r="I89">
            <v>58</v>
          </cell>
          <cell r="J89">
            <v>58</v>
          </cell>
          <cell r="K89">
            <v>0</v>
          </cell>
          <cell r="L89">
            <v>67</v>
          </cell>
          <cell r="M89">
            <v>0</v>
          </cell>
          <cell r="N89">
            <v>93</v>
          </cell>
          <cell r="O89">
            <v>0</v>
          </cell>
          <cell r="P89">
            <v>55</v>
          </cell>
          <cell r="Q89">
            <v>41.075625834867196</v>
          </cell>
          <cell r="R89">
            <v>41.075625834867196</v>
          </cell>
          <cell r="S89">
            <v>41.075625834867196</v>
          </cell>
          <cell r="T89">
            <v>41.075625834867196</v>
          </cell>
          <cell r="U89">
            <v>495.30250333946879</v>
          </cell>
          <cell r="V89">
            <v>770</v>
          </cell>
          <cell r="W89">
            <v>0</v>
          </cell>
        </row>
        <row r="90">
          <cell r="B90">
            <v>839</v>
          </cell>
          <cell r="C90">
            <v>79.416666666666671</v>
          </cell>
          <cell r="E90">
            <v>245</v>
          </cell>
          <cell r="F90">
            <v>4370</v>
          </cell>
          <cell r="G90">
            <v>916</v>
          </cell>
          <cell r="H90">
            <v>953</v>
          </cell>
          <cell r="I90">
            <v>29</v>
          </cell>
          <cell r="J90">
            <v>58</v>
          </cell>
          <cell r="K90">
            <v>67</v>
          </cell>
          <cell r="L90">
            <v>0</v>
          </cell>
          <cell r="M90">
            <v>33</v>
          </cell>
          <cell r="N90">
            <v>131</v>
          </cell>
          <cell r="O90">
            <v>61</v>
          </cell>
          <cell r="P90">
            <v>0</v>
          </cell>
          <cell r="Q90">
            <v>47.032212058654579</v>
          </cell>
          <cell r="R90">
            <v>47.032212058654579</v>
          </cell>
          <cell r="S90">
            <v>47.032212058654579</v>
          </cell>
          <cell r="T90">
            <v>47.032212058654579</v>
          </cell>
          <cell r="U90">
            <v>567.12884823461832</v>
          </cell>
          <cell r="V90">
            <v>1350</v>
          </cell>
          <cell r="W90">
            <v>1000</v>
          </cell>
        </row>
        <row r="91">
          <cell r="B91">
            <v>841</v>
          </cell>
          <cell r="C91">
            <v>4486.666666666667</v>
          </cell>
          <cell r="H91">
            <v>53840</v>
          </cell>
          <cell r="I91">
            <v>10701</v>
          </cell>
          <cell r="J91">
            <v>10780</v>
          </cell>
          <cell r="K91">
            <v>3082</v>
          </cell>
          <cell r="L91">
            <v>5438</v>
          </cell>
          <cell r="M91">
            <v>3185</v>
          </cell>
          <cell r="N91">
            <v>5749</v>
          </cell>
          <cell r="O91">
            <v>5471</v>
          </cell>
          <cell r="P91">
            <v>2257</v>
          </cell>
          <cell r="Q91">
            <v>5790.6704783456407</v>
          </cell>
          <cell r="R91">
            <v>5790.6704783456407</v>
          </cell>
          <cell r="S91">
            <v>5790.6704783456407</v>
          </cell>
          <cell r="T91">
            <v>5790.6704783456407</v>
          </cell>
          <cell r="U91">
            <v>69825.681913382548</v>
          </cell>
          <cell r="V91">
            <v>70005</v>
          </cell>
          <cell r="W91">
            <v>65400</v>
          </cell>
        </row>
        <row r="92">
          <cell r="B92">
            <v>842</v>
          </cell>
          <cell r="C92">
            <v>4647.5</v>
          </cell>
          <cell r="H92">
            <v>55770</v>
          </cell>
          <cell r="I92">
            <v>7729</v>
          </cell>
          <cell r="J92">
            <v>4833</v>
          </cell>
          <cell r="K92">
            <v>2288</v>
          </cell>
          <cell r="L92">
            <v>3375</v>
          </cell>
          <cell r="M92">
            <v>5044</v>
          </cell>
          <cell r="N92">
            <v>4049</v>
          </cell>
          <cell r="O92">
            <v>5106</v>
          </cell>
          <cell r="P92">
            <v>2625</v>
          </cell>
          <cell r="Q92">
            <v>4349.4248032817541</v>
          </cell>
          <cell r="R92">
            <v>4349.4248032817541</v>
          </cell>
          <cell r="S92">
            <v>4349.4248032817541</v>
          </cell>
          <cell r="T92">
            <v>4349.4248032817541</v>
          </cell>
          <cell r="U92">
            <v>52446.699213127024</v>
          </cell>
          <cell r="V92">
            <v>55770</v>
          </cell>
          <cell r="W92">
            <v>55500</v>
          </cell>
        </row>
        <row r="93">
          <cell r="B93">
            <v>844</v>
          </cell>
          <cell r="C93">
            <v>0</v>
          </cell>
          <cell r="H93">
            <v>0</v>
          </cell>
          <cell r="I93">
            <v>274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34.002179694119675</v>
          </cell>
          <cell r="R93">
            <v>34.002179694119675</v>
          </cell>
          <cell r="S93">
            <v>34.002179694119675</v>
          </cell>
          <cell r="T93">
            <v>34.002179694119675</v>
          </cell>
          <cell r="U93">
            <v>410.00871877647864</v>
          </cell>
          <cell r="V93">
            <v>500</v>
          </cell>
          <cell r="W93">
            <v>0</v>
          </cell>
        </row>
        <row r="94">
          <cell r="B94">
            <v>845</v>
          </cell>
          <cell r="C94">
            <v>18033.916666666668</v>
          </cell>
          <cell r="E94">
            <v>282142</v>
          </cell>
          <cell r="F94">
            <v>264920</v>
          </cell>
          <cell r="G94">
            <v>171812</v>
          </cell>
          <cell r="H94">
            <v>216407</v>
          </cell>
          <cell r="I94">
            <v>15346</v>
          </cell>
          <cell r="J94">
            <v>18920</v>
          </cell>
          <cell r="K94">
            <v>7725</v>
          </cell>
          <cell r="L94">
            <v>18318</v>
          </cell>
          <cell r="M94">
            <v>24681</v>
          </cell>
          <cell r="N94">
            <v>20516</v>
          </cell>
          <cell r="O94">
            <v>17563</v>
          </cell>
          <cell r="P94">
            <v>14150</v>
          </cell>
          <cell r="Q94">
            <v>17028.266771705865</v>
          </cell>
          <cell r="R94">
            <v>17028.266771705865</v>
          </cell>
          <cell r="S94">
            <v>17028.266771705865</v>
          </cell>
          <cell r="T94">
            <v>17028.266771705865</v>
          </cell>
          <cell r="U94">
            <v>205332.06708682352</v>
          </cell>
          <cell r="V94">
            <v>205839</v>
          </cell>
          <cell r="W94">
            <v>216000</v>
          </cell>
        </row>
        <row r="95">
          <cell r="B95">
            <v>846</v>
          </cell>
          <cell r="C95">
            <v>1543.1666666666667</v>
          </cell>
          <cell r="E95">
            <v>23496</v>
          </cell>
          <cell r="F95">
            <v>22274</v>
          </cell>
          <cell r="G95">
            <v>18498</v>
          </cell>
          <cell r="H95">
            <v>46737</v>
          </cell>
          <cell r="I95">
            <v>1881</v>
          </cell>
          <cell r="J95">
            <v>1896</v>
          </cell>
          <cell r="K95">
            <v>1011</v>
          </cell>
          <cell r="L95">
            <v>2703</v>
          </cell>
          <cell r="M95">
            <v>1590</v>
          </cell>
          <cell r="N95">
            <v>935</v>
          </cell>
          <cell r="O95">
            <v>1228</v>
          </cell>
          <cell r="P95">
            <v>1512</v>
          </cell>
          <cell r="Q95">
            <v>1582.9627889714984</v>
          </cell>
          <cell r="R95">
            <v>1582.9627889714984</v>
          </cell>
          <cell r="S95">
            <v>1582.9627889714984</v>
          </cell>
          <cell r="T95">
            <v>1582.9627889714984</v>
          </cell>
          <cell r="U95">
            <v>53362.85115588599</v>
          </cell>
          <cell r="V95">
            <v>47041</v>
          </cell>
          <cell r="W95">
            <v>62657</v>
          </cell>
        </row>
        <row r="96">
          <cell r="B96">
            <v>847</v>
          </cell>
          <cell r="C96">
            <v>1588.9166666666667</v>
          </cell>
          <cell r="E96" t="str">
            <v>Voir le B849</v>
          </cell>
          <cell r="H96" t="str">
            <v xml:space="preserve"> </v>
          </cell>
          <cell r="I96">
            <v>6367</v>
          </cell>
          <cell r="J96">
            <v>918</v>
          </cell>
          <cell r="K96">
            <v>599</v>
          </cell>
          <cell r="L96">
            <v>623</v>
          </cell>
          <cell r="M96">
            <v>1610</v>
          </cell>
          <cell r="N96">
            <v>1312</v>
          </cell>
          <cell r="O96">
            <v>2628</v>
          </cell>
          <cell r="P96">
            <v>2505</v>
          </cell>
          <cell r="Q96">
            <v>2055.270438299307</v>
          </cell>
          <cell r="R96">
            <v>2055.270438299307</v>
          </cell>
          <cell r="S96">
            <v>2055.270438299307</v>
          </cell>
          <cell r="T96">
            <v>2055.270438299307</v>
          </cell>
        </row>
        <row r="97">
          <cell r="B97">
            <v>848</v>
          </cell>
          <cell r="C97">
            <v>16659.5</v>
          </cell>
          <cell r="H97">
            <v>199914</v>
          </cell>
          <cell r="I97">
            <v>39289</v>
          </cell>
          <cell r="J97">
            <v>26555</v>
          </cell>
          <cell r="K97">
            <v>27894</v>
          </cell>
          <cell r="L97">
            <v>32075</v>
          </cell>
          <cell r="M97">
            <v>26887</v>
          </cell>
          <cell r="N97">
            <v>27453</v>
          </cell>
          <cell r="O97">
            <v>33920</v>
          </cell>
          <cell r="P97">
            <v>30426</v>
          </cell>
          <cell r="Q97">
            <v>30341.236981870679</v>
          </cell>
          <cell r="R97">
            <v>30341.236981870679</v>
          </cell>
          <cell r="S97">
            <v>30341.236981870679</v>
          </cell>
          <cell r="T97">
            <v>30341.236981870679</v>
          </cell>
          <cell r="U97">
            <v>365863.94792748266</v>
          </cell>
          <cell r="V97">
            <v>358000</v>
          </cell>
          <cell r="W97">
            <v>304000</v>
          </cell>
        </row>
        <row r="98">
          <cell r="B98">
            <v>849</v>
          </cell>
          <cell r="C98">
            <v>2462.75</v>
          </cell>
          <cell r="E98">
            <v>84491</v>
          </cell>
          <cell r="F98">
            <v>66979</v>
          </cell>
          <cell r="G98">
            <v>54524</v>
          </cell>
          <cell r="H98">
            <v>48620</v>
          </cell>
          <cell r="I98">
            <v>7145</v>
          </cell>
          <cell r="J98">
            <v>1517</v>
          </cell>
          <cell r="K98">
            <v>2928</v>
          </cell>
          <cell r="L98">
            <v>1645</v>
          </cell>
          <cell r="M98">
            <v>3963</v>
          </cell>
          <cell r="N98">
            <v>2916</v>
          </cell>
          <cell r="O98">
            <v>4974</v>
          </cell>
          <cell r="P98">
            <v>-2755</v>
          </cell>
          <cell r="Q98">
            <v>2771.4258361634111</v>
          </cell>
          <cell r="R98">
            <v>2771.4258361634111</v>
          </cell>
          <cell r="S98">
            <v>2771.4258361634111</v>
          </cell>
          <cell r="T98">
            <v>2771.4258361634111</v>
          </cell>
          <cell r="U98">
            <v>58201.703344653652</v>
          </cell>
          <cell r="V98">
            <v>49053</v>
          </cell>
          <cell r="W98">
            <v>54500</v>
          </cell>
        </row>
        <row r="99">
          <cell r="B99">
            <v>861</v>
          </cell>
          <cell r="C99">
            <v>635.58333333333337</v>
          </cell>
          <cell r="E99">
            <v>13394</v>
          </cell>
          <cell r="F99">
            <v>13008</v>
          </cell>
          <cell r="G99">
            <v>8843</v>
          </cell>
          <cell r="H99">
            <v>7627</v>
          </cell>
          <cell r="I99">
            <v>868</v>
          </cell>
          <cell r="J99">
            <v>248</v>
          </cell>
          <cell r="K99">
            <v>640</v>
          </cell>
          <cell r="L99">
            <v>167</v>
          </cell>
          <cell r="M99">
            <v>230</v>
          </cell>
          <cell r="N99">
            <v>483</v>
          </cell>
          <cell r="O99">
            <v>174</v>
          </cell>
          <cell r="P99">
            <v>23</v>
          </cell>
          <cell r="Q99">
            <v>351.5626827497847</v>
          </cell>
          <cell r="R99">
            <v>351.5626827497847</v>
          </cell>
          <cell r="S99">
            <v>351.5626827497847</v>
          </cell>
          <cell r="T99">
            <v>351.5626827497847</v>
          </cell>
          <cell r="U99">
            <v>4239.2507309991379</v>
          </cell>
          <cell r="V99">
            <v>6200</v>
          </cell>
          <cell r="W99">
            <v>0</v>
          </cell>
        </row>
        <row r="100">
          <cell r="B100">
            <v>870</v>
          </cell>
          <cell r="C100">
            <v>2383.3333333333335</v>
          </cell>
          <cell r="H100">
            <v>28600</v>
          </cell>
          <cell r="I100">
            <v>510</v>
          </cell>
          <cell r="J100">
            <v>538</v>
          </cell>
          <cell r="K100">
            <v>149</v>
          </cell>
          <cell r="L100">
            <v>3424</v>
          </cell>
          <cell r="M100">
            <v>31</v>
          </cell>
          <cell r="N100">
            <v>5800</v>
          </cell>
          <cell r="O100">
            <v>176</v>
          </cell>
          <cell r="P100">
            <v>981</v>
          </cell>
          <cell r="Q100">
            <v>1440.6251973322451</v>
          </cell>
          <cell r="R100">
            <v>1440.6251973322451</v>
          </cell>
          <cell r="S100">
            <v>1440.6251973322451</v>
          </cell>
          <cell r="T100">
            <v>1440.6251973322451</v>
          </cell>
          <cell r="U100">
            <v>17371.50078932898</v>
          </cell>
          <cell r="V100">
            <v>23000</v>
          </cell>
          <cell r="W100">
            <v>23000</v>
          </cell>
        </row>
        <row r="101">
          <cell r="B101">
            <v>879</v>
          </cell>
          <cell r="C101">
            <v>3416.0833333333335</v>
          </cell>
          <cell r="H101">
            <v>40993</v>
          </cell>
          <cell r="I101">
            <v>3579</v>
          </cell>
          <cell r="J101">
            <v>8352</v>
          </cell>
          <cell r="K101">
            <v>4474</v>
          </cell>
          <cell r="L101">
            <v>6132</v>
          </cell>
          <cell r="M101">
            <v>8533</v>
          </cell>
          <cell r="N101">
            <v>6372</v>
          </cell>
          <cell r="O101">
            <v>10010</v>
          </cell>
          <cell r="P101">
            <v>5171</v>
          </cell>
          <cell r="Q101">
            <v>6530.2799344659106</v>
          </cell>
          <cell r="R101">
            <v>6530.2799344659106</v>
          </cell>
          <cell r="S101">
            <v>6530.2799344659106</v>
          </cell>
          <cell r="T101">
            <v>6530.2799344659106</v>
          </cell>
          <cell r="U101">
            <v>78744.119737863657</v>
          </cell>
          <cell r="V101">
            <v>56900</v>
          </cell>
          <cell r="W101">
            <v>149886</v>
          </cell>
        </row>
        <row r="102">
          <cell r="B102">
            <v>902</v>
          </cell>
          <cell r="C102">
            <v>0</v>
          </cell>
          <cell r="H102">
            <v>0</v>
          </cell>
          <cell r="I102">
            <v>14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1.7373376486046546</v>
          </cell>
          <cell r="R102">
            <v>1.7373376486046546</v>
          </cell>
          <cell r="S102">
            <v>1.7373376486046546</v>
          </cell>
          <cell r="T102">
            <v>1.7373376486046546</v>
          </cell>
          <cell r="U102">
            <v>20.949350594418618</v>
          </cell>
        </row>
        <row r="103">
          <cell r="B103">
            <v>903</v>
          </cell>
          <cell r="C103">
            <v>317.75</v>
          </cell>
          <cell r="E103">
            <v>4097</v>
          </cell>
          <cell r="F103">
            <v>5232</v>
          </cell>
          <cell r="G103">
            <v>7310</v>
          </cell>
          <cell r="H103">
            <v>3813</v>
          </cell>
          <cell r="I103">
            <v>379</v>
          </cell>
          <cell r="J103">
            <v>257</v>
          </cell>
          <cell r="K103">
            <v>93</v>
          </cell>
          <cell r="L103">
            <v>1079</v>
          </cell>
          <cell r="M103">
            <v>15</v>
          </cell>
          <cell r="N103">
            <v>0</v>
          </cell>
          <cell r="O103">
            <v>2049</v>
          </cell>
          <cell r="P103">
            <v>593</v>
          </cell>
          <cell r="Q103">
            <v>554.08661435855583</v>
          </cell>
          <cell r="R103">
            <v>554.08661435855583</v>
          </cell>
          <cell r="S103">
            <v>554.08661435855583</v>
          </cell>
          <cell r="T103">
            <v>554.08661435855583</v>
          </cell>
          <cell r="U103">
            <v>6681.3464574342215</v>
          </cell>
          <cell r="V103">
            <v>6000</v>
          </cell>
          <cell r="W103">
            <v>5500</v>
          </cell>
        </row>
        <row r="104">
          <cell r="B104">
            <v>905</v>
          </cell>
          <cell r="C104">
            <v>2900.5</v>
          </cell>
          <cell r="E104">
            <v>32712</v>
          </cell>
          <cell r="F104">
            <v>29921</v>
          </cell>
          <cell r="G104">
            <v>37543</v>
          </cell>
          <cell r="H104">
            <v>34806</v>
          </cell>
          <cell r="I104">
            <v>4211</v>
          </cell>
          <cell r="J104">
            <v>2418</v>
          </cell>
          <cell r="K104">
            <v>3406</v>
          </cell>
          <cell r="L104">
            <v>3034</v>
          </cell>
          <cell r="M104">
            <v>3619</v>
          </cell>
          <cell r="N104">
            <v>6629</v>
          </cell>
          <cell r="O104">
            <v>7371</v>
          </cell>
          <cell r="P104">
            <v>5747</v>
          </cell>
          <cell r="Q104">
            <v>4521.4212304936136</v>
          </cell>
          <cell r="R104">
            <v>4521.4212304936136</v>
          </cell>
          <cell r="S104">
            <v>4521.4212304936136</v>
          </cell>
          <cell r="T104">
            <v>4521.4212304936136</v>
          </cell>
          <cell r="U104">
            <v>54520.684921974462</v>
          </cell>
          <cell r="V104">
            <v>54170</v>
          </cell>
          <cell r="W104">
            <v>56000</v>
          </cell>
        </row>
        <row r="105">
          <cell r="B105">
            <v>906</v>
          </cell>
          <cell r="C105">
            <v>6355.583333333333</v>
          </cell>
          <cell r="E105">
            <v>121826</v>
          </cell>
          <cell r="F105">
            <v>98741</v>
          </cell>
          <cell r="G105">
            <v>79933</v>
          </cell>
          <cell r="H105">
            <v>76267</v>
          </cell>
          <cell r="I105">
            <v>5907</v>
          </cell>
          <cell r="J105">
            <v>4235</v>
          </cell>
          <cell r="K105">
            <v>10434</v>
          </cell>
          <cell r="L105">
            <v>5212</v>
          </cell>
          <cell r="M105">
            <v>9386</v>
          </cell>
          <cell r="N105">
            <v>4660</v>
          </cell>
          <cell r="O105">
            <v>4618</v>
          </cell>
          <cell r="P105">
            <v>7157</v>
          </cell>
          <cell r="Q105">
            <v>6404.4470504884011</v>
          </cell>
          <cell r="R105">
            <v>6404.4470504884011</v>
          </cell>
          <cell r="S105">
            <v>6404.4470504884011</v>
          </cell>
          <cell r="T105">
            <v>6404.4470504884011</v>
          </cell>
          <cell r="U105">
            <v>77226.788201953605</v>
          </cell>
          <cell r="V105">
            <v>76329</v>
          </cell>
          <cell r="W105">
            <v>90000</v>
          </cell>
        </row>
        <row r="106">
          <cell r="B106">
            <v>908</v>
          </cell>
          <cell r="C106">
            <v>2351.5833333333335</v>
          </cell>
          <cell r="E106" t="str">
            <v>Voir le B846</v>
          </cell>
        </row>
        <row r="107">
          <cell r="B107">
            <v>910</v>
          </cell>
          <cell r="C107">
            <v>119.16666666666667</v>
          </cell>
          <cell r="E107">
            <v>3301</v>
          </cell>
          <cell r="F107">
            <v>2299</v>
          </cell>
          <cell r="G107">
            <v>1698</v>
          </cell>
          <cell r="H107">
            <v>1430</v>
          </cell>
          <cell r="I107">
            <v>205</v>
          </cell>
          <cell r="J107">
            <v>142</v>
          </cell>
          <cell r="K107">
            <v>-33</v>
          </cell>
          <cell r="L107">
            <v>43</v>
          </cell>
          <cell r="M107">
            <v>66</v>
          </cell>
          <cell r="N107">
            <v>63</v>
          </cell>
          <cell r="O107">
            <v>127</v>
          </cell>
          <cell r="P107">
            <v>81</v>
          </cell>
          <cell r="Q107">
            <v>86.122309152259334</v>
          </cell>
          <cell r="R107">
            <v>86.122309152259334</v>
          </cell>
          <cell r="S107">
            <v>86.122309152259334</v>
          </cell>
          <cell r="T107">
            <v>86.122309152259334</v>
          </cell>
          <cell r="U107">
            <v>1038.4892366090371</v>
          </cell>
          <cell r="V107">
            <v>1400</v>
          </cell>
          <cell r="W107">
            <v>1500</v>
          </cell>
        </row>
        <row r="108">
          <cell r="B108">
            <v>914</v>
          </cell>
          <cell r="C108">
            <v>1827.25</v>
          </cell>
          <cell r="E108">
            <v>32150</v>
          </cell>
          <cell r="F108">
            <v>39084</v>
          </cell>
          <cell r="I108">
            <v>3279</v>
          </cell>
          <cell r="J108">
            <v>2321</v>
          </cell>
          <cell r="K108">
            <v>206</v>
          </cell>
          <cell r="L108">
            <v>1279</v>
          </cell>
          <cell r="M108">
            <v>-2391</v>
          </cell>
          <cell r="N108">
            <v>5918</v>
          </cell>
          <cell r="O108">
            <v>2492</v>
          </cell>
          <cell r="P108">
            <v>6117</v>
          </cell>
          <cell r="Q108">
            <v>2385.2404959878613</v>
          </cell>
          <cell r="R108">
            <v>2385.2404959878613</v>
          </cell>
          <cell r="S108">
            <v>2385.2404959878613</v>
          </cell>
          <cell r="T108">
            <v>2385.2404959878613</v>
          </cell>
        </row>
        <row r="110">
          <cell r="B110" t="str">
            <v>S/total</v>
          </cell>
          <cell r="E110">
            <v>765992</v>
          </cell>
          <cell r="F110">
            <v>740653</v>
          </cell>
          <cell r="G110">
            <v>580171</v>
          </cell>
          <cell r="H110">
            <v>1024237</v>
          </cell>
          <cell r="I110">
            <v>133855</v>
          </cell>
          <cell r="J110">
            <v>95376</v>
          </cell>
          <cell r="K110">
            <v>75876</v>
          </cell>
          <cell r="L110">
            <v>100086</v>
          </cell>
          <cell r="M110">
            <v>109995</v>
          </cell>
          <cell r="N110">
            <v>111955</v>
          </cell>
          <cell r="O110">
            <v>125112</v>
          </cell>
          <cell r="P110">
            <v>91693</v>
          </cell>
          <cell r="Q110">
            <v>104730.18813318579</v>
          </cell>
          <cell r="R110">
            <v>104730.18813318579</v>
          </cell>
          <cell r="S110">
            <v>104730.18813318579</v>
          </cell>
          <cell r="T110">
            <v>104730.18813318579</v>
          </cell>
          <cell r="U110">
            <v>1268381.7087955945</v>
          </cell>
          <cell r="V110">
            <v>1220238</v>
          </cell>
          <cell r="W110">
            <v>1289812</v>
          </cell>
        </row>
        <row r="111">
          <cell r="C111">
            <v>706436.58333333326</v>
          </cell>
        </row>
        <row r="112">
          <cell r="B112" t="str">
            <v>TOT</v>
          </cell>
          <cell r="E112">
            <v>10490079</v>
          </cell>
          <cell r="F112">
            <v>10767356</v>
          </cell>
          <cell r="G112">
            <v>9709067</v>
          </cell>
          <cell r="H112">
            <v>8377239</v>
          </cell>
          <cell r="I112">
            <v>1029060</v>
          </cell>
          <cell r="J112">
            <v>941162</v>
          </cell>
          <cell r="K112">
            <v>928425</v>
          </cell>
          <cell r="L112">
            <v>944996</v>
          </cell>
          <cell r="M112">
            <v>808198</v>
          </cell>
          <cell r="N112">
            <v>898836</v>
          </cell>
          <cell r="O112">
            <v>793112</v>
          </cell>
          <cell r="P112">
            <v>962316</v>
          </cell>
          <cell r="Q112">
            <v>906655.09151133639</v>
          </cell>
          <cell r="R112">
            <v>906655.09151133639</v>
          </cell>
          <cell r="S112">
            <v>906655.09151133639</v>
          </cell>
          <cell r="T112">
            <v>906655.09151133639</v>
          </cell>
          <cell r="U112">
            <v>10967000.322308199</v>
          </cell>
          <cell r="V112">
            <v>10670830</v>
          </cell>
          <cell r="W112">
            <v>9678252</v>
          </cell>
        </row>
        <row r="113">
          <cell r="B113" t="str">
            <v>en  US $/T -------------------------------------------------------------------------------------------------</v>
          </cell>
          <cell r="C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 t="e">
            <v>#DIV/0!</v>
          </cell>
          <cell r="S113" t="e">
            <v>#DIV/0!</v>
          </cell>
          <cell r="T113" t="e">
            <v>#DIV/0!</v>
          </cell>
          <cell r="U113">
            <v>17.527569637698896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nel"/>
      <sheetName val="SMetstrait"/>
      <sheetName val="Result9398"/>
      <sheetName val="Grafsoud"/>
      <sheetName val="Fuelsoude"/>
      <sheetName val="AmFfiAtAssur"/>
      <sheetName val="BUD Normal"/>
      <sheetName val="BUD mois Av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Титульный"/>
      <sheetName val="Виды деятельности"/>
      <sheetName val="Доходы-расходы"/>
      <sheetName val="Комментарии"/>
      <sheetName val="Проверка"/>
      <sheetName val="AllSheetsInThisWorkbook"/>
      <sheetName val="et_union"/>
      <sheetName val="TEHSHEET"/>
      <sheetName val="REESTR_ORG"/>
      <sheetName val="REESTR_FILTERED"/>
      <sheetName val="REESTR_MO"/>
      <sheetName val="modHyp"/>
      <sheetName val="modChange"/>
      <sheetName val="modPROV"/>
      <sheetName val="modServiceModule"/>
      <sheetName val="modCommandButton"/>
      <sheetName val="modReestr"/>
      <sheetName val="modClassifierValidate"/>
      <sheetName val="modInfo"/>
      <sheetName val="modfrmReestr"/>
      <sheetName val="modfrmDateChoose"/>
      <sheetName val="modDblClick"/>
      <sheetName val="modSheetKindOfActivity"/>
      <sheetName val="modfrmActivity"/>
      <sheetName val="Паспорт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">
          <cell r="E6" t="str">
            <v>руб.</v>
          </cell>
        </row>
        <row r="7">
          <cell r="E7" t="str">
            <v>тыс.руб.</v>
          </cell>
        </row>
        <row r="8">
          <cell r="E8" t="str">
            <v>млн.руб.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</sheetNames>
    <sheetDataSet>
      <sheetData sheetId="0" refreshError="1"/>
      <sheetData sheetId="1" refreshError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star"/>
      <sheetName val="Т_1_Тепл нагрузки"/>
      <sheetName val="Анкета "/>
      <sheetName val="REESTR"/>
      <sheetName val="недопол_ дох тепло"/>
      <sheetName val="Ìåíþ"/>
      <sheetName val="Êîíòðîëü"/>
      <sheetName val="Ïðåäïðèÿòèå"/>
      <sheetName val="Ô1"/>
      <sheetName val="Ô2(îòã)"/>
      <sheetName val="Ô2(îïë)"/>
      <sheetName val="Ô3"/>
      <sheetName val="Ô4"/>
      <sheetName val="Ô5"/>
      <sheetName val="Ô6"/>
      <sheetName val="Ô11"/>
      <sheetName val="Ô11(1)"/>
      <sheetName val="Ô11(2)"/>
      <sheetName val="Ô11(3)"/>
      <sheetName val="Ô11(4)"/>
      <sheetName val="Ô11(5)"/>
      <sheetName val="ñ_â"/>
      <sheetName val="ñïð_â"/>
      <sheetName val="ñ_è"/>
      <sheetName val="ð_241"/>
      <sheetName val="ñ_ä"/>
      <sheetName val="ð_äç"/>
      <sheetName val="ï_äê"/>
      <sheetName val="ð_433"/>
      <sheetName val="ð_476"/>
      <sheetName val="100_îòã"/>
      <sheetName val="100_îïë"/>
      <sheetName val="120_îòã"/>
      <sheetName val="120_îïë"/>
      <sheetName val="130_îòã"/>
      <sheetName val="130_îïë"/>
      <sheetName val="150_îòã"/>
      <sheetName val="150_îïë"/>
      <sheetName val="090_îòã"/>
      <sheetName val="090_îïë"/>
      <sheetName val="Àíêåòà "/>
      <sheetName val="Ò_1_Òåïë íàãðóçêè"/>
      <sheetName val="Анкета"/>
    </sheetNames>
    <sheetDataSet>
      <sheetData sheetId="0" refreshError="1"/>
      <sheetData sheetId="1" refreshError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Т, В, С"/>
      <sheetName val="Анкета ТБО"/>
      <sheetName val="Прил 2.1 ОХР"/>
      <sheetName val="Прил 2.2 ОХР"/>
      <sheetName val="Прил 2.3 Прочие"/>
      <sheetName val="Прил 3.1 Сбыт"/>
      <sheetName val="Прил 3.2 Проч.цех."/>
      <sheetName val="Прил 5.1 Регламент"/>
      <sheetName val="Прил 5.2 Трансп"/>
      <sheetName val="Прил 5.3 Вспом произв"/>
      <sheetName val="Прил 6.1 Хоз.способ"/>
      <sheetName val="Прил 6.2 Подряд"/>
      <sheetName val="Прил 6.3 Материалы"/>
      <sheetName val="Прил 6.4 Материалы ТБО"/>
      <sheetName val="прил 6.5.потр изол слоя"/>
      <sheetName val="Прил 7.1 Спецодежда"/>
      <sheetName val="Прил 7.2 Химреагент"/>
      <sheetName val="Прил 7.3 Вспом."/>
      <sheetName val="Прил 8.1 ФОТ"/>
      <sheetName val="Прил 8.2 Числ."/>
      <sheetName val="Прил 9.1 Эл.энергия"/>
      <sheetName val=" прил 9.2.эл.энергия ТБО"/>
      <sheetName val="Прил 10.1Топливо"/>
      <sheetName val="Прил 10.2 Топл.цена"/>
      <sheetName val="Прил 10.3 Свод баланс"/>
      <sheetName val="Прил 10.4 Газ"/>
      <sheetName val="Прил 10.5 Уголь"/>
      <sheetName val="Прил 10.6 Уголь"/>
      <sheetName val="Прил 10.7 Нефть"/>
      <sheetName val="Прил 10.8 Нефть"/>
      <sheetName val="Прил 10.9 Дрова"/>
      <sheetName val="Прил 10.10 Дрова"/>
      <sheetName val="10.11 Топливо и ГСМ"/>
      <sheetName val="10.12 Топливо и ГСМ. ТБО "/>
      <sheetName val="Прил 11.1 Имущество"/>
      <sheetName val="Прил 11.2 Аренда"/>
      <sheetName val="Прил 12.1. Тов.Тепло"/>
      <sheetName val="Прил 12.2 Котельные"/>
      <sheetName val="Прил 12.3 Тов.Вода"/>
      <sheetName val="Прил 12.4 Тов.Стоки"/>
      <sheetName val="Прил.12.5. Тов. ТБО"/>
      <sheetName val="Прил 12.6 Выручка тепло"/>
      <sheetName val="Прил 12.7 Выручка ГВС"/>
      <sheetName val="Прил 12.8 Выручка вода"/>
      <sheetName val="Прил 12.9 Выручка стоки"/>
      <sheetName val="Прил 12.10 Выручка Т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"/>
      <sheetName val="Объемы"/>
      <sheetName val="Норм прибыль"/>
      <sheetName val="аморт2019"/>
      <sheetName val="аморт2020"/>
      <sheetName val="Свод_расходы"/>
      <sheetName val="PL"/>
      <sheetName val="Сравн._табл."/>
      <sheetName val="Свод_регул."/>
      <sheetName val="ВП"/>
      <sheetName val="АБ_МВМ"/>
      <sheetName val="АВ_ВВЛ"/>
      <sheetName val="АВ_МВЛ"/>
      <sheetName val="ОП_ВВЛ"/>
      <sheetName val="ОП_МВЛ"/>
      <sheetName val="Стоянка"/>
      <sheetName val="Заправка"/>
      <sheetName val="Хранение"/>
      <sheetName val="реестр договоров"/>
      <sheetName val="Подконтр_неподконтр."/>
      <sheetName val="Прочие расходы"/>
      <sheetName val="Доходы_регул."/>
      <sheetName val="Условия"/>
      <sheetName val="Безрисковая ставка"/>
      <sheetName val="ЗС_Инвест"/>
      <sheetName val="Таблица_П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Лист1"/>
      <sheetName val="Лист2"/>
      <sheetName val="свод"/>
      <sheetName val="16"/>
      <sheetName val="17"/>
      <sheetName val="17 (2)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</sheetNames>
    <sheetDataSet>
      <sheetData sheetId="0" refreshError="1"/>
      <sheetData sheetId="1" refreshError="1"/>
      <sheetData sheetId="2" refreshError="1">
        <row r="13">
          <cell r="E13" t="str">
            <v>Введите название региона</v>
          </cell>
        </row>
        <row r="21">
          <cell r="D21" t="str">
            <v/>
          </cell>
        </row>
      </sheetData>
      <sheetData sheetId="3" refreshError="1"/>
      <sheetData sheetId="4" refreshError="1"/>
      <sheetData sheetId="5" refreshError="1">
        <row r="15">
          <cell r="AB15">
            <v>826.01900000000001</v>
          </cell>
        </row>
        <row r="16">
          <cell r="AB16">
            <v>591.66899999999998</v>
          </cell>
        </row>
        <row r="17">
          <cell r="AC17">
            <v>908.43399999999997</v>
          </cell>
        </row>
        <row r="20">
          <cell r="Z20">
            <v>826.01900000000001</v>
          </cell>
          <cell r="AA20">
            <v>598.66899999999998</v>
          </cell>
          <cell r="AB20">
            <v>24.018000000000001</v>
          </cell>
          <cell r="AC20">
            <v>0.45300000000000001</v>
          </cell>
        </row>
        <row r="25">
          <cell r="Z25">
            <v>0</v>
          </cell>
          <cell r="AA25">
            <v>7</v>
          </cell>
          <cell r="AB25">
            <v>470.95800000000003</v>
          </cell>
          <cell r="AC25">
            <v>753.53700000000003</v>
          </cell>
        </row>
      </sheetData>
      <sheetData sheetId="6" refreshError="1">
        <row r="15">
          <cell r="AB15">
            <v>226.327</v>
          </cell>
        </row>
        <row r="16">
          <cell r="AB16">
            <v>162.114</v>
          </cell>
        </row>
        <row r="17">
          <cell r="AC17">
            <v>248.90899999999999</v>
          </cell>
        </row>
        <row r="20">
          <cell r="Z20">
            <v>226.327</v>
          </cell>
          <cell r="AA20">
            <v>164.03399999999999</v>
          </cell>
          <cell r="AB20">
            <v>6.5810000000000004</v>
          </cell>
          <cell r="AC20">
            <v>0.124</v>
          </cell>
        </row>
        <row r="21">
          <cell r="AB21">
            <v>17.073</v>
          </cell>
          <cell r="AC21">
            <v>42.566000000000003</v>
          </cell>
        </row>
        <row r="25">
          <cell r="Z25">
            <v>0</v>
          </cell>
          <cell r="AA25">
            <v>1.92</v>
          </cell>
          <cell r="AB25">
            <v>129.042</v>
          </cell>
          <cell r="AC25">
            <v>206.46700000000001</v>
          </cell>
        </row>
      </sheetData>
      <sheetData sheetId="7" refreshError="1"/>
      <sheetData sheetId="8" refreshError="1"/>
      <sheetData sheetId="9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397.06600000000003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974.77700000000004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337.42899999999997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219918.86207999481</v>
          </cell>
          <cell r="H13">
            <v>30700.135799999996</v>
          </cell>
          <cell r="I13">
            <v>354162.41259038664</v>
          </cell>
          <cell r="J13">
            <v>161.04230862269611</v>
          </cell>
          <cell r="K13">
            <v>1153.6183908032963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4664.63</v>
          </cell>
          <cell r="H14">
            <v>0</v>
          </cell>
          <cell r="I14">
            <v>31673.808936899986</v>
          </cell>
          <cell r="J14">
            <v>679.02082130629844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17680.89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G16">
            <v>4664.63</v>
          </cell>
          <cell r="I16">
            <v>13992.918936899985</v>
          </cell>
          <cell r="J16">
            <v>299.97918241961281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233.47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G18">
            <v>233.47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29263.659314300003</v>
          </cell>
          <cell r="H20">
            <v>30700.135799999996</v>
          </cell>
          <cell r="I20">
            <v>31254.21</v>
          </cell>
          <cell r="J20">
            <v>106.80212499852092</v>
          </cell>
          <cell r="K20">
            <v>101.80479397097653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-6.8569999712053686E-4</v>
          </cell>
          <cell r="H21">
            <v>30700.135799999996</v>
          </cell>
          <cell r="I21">
            <v>4343.7112000000016</v>
          </cell>
          <cell r="J21">
            <v>-633471083.30765176</v>
          </cell>
          <cell r="K21">
            <v>14.148833830239937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29263.66</v>
          </cell>
          <cell r="H22">
            <v>0</v>
          </cell>
          <cell r="I22">
            <v>26910.498799999998</v>
          </cell>
          <cell r="J22">
            <v>91.958759772359286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G25">
            <v>23661</v>
          </cell>
          <cell r="I25">
            <v>22080.768799999998</v>
          </cell>
          <cell r="J25">
            <v>93.321367651409474</v>
          </cell>
          <cell r="K25">
            <v>0</v>
          </cell>
          <cell r="L25">
            <v>0</v>
          </cell>
          <cell r="M25">
            <v>0</v>
          </cell>
        </row>
        <row r="26">
          <cell r="G26">
            <v>5602.66</v>
          </cell>
          <cell r="I26">
            <v>4829.7299999999996</v>
          </cell>
          <cell r="J26">
            <v>86.204231561436885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60188.492765694784</v>
          </cell>
          <cell r="H27">
            <v>0</v>
          </cell>
          <cell r="I27">
            <v>156008.33444566227</v>
          </cell>
          <cell r="J27">
            <v>259.19960324140436</v>
          </cell>
          <cell r="K27">
            <v>0</v>
          </cell>
          <cell r="L27">
            <v>0</v>
          </cell>
          <cell r="M27">
            <v>0</v>
          </cell>
        </row>
        <row r="28">
          <cell r="G28">
            <v>15889.75</v>
          </cell>
          <cell r="I28">
            <v>40874.183624763515</v>
          </cell>
          <cell r="J28">
            <v>257.23616560841748</v>
          </cell>
          <cell r="K28">
            <v>0</v>
          </cell>
          <cell r="L28">
            <v>0</v>
          </cell>
          <cell r="M28">
            <v>0</v>
          </cell>
        </row>
        <row r="29">
          <cell r="G29">
            <v>10744.78</v>
          </cell>
          <cell r="I29">
            <v>30336.171120592346</v>
          </cell>
          <cell r="J29">
            <v>282.33403681222273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98934.080000000002</v>
          </cell>
          <cell r="H30">
            <v>0</v>
          </cell>
          <cell r="I30">
            <v>64015.70446246853</v>
          </cell>
          <cell r="J30">
            <v>64.705412394261444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G36">
            <v>23903.24</v>
          </cell>
          <cell r="I36">
            <v>5212.0083600000462</v>
          </cell>
          <cell r="J36">
            <v>21.804610421014246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437.17999999999995</v>
          </cell>
          <cell r="H37">
            <v>0</v>
          </cell>
          <cell r="I37">
            <v>480.25570635999998</v>
          </cell>
          <cell r="J37">
            <v>109.85308256553365</v>
          </cell>
          <cell r="K37">
            <v>0</v>
          </cell>
          <cell r="L37">
            <v>0</v>
          </cell>
          <cell r="M37">
            <v>0</v>
          </cell>
        </row>
        <row r="38">
          <cell r="G38">
            <v>280.39</v>
          </cell>
          <cell r="I38">
            <v>255.72570636</v>
          </cell>
          <cell r="J38">
            <v>91.203575862191954</v>
          </cell>
          <cell r="K38">
            <v>0</v>
          </cell>
          <cell r="L38">
            <v>0</v>
          </cell>
          <cell r="M38">
            <v>0</v>
          </cell>
        </row>
        <row r="39">
          <cell r="I39">
            <v>224.53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G40">
            <v>156.79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74593.66</v>
          </cell>
          <cell r="H41">
            <v>0</v>
          </cell>
          <cell r="I41">
            <v>58323.440396108483</v>
          </cell>
          <cell r="J41">
            <v>78.188200439700211</v>
          </cell>
          <cell r="K41">
            <v>0</v>
          </cell>
          <cell r="L41">
            <v>0</v>
          </cell>
          <cell r="M41">
            <v>0</v>
          </cell>
        </row>
        <row r="42">
          <cell r="I42">
            <v>999.4748215661017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I43">
            <v>75.644792542372898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I44">
            <v>749.57300000000009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I45">
            <v>1900.056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G47">
            <v>40493.480000000003</v>
          </cell>
          <cell r="I47">
            <v>43370.23000000001</v>
          </cell>
          <cell r="J47">
            <v>107.10423011309477</v>
          </cell>
          <cell r="K47">
            <v>0</v>
          </cell>
          <cell r="L47">
            <v>0</v>
          </cell>
          <cell r="M47">
            <v>0</v>
          </cell>
        </row>
        <row r="48">
          <cell r="I48">
            <v>181.17400000000001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G49">
            <v>154</v>
          </cell>
          <cell r="I49">
            <v>598.85778200000004</v>
          </cell>
          <cell r="J49">
            <v>388.86868961038965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38.450000000000003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G53">
            <v>33946.18</v>
          </cell>
          <cell r="I53">
            <v>10409.980000000001</v>
          </cell>
          <cell r="J53">
            <v>30.666130916645116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5180.91</v>
          </cell>
          <cell r="H54">
            <v>0</v>
          </cell>
          <cell r="I54">
            <v>1044.5529999999999</v>
          </cell>
          <cell r="J54">
            <v>20.161573931992642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292.85599999999999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751.697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I61">
            <v>751.697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G63">
            <v>5180.91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225099.77207999481</v>
          </cell>
          <cell r="H64">
            <v>30700.135799999996</v>
          </cell>
          <cell r="I64">
            <v>355206.96559038665</v>
          </cell>
          <cell r="J64">
            <v>157.79978909270287</v>
          </cell>
          <cell r="K64">
            <v>1157.0208285215035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2822.4885590985368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297661.19021043321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59066.998020854946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16543.43</v>
          </cell>
          <cell r="H70">
            <v>0</v>
          </cell>
          <cell r="I70">
            <v>34927.227333333329</v>
          </cell>
          <cell r="J70">
            <v>211.12446048572352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11666.93</v>
          </cell>
          <cell r="H71">
            <v>0</v>
          </cell>
          <cell r="I71">
            <v>26145.919999999998</v>
          </cell>
          <cell r="J71">
            <v>224.10282739332453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I73">
            <v>222.35348405852977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G74">
            <v>11666.93</v>
          </cell>
          <cell r="I74">
            <v>21710.014250154643</v>
          </cell>
          <cell r="J74">
            <v>186.0816363015347</v>
          </cell>
          <cell r="K74">
            <v>0</v>
          </cell>
          <cell r="L74">
            <v>0</v>
          </cell>
          <cell r="M74">
            <v>0</v>
          </cell>
        </row>
        <row r="75">
          <cell r="I75">
            <v>4213.552265786825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G77">
            <v>4876.5</v>
          </cell>
          <cell r="I77">
            <v>7946.7473333333328</v>
          </cell>
          <cell r="J77">
            <v>162.96006015243171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834.56000000000006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G81">
            <v>29263.66</v>
          </cell>
          <cell r="I81">
            <v>31254.21</v>
          </cell>
          <cell r="J81">
            <v>106.80212249595573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21767.670150394737</v>
          </cell>
          <cell r="H83">
            <v>40394.915526315781</v>
          </cell>
          <cell r="I83">
            <v>45956.878070175444</v>
          </cell>
          <cell r="J83">
            <v>211.12446923651157</v>
          </cell>
          <cell r="K83">
            <v>113.76896688949938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5224.2408360947366</v>
          </cell>
          <cell r="H84">
            <v>9694.7797263157881</v>
          </cell>
          <cell r="I84">
            <v>11029.650736842106</v>
          </cell>
          <cell r="J84">
            <v>211.12446923651157</v>
          </cell>
          <cell r="K84">
            <v>113.76896688949935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93.799769496945316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9158.3648489351617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1777.4861184099998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21767.670836094738</v>
          </cell>
          <cell r="H92">
            <v>9694.7797263157881</v>
          </cell>
          <cell r="I92">
            <v>45956.878070175437</v>
          </cell>
          <cell r="J92">
            <v>211.12446258591257</v>
          </cell>
          <cell r="K92">
            <v>474.03736203958067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390.83237290393879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38159.853537229836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7406.1921600416654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246867.44291608955</v>
          </cell>
          <cell r="H98">
            <v>40394.915526315788</v>
          </cell>
          <cell r="I98">
            <v>401163.84366056207</v>
          </cell>
          <cell r="J98">
            <v>162.50172113498093</v>
          </cell>
          <cell r="K98">
            <v>993.10479656584187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9.6702322863121566</v>
          </cell>
          <cell r="H101">
            <v>31.578947368421051</v>
          </cell>
          <cell r="I101">
            <v>12.938056547903242</v>
          </cell>
          <cell r="J101">
            <v>133.79261391907374</v>
          </cell>
          <cell r="K101">
            <v>40.970512401693604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31.404221229906728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40930.589999999997</v>
          </cell>
          <cell r="H104">
            <v>0</v>
          </cell>
          <cell r="I104">
            <v>57400.13</v>
          </cell>
          <cell r="J104">
            <v>140.2377292875573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40930.589999999997</v>
          </cell>
          <cell r="H106">
            <v>0</v>
          </cell>
          <cell r="I106">
            <v>57400.13</v>
          </cell>
          <cell r="J106">
            <v>140.2377292875573</v>
          </cell>
          <cell r="K106">
            <v>0</v>
          </cell>
          <cell r="L106">
            <v>0</v>
          </cell>
          <cell r="M106">
            <v>0</v>
          </cell>
        </row>
        <row r="107">
          <cell r="G107">
            <v>29263.66</v>
          </cell>
          <cell r="I107">
            <v>31254.21</v>
          </cell>
          <cell r="J107">
            <v>106.80212249595573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G109">
            <v>11666.93</v>
          </cell>
          <cell r="I109">
            <v>26145.919999999998</v>
          </cell>
          <cell r="J109">
            <v>224.10282739332453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G121">
            <v>26.4</v>
          </cell>
          <cell r="I121">
            <v>26.2</v>
          </cell>
          <cell r="J121">
            <v>99.242424242424249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12774.201299999999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108.63600000000001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10606.935699999998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2058.6296000000002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10" refreshError="1">
        <row r="9">
          <cell r="G9">
            <v>386.45</v>
          </cell>
          <cell r="I9">
            <v>644.0560469514985</v>
          </cell>
        </row>
        <row r="13">
          <cell r="G13">
            <v>386.45</v>
          </cell>
          <cell r="I13">
            <v>644.0560469514985</v>
          </cell>
        </row>
        <row r="16">
          <cell r="G16">
            <v>386.45</v>
          </cell>
          <cell r="I16">
            <v>644.0560469514985</v>
          </cell>
        </row>
        <row r="18">
          <cell r="G18">
            <v>2063.5410620000002</v>
          </cell>
          <cell r="I18">
            <v>2393.8040000000001</v>
          </cell>
        </row>
        <row r="19">
          <cell r="G19">
            <v>4.24</v>
          </cell>
          <cell r="I19">
            <v>7.2633516703791257</v>
          </cell>
        </row>
        <row r="20">
          <cell r="G20">
            <v>2.06</v>
          </cell>
          <cell r="I20">
            <v>2.9048685333924769</v>
          </cell>
        </row>
        <row r="23">
          <cell r="G23">
            <v>11.2906</v>
          </cell>
          <cell r="I23">
            <v>0</v>
          </cell>
        </row>
        <row r="26">
          <cell r="G26">
            <v>96.22</v>
          </cell>
          <cell r="I26">
            <v>75</v>
          </cell>
        </row>
        <row r="29">
          <cell r="I29">
            <v>15.297812887053682</v>
          </cell>
        </row>
        <row r="32">
          <cell r="G32">
            <v>10.4</v>
          </cell>
          <cell r="I32">
            <v>32.999999999999993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G41">
            <v>33.46</v>
          </cell>
          <cell r="I41">
            <v>29.999999999999993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G53">
            <v>386.45</v>
          </cell>
          <cell r="I53">
            <v>644.0560469514985</v>
          </cell>
        </row>
        <row r="54">
          <cell r="G54">
            <v>386.45</v>
          </cell>
          <cell r="I54">
            <v>644.0560469514985</v>
          </cell>
        </row>
      </sheetData>
      <sheetData sheetId="11" refreshError="1"/>
      <sheetData sheetId="12" refreshError="1"/>
      <sheetData sheetId="13" refreshError="1">
        <row r="11">
          <cell r="D11">
            <v>9503.8080000000009</v>
          </cell>
          <cell r="I11">
            <v>1143.6597999999999</v>
          </cell>
        </row>
        <row r="12">
          <cell r="D12">
            <v>31346.58</v>
          </cell>
          <cell r="I12">
            <v>4258.4169999999995</v>
          </cell>
        </row>
        <row r="16">
          <cell r="D16">
            <v>74102.290000000008</v>
          </cell>
          <cell r="I16">
            <v>6712.42</v>
          </cell>
        </row>
        <row r="17">
          <cell r="D17">
            <v>8202.3150000000005</v>
          </cell>
          <cell r="I17">
            <v>571.31299999999999</v>
          </cell>
        </row>
        <row r="21">
          <cell r="D21">
            <v>162589.21100000001</v>
          </cell>
          <cell r="I21">
            <v>14224.688999999998</v>
          </cell>
        </row>
      </sheetData>
      <sheetData sheetId="14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359550.67679038673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300483.67876953178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2822.4885590985368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297661.19021043321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59066.998020854946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45956.878070175444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38550.685910133776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390.83237290393879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38159.853537229836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7406.1921600416654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12.781752625365714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405507.5548605622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339034.36467966554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3213.3209320024757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335821.04374766303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66473.190180896607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974.77700000000004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748.45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584.41600000000005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206.46699999999998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1632.4465923743835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74744.81854919075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116938.49896447445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5.3730813554722561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245.76002637750301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384.48980313956423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3175.7093625141702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223254.10260748112</v>
          </cell>
          <cell r="J66">
            <v>0</v>
          </cell>
        </row>
      </sheetData>
      <sheetData sheetId="15" refreshError="1">
        <row r="8">
          <cell r="I8">
            <v>987.18</v>
          </cell>
        </row>
      </sheetData>
      <sheetData sheetId="16" refreshError="1"/>
      <sheetData sheetId="17" refreshError="1"/>
      <sheetData sheetId="18" refreshError="1"/>
      <sheetData sheetId="19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20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5"/>
      <sheetName val="24"/>
      <sheetName val="27"/>
      <sheetName val="P2.1"/>
      <sheetName val="P2.2"/>
      <sheetName val="2.3"/>
      <sheetName val="перекрестка"/>
      <sheetName val="17_1"/>
      <sheetName val="18_2"/>
      <sheetName val="21_3"/>
      <sheetName val="P2_1"/>
      <sheetName val="2_3"/>
      <sheetName val="Лист1"/>
      <sheetName val="1.2.1"/>
      <sheetName val="2.2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L11" t="str">
            <v>3086,65</v>
          </cell>
          <cell r="V11" t="str">
            <v>3152,58</v>
          </cell>
          <cell r="AA11" t="str">
            <v>3184,46</v>
          </cell>
        </row>
        <row r="12">
          <cell r="W12">
            <v>888.2</v>
          </cell>
          <cell r="X12">
            <v>980.8</v>
          </cell>
          <cell r="AB12">
            <v>881.1</v>
          </cell>
          <cell r="AC12">
            <v>1303.5</v>
          </cell>
        </row>
        <row r="13">
          <cell r="X13">
            <v>573.29999999999995</v>
          </cell>
          <cell r="Y13">
            <v>1054.0999999999999</v>
          </cell>
          <cell r="AC13">
            <v>582.29999999999995</v>
          </cell>
        </row>
        <row r="14">
          <cell r="AD14">
            <v>1324.6</v>
          </cell>
        </row>
        <row r="15">
          <cell r="X15">
            <v>32.700000000000003</v>
          </cell>
          <cell r="AC15">
            <v>25.7</v>
          </cell>
        </row>
        <row r="16">
          <cell r="V16">
            <v>521.72</v>
          </cell>
          <cell r="W16">
            <v>9.1999999999999993</v>
          </cell>
          <cell r="X16">
            <v>0.3</v>
          </cell>
          <cell r="AA16">
            <v>532.94000000000005</v>
          </cell>
          <cell r="AB16">
            <v>16.3</v>
          </cell>
          <cell r="AC16">
            <v>0.2</v>
          </cell>
        </row>
        <row r="17">
          <cell r="V17">
            <v>25.7</v>
          </cell>
          <cell r="AA17">
            <v>35.4</v>
          </cell>
        </row>
        <row r="22">
          <cell r="Q22">
            <v>2074.9</v>
          </cell>
          <cell r="R22">
            <v>224</v>
          </cell>
          <cell r="S22">
            <v>257</v>
          </cell>
          <cell r="T22">
            <v>562</v>
          </cell>
          <cell r="V22">
            <v>1727.5</v>
          </cell>
          <cell r="W22">
            <v>269.5</v>
          </cell>
          <cell r="X22">
            <v>327.3</v>
          </cell>
          <cell r="Y22">
            <v>795.9</v>
          </cell>
          <cell r="AA22">
            <v>1464.7</v>
          </cell>
          <cell r="AB22">
            <v>260.5</v>
          </cell>
          <cell r="AC22">
            <v>368</v>
          </cell>
          <cell r="AD22">
            <v>1047.4000000000001</v>
          </cell>
        </row>
      </sheetData>
      <sheetData sheetId="5" refreshError="1"/>
      <sheetData sheetId="6" refreshError="1"/>
      <sheetData sheetId="7" refreshError="1"/>
      <sheetData sheetId="8" refreshError="1">
        <row r="7">
          <cell r="G7">
            <v>2239</v>
          </cell>
        </row>
        <row r="10">
          <cell r="G10">
            <v>2095.4299999999998</v>
          </cell>
          <cell r="H10">
            <v>2130</v>
          </cell>
          <cell r="I10">
            <v>2417.44</v>
          </cell>
          <cell r="J10">
            <v>2343</v>
          </cell>
          <cell r="K10">
            <v>2700</v>
          </cell>
        </row>
        <row r="12">
          <cell r="G12">
            <v>2095.4299999999998</v>
          </cell>
          <cell r="H12">
            <v>2130</v>
          </cell>
          <cell r="I12">
            <v>2178.623</v>
          </cell>
          <cell r="J12">
            <v>2343</v>
          </cell>
          <cell r="K12">
            <v>2700</v>
          </cell>
        </row>
        <row r="13">
          <cell r="G13">
            <v>6</v>
          </cell>
          <cell r="H13">
            <v>6.2</v>
          </cell>
          <cell r="I13">
            <v>6</v>
          </cell>
          <cell r="J13">
            <v>6.1</v>
          </cell>
          <cell r="K13">
            <v>6.1</v>
          </cell>
        </row>
        <row r="14">
          <cell r="G14">
            <v>1.76</v>
          </cell>
          <cell r="H14">
            <v>1.7939000000000001</v>
          </cell>
          <cell r="I14">
            <v>2.1</v>
          </cell>
          <cell r="J14">
            <v>2.15</v>
          </cell>
          <cell r="K14">
            <v>2.15</v>
          </cell>
        </row>
        <row r="17">
          <cell r="G17">
            <v>15</v>
          </cell>
          <cell r="H17">
            <v>16.399999999999999</v>
          </cell>
          <cell r="I17">
            <v>15</v>
          </cell>
          <cell r="J17">
            <v>15</v>
          </cell>
          <cell r="K17">
            <v>15</v>
          </cell>
        </row>
        <row r="20">
          <cell r="G20">
            <v>75</v>
          </cell>
          <cell r="H20">
            <v>75.3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13.4</v>
          </cell>
          <cell r="I23">
            <v>15</v>
          </cell>
          <cell r="J23">
            <v>16.399999999999999</v>
          </cell>
          <cell r="K23">
            <v>16.399999999999999</v>
          </cell>
        </row>
        <row r="26">
          <cell r="G26">
            <v>22</v>
          </cell>
          <cell r="H26">
            <v>11.8</v>
          </cell>
          <cell r="I26">
            <v>11</v>
          </cell>
          <cell r="J26">
            <v>11</v>
          </cell>
          <cell r="K26">
            <v>11</v>
          </cell>
        </row>
        <row r="38">
          <cell r="G38">
            <v>7384</v>
          </cell>
          <cell r="H38">
            <v>7384</v>
          </cell>
          <cell r="I38">
            <v>7821.8</v>
          </cell>
          <cell r="J38">
            <v>7821.8</v>
          </cell>
          <cell r="K38">
            <v>8611.7999999999993</v>
          </cell>
        </row>
      </sheetData>
      <sheetData sheetId="9" refreshError="1"/>
      <sheetData sheetId="10" refreshError="1"/>
      <sheetData sheetId="11" refreshError="1">
        <row r="12">
          <cell r="F12">
            <v>34019</v>
          </cell>
          <cell r="G12">
            <v>38783</v>
          </cell>
          <cell r="H12">
            <v>38783</v>
          </cell>
          <cell r="J12">
            <v>76654</v>
          </cell>
        </row>
        <row r="13">
          <cell r="F13">
            <v>28316</v>
          </cell>
          <cell r="G13">
            <v>19695</v>
          </cell>
          <cell r="H13">
            <v>19695</v>
          </cell>
          <cell r="J13">
            <v>40042</v>
          </cell>
        </row>
        <row r="14">
          <cell r="F14">
            <v>52289</v>
          </cell>
          <cell r="G14">
            <v>48301</v>
          </cell>
          <cell r="H14">
            <v>48301</v>
          </cell>
          <cell r="J14">
            <v>92944</v>
          </cell>
        </row>
        <row r="15">
          <cell r="F15">
            <v>24313</v>
          </cell>
          <cell r="G15">
            <v>27273</v>
          </cell>
          <cell r="H15">
            <v>27273</v>
          </cell>
          <cell r="J15">
            <v>48652</v>
          </cell>
        </row>
        <row r="22">
          <cell r="F22">
            <v>1050</v>
          </cell>
          <cell r="G22">
            <v>0</v>
          </cell>
          <cell r="H22">
            <v>1050</v>
          </cell>
          <cell r="I22">
            <v>1050</v>
          </cell>
          <cell r="J22">
            <v>1050</v>
          </cell>
        </row>
        <row r="23">
          <cell r="F23">
            <v>11616</v>
          </cell>
          <cell r="G23">
            <v>17159</v>
          </cell>
          <cell r="H23">
            <v>17644</v>
          </cell>
          <cell r="I23">
            <v>20721</v>
          </cell>
          <cell r="J23">
            <v>46242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8">
          <cell r="B28" t="str">
            <v>налог на землю</v>
          </cell>
          <cell r="F28">
            <v>9188</v>
          </cell>
          <cell r="G28">
            <v>4048</v>
          </cell>
          <cell r="H28">
            <v>9969</v>
          </cell>
          <cell r="I28">
            <v>9969</v>
          </cell>
          <cell r="J28">
            <v>9969</v>
          </cell>
        </row>
        <row r="29">
          <cell r="B29" t="str">
            <v>транспортный налог</v>
          </cell>
          <cell r="F29">
            <v>438</v>
          </cell>
          <cell r="G29">
            <v>478</v>
          </cell>
          <cell r="H29">
            <v>478</v>
          </cell>
          <cell r="I29">
            <v>478</v>
          </cell>
          <cell r="J29">
            <v>998</v>
          </cell>
        </row>
        <row r="32">
          <cell r="F32">
            <v>553466.512614112</v>
          </cell>
          <cell r="G32">
            <v>528587.9997310146</v>
          </cell>
          <cell r="H32">
            <v>601457.00376525149</v>
          </cell>
          <cell r="I32">
            <v>874704.27696346072</v>
          </cell>
          <cell r="J32">
            <v>972591.67798880022</v>
          </cell>
        </row>
        <row r="34">
          <cell r="B34" t="str">
            <v>Регистрация прав собственности на недвижимость</v>
          </cell>
        </row>
        <row r="35">
          <cell r="B35" t="str">
            <v>Негосударственное пенсионное обеспечение</v>
          </cell>
        </row>
        <row r="36">
          <cell r="B36" t="str">
            <v>Услуги МРСК</v>
          </cell>
        </row>
        <row r="40">
          <cell r="F40">
            <v>0</v>
          </cell>
          <cell r="G40">
            <v>0</v>
          </cell>
          <cell r="H40">
            <v>345008</v>
          </cell>
          <cell r="I40">
            <v>383322</v>
          </cell>
          <cell r="J40">
            <v>445350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52">
          <cell r="F52">
            <v>3117.9</v>
          </cell>
          <cell r="G52">
            <v>3146.1000000000004</v>
          </cell>
          <cell r="H52">
            <v>3117.9</v>
          </cell>
          <cell r="I52">
            <v>3120.2000000000003</v>
          </cell>
          <cell r="J52">
            <v>3140.6</v>
          </cell>
        </row>
        <row r="56">
          <cell r="F56">
            <v>575758.512614112</v>
          </cell>
          <cell r="G56">
            <v>550272.9997310146</v>
          </cell>
          <cell r="H56">
            <v>975606.00376525149</v>
          </cell>
          <cell r="I56">
            <v>1290244.2769634607</v>
          </cell>
          <cell r="J56">
            <v>1476200.6779888002</v>
          </cell>
        </row>
        <row r="57">
          <cell r="F57">
            <v>0</v>
          </cell>
          <cell r="G57">
            <v>0</v>
          </cell>
          <cell r="H57">
            <v>345008</v>
          </cell>
          <cell r="I57">
            <v>383322</v>
          </cell>
          <cell r="J57">
            <v>445350</v>
          </cell>
        </row>
        <row r="60">
          <cell r="F60">
            <v>109197.8</v>
          </cell>
          <cell r="G60">
            <v>110172.79999999999</v>
          </cell>
          <cell r="H60">
            <v>109373.2</v>
          </cell>
          <cell r="I60">
            <v>117492.29999999999</v>
          </cell>
          <cell r="J60">
            <v>117492.29999999999</v>
          </cell>
        </row>
        <row r="62">
          <cell r="F62">
            <v>11199.7</v>
          </cell>
          <cell r="G62">
            <v>11646</v>
          </cell>
          <cell r="H62">
            <v>11444.4</v>
          </cell>
          <cell r="I62">
            <v>9150.9</v>
          </cell>
          <cell r="J62">
            <v>9150.9</v>
          </cell>
        </row>
        <row r="63">
          <cell r="F63">
            <v>12696.8</v>
          </cell>
          <cell r="G63">
            <v>12714.7</v>
          </cell>
          <cell r="H63">
            <v>12687</v>
          </cell>
          <cell r="I63">
            <v>12944.25</v>
          </cell>
          <cell r="J63">
            <v>12944.25</v>
          </cell>
        </row>
        <row r="64">
          <cell r="F64">
            <v>67277.3</v>
          </cell>
          <cell r="G64">
            <v>67700.5</v>
          </cell>
          <cell r="H64">
            <v>66949</v>
          </cell>
          <cell r="I64">
            <v>76075.929999999993</v>
          </cell>
          <cell r="J64">
            <v>76075.929999999993</v>
          </cell>
        </row>
        <row r="65">
          <cell r="F65">
            <v>18024</v>
          </cell>
          <cell r="G65">
            <v>18111.599999999999</v>
          </cell>
          <cell r="H65">
            <v>18292.8</v>
          </cell>
          <cell r="I65">
            <v>19321.22</v>
          </cell>
          <cell r="J65">
            <v>19321.22</v>
          </cell>
        </row>
      </sheetData>
      <sheetData sheetId="12" refreshError="1"/>
      <sheetData sheetId="13" refreshError="1"/>
      <sheetData sheetId="14" refreshError="1">
        <row r="10">
          <cell r="E10">
            <v>22015</v>
          </cell>
        </row>
        <row r="13">
          <cell r="I13">
            <v>25641</v>
          </cell>
        </row>
        <row r="14">
          <cell r="I14">
            <v>22759</v>
          </cell>
        </row>
        <row r="15">
          <cell r="I15">
            <v>16502</v>
          </cell>
        </row>
        <row r="16">
          <cell r="I16">
            <v>14248</v>
          </cell>
        </row>
        <row r="17">
          <cell r="E17">
            <v>1533</v>
          </cell>
          <cell r="F17">
            <v>1668</v>
          </cell>
          <cell r="G17">
            <v>1710</v>
          </cell>
          <cell r="H17">
            <v>1520</v>
          </cell>
          <cell r="I17">
            <v>1813</v>
          </cell>
        </row>
        <row r="20">
          <cell r="E20">
            <v>25701</v>
          </cell>
          <cell r="F20">
            <v>14904</v>
          </cell>
          <cell r="G20">
            <v>24172</v>
          </cell>
          <cell r="H20">
            <v>26103</v>
          </cell>
          <cell r="I20">
            <v>29880</v>
          </cell>
        </row>
        <row r="21">
          <cell r="E21">
            <v>14951</v>
          </cell>
          <cell r="F21">
            <v>16128</v>
          </cell>
          <cell r="G21">
            <v>16499</v>
          </cell>
          <cell r="H21">
            <v>6578</v>
          </cell>
          <cell r="I21">
            <v>17110</v>
          </cell>
        </row>
        <row r="22">
          <cell r="E22">
            <v>2994</v>
          </cell>
          <cell r="F22">
            <v>11456</v>
          </cell>
          <cell r="G22">
            <v>6224</v>
          </cell>
          <cell r="H22">
            <v>12540</v>
          </cell>
          <cell r="I22">
            <v>30252</v>
          </cell>
        </row>
        <row r="24">
          <cell r="F24">
            <v>6605</v>
          </cell>
          <cell r="G24" t="str">
            <v>4000</v>
          </cell>
          <cell r="H24" t="str">
            <v>10320</v>
          </cell>
          <cell r="I24">
            <v>26870</v>
          </cell>
        </row>
        <row r="25">
          <cell r="E25" t="str">
            <v>2700</v>
          </cell>
          <cell r="F25">
            <v>2446</v>
          </cell>
          <cell r="G25" t="str">
            <v>1962</v>
          </cell>
          <cell r="H25" t="str">
            <v>1960</v>
          </cell>
          <cell r="I25">
            <v>3036</v>
          </cell>
        </row>
        <row r="28">
          <cell r="B28" t="str">
            <v>Другие прочие платежи из прибыли</v>
          </cell>
          <cell r="E28">
            <v>294</v>
          </cell>
          <cell r="F28">
            <v>2405</v>
          </cell>
          <cell r="G28">
            <v>262</v>
          </cell>
          <cell r="H28">
            <v>260</v>
          </cell>
          <cell r="I28">
            <v>346</v>
          </cell>
        </row>
        <row r="29">
          <cell r="B29" t="str">
            <v>Резерв по сомнительным долгам</v>
          </cell>
          <cell r="F29" t="str">
            <v>2225</v>
          </cell>
          <cell r="H29" t="str">
            <v>2225</v>
          </cell>
        </row>
        <row r="30">
          <cell r="B30" t="str">
            <v>Погашение задолженности МУП РГРЭС</v>
          </cell>
        </row>
        <row r="35">
          <cell r="E35">
            <v>20274</v>
          </cell>
          <cell r="F35">
            <v>24813</v>
          </cell>
          <cell r="G35">
            <v>21558</v>
          </cell>
          <cell r="H35">
            <v>18128</v>
          </cell>
          <cell r="I35">
            <v>40515</v>
          </cell>
        </row>
        <row r="36">
          <cell r="E36">
            <v>2079.3708096683267</v>
          </cell>
          <cell r="F36">
            <v>2622.8996449214328</v>
          </cell>
          <cell r="G36">
            <v>2255.7479821382203</v>
          </cell>
          <cell r="H36">
            <v>1411.9011645869559</v>
          </cell>
          <cell r="I36">
            <v>3155.51498693957</v>
          </cell>
        </row>
        <row r="37">
          <cell r="E37">
            <v>2357.3270084195833</v>
          </cell>
          <cell r="F37">
            <v>2863.5911141406959</v>
          </cell>
          <cell r="G37">
            <v>2500.6706030362102</v>
          </cell>
          <cell r="H37">
            <v>1997.1807854642391</v>
          </cell>
          <cell r="I37">
            <v>4463.5800707791068</v>
          </cell>
        </row>
        <row r="38">
          <cell r="E38">
            <v>12490.910807726896</v>
          </cell>
          <cell r="F38">
            <v>15247.43408990241</v>
          </cell>
          <cell r="G38">
            <v>13195.979837839617</v>
          </cell>
          <cell r="H38">
            <v>11737.828428245937</v>
          </cell>
          <cell r="I38">
            <v>26233.347240202125</v>
          </cell>
        </row>
        <row r="39">
          <cell r="E39">
            <v>3346.3913741851943</v>
          </cell>
          <cell r="F39">
            <v>4079.0751510354644</v>
          </cell>
          <cell r="G39">
            <v>3605.6015769859528</v>
          </cell>
          <cell r="H39">
            <v>2981.0896217028694</v>
          </cell>
          <cell r="I39">
            <v>6662.5577020792016</v>
          </cell>
        </row>
        <row r="40">
          <cell r="E40">
            <v>6500</v>
          </cell>
          <cell r="F40">
            <v>6627</v>
          </cell>
          <cell r="G40">
            <v>6000</v>
          </cell>
          <cell r="H40">
            <v>6000</v>
          </cell>
          <cell r="I40">
            <v>7070</v>
          </cell>
        </row>
        <row r="41">
          <cell r="F41">
            <v>0</v>
          </cell>
          <cell r="H41">
            <v>0</v>
          </cell>
          <cell r="I41">
            <v>2098.182599538507</v>
          </cell>
        </row>
        <row r="42">
          <cell r="F42" t="e">
            <v>#DIV/0!</v>
          </cell>
          <cell r="H42" t="e">
            <v>#DIV/0!</v>
          </cell>
          <cell r="I42">
            <v>1096.0344880987409</v>
          </cell>
        </row>
        <row r="43">
          <cell r="F43" t="e">
            <v>#DIV/0!</v>
          </cell>
          <cell r="H43" t="e">
            <v>#DIV/0!</v>
          </cell>
          <cell r="I43">
            <v>2544.0744583649512</v>
          </cell>
        </row>
        <row r="44">
          <cell r="F44" t="e">
            <v>#DIV/0!</v>
          </cell>
          <cell r="H44" t="e">
            <v>#DIV/0!</v>
          </cell>
          <cell r="I44">
            <v>1331.7084539978009</v>
          </cell>
        </row>
        <row r="48">
          <cell r="B48" t="str">
            <v>Сбор на содержание милиции</v>
          </cell>
        </row>
      </sheetData>
      <sheetData sheetId="15" refreshError="1"/>
      <sheetData sheetId="16" refreshError="1"/>
      <sheetData sheetId="17" refreshError="1"/>
      <sheetData sheetId="18" refreshError="1">
        <row r="21">
          <cell r="F21">
            <v>160</v>
          </cell>
          <cell r="G21">
            <v>116.36</v>
          </cell>
        </row>
        <row r="22">
          <cell r="F22">
            <v>130</v>
          </cell>
          <cell r="G22">
            <v>573.29</v>
          </cell>
        </row>
        <row r="23">
          <cell r="F23">
            <v>190</v>
          </cell>
          <cell r="G23">
            <v>112.15</v>
          </cell>
        </row>
        <row r="24">
          <cell r="F24">
            <v>160</v>
          </cell>
          <cell r="G24">
            <v>747.41</v>
          </cell>
        </row>
        <row r="28">
          <cell r="F28">
            <v>140</v>
          </cell>
          <cell r="G28">
            <v>113.25</v>
          </cell>
        </row>
        <row r="29">
          <cell r="F29">
            <v>120</v>
          </cell>
          <cell r="G29">
            <v>1504.95</v>
          </cell>
        </row>
        <row r="30">
          <cell r="F30">
            <v>180</v>
          </cell>
          <cell r="G30">
            <v>65.709999999999994</v>
          </cell>
        </row>
        <row r="31">
          <cell r="F31">
            <v>150</v>
          </cell>
          <cell r="G31">
            <v>302.92</v>
          </cell>
        </row>
        <row r="32">
          <cell r="F32">
            <v>160</v>
          </cell>
          <cell r="G32">
            <v>150</v>
          </cell>
        </row>
        <row r="33">
          <cell r="F33">
            <v>140</v>
          </cell>
          <cell r="G33">
            <v>947</v>
          </cell>
        </row>
        <row r="34">
          <cell r="F34">
            <v>110</v>
          </cell>
          <cell r="G34">
            <v>11227</v>
          </cell>
        </row>
        <row r="37">
          <cell r="F37">
            <v>350</v>
          </cell>
          <cell r="G37">
            <v>982.18</v>
          </cell>
        </row>
        <row r="40">
          <cell r="F40">
            <v>260</v>
          </cell>
          <cell r="G40">
            <v>941</v>
          </cell>
        </row>
        <row r="41">
          <cell r="F41">
            <v>220</v>
          </cell>
          <cell r="G41">
            <v>2926</v>
          </cell>
        </row>
        <row r="42">
          <cell r="F42">
            <v>150</v>
          </cell>
          <cell r="G42">
            <v>5800</v>
          </cell>
        </row>
        <row r="43">
          <cell r="F43">
            <v>270</v>
          </cell>
          <cell r="G43">
            <v>643.49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май"/>
      <sheetName val="апр."/>
      <sheetName val="2001"/>
      <sheetName val="2кв.02урт."/>
      <sheetName val="2 кв.2002"/>
      <sheetName val="2002"/>
      <sheetName val="2кв.02урт. (6.03.)"/>
      <sheetName val="2кв.02урт. (7.03.) (2)"/>
      <sheetName val="3 кв.отк."/>
      <sheetName val="3 кв.реал."/>
      <sheetName val="Контроль"/>
      <sheetName val="Анк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Т, В, С"/>
      <sheetName val="Анкета ТБО"/>
      <sheetName val="Прил 2.1 ОХР"/>
      <sheetName val="Прил 2.2 ОХР"/>
      <sheetName val="Прил 2.3 Прочие"/>
      <sheetName val="Прил 3.1 Сбыт"/>
      <sheetName val="Прил 3.2 Проч.цех."/>
      <sheetName val="Прил 5.1 Регламент"/>
      <sheetName val="Прил 5.2 Трансп"/>
      <sheetName val="Прил 5.3 Вспом произв"/>
      <sheetName val="Прил 6.1 Хоз.способ"/>
      <sheetName val="Прил 6.2 Подряд"/>
      <sheetName val="Прил 6.3 Материалы"/>
      <sheetName val="Прил 6.4 Материалы ТБО"/>
      <sheetName val="прил 6.5.потр изол слоя"/>
      <sheetName val="Прил 7.1 Спецодежда"/>
      <sheetName val="Прил 7.2 Химреагент"/>
      <sheetName val="Прил 7.3 Вспом."/>
      <sheetName val="Прил 8.1 ФОТ"/>
      <sheetName val="Прил 8.2 Числ."/>
      <sheetName val="Прил 9.1 Эл.энергия"/>
      <sheetName val=" прил 9.2.эл.энергия ТБО"/>
      <sheetName val="Прил 10.1Топливо"/>
      <sheetName val="Прил 10.2 Топл.цена"/>
      <sheetName val="Прил 10.3 Свод баланс"/>
      <sheetName val="Прил 10.4 Газ"/>
      <sheetName val="Прил 10.5 Уголь"/>
      <sheetName val="Прил 10.6 Уголь"/>
      <sheetName val="Прил 10.7 Нефть"/>
      <sheetName val="Прил 10.8 Нефть"/>
      <sheetName val="Прил 10.9 Дрова"/>
      <sheetName val="Прил 10.10 Дрова"/>
      <sheetName val="10.11 Топливо и ГСМ"/>
      <sheetName val="10.12 Топливо и ГСМ. ТБО "/>
      <sheetName val="Прил 11.1 Имущество"/>
      <sheetName val="Прил 11.2 Аренда"/>
      <sheetName val="Прил 12.1. Тов.Тепло"/>
      <sheetName val="Прил 12.2 Котельные"/>
      <sheetName val="Прил 12.3 Тов.Вода"/>
      <sheetName val="Прил 12.4 Тов.Стоки"/>
      <sheetName val="Прил.12.5. Тов. ТБО"/>
      <sheetName val="Прил 12.6 Выручка тепло"/>
      <sheetName val="Прил 12.7 Выручка ГВС"/>
      <sheetName val="Прил 12.8 Выручка вода"/>
      <sheetName val="Прил 12.9 Выручка стоки"/>
      <sheetName val="Прил 12.10 Выручка ТБО"/>
      <sheetName val="Анкета"/>
      <sheetName val="недопол_ дох тепло"/>
      <sheetName val="Восстановл_Лист1"/>
      <sheetName val="Восстановл_Лист2"/>
      <sheetName val="Восстановл_Лист3"/>
      <sheetName val="Восстановл_Лист4"/>
      <sheetName val="Восстановл_Лист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Т, В, С"/>
      <sheetName val="Анкета ТБО"/>
      <sheetName val="Прил 2.1 ОХР"/>
      <sheetName val="Прил 2.2 ОХР"/>
      <sheetName val="Прил 2.3 Прочие"/>
      <sheetName val="Прил 3.1 Сбыт"/>
      <sheetName val="Прил 3.2 Проч.цех."/>
      <sheetName val="Прил 5.1 Регламент"/>
      <sheetName val="Прил 5.2 Трансп"/>
      <sheetName val="Прил 5.3 Вспом произв"/>
      <sheetName val="Прил 6.1 Хоз.способ"/>
      <sheetName val="Прил 6.2 Подряд"/>
      <sheetName val="Прил 6.3 Материалы"/>
      <sheetName val="Прил 6.4 Материалы ТБО"/>
      <sheetName val="прил 6.5.потр изол слоя"/>
      <sheetName val="Прил 7.1 Спецодежда"/>
      <sheetName val="Прил 7.2 Химреагент"/>
      <sheetName val="Прил 7.3 Вспом."/>
      <sheetName val="Прил 8.1 ФОТ"/>
      <sheetName val="Прил 8.2 Числ."/>
      <sheetName val="Прил 9.1 Эл.энергия"/>
      <sheetName val=" прил 9.2.эл.энергия ТБО"/>
      <sheetName val="Прил 10.1Топливо"/>
      <sheetName val="Прил 10.2 Топл.цена"/>
      <sheetName val="Прил 10.3 Свод баланс"/>
      <sheetName val="Прил 10.4 Газ"/>
      <sheetName val="Прил 10.5 Уголь"/>
      <sheetName val="Прил 10.6 Уголь"/>
      <sheetName val="Прил 10.7 Нефть"/>
      <sheetName val="Прил 10.8 Нефть"/>
      <sheetName val="Прил 10.9 Дрова"/>
      <sheetName val="Прил 10.10 Дрова"/>
      <sheetName val="10.11 Топливо и ГСМ"/>
      <sheetName val="10.12 Топливо и ГСМ. ТБО "/>
      <sheetName val="Прил 11.1 Имущество"/>
      <sheetName val="Прил 11.2 Аренда"/>
      <sheetName val="Прил 12.1. Тов.Тепло"/>
      <sheetName val="Прил 12.2 Котельные"/>
      <sheetName val="Прил 12.3 Тов.Вода"/>
      <sheetName val="Прил 12.4 Тов.Стоки"/>
      <sheetName val="Прил.12.5. Тов. ТБО"/>
      <sheetName val="Прил 12.6 Выручка тепло"/>
      <sheetName val="Прил 12.7 Выручка ГВС"/>
      <sheetName val="Прил 12.8 Выручка вода"/>
      <sheetName val="Прил 12.9 Выручка стоки"/>
      <sheetName val="Прил 12.10 Выручка ТБО"/>
      <sheetName val="Анкета"/>
      <sheetName val="недопол_ дох тепло"/>
      <sheetName val="Восстановл_Лист1"/>
      <sheetName val="Восстановл_Лист2"/>
      <sheetName val="Восстановл_Лист3"/>
      <sheetName val="Восстановл_Лист4"/>
      <sheetName val="Восстановл_Лист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Управление &amp; Настройки"/>
      <sheetName val="Допущения"/>
      <sheetName val="блок 4"/>
      <sheetName val="Отчетность блоки 1-3"/>
      <sheetName val="Инвестиции &amp; финансирование"/>
      <sheetName val="Кредиты и Лизинговые платежи"/>
      <sheetName val="Расчет потоков без учета и.с."/>
      <sheetName val="Отчетность в составе ПГРЭС"/>
      <sheetName val="Отчетность в составе ПГРЭС (2)"/>
      <sheetName val="блоки 1-3"/>
      <sheetName val="блоки 1-4"/>
      <sheetName val="Экономика"/>
      <sheetName val="Chart1"/>
      <sheetName val="Эксплуатация блока 4"/>
      <sheetName val="Отчетность (необходимый тариф)"/>
      <sheetName val="Экономика &amp; Анализ"/>
      <sheetName val="Сводный анализ"/>
      <sheetName val="свод"/>
      <sheetName val="Sheet1"/>
      <sheetName val="Анализ себестоимости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nel"/>
      <sheetName val="SMetstrait"/>
      <sheetName val="Result9398"/>
      <sheetName val="Grafsoud"/>
      <sheetName val="Fuelsoude"/>
      <sheetName val="AmFfiAtAssur"/>
      <sheetName val="BUD Normal"/>
      <sheetName val="BUD mois Avril"/>
      <sheetName val="Позиция"/>
      <sheetName val="TEHSHEET"/>
    </sheetNames>
    <sheetDataSet>
      <sheetData sheetId="0" refreshError="1"/>
      <sheetData sheetId="1" refreshError="1">
        <row r="6">
          <cell r="B6" t="str">
            <v>FRIGUIA</v>
          </cell>
          <cell r="N6" t="str">
            <v>BUDGET  SORTIES  MG   1995</v>
          </cell>
        </row>
        <row r="7">
          <cell r="B7" t="str">
            <v>CG</v>
          </cell>
          <cell r="O7" t="str">
            <v>T    O    T    A    L</v>
          </cell>
          <cell r="R7" t="str">
            <v>en  US  Dollars</v>
          </cell>
          <cell r="W7" t="str">
            <v>1 / 2</v>
          </cell>
        </row>
        <row r="8">
          <cell r="R8" t="str">
            <v>E  S  T</v>
          </cell>
          <cell r="S8" t="str">
            <v>I  M  E</v>
          </cell>
          <cell r="U8">
            <v>625700</v>
          </cell>
        </row>
        <row r="10">
          <cell r="B10" t="str">
            <v xml:space="preserve"> </v>
          </cell>
          <cell r="C10" t="str">
            <v>BUDGET</v>
          </cell>
          <cell r="E10" t="str">
            <v>Realisation</v>
          </cell>
          <cell r="H10">
            <v>1995</v>
          </cell>
          <cell r="W10" t="str">
            <v>Budget</v>
          </cell>
        </row>
        <row r="11">
          <cell r="B11" t="str">
            <v>BUDGETS</v>
          </cell>
          <cell r="C11" t="str">
            <v>MENSUEL</v>
          </cell>
          <cell r="E11">
            <v>1992</v>
          </cell>
          <cell r="F11">
            <v>1993</v>
          </cell>
          <cell r="G11">
            <v>1994</v>
          </cell>
          <cell r="H11" t="str">
            <v>Budget</v>
          </cell>
          <cell r="U11" t="str">
            <v>Probable</v>
          </cell>
          <cell r="V11" t="str">
            <v>P12</v>
          </cell>
          <cell r="W11">
            <v>1996</v>
          </cell>
        </row>
        <row r="12">
          <cell r="C12" t="str">
            <v xml:space="preserve"> </v>
          </cell>
          <cell r="H12">
            <v>12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</row>
        <row r="14">
          <cell r="B14">
            <v>110</v>
          </cell>
          <cell r="C14">
            <v>38188.333333333336</v>
          </cell>
          <cell r="E14">
            <v>952293</v>
          </cell>
          <cell r="F14">
            <v>940822</v>
          </cell>
          <cell r="G14">
            <v>792218</v>
          </cell>
          <cell r="H14">
            <v>480187</v>
          </cell>
          <cell r="I14">
            <v>52194</v>
          </cell>
          <cell r="J14">
            <v>85870</v>
          </cell>
          <cell r="K14">
            <v>122690</v>
          </cell>
          <cell r="L14">
            <v>79445</v>
          </cell>
          <cell r="M14">
            <v>70422</v>
          </cell>
          <cell r="N14">
            <v>98865</v>
          </cell>
          <cell r="O14">
            <v>67421</v>
          </cell>
          <cell r="P14">
            <v>76414</v>
          </cell>
          <cell r="Q14">
            <v>81074.226423145825</v>
          </cell>
          <cell r="R14">
            <v>81074.226423145825</v>
          </cell>
          <cell r="S14">
            <v>81074.226423145825</v>
          </cell>
          <cell r="T14">
            <v>81074.226423145825</v>
          </cell>
          <cell r="U14">
            <v>1006379.9056925834</v>
          </cell>
          <cell r="V14">
            <v>829000</v>
          </cell>
          <cell r="W14">
            <v>532579</v>
          </cell>
        </row>
        <row r="15">
          <cell r="B15">
            <v>120</v>
          </cell>
          <cell r="C15">
            <v>28282.25</v>
          </cell>
          <cell r="E15">
            <v>362310</v>
          </cell>
          <cell r="F15">
            <v>330311</v>
          </cell>
          <cell r="G15">
            <v>467584</v>
          </cell>
          <cell r="H15">
            <v>339387</v>
          </cell>
          <cell r="I15">
            <v>32928</v>
          </cell>
          <cell r="J15">
            <v>36357</v>
          </cell>
          <cell r="K15">
            <v>26242</v>
          </cell>
          <cell r="L15">
            <v>17246</v>
          </cell>
          <cell r="M15">
            <v>36740</v>
          </cell>
          <cell r="N15">
            <v>39761</v>
          </cell>
          <cell r="O15">
            <v>81892</v>
          </cell>
          <cell r="P15">
            <v>28073</v>
          </cell>
          <cell r="Q15">
            <v>37134.227187914861</v>
          </cell>
          <cell r="R15">
            <v>37134.227187914861</v>
          </cell>
          <cell r="S15">
            <v>37134.227187914861</v>
          </cell>
          <cell r="T15">
            <v>37134.227187914861</v>
          </cell>
          <cell r="U15">
            <v>447775.90875165956</v>
          </cell>
          <cell r="V15">
            <v>400000</v>
          </cell>
          <cell r="W15">
            <v>302000</v>
          </cell>
        </row>
        <row r="16">
          <cell r="B16">
            <v>200</v>
          </cell>
          <cell r="C16">
            <v>302322</v>
          </cell>
          <cell r="E16">
            <v>4387175</v>
          </cell>
          <cell r="F16">
            <v>4753384</v>
          </cell>
          <cell r="G16">
            <v>4458238</v>
          </cell>
          <cell r="H16">
            <v>3627864</v>
          </cell>
          <cell r="I16">
            <v>470903</v>
          </cell>
          <cell r="J16">
            <v>342640</v>
          </cell>
          <cell r="K16">
            <v>401477</v>
          </cell>
          <cell r="L16">
            <v>268217</v>
          </cell>
          <cell r="M16">
            <v>246022</v>
          </cell>
          <cell r="N16">
            <v>464497</v>
          </cell>
          <cell r="O16">
            <v>301806</v>
          </cell>
          <cell r="P16">
            <v>466484</v>
          </cell>
          <cell r="Q16">
            <v>367576.71662134444</v>
          </cell>
          <cell r="R16">
            <v>367576.71662134444</v>
          </cell>
          <cell r="S16">
            <v>367576.71662134444</v>
          </cell>
          <cell r="T16">
            <v>367576.71662134444</v>
          </cell>
          <cell r="U16">
            <v>4432352.8664853778</v>
          </cell>
          <cell r="V16">
            <v>4428000</v>
          </cell>
          <cell r="W16">
            <v>3960000</v>
          </cell>
        </row>
        <row r="17">
          <cell r="B17">
            <v>300</v>
          </cell>
          <cell r="C17">
            <v>59583.333333333336</v>
          </cell>
          <cell r="E17">
            <v>899968</v>
          </cell>
          <cell r="F17">
            <v>1226006</v>
          </cell>
          <cell r="G17">
            <v>1099314</v>
          </cell>
          <cell r="H17">
            <v>715000</v>
          </cell>
          <cell r="I17">
            <v>219952</v>
          </cell>
          <cell r="J17">
            <v>101739</v>
          </cell>
          <cell r="K17">
            <v>16459</v>
          </cell>
          <cell r="L17">
            <v>222264</v>
          </cell>
          <cell r="M17">
            <v>48259</v>
          </cell>
          <cell r="N17">
            <v>71992</v>
          </cell>
          <cell r="O17">
            <v>-18995</v>
          </cell>
          <cell r="P17">
            <v>146332</v>
          </cell>
          <cell r="Q17">
            <v>100269.44962484704</v>
          </cell>
          <cell r="R17">
            <v>100269.44962484704</v>
          </cell>
          <cell r="S17">
            <v>100269.44962484704</v>
          </cell>
          <cell r="T17">
            <v>100269.44962484704</v>
          </cell>
          <cell r="U17">
            <v>1209079.7984993882</v>
          </cell>
          <cell r="V17">
            <v>1200000</v>
          </cell>
          <cell r="W17">
            <v>900000</v>
          </cell>
        </row>
        <row r="18">
          <cell r="B18">
            <v>400</v>
          </cell>
          <cell r="C18">
            <v>111.25</v>
          </cell>
          <cell r="E18">
            <v>258</v>
          </cell>
          <cell r="F18">
            <v>1549</v>
          </cell>
          <cell r="G18">
            <v>1425</v>
          </cell>
          <cell r="H18">
            <v>1335</v>
          </cell>
          <cell r="I18">
            <v>0</v>
          </cell>
          <cell r="J18">
            <v>0</v>
          </cell>
          <cell r="K18">
            <v>353</v>
          </cell>
          <cell r="L18">
            <v>0</v>
          </cell>
          <cell r="M18">
            <v>27</v>
          </cell>
          <cell r="N18">
            <v>242</v>
          </cell>
          <cell r="O18">
            <v>240</v>
          </cell>
          <cell r="P18">
            <v>115</v>
          </cell>
          <cell r="Q18">
            <v>121.24134876333909</v>
          </cell>
          <cell r="R18">
            <v>121.24134876333909</v>
          </cell>
          <cell r="S18">
            <v>121.24134876333909</v>
          </cell>
          <cell r="T18">
            <v>121.24134876333909</v>
          </cell>
          <cell r="U18">
            <v>1461.9653950533566</v>
          </cell>
          <cell r="V18">
            <v>1335</v>
          </cell>
          <cell r="W18">
            <v>1350</v>
          </cell>
        </row>
        <row r="19">
          <cell r="B19">
            <v>431</v>
          </cell>
          <cell r="C19">
            <v>9930.5833333333339</v>
          </cell>
          <cell r="E19">
            <v>127176</v>
          </cell>
          <cell r="F19">
            <v>210237</v>
          </cell>
          <cell r="G19">
            <v>125623</v>
          </cell>
          <cell r="H19">
            <v>119167</v>
          </cell>
          <cell r="I19">
            <v>2269</v>
          </cell>
          <cell r="J19">
            <v>17475</v>
          </cell>
          <cell r="K19">
            <v>24582</v>
          </cell>
          <cell r="L19">
            <v>27840</v>
          </cell>
          <cell r="M19">
            <v>15885</v>
          </cell>
          <cell r="N19">
            <v>1227</v>
          </cell>
          <cell r="O19">
            <v>22690</v>
          </cell>
          <cell r="P19">
            <v>8191</v>
          </cell>
          <cell r="Q19">
            <v>14911.196751334763</v>
          </cell>
          <cell r="R19">
            <v>14911.196751334763</v>
          </cell>
          <cell r="S19">
            <v>14911.196751334763</v>
          </cell>
          <cell r="T19">
            <v>14911.196751334763</v>
          </cell>
          <cell r="U19">
            <v>179803.78700533905</v>
          </cell>
          <cell r="V19">
            <v>130000</v>
          </cell>
          <cell r="W19">
            <v>120000</v>
          </cell>
        </row>
        <row r="20">
          <cell r="B20">
            <v>510</v>
          </cell>
          <cell r="C20">
            <v>4901.75</v>
          </cell>
          <cell r="E20">
            <v>28249</v>
          </cell>
          <cell r="F20">
            <v>98740</v>
          </cell>
          <cell r="G20">
            <v>36385</v>
          </cell>
          <cell r="H20">
            <v>58821</v>
          </cell>
          <cell r="I20">
            <v>1520</v>
          </cell>
          <cell r="J20">
            <v>0</v>
          </cell>
          <cell r="K20">
            <v>581</v>
          </cell>
          <cell r="L20">
            <v>4001</v>
          </cell>
          <cell r="M20">
            <v>84</v>
          </cell>
          <cell r="N20">
            <v>879</v>
          </cell>
          <cell r="O20">
            <v>7235</v>
          </cell>
          <cell r="P20">
            <v>3344</v>
          </cell>
          <cell r="Q20">
            <v>2189.5418194271806</v>
          </cell>
          <cell r="R20">
            <v>2189.5418194271806</v>
          </cell>
          <cell r="S20">
            <v>2189.5418194271806</v>
          </cell>
          <cell r="T20">
            <v>2189.5418194271806</v>
          </cell>
          <cell r="U20">
            <v>26402.167277708722</v>
          </cell>
          <cell r="V20">
            <v>35000</v>
          </cell>
          <cell r="W20">
            <v>57510</v>
          </cell>
        </row>
        <row r="21">
          <cell r="B21">
            <v>520</v>
          </cell>
          <cell r="C21">
            <v>1350.5833333333333</v>
          </cell>
          <cell r="E21">
            <v>16479</v>
          </cell>
          <cell r="F21">
            <v>18628</v>
          </cell>
          <cell r="G21">
            <v>-5426</v>
          </cell>
          <cell r="H21">
            <v>16207</v>
          </cell>
          <cell r="I21">
            <v>82</v>
          </cell>
          <cell r="J21">
            <v>98</v>
          </cell>
          <cell r="K21">
            <v>1237</v>
          </cell>
          <cell r="L21">
            <v>367</v>
          </cell>
          <cell r="M21">
            <v>0</v>
          </cell>
          <cell r="N21">
            <v>1299</v>
          </cell>
          <cell r="O21">
            <v>682</v>
          </cell>
          <cell r="P21">
            <v>0</v>
          </cell>
          <cell r="Q21">
            <v>467.21973192832297</v>
          </cell>
          <cell r="R21">
            <v>467.21973192832297</v>
          </cell>
          <cell r="S21">
            <v>467.21973192832297</v>
          </cell>
          <cell r="T21">
            <v>467.21973192832297</v>
          </cell>
          <cell r="U21">
            <v>5633.8789277132928</v>
          </cell>
          <cell r="V21">
            <v>21100</v>
          </cell>
          <cell r="W21">
            <v>21100</v>
          </cell>
        </row>
        <row r="22">
          <cell r="B22">
            <v>530</v>
          </cell>
          <cell r="C22">
            <v>24953.5</v>
          </cell>
          <cell r="E22">
            <v>711262</v>
          </cell>
          <cell r="F22">
            <v>488014</v>
          </cell>
          <cell r="G22">
            <v>379997</v>
          </cell>
          <cell r="H22">
            <v>299442</v>
          </cell>
          <cell r="I22">
            <v>8035</v>
          </cell>
          <cell r="J22">
            <v>124148</v>
          </cell>
          <cell r="K22">
            <v>21603</v>
          </cell>
          <cell r="L22">
            <v>-3419</v>
          </cell>
          <cell r="M22">
            <v>21227</v>
          </cell>
          <cell r="N22">
            <v>30326</v>
          </cell>
          <cell r="O22">
            <v>55766</v>
          </cell>
          <cell r="P22">
            <v>21587</v>
          </cell>
          <cell r="Q22">
            <v>34656.535509911977</v>
          </cell>
          <cell r="R22">
            <v>34656.535509911977</v>
          </cell>
          <cell r="S22">
            <v>34656.535509911977</v>
          </cell>
          <cell r="T22">
            <v>34656.535509911977</v>
          </cell>
          <cell r="U22">
            <v>417899.14203964779</v>
          </cell>
          <cell r="V22">
            <v>330000</v>
          </cell>
          <cell r="W22">
            <v>371450</v>
          </cell>
        </row>
        <row r="23">
          <cell r="B23">
            <v>540</v>
          </cell>
          <cell r="C23">
            <v>9533.3333333333339</v>
          </cell>
          <cell r="E23">
            <v>228231</v>
          </cell>
          <cell r="F23">
            <v>119833</v>
          </cell>
          <cell r="G23">
            <v>135665</v>
          </cell>
          <cell r="H23">
            <v>114400</v>
          </cell>
          <cell r="I23">
            <v>1376</v>
          </cell>
          <cell r="J23">
            <v>4218</v>
          </cell>
          <cell r="K23">
            <v>16873</v>
          </cell>
          <cell r="L23">
            <v>5029</v>
          </cell>
          <cell r="M23">
            <v>6894</v>
          </cell>
          <cell r="N23">
            <v>14463</v>
          </cell>
          <cell r="O23">
            <v>2409</v>
          </cell>
          <cell r="P23">
            <v>40637</v>
          </cell>
          <cell r="Q23">
            <v>11404.256612079938</v>
          </cell>
          <cell r="R23">
            <v>11404.256612079938</v>
          </cell>
          <cell r="S23">
            <v>11404.256612079938</v>
          </cell>
          <cell r="T23">
            <v>11404.256612079938</v>
          </cell>
          <cell r="U23">
            <v>137516.02644831978</v>
          </cell>
          <cell r="V23">
            <v>110500</v>
          </cell>
          <cell r="W23">
            <v>169500</v>
          </cell>
        </row>
        <row r="24">
          <cell r="B24">
            <v>550</v>
          </cell>
          <cell r="C24">
            <v>15515.5</v>
          </cell>
          <cell r="E24">
            <v>374721</v>
          </cell>
          <cell r="F24">
            <v>196341</v>
          </cell>
          <cell r="G24">
            <v>125046</v>
          </cell>
          <cell r="H24">
            <v>186186</v>
          </cell>
          <cell r="I24">
            <v>610</v>
          </cell>
          <cell r="J24">
            <v>27540</v>
          </cell>
          <cell r="K24">
            <v>3679</v>
          </cell>
          <cell r="L24">
            <v>2023</v>
          </cell>
          <cell r="M24">
            <v>119886</v>
          </cell>
          <cell r="N24">
            <v>-85011</v>
          </cell>
          <cell r="O24">
            <v>7615</v>
          </cell>
          <cell r="P24">
            <v>4527</v>
          </cell>
          <cell r="Q24">
            <v>10035.482736072128</v>
          </cell>
          <cell r="R24">
            <v>10035.482736072128</v>
          </cell>
          <cell r="S24">
            <v>10035.482736072128</v>
          </cell>
          <cell r="T24">
            <v>10035.482736072128</v>
          </cell>
          <cell r="U24">
            <v>121010.9309442885</v>
          </cell>
          <cell r="V24">
            <v>146005</v>
          </cell>
          <cell r="W24">
            <v>190500</v>
          </cell>
        </row>
        <row r="25">
          <cell r="B25">
            <v>560</v>
          </cell>
          <cell r="C25">
            <v>2383.3333333333335</v>
          </cell>
          <cell r="E25">
            <v>56768</v>
          </cell>
          <cell r="F25">
            <v>8164</v>
          </cell>
          <cell r="G25">
            <v>31972</v>
          </cell>
          <cell r="H25">
            <v>28600</v>
          </cell>
          <cell r="I25">
            <v>0</v>
          </cell>
          <cell r="J25">
            <v>1022</v>
          </cell>
          <cell r="K25">
            <v>53188</v>
          </cell>
          <cell r="L25">
            <v>1561</v>
          </cell>
          <cell r="M25">
            <v>93</v>
          </cell>
          <cell r="N25">
            <v>1362</v>
          </cell>
          <cell r="O25">
            <v>6883</v>
          </cell>
          <cell r="P25">
            <v>382</v>
          </cell>
          <cell r="Q25">
            <v>8003.0458782973437</v>
          </cell>
          <cell r="R25">
            <v>8003.0458782973437</v>
          </cell>
          <cell r="S25">
            <v>8003.0458782973437</v>
          </cell>
          <cell r="T25">
            <v>8003.0458782973437</v>
          </cell>
          <cell r="U25">
            <v>96503.183513189375</v>
          </cell>
          <cell r="V25">
            <v>80500</v>
          </cell>
          <cell r="W25">
            <v>112500</v>
          </cell>
        </row>
        <row r="26">
          <cell r="B26">
            <v>573</v>
          </cell>
          <cell r="C26">
            <v>2780.5833333333335</v>
          </cell>
          <cell r="E26">
            <v>44599</v>
          </cell>
          <cell r="F26">
            <v>42958</v>
          </cell>
          <cell r="G26">
            <v>35907</v>
          </cell>
          <cell r="H26">
            <v>33367</v>
          </cell>
          <cell r="I26">
            <v>1344</v>
          </cell>
          <cell r="J26">
            <v>21591</v>
          </cell>
          <cell r="K26">
            <v>-12817</v>
          </cell>
          <cell r="L26">
            <v>4267</v>
          </cell>
          <cell r="M26">
            <v>2900</v>
          </cell>
          <cell r="N26">
            <v>2348</v>
          </cell>
          <cell r="O26">
            <v>1731</v>
          </cell>
          <cell r="P26">
            <v>2304</v>
          </cell>
          <cell r="Q26">
            <v>2937.0933905124984</v>
          </cell>
          <cell r="R26">
            <v>2937.0933905124984</v>
          </cell>
          <cell r="S26">
            <v>2937.0933905124984</v>
          </cell>
          <cell r="T26">
            <v>2937.0933905124984</v>
          </cell>
          <cell r="U26">
            <v>35416.373562049994</v>
          </cell>
          <cell r="V26">
            <v>36395</v>
          </cell>
          <cell r="W26">
            <v>54494</v>
          </cell>
        </row>
        <row r="27">
          <cell r="B27">
            <v>574</v>
          </cell>
          <cell r="C27">
            <v>262.16666666666669</v>
          </cell>
          <cell r="E27">
            <v>3118</v>
          </cell>
          <cell r="F27">
            <v>3376</v>
          </cell>
          <cell r="G27">
            <v>3920</v>
          </cell>
          <cell r="H27">
            <v>3146</v>
          </cell>
          <cell r="I27">
            <v>419</v>
          </cell>
          <cell r="J27">
            <v>161</v>
          </cell>
          <cell r="K27">
            <v>281</v>
          </cell>
          <cell r="L27">
            <v>577</v>
          </cell>
          <cell r="M27">
            <v>121</v>
          </cell>
          <cell r="N27">
            <v>150</v>
          </cell>
          <cell r="O27">
            <v>360</v>
          </cell>
          <cell r="P27">
            <v>164</v>
          </cell>
          <cell r="Q27">
            <v>277.10535495244244</v>
          </cell>
          <cell r="R27">
            <v>277.10535495244244</v>
          </cell>
          <cell r="S27">
            <v>277.10535495244244</v>
          </cell>
          <cell r="T27">
            <v>277.10535495244244</v>
          </cell>
          <cell r="U27">
            <v>3341.4214198097688</v>
          </cell>
          <cell r="V27">
            <v>3200</v>
          </cell>
          <cell r="W27">
            <v>4000</v>
          </cell>
        </row>
        <row r="28">
          <cell r="B28">
            <v>581</v>
          </cell>
          <cell r="C28">
            <v>49652.75</v>
          </cell>
          <cell r="E28">
            <v>569157</v>
          </cell>
          <cell r="F28">
            <v>717242</v>
          </cell>
          <cell r="G28">
            <v>657717</v>
          </cell>
          <cell r="H28">
            <v>595833</v>
          </cell>
          <cell r="I28">
            <v>28585</v>
          </cell>
          <cell r="J28">
            <v>47988</v>
          </cell>
          <cell r="K28">
            <v>80279</v>
          </cell>
          <cell r="L28">
            <v>78695</v>
          </cell>
          <cell r="M28">
            <v>31620</v>
          </cell>
          <cell r="N28">
            <v>59535</v>
          </cell>
          <cell r="O28">
            <v>45967</v>
          </cell>
          <cell r="P28">
            <v>74092</v>
          </cell>
          <cell r="Q28">
            <v>55441.050373447448</v>
          </cell>
          <cell r="R28">
            <v>55441.050373447448</v>
          </cell>
          <cell r="S28">
            <v>55441.050373447448</v>
          </cell>
          <cell r="T28">
            <v>55441.050373447448</v>
          </cell>
          <cell r="U28">
            <v>668525.20149378991</v>
          </cell>
          <cell r="V28">
            <v>650000</v>
          </cell>
          <cell r="W28">
            <v>700000</v>
          </cell>
        </row>
        <row r="29">
          <cell r="B29">
            <v>582</v>
          </cell>
          <cell r="C29">
            <v>1986.0833333333333</v>
          </cell>
          <cell r="E29">
            <v>26031</v>
          </cell>
          <cell r="F29">
            <v>21990</v>
          </cell>
          <cell r="G29">
            <v>28565</v>
          </cell>
          <cell r="H29">
            <v>23833</v>
          </cell>
          <cell r="I29">
            <v>2048</v>
          </cell>
          <cell r="J29">
            <v>726</v>
          </cell>
          <cell r="K29">
            <v>55</v>
          </cell>
          <cell r="L29">
            <v>1155</v>
          </cell>
          <cell r="M29">
            <v>22401</v>
          </cell>
          <cell r="N29">
            <v>-19184</v>
          </cell>
          <cell r="O29">
            <v>3438</v>
          </cell>
          <cell r="P29">
            <v>883</v>
          </cell>
          <cell r="Q29">
            <v>1429.8288848016309</v>
          </cell>
          <cell r="R29">
            <v>1429.8288848016309</v>
          </cell>
          <cell r="S29">
            <v>1429.8288848016309</v>
          </cell>
          <cell r="T29">
            <v>1429.8288848016309</v>
          </cell>
          <cell r="U29">
            <v>17241.315539206524</v>
          </cell>
          <cell r="V29">
            <v>20000</v>
          </cell>
          <cell r="W29">
            <v>20000</v>
          </cell>
        </row>
        <row r="30">
          <cell r="B30">
            <v>584</v>
          </cell>
          <cell r="C30">
            <v>17072.25</v>
          </cell>
          <cell r="E30">
            <v>135838</v>
          </cell>
          <cell r="F30">
            <v>141055</v>
          </cell>
          <cell r="G30">
            <v>106967</v>
          </cell>
          <cell r="H30">
            <v>104867</v>
          </cell>
          <cell r="I30">
            <v>13925</v>
          </cell>
          <cell r="J30">
            <v>5336</v>
          </cell>
          <cell r="K30">
            <v>28954</v>
          </cell>
          <cell r="L30">
            <v>7463</v>
          </cell>
          <cell r="M30">
            <v>11436</v>
          </cell>
          <cell r="N30">
            <v>6173</v>
          </cell>
          <cell r="O30">
            <v>13313</v>
          </cell>
          <cell r="P30">
            <v>7189</v>
          </cell>
          <cell r="Q30">
            <v>11638.797194641564</v>
          </cell>
          <cell r="R30">
            <v>11638.797194641564</v>
          </cell>
          <cell r="S30">
            <v>11638.797194641564</v>
          </cell>
          <cell r="T30">
            <v>11638.797194641564</v>
          </cell>
          <cell r="U30">
            <v>140344.18877856625</v>
          </cell>
          <cell r="V30">
            <v>143889</v>
          </cell>
          <cell r="W30">
            <v>110000</v>
          </cell>
        </row>
        <row r="31">
          <cell r="B31">
            <v>591</v>
          </cell>
          <cell r="C31">
            <v>377.33333333333331</v>
          </cell>
          <cell r="E31">
            <v>463237</v>
          </cell>
          <cell r="F31">
            <v>406071</v>
          </cell>
          <cell r="G31">
            <v>359031</v>
          </cell>
          <cell r="H31">
            <v>4528</v>
          </cell>
          <cell r="I31">
            <v>9876</v>
          </cell>
          <cell r="J31">
            <v>6119</v>
          </cell>
          <cell r="K31">
            <v>8608</v>
          </cell>
          <cell r="L31">
            <v>14134</v>
          </cell>
          <cell r="M31">
            <v>1806</v>
          </cell>
          <cell r="N31">
            <v>6585</v>
          </cell>
          <cell r="O31">
            <v>6863</v>
          </cell>
          <cell r="P31">
            <v>5749</v>
          </cell>
          <cell r="Q31">
            <v>7413.4679376887179</v>
          </cell>
          <cell r="R31">
            <v>7413.4679376887179</v>
          </cell>
          <cell r="S31">
            <v>7413.4679376887179</v>
          </cell>
          <cell r="T31">
            <v>7413.4679376887179</v>
          </cell>
          <cell r="U31">
            <v>89393.871750754886</v>
          </cell>
          <cell r="V31">
            <v>89610</v>
          </cell>
          <cell r="W31">
            <v>32000</v>
          </cell>
        </row>
        <row r="32">
          <cell r="B32">
            <v>592</v>
          </cell>
          <cell r="C32">
            <v>27011.083333333332</v>
          </cell>
          <cell r="E32">
            <v>5408</v>
          </cell>
          <cell r="F32">
            <v>8419</v>
          </cell>
          <cell r="G32">
            <v>3313</v>
          </cell>
          <cell r="H32">
            <v>324133</v>
          </cell>
          <cell r="I32">
            <v>17294</v>
          </cell>
          <cell r="J32">
            <v>3282</v>
          </cell>
          <cell r="K32">
            <v>38109</v>
          </cell>
          <cell r="L32">
            <v>84418</v>
          </cell>
          <cell r="M32">
            <v>34267</v>
          </cell>
          <cell r="N32">
            <v>63413</v>
          </cell>
          <cell r="O32">
            <v>35558</v>
          </cell>
          <cell r="P32">
            <v>64409</v>
          </cell>
          <cell r="Q32">
            <v>42285.557411574002</v>
          </cell>
          <cell r="R32">
            <v>42285.557411574002</v>
          </cell>
          <cell r="S32">
            <v>42285.557411574002</v>
          </cell>
          <cell r="T32">
            <v>42285.557411574002</v>
          </cell>
          <cell r="U32">
            <v>509892.22964629601</v>
          </cell>
          <cell r="V32">
            <v>511480</v>
          </cell>
          <cell r="W32">
            <v>453300</v>
          </cell>
        </row>
        <row r="33">
          <cell r="B33">
            <v>593</v>
          </cell>
          <cell r="C33">
            <v>127.08333333333333</v>
          </cell>
          <cell r="E33">
            <v>1017</v>
          </cell>
          <cell r="F33">
            <v>1560</v>
          </cell>
          <cell r="G33">
            <v>1013</v>
          </cell>
          <cell r="H33">
            <v>1525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500</v>
          </cell>
        </row>
        <row r="34">
          <cell r="B34">
            <v>594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12.533650179219293</v>
          </cell>
          <cell r="R34">
            <v>12.533650179219293</v>
          </cell>
          <cell r="S34">
            <v>12.533650179219293</v>
          </cell>
          <cell r="T34">
            <v>12.533650179219293</v>
          </cell>
          <cell r="U34">
            <v>151.13460071687717</v>
          </cell>
          <cell r="V34">
            <v>151</v>
          </cell>
          <cell r="W34">
            <v>0</v>
          </cell>
        </row>
        <row r="35">
          <cell r="B35">
            <v>631</v>
          </cell>
          <cell r="C35">
            <v>746.75</v>
          </cell>
          <cell r="E35">
            <v>20556</v>
          </cell>
          <cell r="F35">
            <v>15972</v>
          </cell>
          <cell r="G35">
            <v>8266</v>
          </cell>
          <cell r="H35">
            <v>8961</v>
          </cell>
          <cell r="I35">
            <v>590</v>
          </cell>
          <cell r="J35">
            <v>92</v>
          </cell>
          <cell r="K35">
            <v>1263</v>
          </cell>
          <cell r="L35">
            <v>174</v>
          </cell>
          <cell r="M35">
            <v>599</v>
          </cell>
          <cell r="N35">
            <v>386</v>
          </cell>
          <cell r="O35">
            <v>108</v>
          </cell>
          <cell r="P35">
            <v>166</v>
          </cell>
          <cell r="Q35">
            <v>419.19475549903746</v>
          </cell>
          <cell r="R35">
            <v>419.19475549903746</v>
          </cell>
          <cell r="S35">
            <v>419.19475549903746</v>
          </cell>
          <cell r="T35">
            <v>419.19475549903746</v>
          </cell>
          <cell r="U35">
            <v>5054.7790219961498</v>
          </cell>
          <cell r="V35">
            <v>8095</v>
          </cell>
          <cell r="W35">
            <v>9000</v>
          </cell>
        </row>
        <row r="36">
          <cell r="B36">
            <v>634</v>
          </cell>
          <cell r="C36">
            <v>4369.416666666667</v>
          </cell>
          <cell r="E36">
            <v>68537</v>
          </cell>
          <cell r="F36">
            <v>47438</v>
          </cell>
          <cell r="G36">
            <v>69220</v>
          </cell>
          <cell r="H36">
            <v>52433</v>
          </cell>
          <cell r="I36">
            <v>10071</v>
          </cell>
          <cell r="J36">
            <v>1641</v>
          </cell>
          <cell r="K36">
            <v>-1834</v>
          </cell>
          <cell r="L36">
            <v>6125</v>
          </cell>
          <cell r="M36">
            <v>1855</v>
          </cell>
          <cell r="N36">
            <v>5511</v>
          </cell>
          <cell r="O36">
            <v>4242</v>
          </cell>
          <cell r="P36">
            <v>3708</v>
          </cell>
          <cell r="Q36">
            <v>3886.5484154749429</v>
          </cell>
          <cell r="R36">
            <v>3886.5484154749429</v>
          </cell>
          <cell r="S36">
            <v>3886.5484154749429</v>
          </cell>
          <cell r="T36">
            <v>3886.5484154749429</v>
          </cell>
          <cell r="U36">
            <v>46865.193661899772</v>
          </cell>
          <cell r="V36">
            <v>52433</v>
          </cell>
          <cell r="W36">
            <v>66000</v>
          </cell>
        </row>
        <row r="37">
          <cell r="B37">
            <v>676</v>
          </cell>
          <cell r="C37">
            <v>2542.25</v>
          </cell>
          <cell r="E37">
            <v>29864</v>
          </cell>
          <cell r="F37">
            <v>26453</v>
          </cell>
          <cell r="G37">
            <v>34339</v>
          </cell>
          <cell r="H37">
            <v>30507</v>
          </cell>
          <cell r="I37">
            <v>3239</v>
          </cell>
          <cell r="J37">
            <v>3915</v>
          </cell>
          <cell r="K37">
            <v>2295</v>
          </cell>
          <cell r="L37">
            <v>1540</v>
          </cell>
          <cell r="M37">
            <v>1954</v>
          </cell>
          <cell r="N37">
            <v>1487</v>
          </cell>
          <cell r="O37">
            <v>3405</v>
          </cell>
          <cell r="P37">
            <v>2130</v>
          </cell>
          <cell r="Q37">
            <v>2477.5675824565669</v>
          </cell>
          <cell r="R37">
            <v>2477.5675824565669</v>
          </cell>
          <cell r="S37">
            <v>2477.5675824565669</v>
          </cell>
          <cell r="T37">
            <v>2477.5675824565669</v>
          </cell>
          <cell r="U37">
            <v>29875.270329826264</v>
          </cell>
          <cell r="V37">
            <v>29958</v>
          </cell>
          <cell r="W37">
            <v>30500</v>
          </cell>
        </row>
        <row r="38">
          <cell r="B38">
            <v>687</v>
          </cell>
          <cell r="C38">
            <v>568</v>
          </cell>
          <cell r="E38">
            <v>8943</v>
          </cell>
          <cell r="F38">
            <v>6649</v>
          </cell>
          <cell r="G38">
            <v>6807</v>
          </cell>
          <cell r="H38">
            <v>6816</v>
          </cell>
          <cell r="I38">
            <v>1059</v>
          </cell>
          <cell r="J38">
            <v>656</v>
          </cell>
          <cell r="K38">
            <v>654</v>
          </cell>
          <cell r="L38">
            <v>564</v>
          </cell>
          <cell r="M38">
            <v>457</v>
          </cell>
          <cell r="N38">
            <v>371</v>
          </cell>
          <cell r="O38">
            <v>1407</v>
          </cell>
          <cell r="P38">
            <v>395</v>
          </cell>
          <cell r="Q38">
            <v>690.34352422769234</v>
          </cell>
          <cell r="R38">
            <v>690.34352422769234</v>
          </cell>
          <cell r="S38">
            <v>690.34352422769234</v>
          </cell>
          <cell r="T38">
            <v>690.34352422769234</v>
          </cell>
          <cell r="U38">
            <v>8324.3740969107675</v>
          </cell>
          <cell r="V38">
            <v>8350</v>
          </cell>
          <cell r="W38">
            <v>6800</v>
          </cell>
        </row>
        <row r="39">
          <cell r="B39">
            <v>689</v>
          </cell>
          <cell r="C39">
            <v>0</v>
          </cell>
          <cell r="E39">
            <v>0</v>
          </cell>
          <cell r="F39">
            <v>240</v>
          </cell>
          <cell r="G39">
            <v>161</v>
          </cell>
          <cell r="H39">
            <v>0</v>
          </cell>
          <cell r="I39">
            <v>0</v>
          </cell>
          <cell r="J39">
            <v>240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29.782931118936943</v>
          </cell>
          <cell r="R39">
            <v>29.782931118936943</v>
          </cell>
          <cell r="S39">
            <v>29.782931118936943</v>
          </cell>
          <cell r="T39">
            <v>29.782931118936943</v>
          </cell>
          <cell r="U39">
            <v>359.13172447574789</v>
          </cell>
          <cell r="V39">
            <v>240</v>
          </cell>
          <cell r="W39">
            <v>0</v>
          </cell>
        </row>
        <row r="40">
          <cell r="B40">
            <v>696</v>
          </cell>
          <cell r="C40">
            <v>1986.0833333333333</v>
          </cell>
          <cell r="E40">
            <v>16112</v>
          </cell>
          <cell r="F40">
            <v>22074</v>
          </cell>
          <cell r="G40">
            <v>17975</v>
          </cell>
          <cell r="H40">
            <v>23833</v>
          </cell>
          <cell r="I40">
            <v>773</v>
          </cell>
          <cell r="J40">
            <v>2178</v>
          </cell>
          <cell r="K40">
            <v>153</v>
          </cell>
          <cell r="L40">
            <v>326</v>
          </cell>
          <cell r="M40">
            <v>415</v>
          </cell>
          <cell r="N40">
            <v>1689</v>
          </cell>
          <cell r="O40">
            <v>386</v>
          </cell>
          <cell r="P40">
            <v>596</v>
          </cell>
          <cell r="Q40">
            <v>808.60657987913783</v>
          </cell>
          <cell r="R40">
            <v>808.60657987913783</v>
          </cell>
          <cell r="S40">
            <v>808.60657987913783</v>
          </cell>
          <cell r="T40">
            <v>808.60657987913783</v>
          </cell>
          <cell r="U40">
            <v>9750.4263195165513</v>
          </cell>
          <cell r="V40">
            <v>10518</v>
          </cell>
          <cell r="W40">
            <v>10500</v>
          </cell>
        </row>
        <row r="41">
          <cell r="B41">
            <v>701</v>
          </cell>
          <cell r="C41">
            <v>1241.9166666666667</v>
          </cell>
          <cell r="E41">
            <v>17607</v>
          </cell>
          <cell r="F41">
            <v>15453</v>
          </cell>
          <cell r="G41">
            <v>16497</v>
          </cell>
          <cell r="H41">
            <v>14903</v>
          </cell>
          <cell r="I41">
            <v>1348</v>
          </cell>
          <cell r="J41">
            <v>670</v>
          </cell>
          <cell r="K41">
            <v>2256</v>
          </cell>
          <cell r="L41">
            <v>157</v>
          </cell>
          <cell r="M41">
            <v>254</v>
          </cell>
          <cell r="N41">
            <v>858</v>
          </cell>
          <cell r="O41">
            <v>693</v>
          </cell>
          <cell r="P41">
            <v>312</v>
          </cell>
          <cell r="Q41">
            <v>812.57763736166271</v>
          </cell>
          <cell r="R41">
            <v>812.57763736166271</v>
          </cell>
          <cell r="S41">
            <v>812.57763736166271</v>
          </cell>
          <cell r="T41">
            <v>812.57763736166271</v>
          </cell>
          <cell r="U41">
            <v>9798.3105494466508</v>
          </cell>
          <cell r="V41">
            <v>14903</v>
          </cell>
          <cell r="W41">
            <v>14900</v>
          </cell>
        </row>
        <row r="42">
          <cell r="B42">
            <v>730</v>
          </cell>
          <cell r="C42">
            <v>317.75</v>
          </cell>
          <cell r="E42">
            <v>5732</v>
          </cell>
          <cell r="F42">
            <v>5057</v>
          </cell>
          <cell r="G42">
            <v>3070</v>
          </cell>
          <cell r="H42">
            <v>3813</v>
          </cell>
          <cell r="I42">
            <v>22</v>
          </cell>
          <cell r="J42">
            <v>0</v>
          </cell>
          <cell r="K42">
            <v>385</v>
          </cell>
          <cell r="L42">
            <v>6</v>
          </cell>
          <cell r="M42">
            <v>273</v>
          </cell>
          <cell r="N42">
            <v>0</v>
          </cell>
          <cell r="O42">
            <v>128</v>
          </cell>
          <cell r="P42">
            <v>177</v>
          </cell>
          <cell r="Q42">
            <v>122.97868641194373</v>
          </cell>
          <cell r="R42">
            <v>122.97868641194373</v>
          </cell>
          <cell r="S42">
            <v>122.97868641194373</v>
          </cell>
          <cell r="T42">
            <v>122.97868641194373</v>
          </cell>
          <cell r="U42">
            <v>1482.9147456477749</v>
          </cell>
          <cell r="V42">
            <v>3813</v>
          </cell>
          <cell r="W42">
            <v>3800</v>
          </cell>
        </row>
        <row r="43">
          <cell r="B43">
            <v>731</v>
          </cell>
          <cell r="C43">
            <v>199.58333333333334</v>
          </cell>
          <cell r="E43">
            <v>4360</v>
          </cell>
          <cell r="F43">
            <v>3461</v>
          </cell>
          <cell r="G43">
            <v>1414</v>
          </cell>
          <cell r="H43">
            <v>2395</v>
          </cell>
          <cell r="I43">
            <v>92</v>
          </cell>
          <cell r="J43">
            <v>420</v>
          </cell>
          <cell r="K43">
            <v>0</v>
          </cell>
          <cell r="L43">
            <v>0</v>
          </cell>
          <cell r="M43">
            <v>442</v>
          </cell>
          <cell r="N43">
            <v>534</v>
          </cell>
          <cell r="O43">
            <v>0</v>
          </cell>
          <cell r="P43">
            <v>1183</v>
          </cell>
          <cell r="Q43">
            <v>331.4592042445023</v>
          </cell>
          <cell r="R43">
            <v>331.4592042445023</v>
          </cell>
          <cell r="S43">
            <v>331.4592042445023</v>
          </cell>
          <cell r="T43">
            <v>331.4592042445023</v>
          </cell>
          <cell r="U43">
            <v>3996.8368169780097</v>
          </cell>
          <cell r="V43">
            <v>3136</v>
          </cell>
          <cell r="W43">
            <v>4810</v>
          </cell>
        </row>
        <row r="44">
          <cell r="B44">
            <v>741</v>
          </cell>
          <cell r="C44">
            <v>2550.1666666666665</v>
          </cell>
          <cell r="E44">
            <v>39743</v>
          </cell>
          <cell r="F44">
            <v>39176</v>
          </cell>
          <cell r="G44">
            <v>38185</v>
          </cell>
          <cell r="H44">
            <v>30602</v>
          </cell>
          <cell r="I44">
            <v>6566</v>
          </cell>
          <cell r="J44">
            <v>2472</v>
          </cell>
          <cell r="K44">
            <v>195</v>
          </cell>
          <cell r="L44">
            <v>1980</v>
          </cell>
          <cell r="M44">
            <v>3587</v>
          </cell>
          <cell r="N44">
            <v>3410</v>
          </cell>
          <cell r="O44">
            <v>1596</v>
          </cell>
          <cell r="P44">
            <v>2444</v>
          </cell>
          <cell r="Q44">
            <v>2761.1259058181113</v>
          </cell>
          <cell r="R44">
            <v>2761.1259058181113</v>
          </cell>
          <cell r="S44">
            <v>2761.1259058181113</v>
          </cell>
          <cell r="T44">
            <v>2761.1259058181113</v>
          </cell>
          <cell r="U44">
            <v>33294.503623272438</v>
          </cell>
          <cell r="V44">
            <v>34048</v>
          </cell>
          <cell r="W44">
            <v>32274</v>
          </cell>
        </row>
        <row r="45">
          <cell r="B45">
            <v>745</v>
          </cell>
          <cell r="C45">
            <v>95.333333333333329</v>
          </cell>
          <cell r="E45">
            <v>1872</v>
          </cell>
          <cell r="F45">
            <v>718</v>
          </cell>
          <cell r="G45">
            <v>442</v>
          </cell>
          <cell r="H45">
            <v>1144</v>
          </cell>
          <cell r="I45">
            <v>0</v>
          </cell>
          <cell r="J45">
            <v>31</v>
          </cell>
          <cell r="K45">
            <v>0</v>
          </cell>
          <cell r="L45">
            <v>0</v>
          </cell>
          <cell r="M45">
            <v>76</v>
          </cell>
          <cell r="N45">
            <v>0</v>
          </cell>
          <cell r="O45">
            <v>0</v>
          </cell>
          <cell r="P45">
            <v>0</v>
          </cell>
          <cell r="Q45">
            <v>13.278223457192716</v>
          </cell>
          <cell r="R45">
            <v>13.278223457192716</v>
          </cell>
          <cell r="S45">
            <v>13.278223457192716</v>
          </cell>
          <cell r="T45">
            <v>13.278223457192716</v>
          </cell>
          <cell r="U45">
            <v>160.11289382877089</v>
          </cell>
          <cell r="V45">
            <v>500</v>
          </cell>
          <cell r="W45">
            <v>700</v>
          </cell>
        </row>
        <row r="46">
          <cell r="B46">
            <v>761</v>
          </cell>
          <cell r="C46">
            <v>3197.6666666666665</v>
          </cell>
          <cell r="E46">
            <v>57960</v>
          </cell>
          <cell r="F46">
            <v>49138</v>
          </cell>
          <cell r="G46">
            <v>37960</v>
          </cell>
          <cell r="H46">
            <v>38372</v>
          </cell>
          <cell r="I46">
            <v>2183</v>
          </cell>
          <cell r="J46">
            <v>1578</v>
          </cell>
          <cell r="K46">
            <v>5156</v>
          </cell>
          <cell r="L46">
            <v>5958</v>
          </cell>
          <cell r="M46">
            <v>7959</v>
          </cell>
          <cell r="N46">
            <v>6286</v>
          </cell>
          <cell r="O46">
            <v>1654</v>
          </cell>
          <cell r="P46">
            <v>5493</v>
          </cell>
          <cell r="Q46">
            <v>4500.5731787103578</v>
          </cell>
          <cell r="R46">
            <v>4500.5731787103578</v>
          </cell>
          <cell r="S46">
            <v>4500.5731787103578</v>
          </cell>
          <cell r="T46">
            <v>4500.5731787103578</v>
          </cell>
          <cell r="U46">
            <v>54269.292714841431</v>
          </cell>
          <cell r="V46">
            <v>46387</v>
          </cell>
          <cell r="W46">
            <v>38400</v>
          </cell>
        </row>
        <row r="47">
          <cell r="B47">
            <v>771</v>
          </cell>
          <cell r="C47">
            <v>1191.6666666666667</v>
          </cell>
          <cell r="E47">
            <v>19425</v>
          </cell>
          <cell r="F47">
            <v>17988</v>
          </cell>
          <cell r="G47">
            <v>16323</v>
          </cell>
          <cell r="H47">
            <v>14300</v>
          </cell>
          <cell r="I47">
            <v>351</v>
          </cell>
          <cell r="J47">
            <v>742</v>
          </cell>
          <cell r="K47">
            <v>1141</v>
          </cell>
          <cell r="L47">
            <v>2307</v>
          </cell>
          <cell r="M47">
            <v>1120</v>
          </cell>
          <cell r="N47">
            <v>489</v>
          </cell>
          <cell r="O47">
            <v>214</v>
          </cell>
          <cell r="P47">
            <v>302</v>
          </cell>
          <cell r="Q47">
            <v>827.22091182847316</v>
          </cell>
          <cell r="R47">
            <v>827.22091182847316</v>
          </cell>
          <cell r="S47">
            <v>827.22091182847316</v>
          </cell>
          <cell r="T47">
            <v>827.22091182847316</v>
          </cell>
          <cell r="U47">
            <v>9974.8836473138945</v>
          </cell>
          <cell r="V47">
            <v>13159</v>
          </cell>
          <cell r="W47">
            <v>14300</v>
          </cell>
        </row>
        <row r="48">
          <cell r="B48">
            <v>774</v>
          </cell>
          <cell r="C48">
            <v>540.25</v>
          </cell>
          <cell r="E48">
            <v>8699</v>
          </cell>
          <cell r="F48">
            <v>8951</v>
          </cell>
          <cell r="G48">
            <v>7325</v>
          </cell>
          <cell r="H48">
            <v>6483</v>
          </cell>
          <cell r="I48">
            <v>126</v>
          </cell>
          <cell r="J48">
            <v>90</v>
          </cell>
          <cell r="K48">
            <v>505</v>
          </cell>
          <cell r="L48">
            <v>979</v>
          </cell>
          <cell r="M48">
            <v>253</v>
          </cell>
          <cell r="N48">
            <v>69</v>
          </cell>
          <cell r="O48">
            <v>468</v>
          </cell>
          <cell r="P48">
            <v>196</v>
          </cell>
          <cell r="Q48">
            <v>333.32063743943593</v>
          </cell>
          <cell r="R48">
            <v>333.32063743943593</v>
          </cell>
          <cell r="S48">
            <v>333.32063743943593</v>
          </cell>
          <cell r="T48">
            <v>333.32063743943593</v>
          </cell>
          <cell r="U48">
            <v>4019.2825497577433</v>
          </cell>
          <cell r="V48">
            <v>6571</v>
          </cell>
          <cell r="W48">
            <v>4500</v>
          </cell>
        </row>
        <row r="49">
          <cell r="B49">
            <v>775</v>
          </cell>
          <cell r="C49">
            <v>715</v>
          </cell>
          <cell r="E49">
            <v>8751</v>
          </cell>
          <cell r="F49">
            <v>8258</v>
          </cell>
          <cell r="G49">
            <v>9206</v>
          </cell>
          <cell r="H49">
            <v>8580</v>
          </cell>
          <cell r="I49">
            <v>485</v>
          </cell>
          <cell r="J49">
            <v>523</v>
          </cell>
          <cell r="K49">
            <v>630</v>
          </cell>
          <cell r="L49">
            <v>1730</v>
          </cell>
          <cell r="M49">
            <v>97</v>
          </cell>
          <cell r="N49">
            <v>114</v>
          </cell>
          <cell r="O49">
            <v>15</v>
          </cell>
          <cell r="P49">
            <v>0</v>
          </cell>
          <cell r="Q49">
            <v>445.99939350608065</v>
          </cell>
          <cell r="R49">
            <v>445.99939350608065</v>
          </cell>
          <cell r="S49">
            <v>445.99939350608065</v>
          </cell>
          <cell r="T49">
            <v>445.99939350608065</v>
          </cell>
          <cell r="U49">
            <v>5377.9975740243226</v>
          </cell>
          <cell r="V49">
            <v>8580</v>
          </cell>
          <cell r="W49">
            <v>9613</v>
          </cell>
        </row>
        <row r="50">
          <cell r="B50">
            <v>786</v>
          </cell>
          <cell r="C50">
            <v>246.25</v>
          </cell>
          <cell r="E50">
            <v>3407</v>
          </cell>
          <cell r="F50">
            <v>6290</v>
          </cell>
          <cell r="G50">
            <v>5439</v>
          </cell>
          <cell r="H50">
            <v>2955</v>
          </cell>
          <cell r="I50">
            <v>12</v>
          </cell>
          <cell r="J50">
            <v>190</v>
          </cell>
          <cell r="K50">
            <v>6411</v>
          </cell>
          <cell r="L50">
            <v>673</v>
          </cell>
          <cell r="M50">
            <v>553</v>
          </cell>
          <cell r="N50">
            <v>698</v>
          </cell>
          <cell r="O50">
            <v>7718</v>
          </cell>
          <cell r="P50">
            <v>546</v>
          </cell>
          <cell r="Q50">
            <v>2084.9292738719141</v>
          </cell>
          <cell r="R50">
            <v>2084.9292738719141</v>
          </cell>
          <cell r="S50">
            <v>2084.9292738719141</v>
          </cell>
          <cell r="T50">
            <v>2084.9292738719141</v>
          </cell>
          <cell r="U50">
            <v>25140.717095487664</v>
          </cell>
          <cell r="V50">
            <v>18658</v>
          </cell>
          <cell r="W50">
            <v>2600</v>
          </cell>
        </row>
        <row r="51">
          <cell r="B51">
            <v>789</v>
          </cell>
          <cell r="C51">
            <v>397.25</v>
          </cell>
          <cell r="E51">
            <v>8049</v>
          </cell>
          <cell r="F51">
            <v>8681</v>
          </cell>
          <cell r="G51">
            <v>2706</v>
          </cell>
          <cell r="H51">
            <v>4767</v>
          </cell>
          <cell r="I51">
            <v>326</v>
          </cell>
          <cell r="J51">
            <v>78</v>
          </cell>
          <cell r="K51">
            <v>-215</v>
          </cell>
          <cell r="L51">
            <v>338</v>
          </cell>
          <cell r="M51">
            <v>54</v>
          </cell>
          <cell r="N51">
            <v>0</v>
          </cell>
          <cell r="O51">
            <v>685</v>
          </cell>
          <cell r="P51">
            <v>45</v>
          </cell>
          <cell r="Q51">
            <v>162.68926123719302</v>
          </cell>
          <cell r="R51">
            <v>162.68926123719302</v>
          </cell>
          <cell r="S51">
            <v>162.68926123719302</v>
          </cell>
          <cell r="T51">
            <v>162.68926123719302</v>
          </cell>
          <cell r="U51">
            <v>1961.7570449487721</v>
          </cell>
          <cell r="V51">
            <v>1935</v>
          </cell>
          <cell r="W51">
            <v>1800</v>
          </cell>
        </row>
        <row r="52">
          <cell r="B52">
            <v>791</v>
          </cell>
          <cell r="C52">
            <v>158.91666666666666</v>
          </cell>
          <cell r="E52">
            <v>1640</v>
          </cell>
          <cell r="F52">
            <v>2352</v>
          </cell>
          <cell r="G52">
            <v>1403</v>
          </cell>
          <cell r="H52">
            <v>1907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447</v>
          </cell>
          <cell r="O52">
            <v>0</v>
          </cell>
          <cell r="P52">
            <v>848</v>
          </cell>
          <cell r="Q52">
            <v>160.70373249593052</v>
          </cell>
          <cell r="R52">
            <v>160.70373249593052</v>
          </cell>
          <cell r="S52">
            <v>160.70373249593052</v>
          </cell>
          <cell r="T52">
            <v>160.70373249593052</v>
          </cell>
          <cell r="U52">
            <v>1937.8149299837223</v>
          </cell>
          <cell r="V52">
            <v>1900</v>
          </cell>
          <cell r="W52">
            <v>1900</v>
          </cell>
        </row>
        <row r="53">
          <cell r="B53">
            <v>802</v>
          </cell>
          <cell r="C53">
            <v>158.91666666666666</v>
          </cell>
          <cell r="H53">
            <v>1907</v>
          </cell>
          <cell r="I53">
            <v>73</v>
          </cell>
          <cell r="J53">
            <v>0</v>
          </cell>
          <cell r="K53">
            <v>0</v>
          </cell>
          <cell r="L53">
            <v>402</v>
          </cell>
          <cell r="M53">
            <v>0</v>
          </cell>
          <cell r="N53">
            <v>139</v>
          </cell>
          <cell r="O53">
            <v>0</v>
          </cell>
          <cell r="P53">
            <v>111</v>
          </cell>
          <cell r="Q53">
            <v>89.969271088455343</v>
          </cell>
          <cell r="R53">
            <v>89.969271088455343</v>
          </cell>
          <cell r="S53">
            <v>89.969271088455343</v>
          </cell>
          <cell r="T53">
            <v>89.969271088455343</v>
          </cell>
          <cell r="U53">
            <v>1084.8770843538214</v>
          </cell>
          <cell r="V53">
            <v>1100</v>
          </cell>
          <cell r="W53">
            <v>2000</v>
          </cell>
        </row>
        <row r="54">
          <cell r="B54">
            <v>805</v>
          </cell>
          <cell r="C54">
            <v>1032.75</v>
          </cell>
          <cell r="E54">
            <v>9535</v>
          </cell>
          <cell r="F54">
            <v>7654</v>
          </cell>
          <cell r="G54">
            <v>7684</v>
          </cell>
          <cell r="H54">
            <v>12393</v>
          </cell>
          <cell r="I54">
            <v>144</v>
          </cell>
          <cell r="J54">
            <v>95</v>
          </cell>
          <cell r="K54">
            <v>955</v>
          </cell>
          <cell r="L54">
            <v>913</v>
          </cell>
          <cell r="M54">
            <v>5093</v>
          </cell>
          <cell r="N54">
            <v>1000</v>
          </cell>
          <cell r="O54">
            <v>1993</v>
          </cell>
          <cell r="P54">
            <v>475</v>
          </cell>
          <cell r="Q54">
            <v>1323.8512882367472</v>
          </cell>
          <cell r="R54">
            <v>1323.8512882367472</v>
          </cell>
          <cell r="S54">
            <v>1323.8512882367472</v>
          </cell>
          <cell r="T54">
            <v>1323.8512882367472</v>
          </cell>
          <cell r="U54">
            <v>15963.405152946987</v>
          </cell>
          <cell r="V54">
            <v>12393</v>
          </cell>
          <cell r="W54">
            <v>12800</v>
          </cell>
        </row>
        <row r="55">
          <cell r="B55">
            <v>806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3504</v>
          </cell>
          <cell r="J55">
            <v>3730</v>
          </cell>
          <cell r="K55">
            <v>26</v>
          </cell>
          <cell r="L55">
            <v>5269</v>
          </cell>
          <cell r="M55">
            <v>2299</v>
          </cell>
          <cell r="N55">
            <v>4109</v>
          </cell>
          <cell r="O55">
            <v>125</v>
          </cell>
          <cell r="P55">
            <v>-99664</v>
          </cell>
          <cell r="Q55">
            <v>-10002.349225202313</v>
          </cell>
          <cell r="R55">
            <v>-10002.349225202313</v>
          </cell>
          <cell r="S55">
            <v>-10002.349225202313</v>
          </cell>
          <cell r="T55">
            <v>-10002.349225202313</v>
          </cell>
          <cell r="U55">
            <v>-120611.39690080925</v>
          </cell>
        </row>
        <row r="57">
          <cell r="B57" t="str">
            <v>S/total</v>
          </cell>
          <cell r="E57">
            <v>9724087</v>
          </cell>
          <cell r="F57">
            <v>10026703</v>
          </cell>
          <cell r="G57">
            <v>9128896</v>
          </cell>
          <cell r="H57">
            <v>7344899</v>
          </cell>
          <cell r="I57">
            <v>894324</v>
          </cell>
          <cell r="J57">
            <v>845752</v>
          </cell>
          <cell r="K57">
            <v>852409</v>
          </cell>
          <cell r="L57">
            <v>844724</v>
          </cell>
          <cell r="M57">
            <v>697430</v>
          </cell>
          <cell r="N57">
            <v>786519</v>
          </cell>
          <cell r="O57">
            <v>667711</v>
          </cell>
          <cell r="P57">
            <v>870339</v>
          </cell>
          <cell r="Q57">
            <v>801558.94561202661</v>
          </cell>
          <cell r="R57">
            <v>801558.94561202661</v>
          </cell>
          <cell r="S57">
            <v>801558.94561202661</v>
          </cell>
          <cell r="T57">
            <v>801558.94561202661</v>
          </cell>
          <cell r="U57">
            <v>9694205.7824481092</v>
          </cell>
          <cell r="V57">
            <v>9442842</v>
          </cell>
          <cell r="W57">
            <v>8379980</v>
          </cell>
        </row>
        <row r="59">
          <cell r="B59" t="str">
            <v>FRIGUIA</v>
          </cell>
        </row>
        <row r="60">
          <cell r="B60" t="str">
            <v>CG</v>
          </cell>
          <cell r="N60" t="str">
            <v>BUDGET  SORTIES  MG   1995</v>
          </cell>
          <cell r="S60" t="str">
            <v>en  US  Dollars</v>
          </cell>
        </row>
        <row r="61">
          <cell r="O61" t="str">
            <v>T    O    T    A    L</v>
          </cell>
          <cell r="R61" t="str">
            <v>E  S  T</v>
          </cell>
          <cell r="S61" t="str">
            <v>I  M  E</v>
          </cell>
          <cell r="U61" t="str">
            <v>2 / 2</v>
          </cell>
        </row>
        <row r="64">
          <cell r="B64" t="str">
            <v xml:space="preserve"> </v>
          </cell>
          <cell r="C64" t="str">
            <v>BUDGET</v>
          </cell>
          <cell r="E64" t="str">
            <v>Realisation</v>
          </cell>
          <cell r="H64">
            <v>1995</v>
          </cell>
          <cell r="W64" t="str">
            <v>Budget</v>
          </cell>
        </row>
        <row r="65">
          <cell r="B65" t="str">
            <v>BUDGETS</v>
          </cell>
          <cell r="C65" t="str">
            <v>MENSUEL</v>
          </cell>
          <cell r="E65">
            <v>1992</v>
          </cell>
          <cell r="F65">
            <v>1993</v>
          </cell>
          <cell r="G65">
            <v>1994</v>
          </cell>
          <cell r="H65" t="str">
            <v>Budget</v>
          </cell>
          <cell r="U65" t="str">
            <v>Probable</v>
          </cell>
          <cell r="V65" t="str">
            <v>P12</v>
          </cell>
          <cell r="W65">
            <v>1996</v>
          </cell>
        </row>
        <row r="66">
          <cell r="C66" t="str">
            <v xml:space="preserve"> </v>
          </cell>
          <cell r="H66">
            <v>12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</row>
        <row r="68">
          <cell r="B68">
            <v>807</v>
          </cell>
          <cell r="C68">
            <v>675.25</v>
          </cell>
          <cell r="E68">
            <v>8551</v>
          </cell>
          <cell r="F68">
            <v>7527</v>
          </cell>
          <cell r="G68">
            <v>8644</v>
          </cell>
          <cell r="H68">
            <v>8103</v>
          </cell>
          <cell r="I68">
            <v>881</v>
          </cell>
          <cell r="J68">
            <v>34</v>
          </cell>
          <cell r="K68">
            <v>140</v>
          </cell>
          <cell r="L68">
            <v>186</v>
          </cell>
          <cell r="M68">
            <v>773</v>
          </cell>
          <cell r="N68">
            <v>362</v>
          </cell>
          <cell r="O68">
            <v>289</v>
          </cell>
          <cell r="P68">
            <v>284</v>
          </cell>
          <cell r="Q68">
            <v>365.95776612393774</v>
          </cell>
          <cell r="R68">
            <v>365.95776612393774</v>
          </cell>
          <cell r="S68">
            <v>365.95776612393774</v>
          </cell>
          <cell r="T68">
            <v>365.95776612393774</v>
          </cell>
          <cell r="U68">
            <v>4412.831064495751</v>
          </cell>
          <cell r="V68">
            <v>7750</v>
          </cell>
          <cell r="W68">
            <v>8460</v>
          </cell>
        </row>
        <row r="69">
          <cell r="B69">
            <v>809</v>
          </cell>
          <cell r="C69">
            <v>1525.3333333333333</v>
          </cell>
          <cell r="E69">
            <v>10380</v>
          </cell>
          <cell r="F69">
            <v>7991</v>
          </cell>
          <cell r="G69">
            <v>25803</v>
          </cell>
          <cell r="H69">
            <v>18304</v>
          </cell>
          <cell r="I69">
            <v>4199</v>
          </cell>
          <cell r="J69">
            <v>1705</v>
          </cell>
          <cell r="K69">
            <v>1160</v>
          </cell>
          <cell r="L69">
            <v>2357</v>
          </cell>
          <cell r="M69">
            <v>1974</v>
          </cell>
          <cell r="N69">
            <v>1491</v>
          </cell>
          <cell r="O69">
            <v>1771</v>
          </cell>
          <cell r="P69">
            <v>1610</v>
          </cell>
          <cell r="Q69">
            <v>2018.6622521322797</v>
          </cell>
          <cell r="R69">
            <v>2018.6622521322797</v>
          </cell>
          <cell r="S69">
            <v>2018.6622521322797</v>
          </cell>
          <cell r="T69">
            <v>2018.6622521322797</v>
          </cell>
          <cell r="U69">
            <v>24341.649008529115</v>
          </cell>
          <cell r="V69">
            <v>24400</v>
          </cell>
          <cell r="W69">
            <v>24000</v>
          </cell>
        </row>
        <row r="70">
          <cell r="B70">
            <v>810</v>
          </cell>
          <cell r="C70">
            <v>278.08333333333331</v>
          </cell>
          <cell r="E70">
            <v>8882</v>
          </cell>
          <cell r="F70">
            <v>5114</v>
          </cell>
          <cell r="G70">
            <v>3302</v>
          </cell>
          <cell r="H70">
            <v>3337</v>
          </cell>
          <cell r="I70">
            <v>503</v>
          </cell>
          <cell r="J70">
            <v>114</v>
          </cell>
          <cell r="K70">
            <v>93</v>
          </cell>
          <cell r="L70">
            <v>118</v>
          </cell>
          <cell r="M70">
            <v>627</v>
          </cell>
          <cell r="N70">
            <v>597</v>
          </cell>
          <cell r="O70">
            <v>115</v>
          </cell>
          <cell r="P70">
            <v>306</v>
          </cell>
          <cell r="Q70">
            <v>306.88828607137941</v>
          </cell>
          <cell r="R70">
            <v>306.88828607137941</v>
          </cell>
          <cell r="S70">
            <v>306.88828607137941</v>
          </cell>
          <cell r="T70">
            <v>306.88828607137941</v>
          </cell>
          <cell r="U70">
            <v>3700.5531442855172</v>
          </cell>
          <cell r="V70">
            <v>3337</v>
          </cell>
          <cell r="W70">
            <v>3350</v>
          </cell>
        </row>
        <row r="71">
          <cell r="B71">
            <v>811</v>
          </cell>
          <cell r="C71">
            <v>1811.3333333333333</v>
          </cell>
          <cell r="E71">
            <v>23277</v>
          </cell>
          <cell r="F71">
            <v>22238</v>
          </cell>
          <cell r="G71">
            <v>25165</v>
          </cell>
          <cell r="H71">
            <v>21736</v>
          </cell>
          <cell r="I71">
            <v>2198</v>
          </cell>
          <cell r="J71">
            <v>2826</v>
          </cell>
          <cell r="K71">
            <v>1454</v>
          </cell>
          <cell r="L71">
            <v>1602</v>
          </cell>
          <cell r="M71">
            <v>4564</v>
          </cell>
          <cell r="N71">
            <v>3825</v>
          </cell>
          <cell r="O71">
            <v>4862</v>
          </cell>
          <cell r="P71">
            <v>788</v>
          </cell>
          <cell r="Q71">
            <v>2744.8693892490246</v>
          </cell>
          <cell r="R71">
            <v>2744.8693892490246</v>
          </cell>
          <cell r="S71">
            <v>2744.8693892490246</v>
          </cell>
          <cell r="T71">
            <v>2744.8693892490246</v>
          </cell>
          <cell r="U71">
            <v>33098.477556996106</v>
          </cell>
          <cell r="V71">
            <v>28700</v>
          </cell>
          <cell r="W71">
            <v>25000</v>
          </cell>
        </row>
        <row r="72">
          <cell r="B72">
            <v>812</v>
          </cell>
          <cell r="C72">
            <v>158.91666666666666</v>
          </cell>
          <cell r="E72">
            <v>2541</v>
          </cell>
          <cell r="F72">
            <v>1979</v>
          </cell>
          <cell r="G72">
            <v>2786</v>
          </cell>
          <cell r="H72">
            <v>1907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900</v>
          </cell>
          <cell r="W72">
            <v>900</v>
          </cell>
        </row>
        <row r="73">
          <cell r="B73">
            <v>813</v>
          </cell>
          <cell r="C73">
            <v>2025.8333333333333</v>
          </cell>
          <cell r="E73">
            <v>28096</v>
          </cell>
          <cell r="F73">
            <v>25104</v>
          </cell>
          <cell r="G73">
            <v>23100</v>
          </cell>
          <cell r="H73">
            <v>24310</v>
          </cell>
          <cell r="I73">
            <v>684</v>
          </cell>
          <cell r="J73">
            <v>18</v>
          </cell>
          <cell r="K73">
            <v>104</v>
          </cell>
          <cell r="L73">
            <v>197</v>
          </cell>
          <cell r="M73">
            <v>3351</v>
          </cell>
          <cell r="N73">
            <v>1230</v>
          </cell>
          <cell r="O73">
            <v>5363</v>
          </cell>
          <cell r="P73">
            <v>3439</v>
          </cell>
          <cell r="Q73">
            <v>1785.2385294876121</v>
          </cell>
          <cell r="R73">
            <v>1785.2385294876121</v>
          </cell>
          <cell r="S73">
            <v>1785.2385294876121</v>
          </cell>
          <cell r="T73">
            <v>1785.2385294876121</v>
          </cell>
          <cell r="U73">
            <v>21526.954117950445</v>
          </cell>
          <cell r="V73">
            <v>21700</v>
          </cell>
          <cell r="W73">
            <v>22000</v>
          </cell>
        </row>
        <row r="74">
          <cell r="B74">
            <v>814</v>
          </cell>
          <cell r="C74">
            <v>2145</v>
          </cell>
          <cell r="E74">
            <v>3936</v>
          </cell>
          <cell r="F74">
            <v>14007</v>
          </cell>
          <cell r="G74">
            <v>3830</v>
          </cell>
          <cell r="H74">
            <v>25740</v>
          </cell>
          <cell r="I74">
            <v>0</v>
          </cell>
          <cell r="J74">
            <v>250</v>
          </cell>
          <cell r="K74">
            <v>565</v>
          </cell>
          <cell r="L74">
            <v>539</v>
          </cell>
          <cell r="M74">
            <v>1161</v>
          </cell>
          <cell r="N74">
            <v>3601</v>
          </cell>
          <cell r="O74">
            <v>4000</v>
          </cell>
          <cell r="P74">
            <v>-184</v>
          </cell>
          <cell r="Q74">
            <v>1232.516966138674</v>
          </cell>
          <cell r="R74">
            <v>1232.516966138674</v>
          </cell>
          <cell r="S74">
            <v>1232.516966138674</v>
          </cell>
          <cell r="T74">
            <v>1232.516966138674</v>
          </cell>
          <cell r="U74">
            <v>14862.067864554694</v>
          </cell>
          <cell r="V74">
            <v>2300</v>
          </cell>
          <cell r="W74">
            <v>0</v>
          </cell>
        </row>
        <row r="75">
          <cell r="B75">
            <v>815</v>
          </cell>
          <cell r="C75">
            <v>178.75</v>
          </cell>
          <cell r="E75">
            <v>472</v>
          </cell>
          <cell r="F75">
            <v>1996</v>
          </cell>
          <cell r="G75">
            <v>2087</v>
          </cell>
          <cell r="H75">
            <v>2145</v>
          </cell>
          <cell r="I75">
            <v>164</v>
          </cell>
          <cell r="J75">
            <v>194</v>
          </cell>
          <cell r="K75">
            <v>119</v>
          </cell>
          <cell r="L75">
            <v>152</v>
          </cell>
          <cell r="M75">
            <v>303</v>
          </cell>
          <cell r="N75">
            <v>151</v>
          </cell>
          <cell r="O75">
            <v>128</v>
          </cell>
          <cell r="P75">
            <v>105</v>
          </cell>
          <cell r="Q75">
            <v>163.30973896883751</v>
          </cell>
          <cell r="R75">
            <v>163.30973896883751</v>
          </cell>
          <cell r="S75">
            <v>163.30973896883751</v>
          </cell>
          <cell r="T75">
            <v>163.30973896883751</v>
          </cell>
          <cell r="U75">
            <v>1969.2389558753503</v>
          </cell>
          <cell r="V75">
            <v>2145</v>
          </cell>
          <cell r="W75">
            <v>2500</v>
          </cell>
        </row>
        <row r="76">
          <cell r="B76">
            <v>816</v>
          </cell>
          <cell r="C76">
            <v>158.91666666666666</v>
          </cell>
          <cell r="E76">
            <v>646</v>
          </cell>
          <cell r="F76">
            <v>1861</v>
          </cell>
          <cell r="G76">
            <v>3809</v>
          </cell>
          <cell r="H76">
            <v>1907</v>
          </cell>
          <cell r="I76">
            <v>209</v>
          </cell>
          <cell r="J76">
            <v>105</v>
          </cell>
          <cell r="K76">
            <v>148</v>
          </cell>
          <cell r="L76">
            <v>162</v>
          </cell>
          <cell r="M76">
            <v>173</v>
          </cell>
          <cell r="N76">
            <v>127</v>
          </cell>
          <cell r="O76">
            <v>461</v>
          </cell>
          <cell r="P76">
            <v>113</v>
          </cell>
          <cell r="Q76">
            <v>185.89512840069801</v>
          </cell>
          <cell r="R76">
            <v>185.89512840069801</v>
          </cell>
          <cell r="S76">
            <v>185.89512840069801</v>
          </cell>
          <cell r="T76">
            <v>185.89512840069801</v>
          </cell>
          <cell r="U76">
            <v>2241.5805136027921</v>
          </cell>
          <cell r="V76">
            <v>1700</v>
          </cell>
          <cell r="W76">
            <v>2000</v>
          </cell>
        </row>
        <row r="77">
          <cell r="B77">
            <v>817</v>
          </cell>
          <cell r="C77">
            <v>476.66666666666669</v>
          </cell>
          <cell r="E77">
            <v>4271</v>
          </cell>
          <cell r="F77">
            <v>4664</v>
          </cell>
          <cell r="G77">
            <v>3913</v>
          </cell>
          <cell r="H77">
            <v>5720</v>
          </cell>
          <cell r="I77">
            <v>728</v>
          </cell>
          <cell r="J77">
            <v>36</v>
          </cell>
          <cell r="K77">
            <v>71</v>
          </cell>
          <cell r="L77">
            <v>120</v>
          </cell>
          <cell r="M77">
            <v>252</v>
          </cell>
          <cell r="N77">
            <v>448</v>
          </cell>
          <cell r="O77">
            <v>1070</v>
          </cell>
          <cell r="P77">
            <v>668</v>
          </cell>
          <cell r="Q77">
            <v>421.05618869397085</v>
          </cell>
          <cell r="R77">
            <v>421.05618869397085</v>
          </cell>
          <cell r="S77">
            <v>421.05618869397085</v>
          </cell>
          <cell r="T77">
            <v>421.05618869397085</v>
          </cell>
          <cell r="U77">
            <v>5077.2247547758834</v>
          </cell>
          <cell r="V77">
            <v>5324</v>
          </cell>
          <cell r="W77">
            <v>6000</v>
          </cell>
        </row>
        <row r="78">
          <cell r="B78">
            <v>818</v>
          </cell>
          <cell r="C78">
            <v>794.41666666666663</v>
          </cell>
          <cell r="E78">
            <v>10756</v>
          </cell>
          <cell r="F78">
            <v>11450</v>
          </cell>
          <cell r="G78">
            <v>10052</v>
          </cell>
          <cell r="H78">
            <v>9533</v>
          </cell>
          <cell r="I78">
            <v>716</v>
          </cell>
          <cell r="J78">
            <v>2338</v>
          </cell>
          <cell r="K78">
            <v>1402</v>
          </cell>
          <cell r="L78">
            <v>956</v>
          </cell>
          <cell r="M78">
            <v>1558</v>
          </cell>
          <cell r="N78">
            <v>1490</v>
          </cell>
          <cell r="O78">
            <v>1088</v>
          </cell>
          <cell r="P78">
            <v>10</v>
          </cell>
          <cell r="Q78">
            <v>1186.1052318116635</v>
          </cell>
          <cell r="R78">
            <v>1186.1052318116635</v>
          </cell>
          <cell r="S78">
            <v>1186.1052318116635</v>
          </cell>
          <cell r="T78">
            <v>1186.1052318116635</v>
          </cell>
          <cell r="U78">
            <v>14302.420927246654</v>
          </cell>
          <cell r="V78">
            <v>9561</v>
          </cell>
          <cell r="W78">
            <v>9000</v>
          </cell>
        </row>
        <row r="79">
          <cell r="B79">
            <v>819</v>
          </cell>
          <cell r="C79">
            <v>373.41666666666669</v>
          </cell>
          <cell r="E79">
            <v>3287</v>
          </cell>
          <cell r="F79">
            <v>5070</v>
          </cell>
          <cell r="G79">
            <v>5725</v>
          </cell>
          <cell r="H79">
            <v>4481</v>
          </cell>
          <cell r="I79">
            <v>69</v>
          </cell>
          <cell r="J79">
            <v>0</v>
          </cell>
          <cell r="K79">
            <v>45</v>
          </cell>
          <cell r="L79">
            <v>2707</v>
          </cell>
          <cell r="M79">
            <v>40</v>
          </cell>
          <cell r="N79">
            <v>38</v>
          </cell>
          <cell r="O79">
            <v>168</v>
          </cell>
          <cell r="P79">
            <v>36</v>
          </cell>
          <cell r="Q79">
            <v>385.06848025858881</v>
          </cell>
          <cell r="R79">
            <v>385.06848025858881</v>
          </cell>
          <cell r="S79">
            <v>385.06848025858881</v>
          </cell>
          <cell r="T79">
            <v>385.06848025858881</v>
          </cell>
          <cell r="U79">
            <v>4643.2739210343552</v>
          </cell>
          <cell r="V79">
            <v>4480</v>
          </cell>
          <cell r="W79">
            <v>4610</v>
          </cell>
        </row>
        <row r="80">
          <cell r="B80">
            <v>820</v>
          </cell>
          <cell r="C80">
            <v>119.16666666666667</v>
          </cell>
          <cell r="E80">
            <v>693</v>
          </cell>
          <cell r="F80">
            <v>1577</v>
          </cell>
          <cell r="G80">
            <v>2217</v>
          </cell>
          <cell r="H80">
            <v>1430</v>
          </cell>
          <cell r="I80">
            <v>87</v>
          </cell>
          <cell r="J80">
            <v>51</v>
          </cell>
          <cell r="K80">
            <v>119</v>
          </cell>
          <cell r="L80">
            <v>230</v>
          </cell>
          <cell r="M80">
            <v>156</v>
          </cell>
          <cell r="N80">
            <v>83</v>
          </cell>
          <cell r="O80">
            <v>60</v>
          </cell>
          <cell r="P80">
            <v>137</v>
          </cell>
          <cell r="Q80">
            <v>114.54018926157829</v>
          </cell>
          <cell r="R80">
            <v>114.54018926157829</v>
          </cell>
          <cell r="S80">
            <v>114.54018926157829</v>
          </cell>
          <cell r="T80">
            <v>114.54018926157829</v>
          </cell>
          <cell r="U80">
            <v>1381.1607570463129</v>
          </cell>
          <cell r="V80">
            <v>1330</v>
          </cell>
          <cell r="W80">
            <v>1400</v>
          </cell>
        </row>
        <row r="81">
          <cell r="B81">
            <v>821</v>
          </cell>
          <cell r="C81">
            <v>3972.25</v>
          </cell>
          <cell r="E81">
            <v>20876</v>
          </cell>
          <cell r="F81">
            <v>45816</v>
          </cell>
          <cell r="G81">
            <v>44294</v>
          </cell>
          <cell r="H81">
            <v>47667</v>
          </cell>
          <cell r="I81">
            <v>130</v>
          </cell>
          <cell r="J81">
            <v>1755</v>
          </cell>
          <cell r="K81">
            <v>2974</v>
          </cell>
          <cell r="L81">
            <v>3292</v>
          </cell>
          <cell r="M81">
            <v>3585</v>
          </cell>
          <cell r="N81">
            <v>1417</v>
          </cell>
          <cell r="O81">
            <v>4660</v>
          </cell>
          <cell r="P81">
            <v>3773</v>
          </cell>
          <cell r="Q81">
            <v>2678.7264630557202</v>
          </cell>
          <cell r="R81">
            <v>2678.7264630557202</v>
          </cell>
          <cell r="S81">
            <v>2678.7264630557202</v>
          </cell>
          <cell r="T81">
            <v>2678.7264630557202</v>
          </cell>
          <cell r="U81">
            <v>32300.905852222873</v>
          </cell>
          <cell r="V81">
            <v>42000</v>
          </cell>
          <cell r="W81">
            <v>50000</v>
          </cell>
        </row>
        <row r="82">
          <cell r="B82">
            <v>822</v>
          </cell>
          <cell r="C82">
            <v>238.33333333333334</v>
          </cell>
          <cell r="E82">
            <v>5044</v>
          </cell>
          <cell r="F82">
            <v>2936</v>
          </cell>
          <cell r="G82">
            <v>6589</v>
          </cell>
          <cell r="H82">
            <v>2860</v>
          </cell>
          <cell r="I82">
            <v>13375</v>
          </cell>
          <cell r="J82">
            <v>120</v>
          </cell>
          <cell r="K82">
            <v>-68</v>
          </cell>
          <cell r="L82">
            <v>443</v>
          </cell>
          <cell r="M82">
            <v>61</v>
          </cell>
          <cell r="N82">
            <v>379</v>
          </cell>
          <cell r="O82">
            <v>312</v>
          </cell>
          <cell r="P82">
            <v>0</v>
          </cell>
          <cell r="Q82">
            <v>1814.525078421233</v>
          </cell>
          <cell r="R82">
            <v>1814.525078421233</v>
          </cell>
          <cell r="S82">
            <v>1814.525078421233</v>
          </cell>
          <cell r="T82">
            <v>1814.525078421233</v>
          </cell>
          <cell r="U82">
            <v>21880.100313684932</v>
          </cell>
          <cell r="V82">
            <v>16023</v>
          </cell>
          <cell r="W82">
            <v>2860</v>
          </cell>
        </row>
        <row r="83">
          <cell r="B83">
            <v>825</v>
          </cell>
          <cell r="C83">
            <v>1191.6666666666667</v>
          </cell>
          <cell r="E83">
            <v>21266</v>
          </cell>
          <cell r="F83">
            <v>20979</v>
          </cell>
          <cell r="G83">
            <v>17661</v>
          </cell>
          <cell r="H83">
            <v>14300</v>
          </cell>
          <cell r="I83">
            <v>1022</v>
          </cell>
          <cell r="J83">
            <v>405</v>
          </cell>
          <cell r="K83">
            <v>653</v>
          </cell>
          <cell r="L83">
            <v>701</v>
          </cell>
          <cell r="M83">
            <v>2817</v>
          </cell>
          <cell r="N83">
            <v>1660</v>
          </cell>
          <cell r="O83">
            <v>881</v>
          </cell>
          <cell r="P83">
            <v>1935</v>
          </cell>
          <cell r="Q83">
            <v>1250.1385337173783</v>
          </cell>
          <cell r="R83">
            <v>1250.1385337173783</v>
          </cell>
          <cell r="S83">
            <v>1250.1385337173783</v>
          </cell>
          <cell r="T83">
            <v>1250.1385337173783</v>
          </cell>
          <cell r="U83">
            <v>15074.554134869511</v>
          </cell>
          <cell r="V83">
            <v>15120</v>
          </cell>
          <cell r="W83">
            <v>25000</v>
          </cell>
        </row>
        <row r="84">
          <cell r="B84">
            <v>826</v>
          </cell>
          <cell r="C84">
            <v>699.08333333333337</v>
          </cell>
          <cell r="E84">
            <v>5475</v>
          </cell>
          <cell r="F84">
            <v>3558</v>
          </cell>
          <cell r="G84">
            <v>2954</v>
          </cell>
          <cell r="H84">
            <v>8389</v>
          </cell>
          <cell r="I84">
            <v>788</v>
          </cell>
          <cell r="J84">
            <v>79</v>
          </cell>
          <cell r="K84">
            <v>518</v>
          </cell>
          <cell r="L84">
            <v>653</v>
          </cell>
          <cell r="M84">
            <v>721</v>
          </cell>
          <cell r="N84">
            <v>229</v>
          </cell>
          <cell r="O84">
            <v>577</v>
          </cell>
          <cell r="P84">
            <v>340</v>
          </cell>
          <cell r="Q84">
            <v>484.59310841436968</v>
          </cell>
          <cell r="R84">
            <v>484.59310841436968</v>
          </cell>
          <cell r="S84">
            <v>484.59310841436968</v>
          </cell>
          <cell r="T84">
            <v>484.59310841436968</v>
          </cell>
          <cell r="U84">
            <v>5843.3724336574778</v>
          </cell>
          <cell r="V84">
            <v>8337</v>
          </cell>
          <cell r="W84">
            <v>8300</v>
          </cell>
        </row>
        <row r="85">
          <cell r="B85">
            <v>829</v>
          </cell>
          <cell r="C85">
            <v>577</v>
          </cell>
          <cell r="E85">
            <v>9642</v>
          </cell>
          <cell r="F85">
            <v>9265</v>
          </cell>
          <cell r="G85">
            <v>9762</v>
          </cell>
          <cell r="H85">
            <v>6924</v>
          </cell>
          <cell r="I85">
            <v>548</v>
          </cell>
          <cell r="J85">
            <v>1365</v>
          </cell>
          <cell r="K85">
            <v>1028</v>
          </cell>
          <cell r="L85">
            <v>817</v>
          </cell>
          <cell r="M85">
            <v>1209</v>
          </cell>
          <cell r="N85">
            <v>1500</v>
          </cell>
          <cell r="O85">
            <v>1028</v>
          </cell>
          <cell r="P85">
            <v>1703</v>
          </cell>
          <cell r="Q85">
            <v>1141.4308351332579</v>
          </cell>
          <cell r="R85">
            <v>1141.4308351332579</v>
          </cell>
          <cell r="S85">
            <v>1141.4308351332579</v>
          </cell>
          <cell r="T85">
            <v>1141.4308351332579</v>
          </cell>
          <cell r="U85">
            <v>13763.723340533033</v>
          </cell>
          <cell r="V85">
            <v>12800</v>
          </cell>
          <cell r="W85">
            <v>10000</v>
          </cell>
        </row>
        <row r="86">
          <cell r="B86">
            <v>834</v>
          </cell>
          <cell r="C86">
            <v>333.66666666666669</v>
          </cell>
          <cell r="E86">
            <v>7183</v>
          </cell>
          <cell r="F86">
            <v>6066</v>
          </cell>
          <cell r="G86">
            <v>3923</v>
          </cell>
          <cell r="H86">
            <v>4004</v>
          </cell>
          <cell r="I86">
            <v>576</v>
          </cell>
          <cell r="J86">
            <v>-60</v>
          </cell>
          <cell r="K86">
            <v>490</v>
          </cell>
          <cell r="L86">
            <v>277</v>
          </cell>
          <cell r="M86">
            <v>884</v>
          </cell>
          <cell r="N86">
            <v>366</v>
          </cell>
          <cell r="O86">
            <v>507</v>
          </cell>
          <cell r="P86">
            <v>219</v>
          </cell>
          <cell r="Q86">
            <v>404.42738548589796</v>
          </cell>
          <cell r="R86">
            <v>404.42738548589796</v>
          </cell>
          <cell r="S86">
            <v>404.42738548589796</v>
          </cell>
          <cell r="T86">
            <v>404.42738548589796</v>
          </cell>
          <cell r="U86">
            <v>4876.7095419435918</v>
          </cell>
          <cell r="V86">
            <v>4004</v>
          </cell>
          <cell r="W86">
            <v>4000</v>
          </cell>
        </row>
        <row r="87">
          <cell r="B87">
            <v>835</v>
          </cell>
          <cell r="C87">
            <v>238.33333333333334</v>
          </cell>
          <cell r="E87">
            <v>0</v>
          </cell>
          <cell r="F87">
            <v>0</v>
          </cell>
          <cell r="G87">
            <v>0</v>
          </cell>
          <cell r="H87">
            <v>2860</v>
          </cell>
          <cell r="I87">
            <v>88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187</v>
          </cell>
          <cell r="O87">
            <v>75</v>
          </cell>
          <cell r="P87">
            <v>32</v>
          </cell>
          <cell r="Q87">
            <v>47.404498697641287</v>
          </cell>
          <cell r="R87">
            <v>47.404498697641287</v>
          </cell>
          <cell r="S87">
            <v>47.404498697641287</v>
          </cell>
          <cell r="T87">
            <v>47.404498697641287</v>
          </cell>
          <cell r="U87">
            <v>571.61799479056526</v>
          </cell>
          <cell r="V87">
            <v>2900</v>
          </cell>
          <cell r="W87">
            <v>3000</v>
          </cell>
        </row>
        <row r="88">
          <cell r="B88">
            <v>836</v>
          </cell>
          <cell r="C88">
            <v>75.5</v>
          </cell>
          <cell r="E88">
            <v>369</v>
          </cell>
          <cell r="F88">
            <v>913</v>
          </cell>
          <cell r="G88">
            <v>1036</v>
          </cell>
          <cell r="H88">
            <v>906</v>
          </cell>
          <cell r="I88">
            <v>0</v>
          </cell>
          <cell r="J88">
            <v>29</v>
          </cell>
          <cell r="K88">
            <v>38</v>
          </cell>
          <cell r="L88">
            <v>149</v>
          </cell>
          <cell r="M88">
            <v>77</v>
          </cell>
          <cell r="N88">
            <v>57</v>
          </cell>
          <cell r="O88">
            <v>18</v>
          </cell>
          <cell r="P88">
            <v>18</v>
          </cell>
          <cell r="Q88">
            <v>47.900880882956898</v>
          </cell>
          <cell r="R88">
            <v>47.900880882956898</v>
          </cell>
          <cell r="S88">
            <v>47.900880882956898</v>
          </cell>
          <cell r="T88">
            <v>47.900880882956898</v>
          </cell>
          <cell r="U88">
            <v>577.6035235318277</v>
          </cell>
          <cell r="V88">
            <v>850</v>
          </cell>
          <cell r="W88">
            <v>949</v>
          </cell>
        </row>
        <row r="89">
          <cell r="B89">
            <v>837</v>
          </cell>
          <cell r="C89">
            <v>0</v>
          </cell>
          <cell r="E89">
            <v>1046</v>
          </cell>
          <cell r="F89">
            <v>1241</v>
          </cell>
          <cell r="G89">
            <v>1086</v>
          </cell>
          <cell r="H89">
            <v>0</v>
          </cell>
          <cell r="I89">
            <v>58</v>
          </cell>
          <cell r="J89">
            <v>58</v>
          </cell>
          <cell r="K89">
            <v>0</v>
          </cell>
          <cell r="L89">
            <v>67</v>
          </cell>
          <cell r="M89">
            <v>0</v>
          </cell>
          <cell r="N89">
            <v>93</v>
          </cell>
          <cell r="O89">
            <v>0</v>
          </cell>
          <cell r="P89">
            <v>55</v>
          </cell>
          <cell r="Q89">
            <v>41.075625834867196</v>
          </cell>
          <cell r="R89">
            <v>41.075625834867196</v>
          </cell>
          <cell r="S89">
            <v>41.075625834867196</v>
          </cell>
          <cell r="T89">
            <v>41.075625834867196</v>
          </cell>
          <cell r="U89">
            <v>495.30250333946879</v>
          </cell>
          <cell r="V89">
            <v>770</v>
          </cell>
          <cell r="W89">
            <v>0</v>
          </cell>
        </row>
        <row r="90">
          <cell r="B90">
            <v>839</v>
          </cell>
          <cell r="C90">
            <v>79.416666666666671</v>
          </cell>
          <cell r="E90">
            <v>245</v>
          </cell>
          <cell r="F90">
            <v>4370</v>
          </cell>
          <cell r="G90">
            <v>916</v>
          </cell>
          <cell r="H90">
            <v>953</v>
          </cell>
          <cell r="I90">
            <v>29</v>
          </cell>
          <cell r="J90">
            <v>58</v>
          </cell>
          <cell r="K90">
            <v>67</v>
          </cell>
          <cell r="L90">
            <v>0</v>
          </cell>
          <cell r="M90">
            <v>33</v>
          </cell>
          <cell r="N90">
            <v>131</v>
          </cell>
          <cell r="O90">
            <v>61</v>
          </cell>
          <cell r="P90">
            <v>0</v>
          </cell>
          <cell r="Q90">
            <v>47.032212058654579</v>
          </cell>
          <cell r="R90">
            <v>47.032212058654579</v>
          </cell>
          <cell r="S90">
            <v>47.032212058654579</v>
          </cell>
          <cell r="T90">
            <v>47.032212058654579</v>
          </cell>
          <cell r="U90">
            <v>567.12884823461832</v>
          </cell>
          <cell r="V90">
            <v>1350</v>
          </cell>
          <cell r="W90">
            <v>1000</v>
          </cell>
        </row>
        <row r="91">
          <cell r="B91">
            <v>841</v>
          </cell>
          <cell r="C91">
            <v>4486.666666666667</v>
          </cell>
          <cell r="H91">
            <v>53840</v>
          </cell>
          <cell r="I91">
            <v>10701</v>
          </cell>
          <cell r="J91">
            <v>10780</v>
          </cell>
          <cell r="K91">
            <v>3082</v>
          </cell>
          <cell r="L91">
            <v>5438</v>
          </cell>
          <cell r="M91">
            <v>3185</v>
          </cell>
          <cell r="N91">
            <v>5749</v>
          </cell>
          <cell r="O91">
            <v>5471</v>
          </cell>
          <cell r="P91">
            <v>2257</v>
          </cell>
          <cell r="Q91">
            <v>5790.6704783456407</v>
          </cell>
          <cell r="R91">
            <v>5790.6704783456407</v>
          </cell>
          <cell r="S91">
            <v>5790.6704783456407</v>
          </cell>
          <cell r="T91">
            <v>5790.6704783456407</v>
          </cell>
          <cell r="U91">
            <v>69825.681913382548</v>
          </cell>
          <cell r="V91">
            <v>70005</v>
          </cell>
          <cell r="W91">
            <v>65400</v>
          </cell>
        </row>
        <row r="92">
          <cell r="B92">
            <v>842</v>
          </cell>
          <cell r="C92">
            <v>4647.5</v>
          </cell>
          <cell r="H92">
            <v>55770</v>
          </cell>
          <cell r="I92">
            <v>7729</v>
          </cell>
          <cell r="J92">
            <v>4833</v>
          </cell>
          <cell r="K92">
            <v>2288</v>
          </cell>
          <cell r="L92">
            <v>3375</v>
          </cell>
          <cell r="M92">
            <v>5044</v>
          </cell>
          <cell r="N92">
            <v>4049</v>
          </cell>
          <cell r="O92">
            <v>5106</v>
          </cell>
          <cell r="P92">
            <v>2625</v>
          </cell>
          <cell r="Q92">
            <v>4349.4248032817541</v>
          </cell>
          <cell r="R92">
            <v>4349.4248032817541</v>
          </cell>
          <cell r="S92">
            <v>4349.4248032817541</v>
          </cell>
          <cell r="T92">
            <v>4349.4248032817541</v>
          </cell>
          <cell r="U92">
            <v>52446.699213127024</v>
          </cell>
          <cell r="V92">
            <v>55770</v>
          </cell>
          <cell r="W92">
            <v>55500</v>
          </cell>
        </row>
        <row r="93">
          <cell r="B93">
            <v>844</v>
          </cell>
          <cell r="C93">
            <v>0</v>
          </cell>
          <cell r="H93">
            <v>0</v>
          </cell>
          <cell r="I93">
            <v>274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34.002179694119675</v>
          </cell>
          <cell r="R93">
            <v>34.002179694119675</v>
          </cell>
          <cell r="S93">
            <v>34.002179694119675</v>
          </cell>
          <cell r="T93">
            <v>34.002179694119675</v>
          </cell>
          <cell r="U93">
            <v>410.00871877647864</v>
          </cell>
          <cell r="V93">
            <v>500</v>
          </cell>
          <cell r="W93">
            <v>0</v>
          </cell>
        </row>
        <row r="94">
          <cell r="B94">
            <v>845</v>
          </cell>
          <cell r="C94">
            <v>18033.916666666668</v>
          </cell>
          <cell r="E94">
            <v>282142</v>
          </cell>
          <cell r="F94">
            <v>264920</v>
          </cell>
          <cell r="G94">
            <v>171812</v>
          </cell>
          <cell r="H94">
            <v>216407</v>
          </cell>
          <cell r="I94">
            <v>15346</v>
          </cell>
          <cell r="J94">
            <v>18920</v>
          </cell>
          <cell r="K94">
            <v>7725</v>
          </cell>
          <cell r="L94">
            <v>18318</v>
          </cell>
          <cell r="M94">
            <v>24681</v>
          </cell>
          <cell r="N94">
            <v>20516</v>
          </cell>
          <cell r="O94">
            <v>17563</v>
          </cell>
          <cell r="P94">
            <v>14150</v>
          </cell>
          <cell r="Q94">
            <v>17028.266771705865</v>
          </cell>
          <cell r="R94">
            <v>17028.266771705865</v>
          </cell>
          <cell r="S94">
            <v>17028.266771705865</v>
          </cell>
          <cell r="T94">
            <v>17028.266771705865</v>
          </cell>
          <cell r="U94">
            <v>205332.06708682352</v>
          </cell>
          <cell r="V94">
            <v>205839</v>
          </cell>
          <cell r="W94">
            <v>216000</v>
          </cell>
        </row>
        <row r="95">
          <cell r="B95">
            <v>846</v>
          </cell>
          <cell r="C95">
            <v>1543.1666666666667</v>
          </cell>
          <cell r="E95">
            <v>23496</v>
          </cell>
          <cell r="F95">
            <v>22274</v>
          </cell>
          <cell r="G95">
            <v>18498</v>
          </cell>
          <cell r="H95">
            <v>46737</v>
          </cell>
          <cell r="I95">
            <v>1881</v>
          </cell>
          <cell r="J95">
            <v>1896</v>
          </cell>
          <cell r="K95">
            <v>1011</v>
          </cell>
          <cell r="L95">
            <v>2703</v>
          </cell>
          <cell r="M95">
            <v>1590</v>
          </cell>
          <cell r="N95">
            <v>935</v>
          </cell>
          <cell r="O95">
            <v>1228</v>
          </cell>
          <cell r="P95">
            <v>1512</v>
          </cell>
          <cell r="Q95">
            <v>1582.9627889714984</v>
          </cell>
          <cell r="R95">
            <v>1582.9627889714984</v>
          </cell>
          <cell r="S95">
            <v>1582.9627889714984</v>
          </cell>
          <cell r="T95">
            <v>1582.9627889714984</v>
          </cell>
          <cell r="U95">
            <v>53362.85115588599</v>
          </cell>
          <cell r="V95">
            <v>47041</v>
          </cell>
          <cell r="W95">
            <v>62657</v>
          </cell>
        </row>
        <row r="96">
          <cell r="B96">
            <v>847</v>
          </cell>
          <cell r="C96">
            <v>1588.9166666666667</v>
          </cell>
          <cell r="E96" t="str">
            <v>Voir le B849</v>
          </cell>
          <cell r="H96" t="str">
            <v xml:space="preserve"> </v>
          </cell>
          <cell r="I96">
            <v>6367</v>
          </cell>
          <cell r="J96">
            <v>918</v>
          </cell>
          <cell r="K96">
            <v>599</v>
          </cell>
          <cell r="L96">
            <v>623</v>
          </cell>
          <cell r="M96">
            <v>1610</v>
          </cell>
          <cell r="N96">
            <v>1312</v>
          </cell>
          <cell r="O96">
            <v>2628</v>
          </cell>
          <cell r="P96">
            <v>2505</v>
          </cell>
          <cell r="Q96">
            <v>2055.270438299307</v>
          </cell>
          <cell r="R96">
            <v>2055.270438299307</v>
          </cell>
          <cell r="S96">
            <v>2055.270438299307</v>
          </cell>
          <cell r="T96">
            <v>2055.270438299307</v>
          </cell>
        </row>
        <row r="97">
          <cell r="B97">
            <v>848</v>
          </cell>
          <cell r="C97">
            <v>16659.5</v>
          </cell>
          <cell r="H97">
            <v>199914</v>
          </cell>
          <cell r="I97">
            <v>39289</v>
          </cell>
          <cell r="J97">
            <v>26555</v>
          </cell>
          <cell r="K97">
            <v>27894</v>
          </cell>
          <cell r="L97">
            <v>32075</v>
          </cell>
          <cell r="M97">
            <v>26887</v>
          </cell>
          <cell r="N97">
            <v>27453</v>
          </cell>
          <cell r="O97">
            <v>33920</v>
          </cell>
          <cell r="P97">
            <v>30426</v>
          </cell>
          <cell r="Q97">
            <v>30341.236981870679</v>
          </cell>
          <cell r="R97">
            <v>30341.236981870679</v>
          </cell>
          <cell r="S97">
            <v>30341.236981870679</v>
          </cell>
          <cell r="T97">
            <v>30341.236981870679</v>
          </cell>
          <cell r="U97">
            <v>365863.94792748266</v>
          </cell>
          <cell r="V97">
            <v>358000</v>
          </cell>
          <cell r="W97">
            <v>304000</v>
          </cell>
        </row>
        <row r="98">
          <cell r="B98">
            <v>849</v>
          </cell>
          <cell r="C98">
            <v>2462.75</v>
          </cell>
          <cell r="E98">
            <v>84491</v>
          </cell>
          <cell r="F98">
            <v>66979</v>
          </cell>
          <cell r="G98">
            <v>54524</v>
          </cell>
          <cell r="H98">
            <v>48620</v>
          </cell>
          <cell r="I98">
            <v>7145</v>
          </cell>
          <cell r="J98">
            <v>1517</v>
          </cell>
          <cell r="K98">
            <v>2928</v>
          </cell>
          <cell r="L98">
            <v>1645</v>
          </cell>
          <cell r="M98">
            <v>3963</v>
          </cell>
          <cell r="N98">
            <v>2916</v>
          </cell>
          <cell r="O98">
            <v>4974</v>
          </cell>
          <cell r="P98">
            <v>-2755</v>
          </cell>
          <cell r="Q98">
            <v>2771.4258361634111</v>
          </cell>
          <cell r="R98">
            <v>2771.4258361634111</v>
          </cell>
          <cell r="S98">
            <v>2771.4258361634111</v>
          </cell>
          <cell r="T98">
            <v>2771.4258361634111</v>
          </cell>
          <cell r="U98">
            <v>58201.703344653652</v>
          </cell>
          <cell r="V98">
            <v>49053</v>
          </cell>
          <cell r="W98">
            <v>54500</v>
          </cell>
        </row>
        <row r="99">
          <cell r="B99">
            <v>861</v>
          </cell>
          <cell r="C99">
            <v>635.58333333333337</v>
          </cell>
          <cell r="E99">
            <v>13394</v>
          </cell>
          <cell r="F99">
            <v>13008</v>
          </cell>
          <cell r="G99">
            <v>8843</v>
          </cell>
          <cell r="H99">
            <v>7627</v>
          </cell>
          <cell r="I99">
            <v>868</v>
          </cell>
          <cell r="J99">
            <v>248</v>
          </cell>
          <cell r="K99">
            <v>640</v>
          </cell>
          <cell r="L99">
            <v>167</v>
          </cell>
          <cell r="M99">
            <v>230</v>
          </cell>
          <cell r="N99">
            <v>483</v>
          </cell>
          <cell r="O99">
            <v>174</v>
          </cell>
          <cell r="P99">
            <v>23</v>
          </cell>
          <cell r="Q99">
            <v>351.5626827497847</v>
          </cell>
          <cell r="R99">
            <v>351.5626827497847</v>
          </cell>
          <cell r="S99">
            <v>351.5626827497847</v>
          </cell>
          <cell r="T99">
            <v>351.5626827497847</v>
          </cell>
          <cell r="U99">
            <v>4239.2507309991379</v>
          </cell>
          <cell r="V99">
            <v>6200</v>
          </cell>
          <cell r="W99">
            <v>0</v>
          </cell>
        </row>
        <row r="100">
          <cell r="B100">
            <v>870</v>
          </cell>
          <cell r="C100">
            <v>2383.3333333333335</v>
          </cell>
          <cell r="H100">
            <v>28600</v>
          </cell>
          <cell r="I100">
            <v>510</v>
          </cell>
          <cell r="J100">
            <v>538</v>
          </cell>
          <cell r="K100">
            <v>149</v>
          </cell>
          <cell r="L100">
            <v>3424</v>
          </cell>
          <cell r="M100">
            <v>31</v>
          </cell>
          <cell r="N100">
            <v>5800</v>
          </cell>
          <cell r="O100">
            <v>176</v>
          </cell>
          <cell r="P100">
            <v>981</v>
          </cell>
          <cell r="Q100">
            <v>1440.6251973322451</v>
          </cell>
          <cell r="R100">
            <v>1440.6251973322451</v>
          </cell>
          <cell r="S100">
            <v>1440.6251973322451</v>
          </cell>
          <cell r="T100">
            <v>1440.6251973322451</v>
          </cell>
          <cell r="U100">
            <v>17371.50078932898</v>
          </cell>
          <cell r="V100">
            <v>23000</v>
          </cell>
          <cell r="W100">
            <v>23000</v>
          </cell>
        </row>
        <row r="101">
          <cell r="B101">
            <v>879</v>
          </cell>
          <cell r="C101">
            <v>3416.0833333333335</v>
          </cell>
          <cell r="H101">
            <v>40993</v>
          </cell>
          <cell r="I101">
            <v>3579</v>
          </cell>
          <cell r="J101">
            <v>8352</v>
          </cell>
          <cell r="K101">
            <v>4474</v>
          </cell>
          <cell r="L101">
            <v>6132</v>
          </cell>
          <cell r="M101">
            <v>8533</v>
          </cell>
          <cell r="N101">
            <v>6372</v>
          </cell>
          <cell r="O101">
            <v>10010</v>
          </cell>
          <cell r="P101">
            <v>5171</v>
          </cell>
          <cell r="Q101">
            <v>6530.2799344659106</v>
          </cell>
          <cell r="R101">
            <v>6530.2799344659106</v>
          </cell>
          <cell r="S101">
            <v>6530.2799344659106</v>
          </cell>
          <cell r="T101">
            <v>6530.2799344659106</v>
          </cell>
          <cell r="U101">
            <v>78744.119737863657</v>
          </cell>
          <cell r="V101">
            <v>56900</v>
          </cell>
          <cell r="W101">
            <v>149886</v>
          </cell>
        </row>
        <row r="102">
          <cell r="B102">
            <v>902</v>
          </cell>
          <cell r="C102">
            <v>0</v>
          </cell>
          <cell r="H102">
            <v>0</v>
          </cell>
          <cell r="I102">
            <v>14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1.7373376486046546</v>
          </cell>
          <cell r="R102">
            <v>1.7373376486046546</v>
          </cell>
          <cell r="S102">
            <v>1.7373376486046546</v>
          </cell>
          <cell r="T102">
            <v>1.7373376486046546</v>
          </cell>
          <cell r="U102">
            <v>20.949350594418618</v>
          </cell>
        </row>
        <row r="103">
          <cell r="B103">
            <v>903</v>
          </cell>
          <cell r="C103">
            <v>317.75</v>
          </cell>
          <cell r="E103">
            <v>4097</v>
          </cell>
          <cell r="F103">
            <v>5232</v>
          </cell>
          <cell r="G103">
            <v>7310</v>
          </cell>
          <cell r="H103">
            <v>3813</v>
          </cell>
          <cell r="I103">
            <v>379</v>
          </cell>
          <cell r="J103">
            <v>257</v>
          </cell>
          <cell r="K103">
            <v>93</v>
          </cell>
          <cell r="L103">
            <v>1079</v>
          </cell>
          <cell r="M103">
            <v>15</v>
          </cell>
          <cell r="N103">
            <v>0</v>
          </cell>
          <cell r="O103">
            <v>2049</v>
          </cell>
          <cell r="P103">
            <v>593</v>
          </cell>
          <cell r="Q103">
            <v>554.08661435855583</v>
          </cell>
          <cell r="R103">
            <v>554.08661435855583</v>
          </cell>
          <cell r="S103">
            <v>554.08661435855583</v>
          </cell>
          <cell r="T103">
            <v>554.08661435855583</v>
          </cell>
          <cell r="U103">
            <v>6681.3464574342215</v>
          </cell>
          <cell r="V103">
            <v>6000</v>
          </cell>
          <cell r="W103">
            <v>5500</v>
          </cell>
        </row>
        <row r="104">
          <cell r="B104">
            <v>905</v>
          </cell>
          <cell r="C104">
            <v>2900.5</v>
          </cell>
          <cell r="E104">
            <v>32712</v>
          </cell>
          <cell r="F104">
            <v>29921</v>
          </cell>
          <cell r="G104">
            <v>37543</v>
          </cell>
          <cell r="H104">
            <v>34806</v>
          </cell>
          <cell r="I104">
            <v>4211</v>
          </cell>
          <cell r="J104">
            <v>2418</v>
          </cell>
          <cell r="K104">
            <v>3406</v>
          </cell>
          <cell r="L104">
            <v>3034</v>
          </cell>
          <cell r="M104">
            <v>3619</v>
          </cell>
          <cell r="N104">
            <v>6629</v>
          </cell>
          <cell r="O104">
            <v>7371</v>
          </cell>
          <cell r="P104">
            <v>5747</v>
          </cell>
          <cell r="Q104">
            <v>4521.4212304936136</v>
          </cell>
          <cell r="R104">
            <v>4521.4212304936136</v>
          </cell>
          <cell r="S104">
            <v>4521.4212304936136</v>
          </cell>
          <cell r="T104">
            <v>4521.4212304936136</v>
          </cell>
          <cell r="U104">
            <v>54520.684921974462</v>
          </cell>
          <cell r="V104">
            <v>54170</v>
          </cell>
          <cell r="W104">
            <v>56000</v>
          </cell>
        </row>
        <row r="105">
          <cell r="B105">
            <v>906</v>
          </cell>
          <cell r="C105">
            <v>6355.583333333333</v>
          </cell>
          <cell r="E105">
            <v>121826</v>
          </cell>
          <cell r="F105">
            <v>98741</v>
          </cell>
          <cell r="G105">
            <v>79933</v>
          </cell>
          <cell r="H105">
            <v>76267</v>
          </cell>
          <cell r="I105">
            <v>5907</v>
          </cell>
          <cell r="J105">
            <v>4235</v>
          </cell>
          <cell r="K105">
            <v>10434</v>
          </cell>
          <cell r="L105">
            <v>5212</v>
          </cell>
          <cell r="M105">
            <v>9386</v>
          </cell>
          <cell r="N105">
            <v>4660</v>
          </cell>
          <cell r="O105">
            <v>4618</v>
          </cell>
          <cell r="P105">
            <v>7157</v>
          </cell>
          <cell r="Q105">
            <v>6404.4470504884011</v>
          </cell>
          <cell r="R105">
            <v>6404.4470504884011</v>
          </cell>
          <cell r="S105">
            <v>6404.4470504884011</v>
          </cell>
          <cell r="T105">
            <v>6404.4470504884011</v>
          </cell>
          <cell r="U105">
            <v>77226.788201953605</v>
          </cell>
          <cell r="V105">
            <v>76329</v>
          </cell>
          <cell r="W105">
            <v>90000</v>
          </cell>
        </row>
        <row r="106">
          <cell r="B106">
            <v>908</v>
          </cell>
          <cell r="C106">
            <v>2351.5833333333335</v>
          </cell>
          <cell r="E106" t="str">
            <v>Voir le B846</v>
          </cell>
        </row>
        <row r="107">
          <cell r="B107">
            <v>910</v>
          </cell>
          <cell r="C107">
            <v>119.16666666666667</v>
          </cell>
          <cell r="E107">
            <v>3301</v>
          </cell>
          <cell r="F107">
            <v>2299</v>
          </cell>
          <cell r="G107">
            <v>1698</v>
          </cell>
          <cell r="H107">
            <v>1430</v>
          </cell>
          <cell r="I107">
            <v>205</v>
          </cell>
          <cell r="J107">
            <v>142</v>
          </cell>
          <cell r="K107">
            <v>-33</v>
          </cell>
          <cell r="L107">
            <v>43</v>
          </cell>
          <cell r="M107">
            <v>66</v>
          </cell>
          <cell r="N107">
            <v>63</v>
          </cell>
          <cell r="O107">
            <v>127</v>
          </cell>
          <cell r="P107">
            <v>81</v>
          </cell>
          <cell r="Q107">
            <v>86.122309152259334</v>
          </cell>
          <cell r="R107">
            <v>86.122309152259334</v>
          </cell>
          <cell r="S107">
            <v>86.122309152259334</v>
          </cell>
          <cell r="T107">
            <v>86.122309152259334</v>
          </cell>
          <cell r="U107">
            <v>1038.4892366090371</v>
          </cell>
          <cell r="V107">
            <v>1400</v>
          </cell>
          <cell r="W107">
            <v>1500</v>
          </cell>
        </row>
        <row r="108">
          <cell r="B108">
            <v>914</v>
          </cell>
          <cell r="C108">
            <v>1827.25</v>
          </cell>
          <cell r="E108">
            <v>32150</v>
          </cell>
          <cell r="F108">
            <v>39084</v>
          </cell>
          <cell r="I108">
            <v>3279</v>
          </cell>
          <cell r="J108">
            <v>2321</v>
          </cell>
          <cell r="K108">
            <v>206</v>
          </cell>
          <cell r="L108">
            <v>1279</v>
          </cell>
          <cell r="M108">
            <v>-2391</v>
          </cell>
          <cell r="N108">
            <v>5918</v>
          </cell>
          <cell r="O108">
            <v>2492</v>
          </cell>
          <cell r="P108">
            <v>6117</v>
          </cell>
          <cell r="Q108">
            <v>2385.2404959878613</v>
          </cell>
          <cell r="R108">
            <v>2385.2404959878613</v>
          </cell>
          <cell r="S108">
            <v>2385.2404959878613</v>
          </cell>
          <cell r="T108">
            <v>2385.2404959878613</v>
          </cell>
        </row>
        <row r="110">
          <cell r="B110" t="str">
            <v>S/total</v>
          </cell>
          <cell r="E110">
            <v>765992</v>
          </cell>
          <cell r="F110">
            <v>740653</v>
          </cell>
          <cell r="G110">
            <v>580171</v>
          </cell>
          <cell r="H110">
            <v>1024237</v>
          </cell>
          <cell r="I110">
            <v>133855</v>
          </cell>
          <cell r="J110">
            <v>95376</v>
          </cell>
          <cell r="K110">
            <v>75876</v>
          </cell>
          <cell r="L110">
            <v>100086</v>
          </cell>
          <cell r="M110">
            <v>109995</v>
          </cell>
          <cell r="N110">
            <v>111955</v>
          </cell>
          <cell r="O110">
            <v>125112</v>
          </cell>
          <cell r="P110">
            <v>91693</v>
          </cell>
          <cell r="Q110">
            <v>104730.18813318579</v>
          </cell>
          <cell r="R110">
            <v>104730.18813318579</v>
          </cell>
          <cell r="S110">
            <v>104730.18813318579</v>
          </cell>
          <cell r="T110">
            <v>104730.18813318579</v>
          </cell>
          <cell r="U110">
            <v>1268381.7087955945</v>
          </cell>
          <cell r="V110">
            <v>1220238</v>
          </cell>
          <cell r="W110">
            <v>1289812</v>
          </cell>
        </row>
        <row r="111">
          <cell r="C111">
            <v>706436.58333333326</v>
          </cell>
        </row>
        <row r="112">
          <cell r="B112" t="str">
            <v>TOT</v>
          </cell>
          <cell r="E112">
            <v>10490079</v>
          </cell>
          <cell r="F112">
            <v>10767356</v>
          </cell>
          <cell r="G112">
            <v>9709067</v>
          </cell>
          <cell r="H112">
            <v>8377239</v>
          </cell>
          <cell r="I112">
            <v>1029060</v>
          </cell>
          <cell r="J112">
            <v>941162</v>
          </cell>
          <cell r="K112">
            <v>928425</v>
          </cell>
          <cell r="L112">
            <v>944996</v>
          </cell>
          <cell r="M112">
            <v>808198</v>
          </cell>
          <cell r="N112">
            <v>898836</v>
          </cell>
          <cell r="O112">
            <v>793112</v>
          </cell>
          <cell r="P112">
            <v>962316</v>
          </cell>
          <cell r="Q112">
            <v>906655.09151133639</v>
          </cell>
          <cell r="R112">
            <v>906655.09151133639</v>
          </cell>
          <cell r="S112">
            <v>906655.09151133639</v>
          </cell>
          <cell r="T112">
            <v>906655.09151133639</v>
          </cell>
          <cell r="U112">
            <v>10967000.322308199</v>
          </cell>
          <cell r="V112">
            <v>10670830</v>
          </cell>
          <cell r="W112">
            <v>9678252</v>
          </cell>
        </row>
        <row r="113">
          <cell r="B113" t="str">
            <v>en  US $/T -------------------------------------------------------------------------------------------------</v>
          </cell>
          <cell r="C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 t="e">
            <v>#DIV/0!</v>
          </cell>
          <cell r="S113" t="e">
            <v>#DIV/0!</v>
          </cell>
          <cell r="T113" t="e">
            <v>#DIV/0!</v>
          </cell>
          <cell r="U113">
            <v>17.527569637698896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иски"/>
      <sheetName val="данные об организации"/>
      <sheetName val="дефляторы"/>
      <sheetName val="баланс по МО"/>
      <sheetName val="н.п.в.-2014"/>
      <sheetName val="н.п.-В 2015"/>
      <sheetName val="н.п.-В (по методике)"/>
      <sheetName val="Техн характер системы"/>
      <sheetName val="свод потребности объемов эл.эн"/>
      <sheetName val="Объем Электр"/>
      <sheetName val="Электроэнергия "/>
      <sheetName val="Амортизация"/>
      <sheetName val="Аренда"/>
      <sheetName val="Числ. ПП"/>
      <sheetName val="ФОТ ПП ( по периодам)"/>
      <sheetName val=" ФОТ ПП (по циклам)"/>
      <sheetName val=" ФОТ ( АУП)"/>
      <sheetName val="ремонт хозспособ"/>
      <sheetName val="ремонт подряд"/>
      <sheetName val="покупка-продажа воды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водный налог"/>
      <sheetName val="налоги"/>
      <sheetName val="Транспортные расходы"/>
      <sheetName val="Общехозяйственные расходы"/>
      <sheetName val="Смета ДТР 2014 2015"/>
      <sheetName val="Смета 2015"/>
      <sheetName val="Смета на согласование"/>
      <sheetName val="Индексация"/>
      <sheetName val="н.п.-В 2014 согл"/>
      <sheetName val="Производственная программа"/>
      <sheetName val="Для протокола"/>
      <sheetName val="прочие цеховые"/>
    </sheetNames>
    <sheetDataSet>
      <sheetData sheetId="0"/>
      <sheetData sheetId="1">
        <row r="2">
          <cell r="A2" t="str">
            <v>Александровское</v>
          </cell>
          <cell r="D2" t="str">
            <v>Александровский</v>
          </cell>
        </row>
        <row r="3">
          <cell r="A3" t="str">
            <v>Анастасьевское</v>
          </cell>
          <cell r="B3" t="str">
            <v>без учета НДС</v>
          </cell>
          <cell r="D3" t="str">
            <v>Асиновский</v>
          </cell>
        </row>
        <row r="4">
          <cell r="A4" t="str">
            <v>Асиновское городское</v>
          </cell>
          <cell r="B4" t="str">
            <v xml:space="preserve"> НДС не предусмотрен</v>
          </cell>
          <cell r="D4" t="str">
            <v>Бакчарский</v>
          </cell>
        </row>
        <row r="5">
          <cell r="A5" t="str">
            <v>Базойское</v>
          </cell>
          <cell r="D5" t="str">
            <v>Верхнекетский</v>
          </cell>
        </row>
        <row r="6">
          <cell r="A6" t="str">
            <v>Бакчарское</v>
          </cell>
          <cell r="D6" t="str">
            <v>г.Северск</v>
          </cell>
        </row>
        <row r="7">
          <cell r="A7" t="str">
            <v>Баткатское</v>
          </cell>
          <cell r="D7" t="str">
            <v>г.Стрежевой</v>
          </cell>
        </row>
        <row r="8">
          <cell r="A8" t="str">
            <v>Батуринское</v>
          </cell>
          <cell r="D8" t="str">
            <v>г.Томск</v>
          </cell>
        </row>
        <row r="9">
          <cell r="A9" t="str">
            <v>Белоярское</v>
          </cell>
          <cell r="B9" t="str">
            <v>холодное водоснабжение (подъем воды)</v>
          </cell>
          <cell r="D9" t="str">
            <v>Зырянский район</v>
          </cell>
        </row>
        <row r="10">
          <cell r="A10" t="str">
            <v>Белоярское городское</v>
          </cell>
          <cell r="B10" t="str">
            <v>холодное водоснабжение (очистка воды)</v>
          </cell>
          <cell r="D10" t="str">
            <v>Каргасокский район</v>
          </cell>
        </row>
        <row r="11">
          <cell r="A11" t="str">
            <v>Берегаевское</v>
          </cell>
          <cell r="B11" t="str">
            <v xml:space="preserve"> транспортировка воды</v>
          </cell>
          <cell r="D11" t="str">
            <v>Кожевниковский район</v>
          </cell>
        </row>
        <row r="12">
          <cell r="A12" t="str">
            <v>Богатыревское</v>
          </cell>
          <cell r="B12" t="str">
            <v xml:space="preserve"> транспортировка воды, включая распределение воды</v>
          </cell>
        </row>
        <row r="13">
          <cell r="A13" t="str">
            <v>Богашевское</v>
          </cell>
          <cell r="B13" t="str">
            <v>холодное водоснабжение (весь технологический цикл)</v>
          </cell>
          <cell r="D13" t="str">
            <v>Колпашевский район</v>
          </cell>
        </row>
        <row r="14">
          <cell r="A14" t="str">
            <v>Большедороховское</v>
          </cell>
          <cell r="D14" t="str">
            <v>Кривошеинский район</v>
          </cell>
        </row>
        <row r="15">
          <cell r="A15" t="str">
            <v>Вавиловское</v>
          </cell>
          <cell r="D15" t="str">
            <v>Молчановский район</v>
          </cell>
        </row>
        <row r="16">
          <cell r="A16" t="str">
            <v>Вертикосское</v>
          </cell>
          <cell r="D16" t="str">
            <v>Парабельский район</v>
          </cell>
        </row>
        <row r="17">
          <cell r="A17" t="str">
            <v>Володинское</v>
          </cell>
          <cell r="D17" t="str">
            <v>Первомайский район</v>
          </cell>
        </row>
        <row r="18">
          <cell r="A18" t="str">
            <v>Воронинское</v>
          </cell>
          <cell r="B18">
            <v>2010</v>
          </cell>
          <cell r="D18" t="str">
            <v>Тегульдетский район</v>
          </cell>
        </row>
        <row r="19">
          <cell r="A19" t="str">
            <v>Вороновское</v>
          </cell>
          <cell r="B19">
            <v>2011</v>
          </cell>
          <cell r="D19" t="str">
            <v>Чаинский район</v>
          </cell>
        </row>
        <row r="20">
          <cell r="A20" t="str">
            <v>Высоковское</v>
          </cell>
          <cell r="B20">
            <v>2012</v>
          </cell>
          <cell r="D20" t="str">
            <v>Шегарский район</v>
          </cell>
        </row>
        <row r="21">
          <cell r="A21" t="str">
            <v>Высокоярское</v>
          </cell>
          <cell r="B21">
            <v>2013</v>
          </cell>
          <cell r="D21" t="str">
            <v>г.Кедровый</v>
          </cell>
        </row>
        <row r="22">
          <cell r="A22" t="str">
            <v>Галкинское</v>
          </cell>
          <cell r="B22">
            <v>2014</v>
          </cell>
          <cell r="D22" t="str">
            <v>Томский район</v>
          </cell>
        </row>
        <row r="23">
          <cell r="A23" t="str">
            <v>Город Колпашево</v>
          </cell>
          <cell r="B23">
            <v>2015</v>
          </cell>
        </row>
        <row r="24">
          <cell r="A24" t="str">
            <v>Городской округ "Город Стрежевой"</v>
          </cell>
        </row>
        <row r="25">
          <cell r="A25" t="str">
            <v>Городской округ "Город Томск"</v>
          </cell>
        </row>
        <row r="26">
          <cell r="A26" t="str">
            <v>Городской округ "ЗАТО Северск"</v>
          </cell>
        </row>
        <row r="27">
          <cell r="A27" t="str">
            <v>Городской округ "Пудинское"</v>
          </cell>
        </row>
        <row r="28">
          <cell r="A28" t="str">
            <v>Дальненское</v>
          </cell>
          <cell r="B28" t="str">
            <v>1 год</v>
          </cell>
        </row>
        <row r="29">
          <cell r="A29" t="str">
            <v>Дубровское</v>
          </cell>
          <cell r="B29" t="str">
            <v>2 года</v>
          </cell>
        </row>
        <row r="30">
          <cell r="A30" t="str">
            <v>Заводское</v>
          </cell>
          <cell r="B30" t="str">
            <v>3 года</v>
          </cell>
        </row>
        <row r="31">
          <cell r="A31" t="str">
            <v>Заречное</v>
          </cell>
          <cell r="B31" t="str">
            <v>4 года</v>
          </cell>
        </row>
        <row r="32">
          <cell r="A32" t="str">
            <v>Зональненское</v>
          </cell>
          <cell r="B32" t="str">
            <v>5 лет</v>
          </cell>
        </row>
        <row r="33">
          <cell r="A33" t="str">
            <v>Зоркальцевское</v>
          </cell>
        </row>
        <row r="34">
          <cell r="A34" t="str">
            <v>Зырянское</v>
          </cell>
        </row>
        <row r="35">
          <cell r="A35" t="str">
            <v>Инкинское</v>
          </cell>
          <cell r="B35" t="str">
            <v>да</v>
          </cell>
        </row>
        <row r="36">
          <cell r="A36" t="str">
            <v>Итатское</v>
          </cell>
          <cell r="B36" t="str">
            <v>нет</v>
          </cell>
        </row>
        <row r="37">
          <cell r="A37" t="str">
            <v>Иштанское</v>
          </cell>
        </row>
        <row r="38">
          <cell r="A38" t="str">
            <v>Калтайское</v>
          </cell>
        </row>
        <row r="39">
          <cell r="A39" t="str">
            <v>Каргасокское</v>
          </cell>
          <cell r="B39" t="str">
            <v>тариф на питьевую воду (питьевое водоснабжение)</v>
          </cell>
        </row>
        <row r="40">
          <cell r="A40" t="str">
            <v>Катайгинское</v>
          </cell>
          <cell r="B40" t="str">
            <v>тариф на транспортировку воды</v>
          </cell>
        </row>
        <row r="41">
          <cell r="A41" t="str">
            <v>Киндальское</v>
          </cell>
          <cell r="B41" t="str">
            <v>тариф на техническую воду</v>
          </cell>
        </row>
        <row r="42">
          <cell r="A42" t="str">
            <v>Клюквинское</v>
          </cell>
          <cell r="B42" t="str">
            <v>тариф на подвоз воды</v>
          </cell>
        </row>
        <row r="43">
          <cell r="A43" t="str">
            <v>Кожевниковское</v>
          </cell>
        </row>
        <row r="44">
          <cell r="A44" t="str">
            <v>Коломинское</v>
          </cell>
        </row>
        <row r="45">
          <cell r="A45" t="str">
            <v>Комсомольское</v>
          </cell>
          <cell r="B45" t="str">
            <v>доходы</v>
          </cell>
        </row>
        <row r="46">
          <cell r="A46" t="str">
            <v>Копыловское</v>
          </cell>
          <cell r="B46" t="str">
            <v>доходы минус расходы</v>
          </cell>
        </row>
        <row r="47">
          <cell r="A47" t="str">
            <v>Копыловское</v>
          </cell>
        </row>
        <row r="48">
          <cell r="A48" t="str">
            <v>Корниловское</v>
          </cell>
        </row>
        <row r="49">
          <cell r="A49" t="str">
            <v>Красногорское</v>
          </cell>
        </row>
        <row r="50">
          <cell r="A50" t="str">
            <v>Красноярское</v>
          </cell>
        </row>
        <row r="51">
          <cell r="A51" t="str">
            <v>Кривошеинское</v>
          </cell>
        </row>
        <row r="52">
          <cell r="A52" t="str">
            <v>Курлекское</v>
          </cell>
        </row>
        <row r="53">
          <cell r="A53" t="str">
            <v>Куяновское</v>
          </cell>
        </row>
        <row r="54">
          <cell r="A54" t="str">
            <v>Лукашкин-Ярское</v>
          </cell>
        </row>
        <row r="55">
          <cell r="A55" t="str">
            <v>Макзырское</v>
          </cell>
        </row>
        <row r="56">
          <cell r="A56" t="str">
            <v>Малиновское</v>
          </cell>
        </row>
        <row r="57">
          <cell r="A57" t="str">
            <v>Малиновское</v>
          </cell>
        </row>
        <row r="58">
          <cell r="A58" t="str">
            <v>Межениновское</v>
          </cell>
        </row>
        <row r="59">
          <cell r="A59" t="str">
            <v>Мирнинское</v>
          </cell>
        </row>
        <row r="60">
          <cell r="A60" t="str">
            <v>Михайловское</v>
          </cell>
        </row>
        <row r="61">
          <cell r="A61" t="str">
            <v>Могочинское</v>
          </cell>
        </row>
        <row r="62">
          <cell r="A62" t="str">
            <v>Молчановское</v>
          </cell>
        </row>
        <row r="63">
          <cell r="A63" t="str">
            <v>Моряковское</v>
          </cell>
        </row>
        <row r="64">
          <cell r="A64" t="str">
            <v>Назинское</v>
          </cell>
        </row>
        <row r="65">
          <cell r="A65" t="str">
            <v>Наргинское</v>
          </cell>
        </row>
        <row r="66">
          <cell r="A66" t="str">
            <v>Нарымское</v>
          </cell>
        </row>
        <row r="67">
          <cell r="A67" t="str">
            <v>Наумовское</v>
          </cell>
        </row>
        <row r="68">
          <cell r="A68" t="str">
            <v>Национальное Иванкинское</v>
          </cell>
        </row>
        <row r="69">
          <cell r="A69" t="str">
            <v>Новиковское</v>
          </cell>
        </row>
        <row r="70">
          <cell r="A70" t="str">
            <v>Нововасюганское</v>
          </cell>
          <cell r="B70" t="str">
            <v>Хлор жидкий</v>
          </cell>
        </row>
        <row r="71">
          <cell r="A71" t="str">
            <v>Новогоренское</v>
          </cell>
          <cell r="B71" t="str">
            <v>Известь хлорная</v>
          </cell>
        </row>
        <row r="72">
          <cell r="A72" t="str">
            <v>Новокривошеинское</v>
          </cell>
          <cell r="B72" t="str">
            <v>Жидкое стекло</v>
          </cell>
        </row>
        <row r="73">
          <cell r="A73" t="str">
            <v>Новокусковское</v>
          </cell>
          <cell r="B73" t="str">
            <v>Алюминия сульфат техн.</v>
          </cell>
        </row>
        <row r="74">
          <cell r="A74" t="str">
            <v>Новомариинское</v>
          </cell>
          <cell r="B74" t="str">
            <v>Сода кальцинированная</v>
          </cell>
        </row>
        <row r="75">
          <cell r="A75" t="str">
            <v>Новониколаевское</v>
          </cell>
          <cell r="B75" t="str">
            <v>Оксихлорид</v>
          </cell>
        </row>
        <row r="76">
          <cell r="A76" t="str">
            <v>Новоникольское</v>
          </cell>
          <cell r="B76" t="str">
            <v>реагенты для проведения хим.анализа</v>
          </cell>
        </row>
        <row r="77">
          <cell r="A77" t="str">
            <v>Новопокровское</v>
          </cell>
        </row>
        <row r="78">
          <cell r="A78" t="str">
            <v>Новорождественское</v>
          </cell>
        </row>
        <row r="79">
          <cell r="A79" t="str">
            <v>Новоселовское</v>
          </cell>
        </row>
        <row r="80">
          <cell r="A80" t="str">
            <v>Новосельцевское</v>
          </cell>
          <cell r="B80" t="str">
            <v>поверхностные источники</v>
          </cell>
        </row>
        <row r="81">
          <cell r="A81" t="str">
            <v>Новоюгинское</v>
          </cell>
          <cell r="B81" t="str">
            <v>подземные источники</v>
          </cell>
        </row>
        <row r="82">
          <cell r="A82" t="str">
            <v>Октябрьское</v>
          </cell>
        </row>
        <row r="83">
          <cell r="A83" t="str">
            <v>Октябрьское</v>
          </cell>
        </row>
        <row r="84">
          <cell r="A84" t="str">
            <v>Орловское</v>
          </cell>
        </row>
        <row r="85">
          <cell r="A85" t="str">
            <v>Палочкинское</v>
          </cell>
        </row>
        <row r="86">
          <cell r="A86" t="str">
            <v>Парабельское</v>
          </cell>
        </row>
        <row r="87">
          <cell r="A87" t="str">
            <v>Парбигское</v>
          </cell>
        </row>
        <row r="88">
          <cell r="A88" t="str">
            <v>Первомайское</v>
          </cell>
        </row>
        <row r="89">
          <cell r="A89" t="str">
            <v>Песочно-Дубровское</v>
          </cell>
        </row>
        <row r="90">
          <cell r="A90" t="str">
            <v>Петровское</v>
          </cell>
        </row>
        <row r="91">
          <cell r="A91" t="str">
            <v>Плотниковское</v>
          </cell>
        </row>
        <row r="92">
          <cell r="A92" t="str">
            <v>Побединское</v>
          </cell>
        </row>
        <row r="93">
          <cell r="A93" t="str">
            <v>Подгорнское</v>
          </cell>
        </row>
        <row r="94">
          <cell r="A94" t="str">
            <v>Поротниковское</v>
          </cell>
        </row>
        <row r="95">
          <cell r="A95" t="str">
            <v>Пудовское</v>
          </cell>
        </row>
        <row r="96">
          <cell r="A96" t="str">
            <v>Рыбаловское</v>
          </cell>
        </row>
        <row r="97">
          <cell r="A97" t="str">
            <v>Сайгинское</v>
          </cell>
        </row>
        <row r="98">
          <cell r="A98" t="str">
            <v>Саровское</v>
          </cell>
        </row>
        <row r="99">
          <cell r="A99" t="str">
            <v>Северное</v>
          </cell>
        </row>
        <row r="100">
          <cell r="A100" t="str">
            <v>Северное</v>
          </cell>
        </row>
        <row r="101">
          <cell r="A101" t="str">
            <v>Сельские поселения Бакчарского муниципального района</v>
          </cell>
        </row>
        <row r="102">
          <cell r="A102" t="str">
            <v>Сельские поселения Верхнекетского муниципального района</v>
          </cell>
        </row>
        <row r="103">
          <cell r="A103" t="str">
            <v>Сельские поселения Зырянского муниципального района (Зырянское, Михайловское, Высоковское)</v>
          </cell>
        </row>
        <row r="104">
          <cell r="A104" t="str">
            <v>Сельские поселения Парабельского муниципального района</v>
          </cell>
        </row>
        <row r="105">
          <cell r="A105" t="str">
            <v>Сельские поселения Томского муниципального района (Межениновское, Наумовское, Спасское)</v>
          </cell>
        </row>
        <row r="106">
          <cell r="A106" t="str">
            <v>Сергеевское</v>
          </cell>
        </row>
        <row r="107">
          <cell r="A107" t="str">
            <v>Сосновское</v>
          </cell>
        </row>
        <row r="108">
          <cell r="A108" t="str">
            <v>Спасское</v>
          </cell>
        </row>
        <row r="109">
          <cell r="A109" t="str">
            <v>Средневасюганское</v>
          </cell>
        </row>
        <row r="110">
          <cell r="A110" t="str">
            <v>Среднетымское</v>
          </cell>
        </row>
        <row r="111">
          <cell r="A111" t="str">
            <v>Старицинское</v>
          </cell>
        </row>
        <row r="112">
          <cell r="A112" t="str">
            <v>Староювалинское</v>
          </cell>
        </row>
        <row r="113">
          <cell r="A113" t="str">
            <v>Степановское</v>
          </cell>
        </row>
        <row r="114">
          <cell r="A114" t="str">
            <v>Суйгинское</v>
          </cell>
        </row>
        <row r="115">
          <cell r="A115" t="str">
            <v>Тевризское</v>
          </cell>
        </row>
        <row r="116">
          <cell r="A116" t="str">
            <v>Тегульдетское</v>
          </cell>
        </row>
        <row r="117">
          <cell r="A117" t="str">
            <v>Тогурское</v>
          </cell>
        </row>
        <row r="118">
          <cell r="A118" t="str">
            <v>Толпаровское</v>
          </cell>
        </row>
        <row r="119">
          <cell r="A119" t="str">
            <v>Трубачевское</v>
          </cell>
        </row>
        <row r="120">
          <cell r="A120" t="str">
            <v>Тунгусовское</v>
          </cell>
        </row>
        <row r="121">
          <cell r="A121" t="str">
            <v>Турунтаевское</v>
          </cell>
        </row>
        <row r="122">
          <cell r="A122" t="str">
            <v>Тымское</v>
          </cell>
        </row>
        <row r="123">
          <cell r="A123" t="str">
            <v>Улу-Юльское</v>
          </cell>
        </row>
        <row r="124">
          <cell r="A124" t="str">
            <v>Уртамское</v>
          </cell>
        </row>
        <row r="125">
          <cell r="A125" t="str">
            <v>Усть-Бакчарское</v>
          </cell>
        </row>
        <row r="126">
          <cell r="A126" t="str">
            <v>Усть-Тымское</v>
          </cell>
        </row>
        <row r="127">
          <cell r="A127" t="str">
            <v>Усть-Чижапское</v>
          </cell>
        </row>
        <row r="128">
          <cell r="A128" t="str">
            <v>Чажемтовское</v>
          </cell>
        </row>
        <row r="129">
          <cell r="A129" t="str">
            <v>Чаинское</v>
          </cell>
        </row>
        <row r="130">
          <cell r="A130" t="str">
            <v>Чердатское</v>
          </cell>
        </row>
        <row r="131">
          <cell r="A131" t="str">
            <v>Черноярское</v>
          </cell>
        </row>
        <row r="132">
          <cell r="A132" t="str">
            <v>Чернышевское</v>
          </cell>
        </row>
        <row r="133">
          <cell r="A133" t="str">
            <v>Четское</v>
          </cell>
        </row>
        <row r="134">
          <cell r="A134" t="str">
            <v>Чилинское</v>
          </cell>
        </row>
        <row r="135">
          <cell r="A135" t="str">
            <v>Шегарское</v>
          </cell>
        </row>
        <row r="136">
          <cell r="A136" t="str">
            <v>Ягоднинское</v>
          </cell>
        </row>
        <row r="137">
          <cell r="A137" t="str">
            <v>Ягодное</v>
          </cell>
        </row>
      </sheetData>
      <sheetData sheetId="2"/>
      <sheetData sheetId="3">
        <row r="5">
          <cell r="J5">
            <v>1.0489999999999999</v>
          </cell>
        </row>
        <row r="6">
          <cell r="J6">
            <v>1.0489999999999999</v>
          </cell>
        </row>
        <row r="7">
          <cell r="J7">
            <v>1.119</v>
          </cell>
          <cell r="L7">
            <v>1.073</v>
          </cell>
          <cell r="N7">
            <v>1.0640000000000001</v>
          </cell>
        </row>
        <row r="8">
          <cell r="J8">
            <v>1.0489999999999999</v>
          </cell>
        </row>
        <row r="14">
          <cell r="J14">
            <v>0.99099999999999999</v>
          </cell>
        </row>
        <row r="19">
          <cell r="J19">
            <v>1.089</v>
          </cell>
          <cell r="K19">
            <v>1.089</v>
          </cell>
          <cell r="L19">
            <v>1.0960000000000001</v>
          </cell>
          <cell r="N19">
            <v>1.0880000000000001</v>
          </cell>
        </row>
        <row r="20">
          <cell r="J20">
            <v>1.0760000000000001</v>
          </cell>
          <cell r="L20">
            <v>1.0549999999999999</v>
          </cell>
          <cell r="N20">
            <v>1.042</v>
          </cell>
        </row>
        <row r="21">
          <cell r="H21">
            <v>1.075</v>
          </cell>
          <cell r="J21">
            <v>1.0549999999999999</v>
          </cell>
        </row>
        <row r="23">
          <cell r="J23">
            <v>1</v>
          </cell>
        </row>
        <row r="24">
          <cell r="J24">
            <v>1</v>
          </cell>
        </row>
        <row r="25">
          <cell r="J25">
            <v>1.0489999999999999</v>
          </cell>
          <cell r="L25">
            <v>1.026</v>
          </cell>
          <cell r="N25">
            <v>1.022</v>
          </cell>
        </row>
        <row r="26">
          <cell r="J26">
            <v>1.0489999999999999</v>
          </cell>
          <cell r="L26">
            <v>1.026</v>
          </cell>
          <cell r="N26">
            <v>1.022</v>
          </cell>
        </row>
        <row r="29">
          <cell r="J29">
            <v>1.0549999999999999</v>
          </cell>
        </row>
        <row r="30">
          <cell r="J30">
            <v>1.0489999999999999</v>
          </cell>
        </row>
        <row r="31">
          <cell r="K31">
            <v>1.075</v>
          </cell>
          <cell r="L31">
            <v>1.075</v>
          </cell>
          <cell r="N31">
            <v>1.075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5">
          <cell r="B25" t="str">
            <v>питьевая вода</v>
          </cell>
        </row>
        <row r="26">
          <cell r="B26" t="str">
            <v>техническая вода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Output"/>
      <sheetName val="ДРАБ1_форма загрузки"/>
    </sheetNames>
    <sheetDataSet>
      <sheetData sheetId="0">
        <row r="13">
          <cell r="G13" t="str">
            <v>GOJ airport forecast update</v>
          </cell>
        </row>
      </sheetData>
      <sheetData sheetId="1"/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Т.1.Тепл нагрузки"/>
      <sheetName val="Реестр дог.Тепло"/>
      <sheetName val="Прил.№1 к Т.1"/>
      <sheetName val="Прил.№2 к Т.1"/>
      <sheetName val="Т.2. Тепл.сети"/>
      <sheetName val="Прил.№1 к Т.2."/>
      <sheetName val="Сред.темп. в сетях"/>
      <sheetName val="Продол.отоп.сезона"/>
      <sheetName val="Темп. возд."/>
      <sheetName val="Клим.зоны"/>
      <sheetName val="Т.3. Собств.нужды"/>
      <sheetName val="Т.4. Вода ХВО"/>
      <sheetName val="7"/>
      <sheetName val="9"/>
      <sheetName val="10"/>
      <sheetName val="12"/>
      <sheetName val="15 и 22"/>
      <sheetName val="Смета ХОВ"/>
      <sheetName val="16"/>
      <sheetName val="17"/>
      <sheetName val="20"/>
      <sheetName val="20.1"/>
      <sheetName val="21"/>
      <sheetName val="Рис.Д1.Схема дома"/>
      <sheetName val="Рис. Д2.Коэф.инфильт."/>
      <sheetName val="Т_1_Тепл нагрузки"/>
      <sheetName val="Холодная вода"/>
      <sheetName val="Список для администра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8">
          <cell r="C28">
            <v>69.812121212121212</v>
          </cell>
        </row>
        <row r="34">
          <cell r="C34">
            <v>50.878787878787882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Ведомость по ОС (3)"/>
      <sheetName val="Ведомость по ОС (4)"/>
      <sheetName val="Север"/>
      <sheetName val="Юг"/>
      <sheetName val="Свод по маг."/>
      <sheetName val="1"/>
      <sheetName val="2 с"/>
      <sheetName val="2 юг"/>
      <sheetName val="2А"/>
      <sheetName val="2Г"/>
      <sheetName val="2К"/>
      <sheetName val="2Н"/>
      <sheetName val="3"/>
      <sheetName val="4"/>
      <sheetName val="5"/>
      <sheetName val="6"/>
      <sheetName val="6А "/>
      <sheetName val="6К"/>
      <sheetName val="7"/>
      <sheetName val="7 ЮГ"/>
      <sheetName val="7А "/>
      <sheetName val="7Т"/>
      <sheetName val="8"/>
      <sheetName val="8А"/>
      <sheetName val="8Б"/>
      <sheetName val="8В"/>
      <sheetName val="9"/>
      <sheetName val="11"/>
      <sheetName val="11Л"/>
      <sheetName val="12"/>
      <sheetName val="12Т"/>
      <sheetName val="Б.Подг.153"/>
      <sheetName val="ВЕДОМ"/>
      <sheetName val="ДК№21"/>
      <sheetName val="Ленина.147"/>
      <sheetName val="ЛПК"/>
      <sheetName val="Полик.№3"/>
      <sheetName val="Р.Люкс.49"/>
      <sheetName val="Сан.-лес.школа"/>
      <sheetName val="ТОКПБ"/>
      <sheetName val="ТР"/>
      <sheetName val="школа №52"/>
      <sheetName val="теплосети"/>
      <sheetName val="по источникам"/>
    </sheetNames>
    <sheetDataSet>
      <sheetData sheetId="0">
        <row r="2">
          <cell r="E2">
            <v>0</v>
          </cell>
        </row>
        <row r="3">
          <cell r="E3">
            <v>1</v>
          </cell>
        </row>
        <row r="4">
          <cell r="E4" t="str">
            <v>2 (Сев)</v>
          </cell>
        </row>
        <row r="5">
          <cell r="E5" t="str">
            <v>2 (ЮГ)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 t="str">
            <v>7 (ЮГ)</v>
          </cell>
        </row>
        <row r="12">
          <cell r="E12">
            <v>8</v>
          </cell>
        </row>
        <row r="13">
          <cell r="E13">
            <v>9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 t="str">
            <v>11Л</v>
          </cell>
        </row>
        <row r="17">
          <cell r="E17" t="str">
            <v>12Т</v>
          </cell>
        </row>
        <row r="18">
          <cell r="E18" t="str">
            <v>2А</v>
          </cell>
        </row>
        <row r="19">
          <cell r="E19" t="str">
            <v>2Г</v>
          </cell>
        </row>
        <row r="20">
          <cell r="E20" t="str">
            <v>2К</v>
          </cell>
        </row>
        <row r="21">
          <cell r="E21" t="str">
            <v>2Н</v>
          </cell>
        </row>
        <row r="22">
          <cell r="E22" t="str">
            <v>6А</v>
          </cell>
        </row>
        <row r="23">
          <cell r="E23" t="str">
            <v>6К</v>
          </cell>
        </row>
        <row r="24">
          <cell r="E24" t="str">
            <v>7А</v>
          </cell>
        </row>
        <row r="25">
          <cell r="E25" t="str">
            <v>7Т</v>
          </cell>
        </row>
        <row r="26">
          <cell r="E26" t="str">
            <v>8А</v>
          </cell>
        </row>
        <row r="27">
          <cell r="E27" t="str">
            <v>8Б</v>
          </cell>
        </row>
        <row r="28">
          <cell r="E28" t="str">
            <v>8В</v>
          </cell>
        </row>
        <row r="29">
          <cell r="E29" t="str">
            <v>Б.Подгорная,153</v>
          </cell>
        </row>
        <row r="30">
          <cell r="E30" t="str">
            <v>ВЕДОМ</v>
          </cell>
        </row>
        <row r="31">
          <cell r="E31" t="str">
            <v>ДК № 21</v>
          </cell>
        </row>
        <row r="32">
          <cell r="E32" t="str">
            <v>Ленина,147</v>
          </cell>
        </row>
        <row r="33">
          <cell r="E33" t="str">
            <v>ЛПК</v>
          </cell>
        </row>
        <row r="34">
          <cell r="E34" t="str">
            <v>Сан.-лесной школа</v>
          </cell>
        </row>
        <row r="35">
          <cell r="E35" t="str">
            <v>СК</v>
          </cell>
        </row>
        <row r="36">
          <cell r="E36" t="str">
            <v>ТОКПБ</v>
          </cell>
        </row>
        <row r="37">
          <cell r="E37" t="str">
            <v>ТР</v>
          </cell>
        </row>
        <row r="38">
          <cell r="E38" t="str">
            <v>школа №52</v>
          </cell>
        </row>
        <row r="39">
          <cell r="E39" t="str">
            <v>Место для вставки строк</v>
          </cell>
        </row>
      </sheetData>
      <sheetData sheetId="1">
        <row r="7">
          <cell r="O7" t="str">
            <v>РК</v>
          </cell>
          <cell r="S7" t="str">
            <v>Здание</v>
          </cell>
        </row>
        <row r="8">
          <cell r="O8" t="str">
            <v>РМУ</v>
          </cell>
          <cell r="S8" t="str">
            <v>Здание</v>
          </cell>
        </row>
        <row r="9">
          <cell r="O9" t="str">
            <v>АТУ</v>
          </cell>
          <cell r="S9" t="str">
            <v>Здание</v>
          </cell>
        </row>
        <row r="10">
          <cell r="O10" t="str">
            <v>РЭС</v>
          </cell>
          <cell r="S10" t="str">
            <v>Здание</v>
          </cell>
        </row>
        <row r="11">
          <cell r="O11" t="str">
            <v>АТУ</v>
          </cell>
          <cell r="S11" t="str">
            <v>Здание</v>
          </cell>
        </row>
        <row r="12">
          <cell r="O12" t="str">
            <v>ЭТУ</v>
          </cell>
          <cell r="S12" t="str">
            <v>Здание</v>
          </cell>
        </row>
        <row r="13">
          <cell r="O13" t="str">
            <v>АХО</v>
          </cell>
          <cell r="S13" t="str">
            <v>Здание</v>
          </cell>
        </row>
        <row r="14">
          <cell r="O14" t="str">
            <v>РЭС</v>
          </cell>
          <cell r="S14" t="str">
            <v>Здание</v>
          </cell>
        </row>
        <row r="15">
          <cell r="O15" t="str">
            <v>Северный район</v>
          </cell>
          <cell r="S15" t="str">
            <v>Здание</v>
          </cell>
        </row>
        <row r="16">
          <cell r="O16" t="str">
            <v>Северный район</v>
          </cell>
          <cell r="S16" t="str">
            <v>Здание</v>
          </cell>
        </row>
        <row r="17">
          <cell r="O17" t="str">
            <v>Северный район</v>
          </cell>
          <cell r="S17" t="str">
            <v>Здание</v>
          </cell>
        </row>
        <row r="18">
          <cell r="O18" t="str">
            <v>Северный район</v>
          </cell>
          <cell r="S18" t="str">
            <v>Здание</v>
          </cell>
        </row>
        <row r="19">
          <cell r="O19" t="str">
            <v>Северный район</v>
          </cell>
          <cell r="S19" t="str">
            <v>Здание</v>
          </cell>
        </row>
        <row r="20">
          <cell r="O20" t="str">
            <v>РК</v>
          </cell>
          <cell r="S20" t="str">
            <v>Здание</v>
          </cell>
        </row>
        <row r="21">
          <cell r="O21" t="str">
            <v>КИПиА</v>
          </cell>
          <cell r="S21" t="str">
            <v>Здание</v>
          </cell>
        </row>
        <row r="22">
          <cell r="O22" t="str">
            <v>АТУ</v>
          </cell>
          <cell r="S22" t="str">
            <v>Здание</v>
          </cell>
        </row>
        <row r="23">
          <cell r="O23" t="str">
            <v>АТУ</v>
          </cell>
          <cell r="S23" t="str">
            <v>Здание</v>
          </cell>
        </row>
        <row r="24">
          <cell r="O24" t="str">
            <v>АХО</v>
          </cell>
          <cell r="S24" t="str">
            <v>Здание</v>
          </cell>
        </row>
        <row r="25">
          <cell r="O25" t="str">
            <v>РЭС</v>
          </cell>
          <cell r="S25" t="str">
            <v>Здание</v>
          </cell>
        </row>
        <row r="26">
          <cell r="O26" t="str">
            <v>РЭС</v>
          </cell>
          <cell r="S26" t="str">
            <v>Здание</v>
          </cell>
        </row>
        <row r="27">
          <cell r="O27" t="str">
            <v>РЭС</v>
          </cell>
          <cell r="S27" t="str">
            <v>Здание</v>
          </cell>
        </row>
        <row r="28">
          <cell r="O28" t="str">
            <v>РЭС</v>
          </cell>
          <cell r="S28" t="str">
            <v>Здание</v>
          </cell>
        </row>
        <row r="29">
          <cell r="O29" t="str">
            <v>РЭС</v>
          </cell>
          <cell r="S29" t="str">
            <v>Здание</v>
          </cell>
        </row>
        <row r="30">
          <cell r="O30" t="str">
            <v>РЭС</v>
          </cell>
          <cell r="S30" t="str">
            <v>Здание</v>
          </cell>
        </row>
        <row r="31">
          <cell r="O31" t="str">
            <v>РЭС</v>
          </cell>
          <cell r="S31" t="str">
            <v>Здание</v>
          </cell>
        </row>
        <row r="32">
          <cell r="O32" t="str">
            <v>РЭС</v>
          </cell>
          <cell r="S32" t="str">
            <v>Здание</v>
          </cell>
        </row>
        <row r="33">
          <cell r="O33" t="str">
            <v>РК</v>
          </cell>
          <cell r="S33" t="str">
            <v>Здание</v>
          </cell>
        </row>
        <row r="34">
          <cell r="O34" t="str">
            <v>РЭС</v>
          </cell>
          <cell r="S34" t="str">
            <v>Здание</v>
          </cell>
        </row>
        <row r="35">
          <cell r="O35" t="str">
            <v>РЭС</v>
          </cell>
          <cell r="S35" t="str">
            <v>Здание</v>
          </cell>
        </row>
        <row r="36">
          <cell r="O36" t="str">
            <v>РЭС</v>
          </cell>
          <cell r="S36" t="str">
            <v>Здание</v>
          </cell>
        </row>
        <row r="37">
          <cell r="O37" t="str">
            <v>РЭС</v>
          </cell>
          <cell r="S37" t="str">
            <v>Здание</v>
          </cell>
        </row>
        <row r="38">
          <cell r="O38" t="str">
            <v>РЭС</v>
          </cell>
          <cell r="S38" t="str">
            <v>Здание</v>
          </cell>
        </row>
        <row r="39">
          <cell r="O39" t="str">
            <v>РЭС</v>
          </cell>
          <cell r="S39" t="str">
            <v>Здание</v>
          </cell>
        </row>
        <row r="40">
          <cell r="O40" t="str">
            <v>РЭС</v>
          </cell>
          <cell r="S40" t="str">
            <v>Здание</v>
          </cell>
        </row>
        <row r="41">
          <cell r="O41" t="str">
            <v>РЭС</v>
          </cell>
          <cell r="S41" t="str">
            <v>Здание</v>
          </cell>
        </row>
        <row r="42">
          <cell r="O42" t="str">
            <v>РЭС</v>
          </cell>
          <cell r="S42" t="str">
            <v>Здание</v>
          </cell>
        </row>
        <row r="43">
          <cell r="O43" t="str">
            <v>РЭС</v>
          </cell>
          <cell r="S43" t="str">
            <v>Здание</v>
          </cell>
        </row>
        <row r="44">
          <cell r="O44" t="str">
            <v>РЭС</v>
          </cell>
          <cell r="S44" t="str">
            <v>Здание</v>
          </cell>
        </row>
        <row r="45">
          <cell r="O45" t="str">
            <v>РЭС</v>
          </cell>
          <cell r="S45" t="str">
            <v>Здание</v>
          </cell>
        </row>
        <row r="46">
          <cell r="O46" t="str">
            <v>РЭС</v>
          </cell>
          <cell r="S46" t="str">
            <v>Здание</v>
          </cell>
        </row>
        <row r="47">
          <cell r="O47" t="str">
            <v>РЭС</v>
          </cell>
          <cell r="S47" t="str">
            <v>Здание</v>
          </cell>
        </row>
        <row r="48">
          <cell r="O48" t="str">
            <v>РЭС</v>
          </cell>
          <cell r="S48" t="str">
            <v>Здание</v>
          </cell>
        </row>
        <row r="49">
          <cell r="O49" t="str">
            <v>РЭС</v>
          </cell>
          <cell r="S49" t="str">
            <v>Здание</v>
          </cell>
        </row>
        <row r="50">
          <cell r="O50" t="str">
            <v>РЭС</v>
          </cell>
          <cell r="S50" t="str">
            <v>Здание</v>
          </cell>
        </row>
        <row r="51">
          <cell r="O51" t="str">
            <v>РЭС</v>
          </cell>
          <cell r="S51" t="str">
            <v>Здание</v>
          </cell>
        </row>
        <row r="52">
          <cell r="O52" t="str">
            <v>РЭС</v>
          </cell>
          <cell r="S52" t="str">
            <v>Здание</v>
          </cell>
        </row>
        <row r="53">
          <cell r="O53" t="str">
            <v>РЭС</v>
          </cell>
          <cell r="S53" t="str">
            <v>Здание</v>
          </cell>
        </row>
        <row r="54">
          <cell r="O54" t="str">
            <v>РЭС</v>
          </cell>
          <cell r="S54" t="str">
            <v>Здание</v>
          </cell>
        </row>
        <row r="55">
          <cell r="O55" t="str">
            <v>Северный район</v>
          </cell>
          <cell r="S55" t="str">
            <v>Здание</v>
          </cell>
        </row>
        <row r="56">
          <cell r="O56" t="str">
            <v>РЭС</v>
          </cell>
          <cell r="S56" t="str">
            <v>Здание</v>
          </cell>
        </row>
        <row r="57">
          <cell r="O57" t="str">
            <v>РЭС</v>
          </cell>
          <cell r="S57" t="str">
            <v>Здание</v>
          </cell>
        </row>
        <row r="58">
          <cell r="O58" t="str">
            <v>ЭНЕРГОАЛЬЯНС</v>
          </cell>
          <cell r="S58" t="str">
            <v>Здание</v>
          </cell>
        </row>
        <row r="59">
          <cell r="O59" t="str">
            <v>РК</v>
          </cell>
          <cell r="S59" t="str">
            <v>Здание</v>
          </cell>
        </row>
        <row r="60">
          <cell r="O60" t="str">
            <v>РК</v>
          </cell>
          <cell r="S60" t="str">
            <v>Здание</v>
          </cell>
        </row>
        <row r="61">
          <cell r="O61" t="str">
            <v>РК</v>
          </cell>
          <cell r="S61" t="str">
            <v>Здание</v>
          </cell>
        </row>
        <row r="62">
          <cell r="O62" t="str">
            <v>ЭНЕРГОАЛЬЯНС</v>
          </cell>
          <cell r="S62" t="str">
            <v>Здание</v>
          </cell>
        </row>
        <row r="63">
          <cell r="O63" t="str">
            <v>ЭНЕРГОАЛЬЯНС</v>
          </cell>
          <cell r="S63" t="str">
            <v>Здание</v>
          </cell>
        </row>
        <row r="64">
          <cell r="O64" t="str">
            <v>РК</v>
          </cell>
          <cell r="S64" t="str">
            <v>Здание</v>
          </cell>
        </row>
        <row r="65">
          <cell r="O65" t="str">
            <v>РК</v>
          </cell>
          <cell r="S65" t="str">
            <v>Здание</v>
          </cell>
        </row>
        <row r="66">
          <cell r="O66" t="str">
            <v>АХО</v>
          </cell>
          <cell r="S66" t="str">
            <v>Здание</v>
          </cell>
        </row>
        <row r="67">
          <cell r="O67" t="str">
            <v>РЭС</v>
          </cell>
          <cell r="S67" t="str">
            <v>Здание</v>
          </cell>
        </row>
        <row r="68">
          <cell r="O68" t="str">
            <v>РЭС</v>
          </cell>
          <cell r="S68" t="str">
            <v>Здание</v>
          </cell>
        </row>
        <row r="69">
          <cell r="O69" t="str">
            <v>РЭС</v>
          </cell>
          <cell r="S69" t="str">
            <v>Здание</v>
          </cell>
        </row>
        <row r="70">
          <cell r="O70" t="str">
            <v>РЭС</v>
          </cell>
          <cell r="S70" t="str">
            <v>Здание</v>
          </cell>
        </row>
        <row r="71">
          <cell r="O71" t="str">
            <v>ЭНЕРГОАЛЬЯНС</v>
          </cell>
          <cell r="S71" t="str">
            <v>Здание</v>
          </cell>
        </row>
        <row r="72">
          <cell r="O72" t="str">
            <v>РЭС</v>
          </cell>
          <cell r="S72" t="str">
            <v>Здание</v>
          </cell>
        </row>
        <row r="73">
          <cell r="O73" t="str">
            <v>РЭС</v>
          </cell>
          <cell r="S73" t="str">
            <v>Здание</v>
          </cell>
        </row>
        <row r="74">
          <cell r="O74" t="str">
            <v>АХО</v>
          </cell>
          <cell r="S74" t="str">
            <v>Здание</v>
          </cell>
        </row>
        <row r="75">
          <cell r="O75" t="str">
            <v>РЭС</v>
          </cell>
          <cell r="S75" t="str">
            <v>Здание</v>
          </cell>
        </row>
        <row r="76">
          <cell r="O76" t="str">
            <v>РЭС</v>
          </cell>
          <cell r="S76" t="str">
            <v>Здание</v>
          </cell>
        </row>
        <row r="77">
          <cell r="O77" t="str">
            <v>РЭС</v>
          </cell>
          <cell r="S77" t="str">
            <v>Здание</v>
          </cell>
        </row>
        <row r="78">
          <cell r="O78" t="str">
            <v>РЭС</v>
          </cell>
          <cell r="S78" t="str">
            <v>Здание</v>
          </cell>
        </row>
        <row r="79">
          <cell r="O79" t="str">
            <v>РЭС</v>
          </cell>
          <cell r="S79" t="str">
            <v>Здание</v>
          </cell>
        </row>
        <row r="80">
          <cell r="O80" t="str">
            <v>РЭС</v>
          </cell>
          <cell r="S80" t="str">
            <v>Здание</v>
          </cell>
        </row>
        <row r="81">
          <cell r="O81" t="str">
            <v>РЭС</v>
          </cell>
          <cell r="S81" t="str">
            <v>Здание</v>
          </cell>
        </row>
        <row r="82">
          <cell r="O82" t="str">
            <v>ЭНЕРГОАЛЬЯНС</v>
          </cell>
          <cell r="S82" t="str">
            <v>Здание</v>
          </cell>
        </row>
        <row r="83">
          <cell r="O83" t="str">
            <v>РЭС</v>
          </cell>
          <cell r="S83" t="str">
            <v>Здание</v>
          </cell>
        </row>
        <row r="84">
          <cell r="O84" t="str">
            <v>РК</v>
          </cell>
          <cell r="S84" t="str">
            <v>Здание</v>
          </cell>
        </row>
        <row r="85">
          <cell r="O85" t="str">
            <v>РЭС</v>
          </cell>
          <cell r="S85" t="str">
            <v>Здание</v>
          </cell>
        </row>
        <row r="86">
          <cell r="O86" t="str">
            <v>РЭС</v>
          </cell>
          <cell r="S86" t="str">
            <v>Здание</v>
          </cell>
        </row>
        <row r="87">
          <cell r="O87" t="str">
            <v>РЭС</v>
          </cell>
          <cell r="S87" t="str">
            <v>Здание</v>
          </cell>
        </row>
        <row r="88">
          <cell r="O88" t="str">
            <v>РЭС</v>
          </cell>
          <cell r="S88" t="str">
            <v>Здание</v>
          </cell>
        </row>
        <row r="89">
          <cell r="O89" t="str">
            <v>РЭС</v>
          </cell>
          <cell r="S89" t="str">
            <v>Здание</v>
          </cell>
        </row>
        <row r="90">
          <cell r="O90" t="str">
            <v>РЭС</v>
          </cell>
          <cell r="S90" t="str">
            <v>Здание</v>
          </cell>
        </row>
        <row r="91">
          <cell r="O91" t="str">
            <v>РЭС</v>
          </cell>
          <cell r="S91" t="str">
            <v>Здание</v>
          </cell>
        </row>
        <row r="92">
          <cell r="O92" t="str">
            <v>РЭС</v>
          </cell>
          <cell r="S92" t="str">
            <v>Здание</v>
          </cell>
        </row>
        <row r="93">
          <cell r="O93" t="str">
            <v>РЭС</v>
          </cell>
          <cell r="S93" t="str">
            <v>Здание</v>
          </cell>
        </row>
        <row r="94">
          <cell r="O94" t="str">
            <v>РЭС</v>
          </cell>
          <cell r="S94" t="str">
            <v>Здание</v>
          </cell>
        </row>
        <row r="95">
          <cell r="O95" t="str">
            <v>АХО</v>
          </cell>
          <cell r="S95" t="str">
            <v>Здание</v>
          </cell>
        </row>
        <row r="96">
          <cell r="O96" t="str">
            <v>АХО</v>
          </cell>
          <cell r="S96" t="str">
            <v>Здание</v>
          </cell>
        </row>
        <row r="97">
          <cell r="O97" t="str">
            <v>РК</v>
          </cell>
          <cell r="S97" t="str">
            <v>Здание</v>
          </cell>
        </row>
        <row r="98">
          <cell r="O98" t="str">
            <v>РК</v>
          </cell>
          <cell r="S98" t="str">
            <v>Здание</v>
          </cell>
        </row>
        <row r="100">
          <cell r="O100" t="str">
            <v>АХО</v>
          </cell>
        </row>
        <row r="101">
          <cell r="O101" t="str">
            <v>АХО</v>
          </cell>
        </row>
        <row r="102">
          <cell r="O102" t="str">
            <v>РЭС</v>
          </cell>
          <cell r="S102" t="str">
            <v>Здание</v>
          </cell>
        </row>
        <row r="103">
          <cell r="M103">
            <v>5</v>
          </cell>
          <cell r="O103" t="str">
            <v>Южный район</v>
          </cell>
          <cell r="P103">
            <v>400</v>
          </cell>
          <cell r="Q103">
            <v>79</v>
          </cell>
          <cell r="R103" t="str">
            <v>подземная</v>
          </cell>
          <cell r="S103" t="str">
            <v>т. Трасса</v>
          </cell>
        </row>
        <row r="104">
          <cell r="M104">
            <v>1</v>
          </cell>
          <cell r="O104" t="str">
            <v>Южный район</v>
          </cell>
          <cell r="P104">
            <v>100</v>
          </cell>
          <cell r="Q104">
            <v>71</v>
          </cell>
          <cell r="R104" t="str">
            <v>подземная</v>
          </cell>
          <cell r="S104" t="str">
            <v>т. Трасса</v>
          </cell>
        </row>
        <row r="105">
          <cell r="R105" t="str">
            <v>подземная</v>
          </cell>
          <cell r="S105" t="str">
            <v>Водопровод</v>
          </cell>
        </row>
        <row r="106">
          <cell r="O106" t="str">
            <v>РЭС</v>
          </cell>
          <cell r="R106" t="str">
            <v>подземная</v>
          </cell>
          <cell r="S106" t="str">
            <v>Водопровод</v>
          </cell>
        </row>
        <row r="107">
          <cell r="M107">
            <v>5</v>
          </cell>
          <cell r="O107" t="str">
            <v>Южный район</v>
          </cell>
          <cell r="P107">
            <v>80</v>
          </cell>
          <cell r="Q107">
            <v>14</v>
          </cell>
          <cell r="R107" t="str">
            <v>подземная</v>
          </cell>
          <cell r="S107" t="str">
            <v>т. Трасса</v>
          </cell>
        </row>
        <row r="108">
          <cell r="M108">
            <v>8</v>
          </cell>
          <cell r="O108" t="str">
            <v>Северный район</v>
          </cell>
          <cell r="P108">
            <v>200</v>
          </cell>
          <cell r="Q108">
            <v>355</v>
          </cell>
          <cell r="R108" t="str">
            <v>подземная</v>
          </cell>
          <cell r="S108" t="str">
            <v>т. Трасса</v>
          </cell>
        </row>
        <row r="109">
          <cell r="M109">
            <v>8</v>
          </cell>
          <cell r="O109" t="str">
            <v>Северный район</v>
          </cell>
          <cell r="P109">
            <v>70</v>
          </cell>
          <cell r="Q109">
            <v>235</v>
          </cell>
          <cell r="R109" t="str">
            <v>подземная</v>
          </cell>
          <cell r="S109" t="str">
            <v>т. Трасса</v>
          </cell>
        </row>
        <row r="110">
          <cell r="M110">
            <v>8</v>
          </cell>
          <cell r="O110" t="str">
            <v>Северный район</v>
          </cell>
          <cell r="P110">
            <v>80</v>
          </cell>
          <cell r="Q110">
            <v>1031</v>
          </cell>
          <cell r="R110" t="str">
            <v>подземная</v>
          </cell>
          <cell r="S110" t="str">
            <v>т. Трасса</v>
          </cell>
        </row>
        <row r="111">
          <cell r="M111">
            <v>8</v>
          </cell>
          <cell r="O111" t="str">
            <v>Северный район</v>
          </cell>
          <cell r="P111">
            <v>100</v>
          </cell>
          <cell r="Q111">
            <v>740</v>
          </cell>
          <cell r="R111" t="str">
            <v>подземная</v>
          </cell>
          <cell r="S111" t="str">
            <v>т. Трасса</v>
          </cell>
        </row>
        <row r="112">
          <cell r="M112">
            <v>8</v>
          </cell>
          <cell r="O112" t="str">
            <v>Северный район</v>
          </cell>
          <cell r="P112">
            <v>150</v>
          </cell>
          <cell r="Q112">
            <v>573</v>
          </cell>
          <cell r="R112" t="str">
            <v>подземная</v>
          </cell>
          <cell r="S112" t="str">
            <v>т. Трасса</v>
          </cell>
        </row>
        <row r="113">
          <cell r="M113">
            <v>8</v>
          </cell>
          <cell r="O113" t="str">
            <v>Северный район</v>
          </cell>
          <cell r="P113">
            <v>50</v>
          </cell>
          <cell r="Q113">
            <v>59</v>
          </cell>
          <cell r="R113" t="str">
            <v>подземная</v>
          </cell>
          <cell r="S113" t="str">
            <v>т. Трасса</v>
          </cell>
        </row>
        <row r="114">
          <cell r="M114">
            <v>1</v>
          </cell>
          <cell r="O114" t="str">
            <v>Южный район</v>
          </cell>
          <cell r="P114">
            <v>150</v>
          </cell>
          <cell r="Q114">
            <v>47</v>
          </cell>
          <cell r="R114" t="str">
            <v>подземная</v>
          </cell>
          <cell r="S114" t="str">
            <v>т. Трасса</v>
          </cell>
        </row>
        <row r="115">
          <cell r="M115">
            <v>1</v>
          </cell>
          <cell r="O115" t="str">
            <v>Южный район</v>
          </cell>
          <cell r="P115">
            <v>100</v>
          </cell>
          <cell r="Q115">
            <v>51.5</v>
          </cell>
          <cell r="R115" t="str">
            <v>подземная</v>
          </cell>
          <cell r="S115" t="str">
            <v>т. Трасса</v>
          </cell>
        </row>
        <row r="116">
          <cell r="M116">
            <v>5</v>
          </cell>
          <cell r="O116" t="str">
            <v>Южный район</v>
          </cell>
          <cell r="P116">
            <v>70</v>
          </cell>
          <cell r="Q116">
            <v>26.5</v>
          </cell>
          <cell r="R116" t="str">
            <v>подземная</v>
          </cell>
          <cell r="S116" t="str">
            <v>т. Трасса</v>
          </cell>
        </row>
        <row r="117">
          <cell r="M117">
            <v>5</v>
          </cell>
          <cell r="O117" t="str">
            <v>Южный район</v>
          </cell>
          <cell r="P117">
            <v>80</v>
          </cell>
          <cell r="Q117">
            <v>37.5</v>
          </cell>
          <cell r="R117" t="str">
            <v>подземная</v>
          </cell>
          <cell r="S117" t="str">
            <v>т. Трасса</v>
          </cell>
        </row>
        <row r="118">
          <cell r="M118">
            <v>5</v>
          </cell>
          <cell r="O118" t="str">
            <v>Южный район</v>
          </cell>
          <cell r="P118">
            <v>100</v>
          </cell>
          <cell r="Q118">
            <v>31.5</v>
          </cell>
          <cell r="R118" t="str">
            <v>подземная</v>
          </cell>
          <cell r="S118" t="str">
            <v>т. Трасса</v>
          </cell>
        </row>
        <row r="119">
          <cell r="M119">
            <v>5</v>
          </cell>
          <cell r="O119" t="str">
            <v>Южный район</v>
          </cell>
          <cell r="P119">
            <v>80</v>
          </cell>
          <cell r="Q119">
            <v>38.5</v>
          </cell>
          <cell r="R119" t="str">
            <v>подземная</v>
          </cell>
          <cell r="S119" t="str">
            <v>т. Трасса</v>
          </cell>
        </row>
        <row r="120">
          <cell r="M120">
            <v>7</v>
          </cell>
          <cell r="O120" t="str">
            <v>Северный район</v>
          </cell>
          <cell r="P120">
            <v>50</v>
          </cell>
          <cell r="Q120">
            <v>126</v>
          </cell>
          <cell r="R120" t="str">
            <v>подземная</v>
          </cell>
          <cell r="S120" t="str">
            <v>т. Трасса</v>
          </cell>
        </row>
        <row r="121">
          <cell r="M121">
            <v>7</v>
          </cell>
          <cell r="O121" t="str">
            <v>Северный район</v>
          </cell>
          <cell r="P121">
            <v>150</v>
          </cell>
          <cell r="Q121">
            <v>168</v>
          </cell>
          <cell r="R121" t="str">
            <v>подземная</v>
          </cell>
          <cell r="S121" t="str">
            <v>т. Трасса</v>
          </cell>
        </row>
        <row r="122">
          <cell r="M122">
            <v>7</v>
          </cell>
          <cell r="O122" t="str">
            <v>Северный район</v>
          </cell>
          <cell r="P122">
            <v>100</v>
          </cell>
          <cell r="Q122">
            <v>775</v>
          </cell>
          <cell r="R122" t="str">
            <v>подземная</v>
          </cell>
          <cell r="S122" t="str">
            <v>т. Трасса</v>
          </cell>
        </row>
        <row r="123">
          <cell r="M123">
            <v>7</v>
          </cell>
          <cell r="O123" t="str">
            <v>Северный район</v>
          </cell>
          <cell r="P123">
            <v>80</v>
          </cell>
          <cell r="Q123">
            <v>896</v>
          </cell>
          <cell r="R123" t="str">
            <v>подземная</v>
          </cell>
          <cell r="S123" t="str">
            <v>т. Трасса</v>
          </cell>
        </row>
        <row r="124">
          <cell r="M124">
            <v>7</v>
          </cell>
          <cell r="O124" t="str">
            <v>Северный район</v>
          </cell>
          <cell r="P124">
            <v>70</v>
          </cell>
          <cell r="Q124">
            <v>219</v>
          </cell>
          <cell r="R124" t="str">
            <v>подземная</v>
          </cell>
          <cell r="S124" t="str">
            <v>т. Трасса</v>
          </cell>
        </row>
        <row r="125">
          <cell r="M125">
            <v>0</v>
          </cell>
          <cell r="O125" t="str">
            <v>Северный район</v>
          </cell>
          <cell r="R125" t="str">
            <v>подземная</v>
          </cell>
          <cell r="S125" t="str">
            <v>т. Трасса</v>
          </cell>
        </row>
        <row r="126">
          <cell r="M126">
            <v>8</v>
          </cell>
          <cell r="O126" t="str">
            <v>Северный район</v>
          </cell>
          <cell r="P126">
            <v>100</v>
          </cell>
          <cell r="Q126">
            <v>1180</v>
          </cell>
          <cell r="R126" t="str">
            <v>подземная</v>
          </cell>
          <cell r="S126" t="str">
            <v>т. Трасса</v>
          </cell>
        </row>
        <row r="127">
          <cell r="M127">
            <v>8</v>
          </cell>
          <cell r="O127" t="str">
            <v>Северный район</v>
          </cell>
          <cell r="P127">
            <v>80</v>
          </cell>
          <cell r="Q127">
            <v>410</v>
          </cell>
          <cell r="R127" t="str">
            <v>подземная</v>
          </cell>
          <cell r="S127" t="str">
            <v>т. Трасса</v>
          </cell>
        </row>
        <row r="128">
          <cell r="M128">
            <v>8</v>
          </cell>
          <cell r="O128" t="str">
            <v>Северный район</v>
          </cell>
          <cell r="P128">
            <v>125</v>
          </cell>
          <cell r="Q128">
            <v>70</v>
          </cell>
          <cell r="R128" t="str">
            <v>подземная</v>
          </cell>
          <cell r="S128" t="str">
            <v>т. Трасса</v>
          </cell>
        </row>
        <row r="129">
          <cell r="M129">
            <v>8</v>
          </cell>
          <cell r="O129" t="str">
            <v>Северный район</v>
          </cell>
          <cell r="P129">
            <v>150</v>
          </cell>
          <cell r="Q129">
            <v>274</v>
          </cell>
          <cell r="R129" t="str">
            <v>подземная</v>
          </cell>
          <cell r="S129" t="str">
            <v>т. Трасса</v>
          </cell>
        </row>
        <row r="130">
          <cell r="M130" t="str">
            <v>8Б</v>
          </cell>
          <cell r="O130" t="str">
            <v>Северный район</v>
          </cell>
          <cell r="P130">
            <v>700</v>
          </cell>
          <cell r="Q130">
            <v>291</v>
          </cell>
          <cell r="R130" t="str">
            <v>Надземная</v>
          </cell>
          <cell r="S130" t="str">
            <v>т. Трасса</v>
          </cell>
        </row>
        <row r="131">
          <cell r="M131" t="str">
            <v>8Б</v>
          </cell>
          <cell r="O131" t="str">
            <v>Северный район</v>
          </cell>
          <cell r="P131">
            <v>600</v>
          </cell>
          <cell r="Q131">
            <v>1916</v>
          </cell>
          <cell r="R131" t="str">
            <v>Надземная</v>
          </cell>
          <cell r="S131" t="str">
            <v>т. Трасса</v>
          </cell>
        </row>
        <row r="132">
          <cell r="M132" t="str">
            <v>8Б</v>
          </cell>
          <cell r="O132" t="str">
            <v>Северный район</v>
          </cell>
          <cell r="P132">
            <v>500</v>
          </cell>
          <cell r="Q132">
            <v>35</v>
          </cell>
          <cell r="R132" t="str">
            <v>Надземная</v>
          </cell>
          <cell r="S132" t="str">
            <v>т. Трасса</v>
          </cell>
        </row>
        <row r="133">
          <cell r="M133">
            <v>1</v>
          </cell>
          <cell r="O133" t="str">
            <v>Южный район</v>
          </cell>
          <cell r="P133">
            <v>150</v>
          </cell>
          <cell r="Q133">
            <v>129.5</v>
          </cell>
          <cell r="R133" t="str">
            <v>подземная</v>
          </cell>
          <cell r="S133" t="str">
            <v>т. Трасса</v>
          </cell>
        </row>
        <row r="134">
          <cell r="M134">
            <v>1</v>
          </cell>
          <cell r="O134" t="str">
            <v>Южный район</v>
          </cell>
          <cell r="P134">
            <v>125</v>
          </cell>
          <cell r="Q134">
            <v>214</v>
          </cell>
          <cell r="R134" t="str">
            <v>подземная</v>
          </cell>
          <cell r="S134" t="str">
            <v>т. Трасса</v>
          </cell>
        </row>
        <row r="135">
          <cell r="M135">
            <v>1</v>
          </cell>
          <cell r="O135" t="str">
            <v>Южный район</v>
          </cell>
          <cell r="P135">
            <v>70</v>
          </cell>
          <cell r="Q135">
            <v>88.3</v>
          </cell>
          <cell r="R135" t="str">
            <v>подземная</v>
          </cell>
          <cell r="S135" t="str">
            <v>т. Трасса</v>
          </cell>
        </row>
        <row r="136">
          <cell r="M136">
            <v>1</v>
          </cell>
          <cell r="O136" t="str">
            <v>Южный район</v>
          </cell>
          <cell r="P136">
            <v>150</v>
          </cell>
          <cell r="Q136">
            <v>48</v>
          </cell>
          <cell r="R136" t="str">
            <v>подземная</v>
          </cell>
          <cell r="S136" t="str">
            <v>т. Трасса</v>
          </cell>
        </row>
        <row r="137">
          <cell r="M137">
            <v>12</v>
          </cell>
          <cell r="O137" t="str">
            <v>Южный район</v>
          </cell>
          <cell r="P137">
            <v>200</v>
          </cell>
          <cell r="Q137">
            <v>123.4</v>
          </cell>
          <cell r="R137" t="str">
            <v>подземная</v>
          </cell>
          <cell r="S137" t="str">
            <v>т. Трасса</v>
          </cell>
        </row>
        <row r="138">
          <cell r="M138" t="str">
            <v>6К</v>
          </cell>
          <cell r="O138" t="str">
            <v>Северный район</v>
          </cell>
          <cell r="P138">
            <v>80</v>
          </cell>
          <cell r="Q138">
            <v>30</v>
          </cell>
          <cell r="R138" t="str">
            <v>подземная</v>
          </cell>
          <cell r="S138" t="str">
            <v>т. Трасса</v>
          </cell>
        </row>
        <row r="139">
          <cell r="M139">
            <v>4</v>
          </cell>
          <cell r="O139" t="str">
            <v>Южный район</v>
          </cell>
          <cell r="P139">
            <v>200</v>
          </cell>
          <cell r="Q139">
            <v>55</v>
          </cell>
          <cell r="R139" t="str">
            <v>подземная</v>
          </cell>
          <cell r="S139" t="str">
            <v>т. Трасса</v>
          </cell>
        </row>
        <row r="140">
          <cell r="M140">
            <v>4</v>
          </cell>
          <cell r="O140" t="str">
            <v>Южный район</v>
          </cell>
          <cell r="P140">
            <v>100</v>
          </cell>
          <cell r="Q140">
            <v>207</v>
          </cell>
          <cell r="R140" t="str">
            <v>подземная</v>
          </cell>
          <cell r="S140" t="str">
            <v>т. Трасса</v>
          </cell>
        </row>
        <row r="141">
          <cell r="M141">
            <v>4</v>
          </cell>
          <cell r="O141" t="str">
            <v>Южный район</v>
          </cell>
          <cell r="P141">
            <v>80</v>
          </cell>
          <cell r="Q141">
            <v>125.5</v>
          </cell>
          <cell r="R141" t="str">
            <v>подземная</v>
          </cell>
          <cell r="S141" t="str">
            <v>т. Трасса</v>
          </cell>
        </row>
        <row r="142">
          <cell r="M142">
            <v>4</v>
          </cell>
          <cell r="O142" t="str">
            <v>Южный район</v>
          </cell>
          <cell r="P142">
            <v>200</v>
          </cell>
          <cell r="Q142">
            <v>26.5</v>
          </cell>
          <cell r="R142" t="str">
            <v>подземная</v>
          </cell>
          <cell r="S142" t="str">
            <v>т. Трасса</v>
          </cell>
        </row>
        <row r="143">
          <cell r="M143">
            <v>5</v>
          </cell>
          <cell r="O143" t="str">
            <v>Южный район</v>
          </cell>
          <cell r="P143">
            <v>100</v>
          </cell>
          <cell r="Q143">
            <v>39</v>
          </cell>
          <cell r="R143" t="str">
            <v>подземная</v>
          </cell>
          <cell r="S143" t="str">
            <v>т. Трасса</v>
          </cell>
        </row>
        <row r="144">
          <cell r="M144">
            <v>1</v>
          </cell>
          <cell r="O144" t="str">
            <v>Южный район</v>
          </cell>
          <cell r="P144">
            <v>100</v>
          </cell>
          <cell r="Q144">
            <v>97</v>
          </cell>
          <cell r="R144" t="str">
            <v>подземная</v>
          </cell>
          <cell r="S144" t="str">
            <v>т. Трасса</v>
          </cell>
        </row>
        <row r="145">
          <cell r="M145">
            <v>1</v>
          </cell>
          <cell r="O145" t="str">
            <v>Южный район</v>
          </cell>
          <cell r="P145">
            <v>100</v>
          </cell>
          <cell r="Q145">
            <v>69</v>
          </cell>
          <cell r="R145" t="str">
            <v>подземная</v>
          </cell>
          <cell r="S145" t="str">
            <v>т. Трасса</v>
          </cell>
        </row>
        <row r="146">
          <cell r="M146">
            <v>8</v>
          </cell>
          <cell r="O146" t="str">
            <v>Северный район</v>
          </cell>
          <cell r="R146" t="str">
            <v>подземная</v>
          </cell>
          <cell r="S146" t="str">
            <v>т. Трасса</v>
          </cell>
        </row>
        <row r="147">
          <cell r="M147">
            <v>8</v>
          </cell>
          <cell r="O147" t="str">
            <v>Северный район</v>
          </cell>
          <cell r="P147">
            <v>150</v>
          </cell>
          <cell r="Q147">
            <v>80</v>
          </cell>
          <cell r="R147" t="str">
            <v>подземная</v>
          </cell>
          <cell r="S147" t="str">
            <v>т. Трасса</v>
          </cell>
        </row>
        <row r="148">
          <cell r="M148">
            <v>8</v>
          </cell>
          <cell r="O148" t="str">
            <v>Северный район</v>
          </cell>
          <cell r="P148">
            <v>125</v>
          </cell>
          <cell r="Q148">
            <v>160</v>
          </cell>
          <cell r="R148" t="str">
            <v>подземная</v>
          </cell>
          <cell r="S148" t="str">
            <v>т. Трасса</v>
          </cell>
        </row>
        <row r="149">
          <cell r="M149">
            <v>8</v>
          </cell>
          <cell r="O149" t="str">
            <v>Северный район</v>
          </cell>
          <cell r="P149">
            <v>100</v>
          </cell>
          <cell r="Q149">
            <v>118</v>
          </cell>
          <cell r="R149" t="str">
            <v>подземная</v>
          </cell>
          <cell r="S149" t="str">
            <v>т. Трасса</v>
          </cell>
        </row>
        <row r="150">
          <cell r="M150">
            <v>8</v>
          </cell>
          <cell r="O150" t="str">
            <v>Северный район</v>
          </cell>
          <cell r="P150">
            <v>80</v>
          </cell>
          <cell r="Q150">
            <v>11.6</v>
          </cell>
          <cell r="R150" t="str">
            <v>подземная</v>
          </cell>
          <cell r="S150" t="str">
            <v>т. Трасса</v>
          </cell>
        </row>
        <row r="151">
          <cell r="M151">
            <v>8</v>
          </cell>
          <cell r="O151" t="str">
            <v>Северный район</v>
          </cell>
          <cell r="P151">
            <v>70</v>
          </cell>
          <cell r="Q151">
            <v>20.399999999999999</v>
          </cell>
          <cell r="R151" t="str">
            <v>подземная</v>
          </cell>
          <cell r="S151" t="str">
            <v>т. Трасса</v>
          </cell>
        </row>
        <row r="152">
          <cell r="M152" t="str">
            <v>11Л</v>
          </cell>
          <cell r="O152" t="str">
            <v>Южный район</v>
          </cell>
          <cell r="P152">
            <v>100</v>
          </cell>
          <cell r="Q152">
            <v>140</v>
          </cell>
          <cell r="R152" t="str">
            <v>подземная</v>
          </cell>
          <cell r="S152" t="str">
            <v>т. Трасса</v>
          </cell>
        </row>
        <row r="153">
          <cell r="M153">
            <v>1</v>
          </cell>
          <cell r="O153" t="str">
            <v>Южный район</v>
          </cell>
          <cell r="P153">
            <v>100</v>
          </cell>
          <cell r="Q153">
            <v>91</v>
          </cell>
          <cell r="R153" t="str">
            <v>подземная</v>
          </cell>
          <cell r="S153" t="str">
            <v>т. Трасса</v>
          </cell>
        </row>
        <row r="154">
          <cell r="M154">
            <v>1</v>
          </cell>
          <cell r="O154" t="str">
            <v>Южный район</v>
          </cell>
          <cell r="P154">
            <v>100</v>
          </cell>
          <cell r="Q154">
            <v>88</v>
          </cell>
          <cell r="R154" t="str">
            <v>подземная</v>
          </cell>
          <cell r="S154" t="str">
            <v>т. Трасса</v>
          </cell>
        </row>
        <row r="155">
          <cell r="M155">
            <v>1</v>
          </cell>
          <cell r="O155" t="str">
            <v>Южный район</v>
          </cell>
          <cell r="P155">
            <v>250</v>
          </cell>
          <cell r="Q155">
            <v>20</v>
          </cell>
          <cell r="R155" t="str">
            <v>подземная</v>
          </cell>
          <cell r="S155" t="str">
            <v>т. Трасса</v>
          </cell>
        </row>
        <row r="156">
          <cell r="M156">
            <v>1</v>
          </cell>
          <cell r="O156" t="str">
            <v>Южный район</v>
          </cell>
          <cell r="P156">
            <v>150</v>
          </cell>
          <cell r="Q156">
            <v>86.5</v>
          </cell>
          <cell r="R156" t="str">
            <v>подземная</v>
          </cell>
          <cell r="S156" t="str">
            <v>т. Трасса</v>
          </cell>
        </row>
        <row r="157">
          <cell r="M157">
            <v>1</v>
          </cell>
          <cell r="O157" t="str">
            <v>Южный район</v>
          </cell>
          <cell r="P157">
            <v>100</v>
          </cell>
          <cell r="Q157">
            <v>81.8</v>
          </cell>
          <cell r="R157" t="str">
            <v>подземная</v>
          </cell>
          <cell r="S157" t="str">
            <v>т. Трасса</v>
          </cell>
        </row>
        <row r="158">
          <cell r="M158">
            <v>1</v>
          </cell>
          <cell r="O158" t="str">
            <v>Южный район</v>
          </cell>
          <cell r="P158">
            <v>100</v>
          </cell>
          <cell r="Q158">
            <v>5</v>
          </cell>
          <cell r="R158" t="str">
            <v>подземная</v>
          </cell>
          <cell r="S158" t="str">
            <v>т. Трасса</v>
          </cell>
        </row>
        <row r="159">
          <cell r="M159">
            <v>1</v>
          </cell>
          <cell r="O159" t="str">
            <v>Южный район</v>
          </cell>
          <cell r="P159">
            <v>150</v>
          </cell>
          <cell r="Q159">
            <v>68</v>
          </cell>
          <cell r="R159" t="str">
            <v>подземная</v>
          </cell>
          <cell r="S159" t="str">
            <v>т. Трасса</v>
          </cell>
        </row>
        <row r="160">
          <cell r="M160">
            <v>1</v>
          </cell>
          <cell r="O160" t="str">
            <v>Южный район</v>
          </cell>
          <cell r="P160">
            <v>150</v>
          </cell>
          <cell r="Q160">
            <v>73</v>
          </cell>
          <cell r="R160" t="str">
            <v>подземная</v>
          </cell>
          <cell r="S160" t="str">
            <v>т. Трасса</v>
          </cell>
        </row>
        <row r="161">
          <cell r="M161">
            <v>1</v>
          </cell>
          <cell r="O161" t="str">
            <v>Южный район</v>
          </cell>
          <cell r="P161">
            <v>100</v>
          </cell>
          <cell r="Q161">
            <v>12</v>
          </cell>
          <cell r="R161" t="str">
            <v>подземная</v>
          </cell>
          <cell r="S161" t="str">
            <v>т. Трасса</v>
          </cell>
        </row>
        <row r="162">
          <cell r="M162">
            <v>1</v>
          </cell>
          <cell r="O162" t="str">
            <v>Южный район</v>
          </cell>
          <cell r="P162">
            <v>80</v>
          </cell>
          <cell r="Q162">
            <v>12</v>
          </cell>
          <cell r="R162" t="str">
            <v>подземная</v>
          </cell>
          <cell r="S162" t="str">
            <v>т. Трасса</v>
          </cell>
        </row>
        <row r="163">
          <cell r="M163">
            <v>1</v>
          </cell>
          <cell r="O163" t="str">
            <v>Южный район</v>
          </cell>
          <cell r="P163">
            <v>100</v>
          </cell>
          <cell r="Q163">
            <v>41.2</v>
          </cell>
          <cell r="R163" t="str">
            <v>подземная</v>
          </cell>
          <cell r="S163" t="str">
            <v>т. Трасса</v>
          </cell>
        </row>
        <row r="164">
          <cell r="M164">
            <v>4</v>
          </cell>
          <cell r="O164" t="str">
            <v>Южный район</v>
          </cell>
          <cell r="P164">
            <v>150</v>
          </cell>
          <cell r="Q164">
            <v>113</v>
          </cell>
          <cell r="R164" t="str">
            <v>подземная</v>
          </cell>
          <cell r="S164" t="str">
            <v>т. Трасса</v>
          </cell>
        </row>
        <row r="165">
          <cell r="M165">
            <v>4</v>
          </cell>
          <cell r="O165" t="str">
            <v>Южный район</v>
          </cell>
          <cell r="P165">
            <v>100</v>
          </cell>
          <cell r="Q165">
            <v>23</v>
          </cell>
          <cell r="R165" t="str">
            <v>подземная</v>
          </cell>
          <cell r="S165" t="str">
            <v>т. Трасса</v>
          </cell>
        </row>
        <row r="166">
          <cell r="M166">
            <v>4</v>
          </cell>
          <cell r="O166" t="str">
            <v>Южный район</v>
          </cell>
          <cell r="P166">
            <v>300</v>
          </cell>
          <cell r="Q166">
            <v>220.39999999999998</v>
          </cell>
          <cell r="R166" t="str">
            <v>подземная</v>
          </cell>
          <cell r="S166" t="str">
            <v>т. Трасса</v>
          </cell>
        </row>
        <row r="167">
          <cell r="M167">
            <v>4</v>
          </cell>
          <cell r="O167" t="str">
            <v>Южный район</v>
          </cell>
          <cell r="P167">
            <v>400</v>
          </cell>
          <cell r="Q167">
            <v>350.6</v>
          </cell>
          <cell r="R167" t="str">
            <v>подземная</v>
          </cell>
          <cell r="S167" t="str">
            <v>т. Трасса</v>
          </cell>
        </row>
        <row r="168">
          <cell r="M168">
            <v>4</v>
          </cell>
          <cell r="O168" t="str">
            <v>Южный район</v>
          </cell>
          <cell r="P168">
            <v>200</v>
          </cell>
          <cell r="Q168">
            <v>79</v>
          </cell>
          <cell r="R168" t="str">
            <v>подземная</v>
          </cell>
          <cell r="S168" t="str">
            <v>т. Трасса</v>
          </cell>
        </row>
        <row r="169">
          <cell r="M169">
            <v>4</v>
          </cell>
          <cell r="O169" t="str">
            <v>Южный район</v>
          </cell>
          <cell r="P169">
            <v>150</v>
          </cell>
          <cell r="Q169">
            <v>25.5</v>
          </cell>
          <cell r="R169" t="str">
            <v>подземная</v>
          </cell>
          <cell r="S169" t="str">
            <v>т. Трасса</v>
          </cell>
        </row>
        <row r="170">
          <cell r="M170">
            <v>4</v>
          </cell>
          <cell r="O170" t="str">
            <v>Южный район</v>
          </cell>
          <cell r="P170">
            <v>100</v>
          </cell>
          <cell r="Q170">
            <v>77</v>
          </cell>
          <cell r="R170" t="str">
            <v>подземная</v>
          </cell>
          <cell r="S170" t="str">
            <v>т. Трасса</v>
          </cell>
        </row>
        <row r="171">
          <cell r="M171">
            <v>4</v>
          </cell>
          <cell r="O171" t="str">
            <v>Южный район</v>
          </cell>
          <cell r="P171">
            <v>125</v>
          </cell>
          <cell r="Q171">
            <v>61</v>
          </cell>
          <cell r="R171" t="str">
            <v>подземная</v>
          </cell>
          <cell r="S171" t="str">
            <v>т. Трасса</v>
          </cell>
        </row>
        <row r="172">
          <cell r="M172">
            <v>4</v>
          </cell>
          <cell r="O172" t="str">
            <v>Южный район</v>
          </cell>
          <cell r="P172">
            <v>80</v>
          </cell>
          <cell r="Q172">
            <v>84.8</v>
          </cell>
          <cell r="R172" t="str">
            <v>подземная</v>
          </cell>
          <cell r="S172" t="str">
            <v>т. Трасса</v>
          </cell>
        </row>
        <row r="173">
          <cell r="M173">
            <v>6</v>
          </cell>
          <cell r="O173" t="str">
            <v>Северный район</v>
          </cell>
          <cell r="P173">
            <v>200</v>
          </cell>
          <cell r="Q173">
            <v>511</v>
          </cell>
          <cell r="R173" t="str">
            <v>подземная</v>
          </cell>
          <cell r="S173" t="str">
            <v>т. Трасса</v>
          </cell>
        </row>
        <row r="174">
          <cell r="M174">
            <v>1</v>
          </cell>
          <cell r="O174" t="str">
            <v>Южный район</v>
          </cell>
          <cell r="P174">
            <v>150</v>
          </cell>
          <cell r="Q174">
            <v>135.5</v>
          </cell>
          <cell r="R174" t="str">
            <v>подземная</v>
          </cell>
          <cell r="S174" t="str">
            <v>т. Трасса</v>
          </cell>
        </row>
        <row r="175">
          <cell r="M175">
            <v>8</v>
          </cell>
          <cell r="O175" t="str">
            <v>Северный район</v>
          </cell>
          <cell r="P175">
            <v>250</v>
          </cell>
          <cell r="Q175">
            <v>323.5</v>
          </cell>
          <cell r="R175" t="str">
            <v>подземная</v>
          </cell>
          <cell r="S175" t="str">
            <v>т. Трасса</v>
          </cell>
        </row>
        <row r="176">
          <cell r="M176">
            <v>8</v>
          </cell>
          <cell r="O176" t="str">
            <v>Северный район</v>
          </cell>
          <cell r="P176">
            <v>200</v>
          </cell>
          <cell r="Q176">
            <v>402</v>
          </cell>
          <cell r="R176" t="str">
            <v>подземная</v>
          </cell>
          <cell r="S176" t="str">
            <v>т. Трасса</v>
          </cell>
        </row>
        <row r="177">
          <cell r="M177">
            <v>8</v>
          </cell>
          <cell r="O177" t="str">
            <v>Северный район</v>
          </cell>
          <cell r="P177">
            <v>125</v>
          </cell>
          <cell r="Q177">
            <v>25.1</v>
          </cell>
          <cell r="R177" t="str">
            <v>подземная</v>
          </cell>
          <cell r="S177" t="str">
            <v>т. Трасса</v>
          </cell>
        </row>
        <row r="178">
          <cell r="M178">
            <v>8</v>
          </cell>
          <cell r="O178" t="str">
            <v>Северный район</v>
          </cell>
          <cell r="P178">
            <v>150</v>
          </cell>
          <cell r="Q178">
            <v>210</v>
          </cell>
          <cell r="R178" t="str">
            <v>подземная</v>
          </cell>
          <cell r="S178" t="str">
            <v>т. Трасса</v>
          </cell>
        </row>
        <row r="179">
          <cell r="M179">
            <v>8</v>
          </cell>
          <cell r="O179" t="str">
            <v>Северный район</v>
          </cell>
          <cell r="P179" t="str">
            <v>нет  т/тр.</v>
          </cell>
          <cell r="R179" t="str">
            <v>подземная</v>
          </cell>
          <cell r="S179" t="str">
            <v>т. Трасса</v>
          </cell>
        </row>
        <row r="180">
          <cell r="M180">
            <v>9</v>
          </cell>
          <cell r="O180" t="str">
            <v>Северный район</v>
          </cell>
          <cell r="P180">
            <v>300</v>
          </cell>
          <cell r="Q180">
            <v>208</v>
          </cell>
          <cell r="R180" t="str">
            <v>подземная</v>
          </cell>
          <cell r="S180" t="str">
            <v>т. Трасса</v>
          </cell>
        </row>
        <row r="181">
          <cell r="M181">
            <v>9</v>
          </cell>
          <cell r="O181" t="str">
            <v>Северный район</v>
          </cell>
          <cell r="P181">
            <v>250</v>
          </cell>
          <cell r="Q181">
            <v>37</v>
          </cell>
          <cell r="R181" t="str">
            <v>подземная</v>
          </cell>
          <cell r="S181" t="str">
            <v>т. Трасса</v>
          </cell>
        </row>
        <row r="182">
          <cell r="M182" t="str">
            <v>7А</v>
          </cell>
          <cell r="O182" t="str">
            <v>Северный район</v>
          </cell>
          <cell r="P182">
            <v>100</v>
          </cell>
          <cell r="Q182">
            <v>136</v>
          </cell>
          <cell r="R182" t="str">
            <v>подземная</v>
          </cell>
          <cell r="S182" t="str">
            <v>т. Трасса</v>
          </cell>
        </row>
        <row r="183">
          <cell r="M183">
            <v>1</v>
          </cell>
          <cell r="O183" t="str">
            <v>Южный район</v>
          </cell>
          <cell r="P183">
            <v>100</v>
          </cell>
          <cell r="Q183">
            <v>158</v>
          </cell>
          <cell r="R183" t="str">
            <v>подземная</v>
          </cell>
          <cell r="S183" t="str">
            <v>т. Трасса</v>
          </cell>
        </row>
        <row r="184">
          <cell r="M184">
            <v>1</v>
          </cell>
          <cell r="O184" t="str">
            <v>Южный район</v>
          </cell>
          <cell r="P184">
            <v>100</v>
          </cell>
          <cell r="Q184">
            <v>216</v>
          </cell>
          <cell r="R184" t="str">
            <v>подземная</v>
          </cell>
          <cell r="S184" t="str">
            <v>т. Трасса</v>
          </cell>
        </row>
        <row r="185">
          <cell r="M185">
            <v>1</v>
          </cell>
          <cell r="O185" t="str">
            <v>Южный район</v>
          </cell>
          <cell r="P185">
            <v>80</v>
          </cell>
          <cell r="Q185">
            <v>91</v>
          </cell>
          <cell r="R185" t="str">
            <v>подземная</v>
          </cell>
          <cell r="S185" t="str">
            <v>т. Трасса</v>
          </cell>
        </row>
        <row r="186">
          <cell r="M186" t="str">
            <v>6К</v>
          </cell>
          <cell r="O186" t="str">
            <v>Северный район</v>
          </cell>
          <cell r="P186">
            <v>300</v>
          </cell>
          <cell r="Q186">
            <v>245.4</v>
          </cell>
          <cell r="R186" t="str">
            <v>подземная</v>
          </cell>
          <cell r="S186" t="str">
            <v>т. Трасса</v>
          </cell>
        </row>
        <row r="187">
          <cell r="M187">
            <v>1</v>
          </cell>
          <cell r="O187" t="str">
            <v>Южный район</v>
          </cell>
          <cell r="P187">
            <v>100</v>
          </cell>
          <cell r="Q187">
            <v>62</v>
          </cell>
          <cell r="R187" t="str">
            <v>подземная</v>
          </cell>
          <cell r="S187" t="str">
            <v>т. Трасса</v>
          </cell>
        </row>
        <row r="188">
          <cell r="M188">
            <v>8</v>
          </cell>
          <cell r="O188" t="str">
            <v>Северный район</v>
          </cell>
          <cell r="P188">
            <v>80</v>
          </cell>
          <cell r="Q188">
            <v>80</v>
          </cell>
          <cell r="R188" t="str">
            <v>подземная</v>
          </cell>
          <cell r="S188" t="str">
            <v>т. Трасса</v>
          </cell>
        </row>
        <row r="189">
          <cell r="M189">
            <v>1</v>
          </cell>
          <cell r="O189" t="str">
            <v>Южный район</v>
          </cell>
          <cell r="P189">
            <v>250</v>
          </cell>
          <cell r="Q189">
            <v>205</v>
          </cell>
          <cell r="R189" t="str">
            <v>подземная</v>
          </cell>
          <cell r="S189" t="str">
            <v>т. Трасса</v>
          </cell>
        </row>
        <row r="190">
          <cell r="M190">
            <v>1</v>
          </cell>
          <cell r="O190" t="str">
            <v>Южный район</v>
          </cell>
          <cell r="P190">
            <v>200</v>
          </cell>
          <cell r="Q190">
            <v>155</v>
          </cell>
          <cell r="R190" t="str">
            <v>подземная</v>
          </cell>
          <cell r="S190" t="str">
            <v>т. Трасса</v>
          </cell>
        </row>
        <row r="191">
          <cell r="M191" t="str">
            <v>7Т</v>
          </cell>
          <cell r="O191" t="str">
            <v>Северный район</v>
          </cell>
          <cell r="P191">
            <v>100</v>
          </cell>
          <cell r="Q191">
            <v>49.05</v>
          </cell>
          <cell r="R191" t="str">
            <v>подземная</v>
          </cell>
          <cell r="S191" t="str">
            <v>т. Трасса</v>
          </cell>
        </row>
        <row r="192">
          <cell r="M192" t="str">
            <v>7Т</v>
          </cell>
          <cell r="O192" t="str">
            <v>Северный район</v>
          </cell>
          <cell r="P192">
            <v>50</v>
          </cell>
          <cell r="Q192">
            <v>49.05</v>
          </cell>
          <cell r="R192" t="str">
            <v>подземная</v>
          </cell>
          <cell r="S192" t="str">
            <v>т. Трасса</v>
          </cell>
        </row>
        <row r="193">
          <cell r="M193">
            <v>1</v>
          </cell>
          <cell r="O193" t="str">
            <v>Южный район</v>
          </cell>
          <cell r="P193">
            <v>80</v>
          </cell>
          <cell r="Q193">
            <v>10</v>
          </cell>
          <cell r="R193" t="str">
            <v>подземная</v>
          </cell>
          <cell r="S193" t="str">
            <v>т. Трасса</v>
          </cell>
        </row>
        <row r="194">
          <cell r="M194" t="str">
            <v>7Т</v>
          </cell>
          <cell r="O194" t="str">
            <v>Северный район</v>
          </cell>
          <cell r="P194">
            <v>125</v>
          </cell>
          <cell r="Q194">
            <v>150</v>
          </cell>
          <cell r="R194" t="str">
            <v>подземная</v>
          </cell>
          <cell r="S194" t="str">
            <v>т. Трасса</v>
          </cell>
        </row>
        <row r="195">
          <cell r="M195" t="str">
            <v>7Т</v>
          </cell>
          <cell r="O195" t="str">
            <v>Северный район</v>
          </cell>
          <cell r="P195">
            <v>80</v>
          </cell>
          <cell r="Q195">
            <v>143.6</v>
          </cell>
          <cell r="R195" t="str">
            <v>подземная</v>
          </cell>
          <cell r="S195" t="str">
            <v>т. Трасса</v>
          </cell>
        </row>
        <row r="196">
          <cell r="M196">
            <v>4</v>
          </cell>
          <cell r="O196" t="str">
            <v>Южный район</v>
          </cell>
          <cell r="P196">
            <v>300</v>
          </cell>
          <cell r="Q196">
            <v>135</v>
          </cell>
          <cell r="R196" t="str">
            <v>подземная</v>
          </cell>
          <cell r="S196" t="str">
            <v>т. Трасса</v>
          </cell>
        </row>
        <row r="197">
          <cell r="M197">
            <v>4</v>
          </cell>
          <cell r="O197" t="str">
            <v>Южный район</v>
          </cell>
          <cell r="P197">
            <v>125</v>
          </cell>
          <cell r="R197" t="str">
            <v>подземная</v>
          </cell>
          <cell r="S197" t="str">
            <v>т. Трасса</v>
          </cell>
        </row>
        <row r="198">
          <cell r="M198" t="str">
            <v>2Н</v>
          </cell>
          <cell r="O198" t="str">
            <v>Южный район</v>
          </cell>
          <cell r="P198">
            <v>70</v>
          </cell>
          <cell r="Q198">
            <v>40</v>
          </cell>
          <cell r="R198" t="str">
            <v>подземная</v>
          </cell>
          <cell r="S198" t="str">
            <v>т. Трасса</v>
          </cell>
        </row>
        <row r="199">
          <cell r="M199" t="str">
            <v>2Н</v>
          </cell>
          <cell r="O199" t="str">
            <v>Южный район</v>
          </cell>
          <cell r="P199">
            <v>80</v>
          </cell>
          <cell r="Q199">
            <v>141</v>
          </cell>
          <cell r="R199" t="str">
            <v>подземная</v>
          </cell>
          <cell r="S199" t="str">
            <v>т. Трасса</v>
          </cell>
        </row>
        <row r="200">
          <cell r="M200" t="str">
            <v>2А</v>
          </cell>
          <cell r="O200" t="str">
            <v>Южный район</v>
          </cell>
          <cell r="P200">
            <v>80</v>
          </cell>
          <cell r="Q200">
            <v>174.72</v>
          </cell>
          <cell r="R200" t="str">
            <v>подземная</v>
          </cell>
          <cell r="S200" t="str">
            <v>т. Трасса</v>
          </cell>
        </row>
        <row r="201">
          <cell r="M201" t="str">
            <v>2А</v>
          </cell>
          <cell r="O201" t="str">
            <v>Южный район</v>
          </cell>
          <cell r="P201">
            <v>80</v>
          </cell>
          <cell r="Q201">
            <v>85</v>
          </cell>
          <cell r="R201" t="str">
            <v>подземная</v>
          </cell>
          <cell r="S201" t="str">
            <v>т. Трасса</v>
          </cell>
        </row>
        <row r="202">
          <cell r="M202">
            <v>5</v>
          </cell>
          <cell r="O202" t="str">
            <v>Южный район</v>
          </cell>
          <cell r="P202">
            <v>150</v>
          </cell>
          <cell r="Q202">
            <v>132</v>
          </cell>
          <cell r="R202" t="str">
            <v>подземная</v>
          </cell>
          <cell r="S202" t="str">
            <v>т. Трасса</v>
          </cell>
        </row>
        <row r="203">
          <cell r="M203" t="str">
            <v>2А</v>
          </cell>
          <cell r="O203" t="str">
            <v>Южный район</v>
          </cell>
          <cell r="P203">
            <v>80</v>
          </cell>
          <cell r="Q203">
            <v>65</v>
          </cell>
          <cell r="R203" t="str">
            <v>подземная</v>
          </cell>
          <cell r="S203" t="str">
            <v>т. Трасса</v>
          </cell>
        </row>
        <row r="204">
          <cell r="M204" t="str">
            <v>2А</v>
          </cell>
          <cell r="O204" t="str">
            <v>Южный район</v>
          </cell>
          <cell r="P204">
            <v>100</v>
          </cell>
          <cell r="Q204">
            <v>98</v>
          </cell>
          <cell r="R204" t="str">
            <v>подземная</v>
          </cell>
          <cell r="S204" t="str">
            <v>т. Трасса</v>
          </cell>
        </row>
        <row r="205">
          <cell r="M205" t="str">
            <v>2А</v>
          </cell>
          <cell r="O205" t="str">
            <v>Южный район</v>
          </cell>
          <cell r="P205">
            <v>80</v>
          </cell>
          <cell r="Q205">
            <v>28</v>
          </cell>
          <cell r="R205" t="str">
            <v>подземная</v>
          </cell>
          <cell r="S205" t="str">
            <v>т. Трасса</v>
          </cell>
        </row>
        <row r="206">
          <cell r="M206" t="str">
            <v>2А</v>
          </cell>
          <cell r="O206" t="str">
            <v>Южный район</v>
          </cell>
          <cell r="P206">
            <v>70</v>
          </cell>
          <cell r="Q206">
            <v>58</v>
          </cell>
          <cell r="R206" t="str">
            <v>подземная</v>
          </cell>
          <cell r="S206" t="str">
            <v>т. Трасса</v>
          </cell>
        </row>
        <row r="207">
          <cell r="M207">
            <v>3</v>
          </cell>
          <cell r="O207" t="str">
            <v>Южный район</v>
          </cell>
          <cell r="P207">
            <v>80</v>
          </cell>
          <cell r="Q207">
            <v>93</v>
          </cell>
          <cell r="R207" t="str">
            <v>подземная</v>
          </cell>
          <cell r="S207" t="str">
            <v>т. Трасса</v>
          </cell>
        </row>
        <row r="208">
          <cell r="M208">
            <v>6</v>
          </cell>
          <cell r="O208" t="str">
            <v>Северный район</v>
          </cell>
          <cell r="P208">
            <v>150</v>
          </cell>
          <cell r="Q208">
            <v>191.2</v>
          </cell>
          <cell r="R208" t="str">
            <v>подземная</v>
          </cell>
          <cell r="S208" t="str">
            <v>т. Трасса</v>
          </cell>
        </row>
        <row r="209">
          <cell r="M209" t="str">
            <v>7Т</v>
          </cell>
          <cell r="O209" t="str">
            <v>Северный район</v>
          </cell>
          <cell r="P209">
            <v>150</v>
          </cell>
          <cell r="Q209">
            <v>180</v>
          </cell>
          <cell r="R209" t="str">
            <v>подземная</v>
          </cell>
          <cell r="S209" t="str">
            <v>т. Трасса</v>
          </cell>
        </row>
        <row r="210">
          <cell r="M210" t="str">
            <v>2Г</v>
          </cell>
          <cell r="O210" t="str">
            <v>Южный район</v>
          </cell>
          <cell r="P210">
            <v>100</v>
          </cell>
          <cell r="Q210">
            <v>141</v>
          </cell>
          <cell r="R210" t="str">
            <v>подземная</v>
          </cell>
          <cell r="S210" t="str">
            <v>т. Трасса</v>
          </cell>
        </row>
        <row r="211">
          <cell r="M211">
            <v>1</v>
          </cell>
          <cell r="O211" t="str">
            <v>Южный район</v>
          </cell>
          <cell r="P211">
            <v>80</v>
          </cell>
          <cell r="Q211">
            <v>53</v>
          </cell>
          <cell r="R211" t="str">
            <v>подземная</v>
          </cell>
          <cell r="S211" t="str">
            <v>т. Трасса</v>
          </cell>
        </row>
        <row r="212">
          <cell r="M212">
            <v>1</v>
          </cell>
          <cell r="O212" t="str">
            <v>Южный район</v>
          </cell>
          <cell r="P212">
            <v>100</v>
          </cell>
          <cell r="Q212">
            <v>71.2</v>
          </cell>
          <cell r="R212" t="str">
            <v>подземная</v>
          </cell>
          <cell r="S212" t="str">
            <v>т. Трасса</v>
          </cell>
        </row>
        <row r="213">
          <cell r="M213">
            <v>1</v>
          </cell>
          <cell r="O213" t="str">
            <v>Южный район</v>
          </cell>
          <cell r="P213">
            <v>100</v>
          </cell>
          <cell r="Q213">
            <v>72</v>
          </cell>
          <cell r="R213" t="str">
            <v>подземная</v>
          </cell>
          <cell r="S213" t="str">
            <v>т. Трасса</v>
          </cell>
        </row>
        <row r="214">
          <cell r="M214">
            <v>1</v>
          </cell>
          <cell r="O214" t="str">
            <v>Южный район</v>
          </cell>
          <cell r="P214">
            <v>100</v>
          </cell>
          <cell r="Q214">
            <v>217</v>
          </cell>
          <cell r="R214" t="str">
            <v>подземная</v>
          </cell>
          <cell r="S214" t="str">
            <v>т. Трасса</v>
          </cell>
        </row>
        <row r="215">
          <cell r="M215" t="str">
            <v>11Л</v>
          </cell>
          <cell r="O215" t="str">
            <v>Южный район</v>
          </cell>
          <cell r="P215">
            <v>100</v>
          </cell>
          <cell r="Q215">
            <v>101.2</v>
          </cell>
          <cell r="R215" t="str">
            <v>подземная</v>
          </cell>
          <cell r="S215" t="str">
            <v>т. Трасса</v>
          </cell>
        </row>
        <row r="216">
          <cell r="M216">
            <v>4</v>
          </cell>
          <cell r="O216" t="str">
            <v>Южный район</v>
          </cell>
          <cell r="P216">
            <v>50</v>
          </cell>
          <cell r="Q216">
            <v>24.1</v>
          </cell>
          <cell r="R216" t="str">
            <v>подземная</v>
          </cell>
          <cell r="S216" t="str">
            <v>т. Трасса</v>
          </cell>
        </row>
        <row r="217">
          <cell r="M217">
            <v>4</v>
          </cell>
          <cell r="O217" t="str">
            <v>Южный район</v>
          </cell>
          <cell r="P217">
            <v>100</v>
          </cell>
          <cell r="Q217">
            <v>56.2</v>
          </cell>
          <cell r="R217" t="str">
            <v>подземная</v>
          </cell>
          <cell r="S217" t="str">
            <v>т. Трасса</v>
          </cell>
        </row>
        <row r="218">
          <cell r="M218">
            <v>4</v>
          </cell>
          <cell r="O218" t="str">
            <v>Южный район</v>
          </cell>
          <cell r="P218">
            <v>125</v>
          </cell>
          <cell r="Q218">
            <v>38.799999999999997</v>
          </cell>
          <cell r="R218" t="str">
            <v>подземная</v>
          </cell>
          <cell r="S218" t="str">
            <v>т. Трасса</v>
          </cell>
        </row>
        <row r="219">
          <cell r="M219">
            <v>4</v>
          </cell>
          <cell r="O219" t="str">
            <v>Южный район</v>
          </cell>
          <cell r="P219">
            <v>150</v>
          </cell>
          <cell r="Q219">
            <v>383</v>
          </cell>
          <cell r="R219" t="str">
            <v>подземная</v>
          </cell>
          <cell r="S219" t="str">
            <v>т. Трасса</v>
          </cell>
        </row>
        <row r="220">
          <cell r="M220">
            <v>4</v>
          </cell>
          <cell r="O220" t="str">
            <v>Южный район</v>
          </cell>
          <cell r="P220">
            <v>80</v>
          </cell>
          <cell r="Q220">
            <v>56</v>
          </cell>
          <cell r="R220" t="str">
            <v>подземная</v>
          </cell>
          <cell r="S220" t="str">
            <v>т. Трасса</v>
          </cell>
        </row>
        <row r="221">
          <cell r="M221">
            <v>1</v>
          </cell>
          <cell r="O221" t="str">
            <v>Южный район</v>
          </cell>
          <cell r="P221">
            <v>70</v>
          </cell>
          <cell r="Q221">
            <v>66.900000000000006</v>
          </cell>
          <cell r="R221" t="str">
            <v>подземная</v>
          </cell>
          <cell r="S221" t="str">
            <v>т. Трасса</v>
          </cell>
        </row>
        <row r="222">
          <cell r="M222">
            <v>1</v>
          </cell>
          <cell r="O222" t="str">
            <v>Южный район</v>
          </cell>
          <cell r="P222">
            <v>50</v>
          </cell>
          <cell r="Q222">
            <v>65.900000000000006</v>
          </cell>
          <cell r="R222" t="str">
            <v>подземная</v>
          </cell>
          <cell r="S222" t="str">
            <v>т. Трасса</v>
          </cell>
        </row>
        <row r="223">
          <cell r="M223">
            <v>1</v>
          </cell>
          <cell r="O223" t="str">
            <v>Южный район</v>
          </cell>
          <cell r="P223">
            <v>100</v>
          </cell>
          <cell r="Q223">
            <v>336</v>
          </cell>
          <cell r="R223" t="str">
            <v>подземная</v>
          </cell>
          <cell r="S223" t="str">
            <v>т. Трасса</v>
          </cell>
        </row>
        <row r="224">
          <cell r="M224">
            <v>1</v>
          </cell>
          <cell r="O224" t="str">
            <v>Южный район</v>
          </cell>
          <cell r="P224">
            <v>150</v>
          </cell>
          <cell r="Q224">
            <v>281</v>
          </cell>
          <cell r="R224" t="str">
            <v>подземная</v>
          </cell>
          <cell r="S224" t="str">
            <v>т. Трасса</v>
          </cell>
        </row>
        <row r="225">
          <cell r="M225">
            <v>1</v>
          </cell>
          <cell r="O225" t="str">
            <v>Южный район</v>
          </cell>
          <cell r="P225">
            <v>125</v>
          </cell>
          <cell r="Q225">
            <v>144.30000000000001</v>
          </cell>
          <cell r="R225" t="str">
            <v>подземная</v>
          </cell>
          <cell r="S225" t="str">
            <v>т. Трасса</v>
          </cell>
        </row>
        <row r="226">
          <cell r="M226">
            <v>1</v>
          </cell>
          <cell r="O226" t="str">
            <v>Южный район</v>
          </cell>
          <cell r="P226">
            <v>150</v>
          </cell>
          <cell r="Q226">
            <v>206</v>
          </cell>
          <cell r="R226" t="str">
            <v>подземная</v>
          </cell>
          <cell r="S226" t="str">
            <v>т. Трасса</v>
          </cell>
        </row>
        <row r="227">
          <cell r="M227">
            <v>1</v>
          </cell>
          <cell r="O227" t="str">
            <v>Южный район</v>
          </cell>
          <cell r="P227">
            <v>70</v>
          </cell>
          <cell r="Q227">
            <v>66.100000000000009</v>
          </cell>
          <cell r="R227" t="str">
            <v>подземная</v>
          </cell>
          <cell r="S227" t="str">
            <v>т. Трасса</v>
          </cell>
        </row>
        <row r="228">
          <cell r="M228">
            <v>1</v>
          </cell>
          <cell r="O228" t="str">
            <v>Южный район</v>
          </cell>
          <cell r="P228">
            <v>100</v>
          </cell>
          <cell r="Q228">
            <v>139</v>
          </cell>
          <cell r="R228" t="str">
            <v>подземная</v>
          </cell>
          <cell r="S228" t="str">
            <v>т. Трасса</v>
          </cell>
        </row>
        <row r="229">
          <cell r="M229">
            <v>1</v>
          </cell>
          <cell r="O229" t="str">
            <v>Южный район</v>
          </cell>
          <cell r="P229">
            <v>200</v>
          </cell>
          <cell r="Q229">
            <v>216</v>
          </cell>
          <cell r="R229" t="str">
            <v>подземная</v>
          </cell>
          <cell r="S229" t="str">
            <v>т. Трасса</v>
          </cell>
        </row>
        <row r="230">
          <cell r="M230">
            <v>1</v>
          </cell>
          <cell r="O230" t="str">
            <v>Южный район</v>
          </cell>
          <cell r="P230">
            <v>100</v>
          </cell>
          <cell r="Q230">
            <v>50</v>
          </cell>
          <cell r="R230" t="str">
            <v>подземная</v>
          </cell>
          <cell r="S230" t="str">
            <v>т. Трасса</v>
          </cell>
        </row>
        <row r="231">
          <cell r="M231">
            <v>1</v>
          </cell>
          <cell r="O231" t="str">
            <v>Южный район</v>
          </cell>
          <cell r="P231">
            <v>70</v>
          </cell>
          <cell r="Q231">
            <v>9</v>
          </cell>
          <cell r="R231" t="str">
            <v>подземная</v>
          </cell>
          <cell r="S231" t="str">
            <v>т. Трасса</v>
          </cell>
        </row>
        <row r="232">
          <cell r="M232">
            <v>1</v>
          </cell>
          <cell r="O232" t="str">
            <v>Южный район</v>
          </cell>
          <cell r="P232">
            <v>150</v>
          </cell>
          <cell r="Q232">
            <v>162</v>
          </cell>
          <cell r="R232" t="str">
            <v>подземная</v>
          </cell>
          <cell r="S232" t="str">
            <v>т. Трасса</v>
          </cell>
        </row>
        <row r="233">
          <cell r="M233">
            <v>1</v>
          </cell>
          <cell r="O233" t="str">
            <v>Южный район</v>
          </cell>
          <cell r="P233">
            <v>80</v>
          </cell>
          <cell r="Q233">
            <v>6</v>
          </cell>
          <cell r="R233" t="str">
            <v>подземная</v>
          </cell>
          <cell r="S233" t="str">
            <v>т. Трасса</v>
          </cell>
        </row>
        <row r="234">
          <cell r="M234">
            <v>1</v>
          </cell>
          <cell r="O234" t="str">
            <v>Южный район</v>
          </cell>
          <cell r="P234">
            <v>70</v>
          </cell>
          <cell r="Q234">
            <v>5.6</v>
          </cell>
          <cell r="R234" t="str">
            <v>подземная</v>
          </cell>
          <cell r="S234" t="str">
            <v>т. Трасса</v>
          </cell>
        </row>
        <row r="235">
          <cell r="M235">
            <v>1</v>
          </cell>
          <cell r="O235" t="str">
            <v>Южный район</v>
          </cell>
          <cell r="P235">
            <v>100</v>
          </cell>
          <cell r="Q235">
            <v>97.8</v>
          </cell>
          <cell r="R235" t="str">
            <v>подземная</v>
          </cell>
          <cell r="S235" t="str">
            <v>т. Трасса</v>
          </cell>
        </row>
        <row r="236">
          <cell r="M236">
            <v>1</v>
          </cell>
          <cell r="O236" t="str">
            <v>Южный район</v>
          </cell>
          <cell r="P236">
            <v>150</v>
          </cell>
          <cell r="Q236">
            <v>115</v>
          </cell>
          <cell r="R236" t="str">
            <v>подземная</v>
          </cell>
          <cell r="S236" t="str">
            <v>т. Трасса</v>
          </cell>
        </row>
        <row r="237">
          <cell r="M237">
            <v>1</v>
          </cell>
          <cell r="O237" t="str">
            <v>Южный район</v>
          </cell>
          <cell r="P237">
            <v>40</v>
          </cell>
          <cell r="Q237">
            <v>13.4</v>
          </cell>
          <cell r="R237" t="str">
            <v>подземная</v>
          </cell>
          <cell r="S237" t="str">
            <v>т. Трасса</v>
          </cell>
        </row>
        <row r="238">
          <cell r="M238">
            <v>1</v>
          </cell>
          <cell r="O238" t="str">
            <v>Южный район</v>
          </cell>
          <cell r="P238">
            <v>100</v>
          </cell>
          <cell r="Q238">
            <v>119.9</v>
          </cell>
          <cell r="R238" t="str">
            <v>подземная</v>
          </cell>
          <cell r="S238" t="str">
            <v>т. Трасса</v>
          </cell>
        </row>
        <row r="239">
          <cell r="M239" t="str">
            <v>2А</v>
          </cell>
          <cell r="O239" t="str">
            <v>Южный район</v>
          </cell>
          <cell r="P239">
            <v>250</v>
          </cell>
          <cell r="Q239">
            <v>563</v>
          </cell>
          <cell r="R239" t="str">
            <v>подземная</v>
          </cell>
          <cell r="S239" t="str">
            <v>т. Трасса</v>
          </cell>
        </row>
        <row r="240">
          <cell r="M240">
            <v>1</v>
          </cell>
          <cell r="O240" t="str">
            <v>Южный район</v>
          </cell>
          <cell r="P240">
            <v>80</v>
          </cell>
          <cell r="Q240">
            <v>28</v>
          </cell>
          <cell r="R240" t="str">
            <v>подземная</v>
          </cell>
          <cell r="S240" t="str">
            <v>т. Трасса</v>
          </cell>
        </row>
        <row r="241">
          <cell r="M241">
            <v>1</v>
          </cell>
          <cell r="O241" t="str">
            <v>Южный район</v>
          </cell>
          <cell r="P241">
            <v>300</v>
          </cell>
          <cell r="Q241">
            <v>40</v>
          </cell>
          <cell r="R241" t="str">
            <v>Надземная</v>
          </cell>
          <cell r="S241" t="str">
            <v>т. Трасса</v>
          </cell>
        </row>
        <row r="242">
          <cell r="M242">
            <v>1</v>
          </cell>
          <cell r="O242" t="str">
            <v>Южный район</v>
          </cell>
          <cell r="P242">
            <v>300</v>
          </cell>
          <cell r="Q242">
            <v>80</v>
          </cell>
          <cell r="R242" t="str">
            <v>Подземная</v>
          </cell>
          <cell r="S242" t="str">
            <v>т. Трасса</v>
          </cell>
        </row>
        <row r="243">
          <cell r="M243" t="str">
            <v>7Т</v>
          </cell>
          <cell r="O243" t="str">
            <v>Северный район</v>
          </cell>
          <cell r="P243">
            <v>150</v>
          </cell>
          <cell r="Q243">
            <v>125</v>
          </cell>
          <cell r="R243" t="str">
            <v>подземная</v>
          </cell>
          <cell r="S243" t="str">
            <v>т. Трасса</v>
          </cell>
        </row>
        <row r="244">
          <cell r="M244" t="str">
            <v>7Т</v>
          </cell>
          <cell r="O244" t="str">
            <v>Северный район</v>
          </cell>
          <cell r="P244">
            <v>80</v>
          </cell>
          <cell r="Q244">
            <v>158.5</v>
          </cell>
          <cell r="R244" t="str">
            <v>подземная</v>
          </cell>
          <cell r="S244" t="str">
            <v>т. Трасса</v>
          </cell>
        </row>
        <row r="245">
          <cell r="M245" t="str">
            <v>7Т</v>
          </cell>
          <cell r="O245" t="str">
            <v>Северный район</v>
          </cell>
          <cell r="P245">
            <v>40</v>
          </cell>
          <cell r="Q245">
            <v>48.5</v>
          </cell>
          <cell r="R245" t="str">
            <v>подземная</v>
          </cell>
          <cell r="S245" t="str">
            <v>т. Трасса</v>
          </cell>
        </row>
        <row r="246">
          <cell r="M246" t="str">
            <v>2 (Сев)</v>
          </cell>
          <cell r="O246" t="str">
            <v>Северный район</v>
          </cell>
          <cell r="P246">
            <v>300</v>
          </cell>
          <cell r="Q246">
            <v>318.89999999999998</v>
          </cell>
          <cell r="R246" t="str">
            <v>подземная</v>
          </cell>
          <cell r="S246" t="str">
            <v>т. Трасса</v>
          </cell>
        </row>
        <row r="247">
          <cell r="M247">
            <v>3</v>
          </cell>
          <cell r="O247" t="str">
            <v>Южный район</v>
          </cell>
          <cell r="P247">
            <v>250</v>
          </cell>
          <cell r="Q247">
            <v>110.6</v>
          </cell>
          <cell r="R247" t="str">
            <v>подземная</v>
          </cell>
          <cell r="S247" t="str">
            <v>т. Трасса</v>
          </cell>
        </row>
        <row r="248">
          <cell r="M248" t="str">
            <v>2К</v>
          </cell>
          <cell r="O248" t="str">
            <v>Южный район</v>
          </cell>
          <cell r="P248">
            <v>150</v>
          </cell>
          <cell r="Q248">
            <v>140.9</v>
          </cell>
          <cell r="R248" t="str">
            <v>подземная</v>
          </cell>
          <cell r="S248" t="str">
            <v>т. Трасса</v>
          </cell>
        </row>
        <row r="249">
          <cell r="M249">
            <v>1</v>
          </cell>
          <cell r="O249" t="str">
            <v>Южный район</v>
          </cell>
          <cell r="P249">
            <v>125</v>
          </cell>
          <cell r="Q249">
            <v>9.3000000000000007</v>
          </cell>
          <cell r="R249" t="str">
            <v>подземная</v>
          </cell>
          <cell r="S249" t="str">
            <v>т. Трасса</v>
          </cell>
        </row>
        <row r="250">
          <cell r="M250">
            <v>5</v>
          </cell>
          <cell r="O250" t="str">
            <v>Южный район</v>
          </cell>
          <cell r="P250">
            <v>100</v>
          </cell>
          <cell r="Q250">
            <v>80</v>
          </cell>
          <cell r="R250" t="str">
            <v>Подземная</v>
          </cell>
          <cell r="S250" t="str">
            <v>т. Трасса</v>
          </cell>
        </row>
        <row r="251">
          <cell r="M251" t="str">
            <v>2Г</v>
          </cell>
          <cell r="O251" t="str">
            <v>Южный район</v>
          </cell>
          <cell r="P251">
            <v>150</v>
          </cell>
          <cell r="Q251">
            <v>76.8</v>
          </cell>
          <cell r="R251" t="str">
            <v>подземная</v>
          </cell>
          <cell r="S251" t="str">
            <v>т. Трасса</v>
          </cell>
        </row>
        <row r="252">
          <cell r="M252" t="str">
            <v>2Г</v>
          </cell>
          <cell r="O252" t="str">
            <v>Южный район</v>
          </cell>
          <cell r="P252">
            <v>100</v>
          </cell>
          <cell r="Q252">
            <v>108.1</v>
          </cell>
          <cell r="R252" t="str">
            <v>подземная</v>
          </cell>
          <cell r="S252" t="str">
            <v>т. Трасса</v>
          </cell>
        </row>
        <row r="253">
          <cell r="M253" t="str">
            <v>2Г</v>
          </cell>
          <cell r="O253" t="str">
            <v>Южный район</v>
          </cell>
          <cell r="P253">
            <v>80</v>
          </cell>
          <cell r="Q253">
            <v>40.200000000000003</v>
          </cell>
          <cell r="R253" t="str">
            <v>подземная</v>
          </cell>
          <cell r="S253" t="str">
            <v>т. Трасса</v>
          </cell>
        </row>
        <row r="254">
          <cell r="M254" t="str">
            <v>2Н</v>
          </cell>
          <cell r="O254" t="str">
            <v>Южный район</v>
          </cell>
          <cell r="P254">
            <v>50</v>
          </cell>
          <cell r="Q254">
            <v>37</v>
          </cell>
          <cell r="R254" t="str">
            <v>подземная</v>
          </cell>
          <cell r="S254" t="str">
            <v>т. Трасса</v>
          </cell>
        </row>
        <row r="255">
          <cell r="M255">
            <v>1</v>
          </cell>
          <cell r="O255" t="str">
            <v>Южный район</v>
          </cell>
          <cell r="P255">
            <v>100</v>
          </cell>
          <cell r="Q255">
            <v>7.5</v>
          </cell>
          <cell r="R255" t="str">
            <v>подземная</v>
          </cell>
          <cell r="S255" t="str">
            <v>т. Трасса</v>
          </cell>
        </row>
        <row r="256">
          <cell r="M256">
            <v>1</v>
          </cell>
          <cell r="O256" t="str">
            <v>Южный район</v>
          </cell>
          <cell r="P256">
            <v>50</v>
          </cell>
          <cell r="Q256">
            <v>60</v>
          </cell>
          <cell r="R256" t="str">
            <v>подземная</v>
          </cell>
          <cell r="S256" t="str">
            <v>т. Трасса</v>
          </cell>
        </row>
        <row r="257">
          <cell r="M257">
            <v>5</v>
          </cell>
          <cell r="O257" t="str">
            <v>Южный район</v>
          </cell>
          <cell r="P257">
            <v>150</v>
          </cell>
          <cell r="Q257">
            <v>65</v>
          </cell>
          <cell r="R257" t="str">
            <v>подземная</v>
          </cell>
          <cell r="S257" t="str">
            <v>т. Трасса</v>
          </cell>
        </row>
        <row r="258">
          <cell r="M258">
            <v>5</v>
          </cell>
          <cell r="O258" t="str">
            <v>Южный район</v>
          </cell>
          <cell r="P258">
            <v>125</v>
          </cell>
          <cell r="Q258">
            <v>115</v>
          </cell>
          <cell r="R258" t="str">
            <v>подземная</v>
          </cell>
          <cell r="S258" t="str">
            <v>т. Трасса</v>
          </cell>
        </row>
        <row r="259">
          <cell r="M259">
            <v>5</v>
          </cell>
          <cell r="O259" t="str">
            <v>Южный район</v>
          </cell>
          <cell r="P259">
            <v>100</v>
          </cell>
          <cell r="Q259">
            <v>115</v>
          </cell>
          <cell r="R259" t="str">
            <v>подземная</v>
          </cell>
          <cell r="S259" t="str">
            <v>т. Трасса</v>
          </cell>
        </row>
        <row r="260">
          <cell r="M260">
            <v>5</v>
          </cell>
          <cell r="O260" t="str">
            <v>Южный район</v>
          </cell>
          <cell r="P260">
            <v>80</v>
          </cell>
          <cell r="Q260">
            <v>115</v>
          </cell>
          <cell r="R260" t="str">
            <v>подземная</v>
          </cell>
          <cell r="S260" t="str">
            <v>т. Трасса</v>
          </cell>
        </row>
        <row r="261">
          <cell r="M261">
            <v>5</v>
          </cell>
          <cell r="O261" t="str">
            <v>Южный район</v>
          </cell>
          <cell r="P261">
            <v>70</v>
          </cell>
          <cell r="Q261">
            <v>30</v>
          </cell>
          <cell r="R261" t="str">
            <v>подземная</v>
          </cell>
          <cell r="S261" t="str">
            <v>т. Трасса</v>
          </cell>
        </row>
        <row r="262">
          <cell r="M262">
            <v>5</v>
          </cell>
          <cell r="O262" t="str">
            <v>Южный район</v>
          </cell>
          <cell r="P262">
            <v>50</v>
          </cell>
          <cell r="Q262">
            <v>8.6999999999999993</v>
          </cell>
          <cell r="R262" t="str">
            <v>подземная</v>
          </cell>
          <cell r="S262" t="str">
            <v>т. Трасса</v>
          </cell>
        </row>
        <row r="263">
          <cell r="M263">
            <v>4</v>
          </cell>
          <cell r="O263" t="str">
            <v>Южный район</v>
          </cell>
          <cell r="P263">
            <v>100</v>
          </cell>
          <cell r="Q263">
            <v>33</v>
          </cell>
          <cell r="R263" t="str">
            <v>подземная</v>
          </cell>
          <cell r="S263" t="str">
            <v>т. Трасса</v>
          </cell>
        </row>
        <row r="264">
          <cell r="M264" t="str">
            <v>2Г</v>
          </cell>
          <cell r="O264" t="str">
            <v>Южный район</v>
          </cell>
          <cell r="P264">
            <v>80</v>
          </cell>
          <cell r="Q264">
            <v>116.8</v>
          </cell>
          <cell r="R264" t="str">
            <v>подземная</v>
          </cell>
          <cell r="S264" t="str">
            <v>т. Трасса</v>
          </cell>
        </row>
        <row r="265">
          <cell r="M265" t="str">
            <v>2Г</v>
          </cell>
          <cell r="O265" t="str">
            <v>Южный район</v>
          </cell>
          <cell r="P265">
            <v>40</v>
          </cell>
          <cell r="Q265">
            <v>10.5</v>
          </cell>
          <cell r="R265" t="str">
            <v>подземная</v>
          </cell>
          <cell r="S265" t="str">
            <v>т. Трасса</v>
          </cell>
        </row>
        <row r="266">
          <cell r="M266">
            <v>1</v>
          </cell>
          <cell r="O266" t="str">
            <v>Южный район</v>
          </cell>
          <cell r="P266">
            <v>150</v>
          </cell>
          <cell r="Q266">
            <v>113.1</v>
          </cell>
          <cell r="R266" t="str">
            <v>подземная</v>
          </cell>
          <cell r="S266" t="str">
            <v>т. Трасса</v>
          </cell>
        </row>
        <row r="267">
          <cell r="M267">
            <v>1</v>
          </cell>
          <cell r="O267" t="str">
            <v>Южный район</v>
          </cell>
          <cell r="P267">
            <v>80</v>
          </cell>
          <cell r="Q267">
            <v>54</v>
          </cell>
          <cell r="R267" t="str">
            <v>подземная</v>
          </cell>
          <cell r="S267" t="str">
            <v>т. Трасса</v>
          </cell>
        </row>
        <row r="268">
          <cell r="M268">
            <v>1</v>
          </cell>
          <cell r="O268" t="str">
            <v>Южный район</v>
          </cell>
          <cell r="P268">
            <v>70</v>
          </cell>
          <cell r="Q268">
            <v>60</v>
          </cell>
          <cell r="R268" t="str">
            <v>подземная</v>
          </cell>
          <cell r="S268" t="str">
            <v>т. Трасса</v>
          </cell>
        </row>
        <row r="269">
          <cell r="M269">
            <v>1</v>
          </cell>
          <cell r="O269" t="str">
            <v>Южный район</v>
          </cell>
          <cell r="P269">
            <v>50</v>
          </cell>
          <cell r="Q269">
            <v>31</v>
          </cell>
          <cell r="R269" t="str">
            <v>подземная</v>
          </cell>
          <cell r="S269" t="str">
            <v>т. Трасса</v>
          </cell>
        </row>
        <row r="270">
          <cell r="M270" t="str">
            <v>2Н</v>
          </cell>
          <cell r="O270" t="str">
            <v>Южный район</v>
          </cell>
          <cell r="P270">
            <v>70</v>
          </cell>
          <cell r="Q270">
            <v>22.5</v>
          </cell>
          <cell r="R270" t="str">
            <v>подземная</v>
          </cell>
          <cell r="S270" t="str">
            <v>т. Трасса</v>
          </cell>
        </row>
        <row r="271">
          <cell r="M271">
            <v>1</v>
          </cell>
          <cell r="O271" t="str">
            <v>Южный район</v>
          </cell>
          <cell r="P271">
            <v>70</v>
          </cell>
          <cell r="Q271">
            <v>487.5</v>
          </cell>
          <cell r="R271" t="str">
            <v>подземная</v>
          </cell>
          <cell r="S271" t="str">
            <v>т. Трасса</v>
          </cell>
        </row>
        <row r="272">
          <cell r="M272">
            <v>1</v>
          </cell>
          <cell r="O272" t="str">
            <v>Южный район</v>
          </cell>
          <cell r="P272">
            <v>80</v>
          </cell>
          <cell r="Q272">
            <v>218.7</v>
          </cell>
          <cell r="R272" t="str">
            <v>подземная</v>
          </cell>
          <cell r="S272" t="str">
            <v>т. Трасса</v>
          </cell>
        </row>
        <row r="273">
          <cell r="M273">
            <v>1</v>
          </cell>
          <cell r="O273" t="str">
            <v>Южный район</v>
          </cell>
          <cell r="P273">
            <v>100</v>
          </cell>
          <cell r="Q273">
            <v>1021.5000000000001</v>
          </cell>
          <cell r="R273" t="str">
            <v>подземная</v>
          </cell>
          <cell r="S273" t="str">
            <v>т. Трасса</v>
          </cell>
        </row>
        <row r="274">
          <cell r="M274">
            <v>1</v>
          </cell>
          <cell r="O274" t="str">
            <v>Южный район</v>
          </cell>
          <cell r="P274">
            <v>125</v>
          </cell>
          <cell r="Q274">
            <v>120</v>
          </cell>
          <cell r="R274" t="str">
            <v>подземная</v>
          </cell>
          <cell r="S274" t="str">
            <v>т. Трасса</v>
          </cell>
        </row>
        <row r="275">
          <cell r="M275">
            <v>1</v>
          </cell>
          <cell r="O275" t="str">
            <v>Южный район</v>
          </cell>
          <cell r="P275">
            <v>150</v>
          </cell>
          <cell r="Q275">
            <v>350.2</v>
          </cell>
          <cell r="R275" t="str">
            <v>подземная</v>
          </cell>
          <cell r="S275" t="str">
            <v>т. Трасса</v>
          </cell>
        </row>
        <row r="276">
          <cell r="M276">
            <v>1</v>
          </cell>
          <cell r="O276" t="str">
            <v>Южный район</v>
          </cell>
          <cell r="P276">
            <v>200</v>
          </cell>
          <cell r="Q276">
            <v>269.39999999999998</v>
          </cell>
          <cell r="R276" t="str">
            <v>подземная</v>
          </cell>
          <cell r="S276" t="str">
            <v>т. Трасса</v>
          </cell>
        </row>
        <row r="277">
          <cell r="M277">
            <v>1</v>
          </cell>
          <cell r="O277" t="str">
            <v>Южный район</v>
          </cell>
          <cell r="P277">
            <v>250</v>
          </cell>
          <cell r="Q277">
            <v>102</v>
          </cell>
          <cell r="R277" t="str">
            <v>подземная</v>
          </cell>
          <cell r="S277" t="str">
            <v>т. Трасса</v>
          </cell>
        </row>
        <row r="278">
          <cell r="M278">
            <v>7</v>
          </cell>
          <cell r="O278" t="str">
            <v>Северный район</v>
          </cell>
          <cell r="P278">
            <v>150</v>
          </cell>
          <cell r="Q278">
            <v>230</v>
          </cell>
          <cell r="R278" t="str">
            <v>подземная</v>
          </cell>
          <cell r="S278" t="str">
            <v>т. Трасса</v>
          </cell>
        </row>
        <row r="279">
          <cell r="M279" t="str">
            <v>2Н</v>
          </cell>
          <cell r="O279" t="str">
            <v>Южный район</v>
          </cell>
          <cell r="P279">
            <v>200</v>
          </cell>
          <cell r="Q279">
            <v>148.5</v>
          </cell>
          <cell r="R279" t="str">
            <v>подземная</v>
          </cell>
          <cell r="S279" t="str">
            <v>т. Трасса</v>
          </cell>
          <cell r="T279" t="str">
            <v>4-х трубная</v>
          </cell>
        </row>
        <row r="280">
          <cell r="M280" t="str">
            <v>2Н</v>
          </cell>
          <cell r="O280" t="str">
            <v>Южный район</v>
          </cell>
          <cell r="P280">
            <v>150</v>
          </cell>
          <cell r="Q280">
            <v>40</v>
          </cell>
          <cell r="R280" t="str">
            <v>подземная</v>
          </cell>
          <cell r="S280" t="str">
            <v>ГВС</v>
          </cell>
          <cell r="T280" t="str">
            <v>4-х трубная</v>
          </cell>
        </row>
        <row r="281">
          <cell r="M281" t="str">
            <v>2Н</v>
          </cell>
          <cell r="O281" t="str">
            <v>Южный район</v>
          </cell>
          <cell r="P281">
            <v>100</v>
          </cell>
          <cell r="Q281">
            <v>40</v>
          </cell>
          <cell r="R281" t="str">
            <v>подземная</v>
          </cell>
          <cell r="S281" t="str">
            <v>ГВС</v>
          </cell>
          <cell r="T281" t="str">
            <v>4-х трубная</v>
          </cell>
        </row>
        <row r="282">
          <cell r="M282" t="str">
            <v>2Н</v>
          </cell>
          <cell r="O282" t="str">
            <v>Южный район</v>
          </cell>
          <cell r="P282">
            <v>150</v>
          </cell>
          <cell r="Q282">
            <v>80</v>
          </cell>
          <cell r="R282" t="str">
            <v>Подземная</v>
          </cell>
          <cell r="S282" t="str">
            <v>т. Трасса</v>
          </cell>
          <cell r="T282" t="str">
            <v>4-х трубная</v>
          </cell>
        </row>
        <row r="283">
          <cell r="M283" t="str">
            <v>2Н</v>
          </cell>
          <cell r="O283" t="str">
            <v>Южный район</v>
          </cell>
          <cell r="P283">
            <v>125</v>
          </cell>
          <cell r="Q283">
            <v>39</v>
          </cell>
          <cell r="R283" t="str">
            <v>подземная</v>
          </cell>
          <cell r="S283" t="str">
            <v>т. Трасса</v>
          </cell>
        </row>
        <row r="284">
          <cell r="M284" t="str">
            <v>2Н</v>
          </cell>
          <cell r="O284" t="str">
            <v>Южный район</v>
          </cell>
          <cell r="P284">
            <v>80</v>
          </cell>
          <cell r="Q284">
            <v>32</v>
          </cell>
          <cell r="R284" t="str">
            <v>подземная</v>
          </cell>
          <cell r="S284" t="str">
            <v>т. Трасса</v>
          </cell>
        </row>
        <row r="285">
          <cell r="M285" t="str">
            <v>11Л</v>
          </cell>
          <cell r="O285" t="str">
            <v>Южный район</v>
          </cell>
          <cell r="P285">
            <v>70</v>
          </cell>
          <cell r="Q285">
            <v>44</v>
          </cell>
          <cell r="R285" t="str">
            <v>подземная</v>
          </cell>
          <cell r="S285" t="str">
            <v>т. Трасса</v>
          </cell>
        </row>
        <row r="286">
          <cell r="M286" t="str">
            <v>11Л</v>
          </cell>
          <cell r="O286" t="str">
            <v>Южный район</v>
          </cell>
          <cell r="P286">
            <v>50</v>
          </cell>
          <cell r="Q286">
            <v>23.2</v>
          </cell>
          <cell r="R286" t="str">
            <v>подземная</v>
          </cell>
          <cell r="S286" t="str">
            <v>т. Трасса</v>
          </cell>
        </row>
        <row r="287">
          <cell r="M287">
            <v>4</v>
          </cell>
          <cell r="O287" t="str">
            <v>Южный район</v>
          </cell>
          <cell r="P287">
            <v>125</v>
          </cell>
          <cell r="Q287">
            <v>78</v>
          </cell>
          <cell r="R287" t="str">
            <v>подземная</v>
          </cell>
          <cell r="S287" t="str">
            <v>т. Трасса</v>
          </cell>
        </row>
        <row r="288">
          <cell r="M288">
            <v>1</v>
          </cell>
          <cell r="O288" t="str">
            <v>Южный район</v>
          </cell>
          <cell r="P288">
            <v>80</v>
          </cell>
          <cell r="Q288">
            <v>96.3</v>
          </cell>
          <cell r="R288" t="str">
            <v>подземная</v>
          </cell>
          <cell r="S288" t="str">
            <v>т. Трасса</v>
          </cell>
        </row>
        <row r="289">
          <cell r="M289">
            <v>1</v>
          </cell>
          <cell r="O289" t="str">
            <v>Южный район</v>
          </cell>
          <cell r="P289">
            <v>100</v>
          </cell>
          <cell r="Q289">
            <v>22.5</v>
          </cell>
          <cell r="R289" t="str">
            <v>подземная</v>
          </cell>
          <cell r="S289" t="str">
            <v>т. Трасса</v>
          </cell>
        </row>
        <row r="290">
          <cell r="M290">
            <v>7</v>
          </cell>
          <cell r="O290" t="str">
            <v>Северный район</v>
          </cell>
          <cell r="P290">
            <v>150</v>
          </cell>
          <cell r="Q290">
            <v>80</v>
          </cell>
          <cell r="R290" t="str">
            <v>подземная</v>
          </cell>
          <cell r="S290" t="str">
            <v>т. Трасса</v>
          </cell>
        </row>
        <row r="291">
          <cell r="M291" t="str">
            <v>7Т</v>
          </cell>
          <cell r="O291" t="str">
            <v>Северный район</v>
          </cell>
          <cell r="P291">
            <v>100</v>
          </cell>
          <cell r="Q291">
            <v>32</v>
          </cell>
          <cell r="R291" t="str">
            <v>подземная</v>
          </cell>
          <cell r="S291" t="str">
            <v>т. Трасса</v>
          </cell>
        </row>
        <row r="292">
          <cell r="M292">
            <v>1</v>
          </cell>
          <cell r="O292" t="str">
            <v>Южный район</v>
          </cell>
          <cell r="P292">
            <v>300</v>
          </cell>
          <cell r="Q292">
            <v>134</v>
          </cell>
          <cell r="R292" t="str">
            <v>подземная</v>
          </cell>
          <cell r="S292" t="str">
            <v>т. Трасса</v>
          </cell>
        </row>
        <row r="293">
          <cell r="M293" t="str">
            <v>2К</v>
          </cell>
          <cell r="O293" t="str">
            <v>Южный район</v>
          </cell>
          <cell r="P293">
            <v>150</v>
          </cell>
          <cell r="Q293">
            <v>30</v>
          </cell>
          <cell r="R293" t="str">
            <v>подземная</v>
          </cell>
          <cell r="S293" t="str">
            <v>т. Трасса</v>
          </cell>
        </row>
        <row r="294">
          <cell r="M294" t="str">
            <v>2К</v>
          </cell>
          <cell r="O294" t="str">
            <v>Южный район</v>
          </cell>
          <cell r="P294">
            <v>125</v>
          </cell>
          <cell r="Q294">
            <v>209</v>
          </cell>
          <cell r="R294" t="str">
            <v>подземная</v>
          </cell>
          <cell r="S294" t="str">
            <v>т. Трасса</v>
          </cell>
        </row>
        <row r="295">
          <cell r="M295" t="str">
            <v>7Т</v>
          </cell>
          <cell r="O295" t="str">
            <v>Северный район</v>
          </cell>
          <cell r="P295">
            <v>200</v>
          </cell>
          <cell r="Q295">
            <v>80</v>
          </cell>
          <cell r="R295" t="str">
            <v>подземная</v>
          </cell>
          <cell r="S295" t="str">
            <v>т. Трасса</v>
          </cell>
        </row>
        <row r="296">
          <cell r="M296" t="str">
            <v>7Т</v>
          </cell>
          <cell r="O296" t="str">
            <v>Северный район</v>
          </cell>
          <cell r="P296">
            <v>150</v>
          </cell>
          <cell r="Q296">
            <v>61</v>
          </cell>
          <cell r="R296" t="str">
            <v>подземная</v>
          </cell>
          <cell r="S296" t="str">
            <v>т. Трасса</v>
          </cell>
        </row>
        <row r="297">
          <cell r="M297" t="str">
            <v>7Т</v>
          </cell>
          <cell r="O297" t="str">
            <v>Северный район</v>
          </cell>
          <cell r="P297">
            <v>100</v>
          </cell>
          <cell r="Q297">
            <v>117.5</v>
          </cell>
          <cell r="R297" t="str">
            <v>подземная</v>
          </cell>
          <cell r="S297" t="str">
            <v>т. Трасса</v>
          </cell>
        </row>
        <row r="298">
          <cell r="M298" t="str">
            <v>7Т</v>
          </cell>
          <cell r="O298" t="str">
            <v>Северный район</v>
          </cell>
          <cell r="P298">
            <v>70</v>
          </cell>
          <cell r="Q298">
            <v>41.5</v>
          </cell>
          <cell r="R298" t="str">
            <v>подземная</v>
          </cell>
          <cell r="S298" t="str">
            <v>т. Трасса</v>
          </cell>
        </row>
        <row r="299">
          <cell r="M299" t="str">
            <v>7Т</v>
          </cell>
          <cell r="O299" t="str">
            <v>Северный район</v>
          </cell>
          <cell r="P299">
            <v>50</v>
          </cell>
          <cell r="Q299">
            <v>25</v>
          </cell>
          <cell r="R299" t="str">
            <v>подземная</v>
          </cell>
          <cell r="S299" t="str">
            <v>т. Трасса</v>
          </cell>
        </row>
        <row r="300">
          <cell r="M300" t="str">
            <v>2Г</v>
          </cell>
          <cell r="O300" t="str">
            <v>Южный район</v>
          </cell>
          <cell r="P300">
            <v>50</v>
          </cell>
          <cell r="Q300">
            <v>70</v>
          </cell>
          <cell r="R300" t="str">
            <v>подземная</v>
          </cell>
          <cell r="S300" t="str">
            <v>т. Трасса</v>
          </cell>
        </row>
        <row r="301">
          <cell r="M301" t="str">
            <v>2Н</v>
          </cell>
          <cell r="O301" t="str">
            <v>Южный район</v>
          </cell>
          <cell r="P301">
            <v>300</v>
          </cell>
          <cell r="Q301">
            <v>149.30000000000001</v>
          </cell>
          <cell r="R301" t="str">
            <v>подземная</v>
          </cell>
          <cell r="S301" t="str">
            <v>т. Трасса</v>
          </cell>
        </row>
        <row r="302">
          <cell r="M302" t="str">
            <v>2Н</v>
          </cell>
          <cell r="O302" t="str">
            <v>Южный район</v>
          </cell>
          <cell r="P302">
            <v>200</v>
          </cell>
          <cell r="Q302">
            <v>519</v>
          </cell>
          <cell r="R302" t="str">
            <v>подземная</v>
          </cell>
          <cell r="S302" t="str">
            <v>т. Трасса</v>
          </cell>
        </row>
        <row r="303">
          <cell r="M303" t="str">
            <v>2Н</v>
          </cell>
          <cell r="O303" t="str">
            <v>Южный район</v>
          </cell>
          <cell r="P303">
            <v>150</v>
          </cell>
          <cell r="Q303">
            <v>79.099999999999994</v>
          </cell>
          <cell r="R303" t="str">
            <v>подземная</v>
          </cell>
          <cell r="S303" t="str">
            <v>т. Трасса</v>
          </cell>
        </row>
        <row r="304">
          <cell r="M304">
            <v>1</v>
          </cell>
          <cell r="O304" t="str">
            <v>Южный район</v>
          </cell>
          <cell r="P304">
            <v>100</v>
          </cell>
          <cell r="Q304">
            <v>49</v>
          </cell>
          <cell r="R304" t="str">
            <v>подземная</v>
          </cell>
          <cell r="S304" t="str">
            <v>т. Трасса</v>
          </cell>
        </row>
        <row r="305">
          <cell r="M305">
            <v>4</v>
          </cell>
          <cell r="O305" t="str">
            <v>Южный район</v>
          </cell>
          <cell r="P305">
            <v>100</v>
          </cell>
          <cell r="Q305">
            <v>15</v>
          </cell>
          <cell r="R305" t="str">
            <v>подземная</v>
          </cell>
          <cell r="S305" t="str">
            <v>т. Трасса</v>
          </cell>
        </row>
        <row r="306">
          <cell r="M306">
            <v>1</v>
          </cell>
          <cell r="O306" t="str">
            <v>Южный район</v>
          </cell>
          <cell r="P306">
            <v>350</v>
          </cell>
          <cell r="Q306">
            <v>191.8</v>
          </cell>
          <cell r="R306" t="str">
            <v>подземная</v>
          </cell>
          <cell r="S306" t="str">
            <v>т. Трасса</v>
          </cell>
        </row>
        <row r="307">
          <cell r="M307">
            <v>1</v>
          </cell>
          <cell r="O307" t="str">
            <v>Южный район</v>
          </cell>
          <cell r="P307">
            <v>250</v>
          </cell>
          <cell r="Q307">
            <v>148.4</v>
          </cell>
          <cell r="R307" t="str">
            <v>подземная</v>
          </cell>
          <cell r="S307" t="str">
            <v>т. Трасса</v>
          </cell>
        </row>
        <row r="308">
          <cell r="M308">
            <v>1</v>
          </cell>
          <cell r="O308" t="str">
            <v>Южный район</v>
          </cell>
          <cell r="P308">
            <v>150</v>
          </cell>
          <cell r="Q308">
            <v>68.099999999999994</v>
          </cell>
          <cell r="R308" t="str">
            <v>подземная</v>
          </cell>
          <cell r="S308" t="str">
            <v>т. Трасса</v>
          </cell>
        </row>
        <row r="309">
          <cell r="M309">
            <v>1</v>
          </cell>
          <cell r="O309" t="str">
            <v>Южный район</v>
          </cell>
          <cell r="P309">
            <v>80</v>
          </cell>
          <cell r="Q309">
            <v>12.5</v>
          </cell>
          <cell r="R309" t="str">
            <v>подземная</v>
          </cell>
          <cell r="S309" t="str">
            <v>т. Трасса</v>
          </cell>
        </row>
        <row r="310">
          <cell r="M310">
            <v>8</v>
          </cell>
          <cell r="O310" t="str">
            <v>Северный район</v>
          </cell>
          <cell r="P310">
            <v>50</v>
          </cell>
          <cell r="Q310">
            <v>47</v>
          </cell>
          <cell r="R310" t="str">
            <v>подземная</v>
          </cell>
          <cell r="S310" t="str">
            <v>т. Трасса</v>
          </cell>
        </row>
        <row r="311">
          <cell r="M311">
            <v>8</v>
          </cell>
          <cell r="O311" t="str">
            <v>Северный район</v>
          </cell>
          <cell r="P311">
            <v>70</v>
          </cell>
          <cell r="Q311">
            <v>235</v>
          </cell>
          <cell r="R311" t="str">
            <v>подземная</v>
          </cell>
          <cell r="S311" t="str">
            <v>т. Трасса</v>
          </cell>
        </row>
        <row r="312">
          <cell r="M312">
            <v>8</v>
          </cell>
          <cell r="O312" t="str">
            <v>Северный район</v>
          </cell>
          <cell r="P312">
            <v>80</v>
          </cell>
          <cell r="Q312">
            <v>252</v>
          </cell>
          <cell r="R312" t="str">
            <v>подземная</v>
          </cell>
          <cell r="S312" t="str">
            <v>т. Трасса</v>
          </cell>
        </row>
        <row r="313">
          <cell r="M313">
            <v>8</v>
          </cell>
          <cell r="O313" t="str">
            <v>Северный район</v>
          </cell>
          <cell r="P313">
            <v>100</v>
          </cell>
          <cell r="Q313">
            <v>685</v>
          </cell>
          <cell r="R313" t="str">
            <v>подземная</v>
          </cell>
          <cell r="S313" t="str">
            <v>т. Трасса</v>
          </cell>
        </row>
        <row r="314">
          <cell r="M314">
            <v>8</v>
          </cell>
          <cell r="O314" t="str">
            <v>Северный район</v>
          </cell>
          <cell r="P314">
            <v>150</v>
          </cell>
          <cell r="Q314">
            <v>10</v>
          </cell>
          <cell r="R314" t="str">
            <v>подземная</v>
          </cell>
          <cell r="S314" t="str">
            <v>т. Трасса</v>
          </cell>
        </row>
        <row r="315">
          <cell r="M315">
            <v>8</v>
          </cell>
          <cell r="O315" t="str">
            <v>Северный район</v>
          </cell>
          <cell r="P315">
            <v>200</v>
          </cell>
          <cell r="Q315">
            <v>280</v>
          </cell>
          <cell r="R315" t="str">
            <v>подземная</v>
          </cell>
          <cell r="S315" t="str">
            <v>т. Трасса</v>
          </cell>
        </row>
        <row r="316">
          <cell r="M316" t="str">
            <v>8А</v>
          </cell>
          <cell r="O316" t="str">
            <v>Северный район</v>
          </cell>
          <cell r="P316">
            <v>100</v>
          </cell>
          <cell r="Q316">
            <v>181</v>
          </cell>
          <cell r="R316" t="str">
            <v>подземная</v>
          </cell>
          <cell r="S316" t="str">
            <v>т. Трасса</v>
          </cell>
        </row>
        <row r="317">
          <cell r="M317" t="str">
            <v>8А</v>
          </cell>
          <cell r="O317" t="str">
            <v>Северный район</v>
          </cell>
          <cell r="P317">
            <v>300</v>
          </cell>
          <cell r="Q317">
            <v>810</v>
          </cell>
          <cell r="R317" t="str">
            <v>подземная</v>
          </cell>
          <cell r="S317" t="str">
            <v>т. Трасса</v>
          </cell>
        </row>
        <row r="318">
          <cell r="M318" t="str">
            <v>8Б</v>
          </cell>
          <cell r="O318" t="str">
            <v>Северный район</v>
          </cell>
          <cell r="P318">
            <v>400</v>
          </cell>
          <cell r="Q318">
            <v>1337</v>
          </cell>
          <cell r="R318" t="str">
            <v>Надземная</v>
          </cell>
          <cell r="S318" t="str">
            <v>т. Трасса</v>
          </cell>
        </row>
        <row r="319">
          <cell r="M319">
            <v>8</v>
          </cell>
          <cell r="O319" t="str">
            <v>Северный район</v>
          </cell>
          <cell r="P319">
            <v>125</v>
          </cell>
          <cell r="Q319">
            <v>90.2</v>
          </cell>
          <cell r="R319" t="str">
            <v>подземная</v>
          </cell>
          <cell r="S319" t="str">
            <v>т. Трасса</v>
          </cell>
        </row>
        <row r="320">
          <cell r="M320">
            <v>8</v>
          </cell>
          <cell r="O320" t="str">
            <v>Северный район</v>
          </cell>
          <cell r="P320">
            <v>100</v>
          </cell>
          <cell r="Q320">
            <v>102.2</v>
          </cell>
          <cell r="R320" t="str">
            <v>подземная</v>
          </cell>
          <cell r="S320" t="str">
            <v>т. Трасса</v>
          </cell>
        </row>
        <row r="321">
          <cell r="M321">
            <v>8</v>
          </cell>
          <cell r="O321" t="str">
            <v>Северный район</v>
          </cell>
          <cell r="P321">
            <v>70</v>
          </cell>
          <cell r="Q321">
            <v>71.5</v>
          </cell>
          <cell r="R321" t="str">
            <v>подземная</v>
          </cell>
          <cell r="S321" t="str">
            <v>т. Трасса</v>
          </cell>
        </row>
        <row r="322">
          <cell r="M322">
            <v>7</v>
          </cell>
          <cell r="O322" t="str">
            <v>Северный район</v>
          </cell>
          <cell r="P322">
            <v>70</v>
          </cell>
          <cell r="Q322">
            <v>29.7</v>
          </cell>
          <cell r="R322" t="str">
            <v>подземная</v>
          </cell>
          <cell r="S322" t="str">
            <v>т. Трасса</v>
          </cell>
        </row>
        <row r="323">
          <cell r="M323">
            <v>7</v>
          </cell>
          <cell r="O323" t="str">
            <v>Северный район</v>
          </cell>
          <cell r="P323">
            <v>80</v>
          </cell>
          <cell r="Q323">
            <v>77.7</v>
          </cell>
          <cell r="R323" t="str">
            <v>подземная</v>
          </cell>
          <cell r="S323" t="str">
            <v>т. Трасса</v>
          </cell>
        </row>
        <row r="324">
          <cell r="M324">
            <v>7</v>
          </cell>
          <cell r="O324" t="str">
            <v>Северный район</v>
          </cell>
          <cell r="P324">
            <v>100</v>
          </cell>
          <cell r="Q324">
            <v>33.5</v>
          </cell>
          <cell r="R324" t="str">
            <v>подземная</v>
          </cell>
          <cell r="S324" t="str">
            <v>т. Трасса</v>
          </cell>
        </row>
        <row r="325">
          <cell r="M325">
            <v>7</v>
          </cell>
          <cell r="O325" t="str">
            <v>Северный район</v>
          </cell>
          <cell r="P325">
            <v>125</v>
          </cell>
          <cell r="Q325">
            <v>17</v>
          </cell>
          <cell r="R325" t="str">
            <v>подземная</v>
          </cell>
          <cell r="S325" t="str">
            <v>т. Трасса</v>
          </cell>
        </row>
        <row r="326">
          <cell r="M326">
            <v>7</v>
          </cell>
          <cell r="O326" t="str">
            <v>Северный район</v>
          </cell>
          <cell r="P326">
            <v>150</v>
          </cell>
          <cell r="Q326">
            <v>98.2</v>
          </cell>
          <cell r="R326" t="str">
            <v>подземная</v>
          </cell>
          <cell r="S326" t="str">
            <v>т. Трасса</v>
          </cell>
        </row>
        <row r="327">
          <cell r="M327">
            <v>7</v>
          </cell>
          <cell r="O327" t="str">
            <v>Северный район</v>
          </cell>
          <cell r="P327">
            <v>50</v>
          </cell>
          <cell r="Q327">
            <v>168</v>
          </cell>
          <cell r="R327" t="str">
            <v>подземная</v>
          </cell>
          <cell r="S327" t="str">
            <v>т. Трасса</v>
          </cell>
        </row>
        <row r="328">
          <cell r="M328">
            <v>7</v>
          </cell>
          <cell r="O328" t="str">
            <v>Северный район</v>
          </cell>
          <cell r="P328">
            <v>70</v>
          </cell>
          <cell r="Q328">
            <v>64</v>
          </cell>
          <cell r="R328" t="str">
            <v>подземная</v>
          </cell>
          <cell r="S328" t="str">
            <v>т. Трасса</v>
          </cell>
        </row>
        <row r="329">
          <cell r="M329">
            <v>7</v>
          </cell>
          <cell r="O329" t="str">
            <v>Северный район</v>
          </cell>
          <cell r="P329">
            <v>100</v>
          </cell>
          <cell r="Q329">
            <v>428.9</v>
          </cell>
          <cell r="R329" t="str">
            <v>подземная</v>
          </cell>
          <cell r="S329" t="str">
            <v>т. Трасса</v>
          </cell>
        </row>
        <row r="330">
          <cell r="M330">
            <v>7</v>
          </cell>
          <cell r="O330" t="str">
            <v>Северный район</v>
          </cell>
          <cell r="P330">
            <v>125</v>
          </cell>
          <cell r="Q330">
            <v>68</v>
          </cell>
          <cell r="R330" t="str">
            <v>подземная</v>
          </cell>
          <cell r="S330" t="str">
            <v>т. Трасса</v>
          </cell>
        </row>
        <row r="331">
          <cell r="M331">
            <v>7</v>
          </cell>
          <cell r="O331" t="str">
            <v>Северный район</v>
          </cell>
          <cell r="P331">
            <v>150</v>
          </cell>
          <cell r="Q331">
            <v>45</v>
          </cell>
          <cell r="R331" t="str">
            <v>подземная</v>
          </cell>
          <cell r="S331" t="str">
            <v>т. Трасса</v>
          </cell>
        </row>
        <row r="332">
          <cell r="M332">
            <v>7</v>
          </cell>
          <cell r="O332" t="str">
            <v>Северный район</v>
          </cell>
          <cell r="P332">
            <v>200</v>
          </cell>
          <cell r="Q332">
            <v>254</v>
          </cell>
          <cell r="R332" t="str">
            <v>подземная</v>
          </cell>
          <cell r="S332" t="str">
            <v>т. Трасса</v>
          </cell>
        </row>
        <row r="333">
          <cell r="M333">
            <v>7</v>
          </cell>
          <cell r="O333" t="str">
            <v>Северный район</v>
          </cell>
          <cell r="P333">
            <v>250</v>
          </cell>
          <cell r="Q333">
            <v>146</v>
          </cell>
          <cell r="R333" t="str">
            <v>подземная</v>
          </cell>
          <cell r="S333" t="str">
            <v>т. Трасса</v>
          </cell>
        </row>
        <row r="334">
          <cell r="M334" t="str">
            <v>6К</v>
          </cell>
          <cell r="O334" t="str">
            <v>Северный район</v>
          </cell>
          <cell r="P334">
            <v>80</v>
          </cell>
          <cell r="Q334">
            <v>14.5</v>
          </cell>
          <cell r="R334" t="str">
            <v>подземная</v>
          </cell>
          <cell r="S334" t="str">
            <v>т. Трасса</v>
          </cell>
        </row>
        <row r="335">
          <cell r="M335">
            <v>8</v>
          </cell>
          <cell r="O335" t="str">
            <v>Северный район</v>
          </cell>
          <cell r="P335">
            <v>200</v>
          </cell>
          <cell r="Q335">
            <v>398.6</v>
          </cell>
          <cell r="R335" t="str">
            <v>подземная</v>
          </cell>
          <cell r="S335" t="str">
            <v>т. Трасса</v>
          </cell>
        </row>
        <row r="336">
          <cell r="M336">
            <v>8</v>
          </cell>
          <cell r="O336" t="str">
            <v>Северный район</v>
          </cell>
          <cell r="P336">
            <v>150</v>
          </cell>
          <cell r="Q336">
            <v>84</v>
          </cell>
          <cell r="R336" t="str">
            <v>подземная</v>
          </cell>
          <cell r="S336" t="str">
            <v>т. Трасса</v>
          </cell>
        </row>
        <row r="337">
          <cell r="M337">
            <v>8</v>
          </cell>
          <cell r="O337" t="str">
            <v>Северный район</v>
          </cell>
          <cell r="P337">
            <v>150</v>
          </cell>
          <cell r="Q337">
            <v>116</v>
          </cell>
          <cell r="R337" t="str">
            <v>Надземная</v>
          </cell>
          <cell r="S337" t="str">
            <v>т. Трасса</v>
          </cell>
        </row>
        <row r="338">
          <cell r="M338">
            <v>8</v>
          </cell>
          <cell r="O338" t="str">
            <v>Северный район</v>
          </cell>
          <cell r="P338">
            <v>100</v>
          </cell>
          <cell r="Q338">
            <v>23.5</v>
          </cell>
          <cell r="R338" t="str">
            <v>подземная</v>
          </cell>
          <cell r="S338" t="str">
            <v>т. Трасса</v>
          </cell>
        </row>
        <row r="339">
          <cell r="M339">
            <v>5</v>
          </cell>
          <cell r="O339" t="str">
            <v>Южный район</v>
          </cell>
          <cell r="P339">
            <v>80</v>
          </cell>
          <cell r="Q339">
            <v>10</v>
          </cell>
          <cell r="R339" t="str">
            <v>подземная</v>
          </cell>
          <cell r="S339" t="str">
            <v>т. Трасса</v>
          </cell>
        </row>
        <row r="340">
          <cell r="M340">
            <v>5</v>
          </cell>
          <cell r="O340" t="str">
            <v>Южный район</v>
          </cell>
          <cell r="P340">
            <v>70</v>
          </cell>
          <cell r="Q340">
            <v>20</v>
          </cell>
          <cell r="R340" t="str">
            <v>подземная</v>
          </cell>
          <cell r="S340" t="str">
            <v>т. Трасса</v>
          </cell>
        </row>
        <row r="341">
          <cell r="M341">
            <v>5</v>
          </cell>
          <cell r="O341" t="str">
            <v>Южный район</v>
          </cell>
          <cell r="P341">
            <v>50</v>
          </cell>
          <cell r="Q341">
            <v>25</v>
          </cell>
          <cell r="R341" t="str">
            <v>подземная</v>
          </cell>
          <cell r="S341" t="str">
            <v>т. Трасса</v>
          </cell>
        </row>
        <row r="342">
          <cell r="M342">
            <v>4</v>
          </cell>
          <cell r="O342" t="str">
            <v>Южный район</v>
          </cell>
          <cell r="P342">
            <v>150</v>
          </cell>
          <cell r="Q342">
            <v>152</v>
          </cell>
          <cell r="R342" t="str">
            <v>подземная</v>
          </cell>
          <cell r="S342" t="str">
            <v>т. Трасса</v>
          </cell>
        </row>
        <row r="343">
          <cell r="M343">
            <v>1</v>
          </cell>
          <cell r="O343" t="str">
            <v>Южный район</v>
          </cell>
          <cell r="P343">
            <v>100</v>
          </cell>
          <cell r="Q343">
            <v>58</v>
          </cell>
          <cell r="R343" t="str">
            <v>подземная</v>
          </cell>
          <cell r="S343" t="str">
            <v>т. Трасса</v>
          </cell>
        </row>
        <row r="344">
          <cell r="M344">
            <v>1</v>
          </cell>
          <cell r="O344" t="str">
            <v>Южный район</v>
          </cell>
          <cell r="P344">
            <v>70</v>
          </cell>
          <cell r="Q344">
            <v>10</v>
          </cell>
          <cell r="R344" t="str">
            <v>подземная</v>
          </cell>
          <cell r="S344" t="str">
            <v>т. Трасса</v>
          </cell>
        </row>
        <row r="345">
          <cell r="M345">
            <v>5</v>
          </cell>
          <cell r="O345" t="str">
            <v>Южный район</v>
          </cell>
          <cell r="P345">
            <v>400</v>
          </cell>
          <cell r="Q345">
            <v>757.7</v>
          </cell>
          <cell r="R345" t="str">
            <v>подземная</v>
          </cell>
          <cell r="S345" t="str">
            <v>т. Трасса</v>
          </cell>
        </row>
        <row r="346">
          <cell r="M346">
            <v>5</v>
          </cell>
          <cell r="O346" t="str">
            <v>Южный район</v>
          </cell>
          <cell r="P346">
            <v>200</v>
          </cell>
          <cell r="Q346">
            <v>360.3</v>
          </cell>
          <cell r="R346" t="str">
            <v>Надземная</v>
          </cell>
          <cell r="S346" t="str">
            <v>т. Трасса</v>
          </cell>
        </row>
        <row r="347">
          <cell r="M347">
            <v>5</v>
          </cell>
          <cell r="O347" t="str">
            <v>Южный район</v>
          </cell>
          <cell r="P347">
            <v>125</v>
          </cell>
          <cell r="Q347">
            <v>52</v>
          </cell>
          <cell r="R347" t="str">
            <v>подземная</v>
          </cell>
          <cell r="S347" t="str">
            <v>т. Трасса</v>
          </cell>
        </row>
        <row r="348">
          <cell r="M348">
            <v>5</v>
          </cell>
          <cell r="O348" t="str">
            <v>Южный район</v>
          </cell>
          <cell r="P348">
            <v>100</v>
          </cell>
          <cell r="Q348">
            <v>16.899999999999999</v>
          </cell>
          <cell r="R348" t="str">
            <v>подземная</v>
          </cell>
          <cell r="S348" t="str">
            <v>т. Трасса</v>
          </cell>
        </row>
        <row r="349">
          <cell r="M349">
            <v>5</v>
          </cell>
          <cell r="O349" t="str">
            <v>Южный район</v>
          </cell>
          <cell r="P349">
            <v>70</v>
          </cell>
          <cell r="Q349">
            <v>16.899999999999999</v>
          </cell>
          <cell r="R349" t="str">
            <v>подземная</v>
          </cell>
          <cell r="S349" t="str">
            <v>т. Трасса</v>
          </cell>
        </row>
        <row r="350">
          <cell r="M350" t="str">
            <v>2А</v>
          </cell>
          <cell r="O350" t="str">
            <v>Южный район</v>
          </cell>
          <cell r="P350">
            <v>80</v>
          </cell>
          <cell r="Q350">
            <v>10</v>
          </cell>
          <cell r="R350" t="str">
            <v>подземная</v>
          </cell>
          <cell r="S350" t="str">
            <v>т. Трасса</v>
          </cell>
        </row>
        <row r="351">
          <cell r="M351" t="str">
            <v>2А</v>
          </cell>
          <cell r="O351" t="str">
            <v>Южный район</v>
          </cell>
          <cell r="P351">
            <v>100</v>
          </cell>
          <cell r="Q351">
            <v>24</v>
          </cell>
          <cell r="R351" t="str">
            <v>подземная</v>
          </cell>
          <cell r="S351" t="str">
            <v>т. Трасса</v>
          </cell>
        </row>
        <row r="352">
          <cell r="M352" t="str">
            <v>2А</v>
          </cell>
          <cell r="O352" t="str">
            <v>Южный район</v>
          </cell>
          <cell r="P352">
            <v>200</v>
          </cell>
          <cell r="Q352">
            <v>280.7</v>
          </cell>
          <cell r="R352" t="str">
            <v>подземная</v>
          </cell>
          <cell r="S352" t="str">
            <v>т. Трасса</v>
          </cell>
        </row>
        <row r="353">
          <cell r="M353" t="str">
            <v>2А</v>
          </cell>
          <cell r="O353" t="str">
            <v>Южный район</v>
          </cell>
          <cell r="P353">
            <v>70</v>
          </cell>
          <cell r="Q353">
            <v>30</v>
          </cell>
          <cell r="R353" t="str">
            <v>подземная</v>
          </cell>
          <cell r="S353" t="str">
            <v>т. Трасса</v>
          </cell>
        </row>
        <row r="354">
          <cell r="M354">
            <v>1</v>
          </cell>
          <cell r="O354" t="str">
            <v>Южный район</v>
          </cell>
          <cell r="P354">
            <v>200</v>
          </cell>
          <cell r="Q354">
            <v>57</v>
          </cell>
          <cell r="R354" t="str">
            <v>подземная</v>
          </cell>
          <cell r="S354" t="str">
            <v>т. Трасса</v>
          </cell>
        </row>
        <row r="355">
          <cell r="M355">
            <v>1</v>
          </cell>
          <cell r="O355" t="str">
            <v>Южный район</v>
          </cell>
          <cell r="P355">
            <v>125</v>
          </cell>
          <cell r="Q355">
            <v>46.2</v>
          </cell>
          <cell r="R355" t="str">
            <v>подземная</v>
          </cell>
          <cell r="S355" t="str">
            <v>т. Трасса</v>
          </cell>
        </row>
        <row r="356">
          <cell r="M356">
            <v>1</v>
          </cell>
          <cell r="O356" t="str">
            <v>Южный район</v>
          </cell>
          <cell r="P356">
            <v>100</v>
          </cell>
          <cell r="Q356">
            <v>97.8</v>
          </cell>
          <cell r="R356" t="str">
            <v>подземная</v>
          </cell>
          <cell r="S356" t="str">
            <v>т. Трасса</v>
          </cell>
        </row>
        <row r="357">
          <cell r="M357">
            <v>4</v>
          </cell>
          <cell r="O357" t="str">
            <v>Южный район</v>
          </cell>
          <cell r="P357">
            <v>200</v>
          </cell>
          <cell r="Q357">
            <v>229.3</v>
          </cell>
          <cell r="R357" t="str">
            <v>подземная</v>
          </cell>
          <cell r="S357" t="str">
            <v>т. Трасса</v>
          </cell>
        </row>
        <row r="358">
          <cell r="M358">
            <v>4</v>
          </cell>
          <cell r="O358" t="str">
            <v>Южный район</v>
          </cell>
          <cell r="P358">
            <v>150</v>
          </cell>
          <cell r="Q358">
            <v>167.6</v>
          </cell>
          <cell r="R358" t="str">
            <v>подземная</v>
          </cell>
          <cell r="S358" t="str">
            <v>т. Трасса</v>
          </cell>
        </row>
        <row r="359">
          <cell r="M359">
            <v>7</v>
          </cell>
          <cell r="O359" t="str">
            <v>Северный район</v>
          </cell>
          <cell r="P359">
            <v>250</v>
          </cell>
          <cell r="Q359">
            <v>326</v>
          </cell>
          <cell r="R359" t="str">
            <v>Надземная</v>
          </cell>
          <cell r="S359" t="str">
            <v>т. Трасса</v>
          </cell>
        </row>
        <row r="360">
          <cell r="M360">
            <v>7</v>
          </cell>
          <cell r="O360" t="str">
            <v>Северный район</v>
          </cell>
          <cell r="P360">
            <v>250</v>
          </cell>
          <cell r="Q360">
            <v>607.5</v>
          </cell>
          <cell r="R360" t="str">
            <v>подземная</v>
          </cell>
          <cell r="S360" t="str">
            <v>т. Трасса</v>
          </cell>
        </row>
        <row r="361">
          <cell r="M361">
            <v>7</v>
          </cell>
          <cell r="O361" t="str">
            <v>Северный район</v>
          </cell>
          <cell r="P361">
            <v>200</v>
          </cell>
          <cell r="Q361">
            <v>74.5</v>
          </cell>
          <cell r="R361" t="str">
            <v>подземная</v>
          </cell>
          <cell r="S361" t="str">
            <v>т. Трасса</v>
          </cell>
        </row>
        <row r="362">
          <cell r="M362">
            <v>4</v>
          </cell>
          <cell r="O362" t="str">
            <v>Южный район</v>
          </cell>
          <cell r="P362">
            <v>70</v>
          </cell>
          <cell r="Q362">
            <v>33.9</v>
          </cell>
          <cell r="R362" t="str">
            <v>подземная</v>
          </cell>
          <cell r="S362" t="str">
            <v>т. Трасса</v>
          </cell>
        </row>
        <row r="363">
          <cell r="M363">
            <v>1</v>
          </cell>
          <cell r="O363" t="str">
            <v>Южный район</v>
          </cell>
          <cell r="P363">
            <v>80</v>
          </cell>
          <cell r="Q363">
            <v>8</v>
          </cell>
          <cell r="R363" t="str">
            <v>подземная</v>
          </cell>
          <cell r="S363" t="str">
            <v>т. Трасса</v>
          </cell>
        </row>
        <row r="364">
          <cell r="M364">
            <v>1</v>
          </cell>
          <cell r="O364" t="str">
            <v>Южный район</v>
          </cell>
          <cell r="P364">
            <v>100</v>
          </cell>
          <cell r="Q364">
            <v>40.450000000000003</v>
          </cell>
          <cell r="R364" t="str">
            <v>подземная</v>
          </cell>
          <cell r="S364" t="str">
            <v>т. Трасса</v>
          </cell>
        </row>
        <row r="365">
          <cell r="M365">
            <v>8</v>
          </cell>
          <cell r="O365" t="str">
            <v>Северный район</v>
          </cell>
          <cell r="P365">
            <v>70</v>
          </cell>
          <cell r="Q365">
            <v>12</v>
          </cell>
          <cell r="R365" t="str">
            <v>подземная</v>
          </cell>
          <cell r="S365" t="str">
            <v>т. Трасса</v>
          </cell>
        </row>
        <row r="366">
          <cell r="M366" t="str">
            <v>8Б</v>
          </cell>
          <cell r="O366" t="str">
            <v>Северный район</v>
          </cell>
          <cell r="P366">
            <v>150</v>
          </cell>
          <cell r="Q366">
            <v>97</v>
          </cell>
          <cell r="R366" t="str">
            <v>подземная</v>
          </cell>
          <cell r="S366" t="str">
            <v>т. Трасса</v>
          </cell>
        </row>
        <row r="367">
          <cell r="M367" t="str">
            <v>8Б</v>
          </cell>
          <cell r="O367" t="str">
            <v>Северный район</v>
          </cell>
          <cell r="P367">
            <v>100</v>
          </cell>
          <cell r="Q367">
            <v>47.5</v>
          </cell>
          <cell r="R367" t="str">
            <v>подземная</v>
          </cell>
          <cell r="S367" t="str">
            <v>т. Трасса</v>
          </cell>
        </row>
        <row r="368">
          <cell r="M368" t="str">
            <v>8Б</v>
          </cell>
          <cell r="O368" t="str">
            <v>Северный район</v>
          </cell>
          <cell r="P368">
            <v>80</v>
          </cell>
          <cell r="Q368">
            <v>94</v>
          </cell>
          <cell r="R368" t="str">
            <v>подземная</v>
          </cell>
          <cell r="S368" t="str">
            <v>т. Трасса</v>
          </cell>
        </row>
        <row r="369">
          <cell r="M369" t="str">
            <v>8Б</v>
          </cell>
          <cell r="O369" t="str">
            <v>Северный район</v>
          </cell>
          <cell r="P369">
            <v>150</v>
          </cell>
          <cell r="Q369">
            <v>307.39999999999998</v>
          </cell>
          <cell r="R369" t="str">
            <v>подземная</v>
          </cell>
          <cell r="S369" t="str">
            <v>т. Трасса</v>
          </cell>
          <cell r="T369" t="str">
            <v>4-х трубная</v>
          </cell>
        </row>
        <row r="370">
          <cell r="M370" t="str">
            <v>8Б</v>
          </cell>
          <cell r="O370" t="str">
            <v>Северный район</v>
          </cell>
          <cell r="P370">
            <v>125</v>
          </cell>
          <cell r="Q370">
            <v>135</v>
          </cell>
          <cell r="R370" t="str">
            <v>подземная</v>
          </cell>
          <cell r="S370" t="str">
            <v>т. Трасса</v>
          </cell>
          <cell r="T370" t="str">
            <v>4-х трубная</v>
          </cell>
        </row>
        <row r="371">
          <cell r="M371" t="str">
            <v>8Б</v>
          </cell>
          <cell r="O371" t="str">
            <v>Северный район</v>
          </cell>
          <cell r="P371">
            <v>100</v>
          </cell>
          <cell r="Q371">
            <v>454.6</v>
          </cell>
          <cell r="R371" t="str">
            <v>подземная</v>
          </cell>
          <cell r="S371" t="str">
            <v>т. Трасса</v>
          </cell>
          <cell r="T371" t="str">
            <v>4-х трубная</v>
          </cell>
        </row>
        <row r="372">
          <cell r="M372" t="str">
            <v>8Б</v>
          </cell>
          <cell r="O372" t="str">
            <v>Северный район</v>
          </cell>
          <cell r="P372">
            <v>70</v>
          </cell>
          <cell r="Q372">
            <v>93</v>
          </cell>
          <cell r="R372" t="str">
            <v>подземная</v>
          </cell>
          <cell r="S372" t="str">
            <v>т. Трасса</v>
          </cell>
          <cell r="T372" t="str">
            <v>4-х трубная</v>
          </cell>
        </row>
        <row r="373">
          <cell r="M373" t="str">
            <v>8Б</v>
          </cell>
          <cell r="O373" t="str">
            <v>Северный район</v>
          </cell>
          <cell r="P373">
            <v>150</v>
          </cell>
          <cell r="Q373">
            <v>12.5</v>
          </cell>
          <cell r="R373" t="str">
            <v>подземная</v>
          </cell>
          <cell r="S373" t="str">
            <v>ГВС</v>
          </cell>
          <cell r="T373" t="str">
            <v>4-х трубная</v>
          </cell>
        </row>
        <row r="374">
          <cell r="M374" t="str">
            <v>8Б</v>
          </cell>
          <cell r="O374" t="str">
            <v>Северный район</v>
          </cell>
          <cell r="P374">
            <v>100</v>
          </cell>
          <cell r="Q374">
            <v>286.7</v>
          </cell>
          <cell r="R374" t="str">
            <v>Подземная</v>
          </cell>
          <cell r="S374" t="str">
            <v>ГВС</v>
          </cell>
          <cell r="T374" t="str">
            <v>4-х трубная</v>
          </cell>
        </row>
        <row r="375">
          <cell r="M375" t="str">
            <v>8Б</v>
          </cell>
          <cell r="O375" t="str">
            <v>Северный район</v>
          </cell>
          <cell r="P375">
            <v>80</v>
          </cell>
          <cell r="Q375">
            <v>259.5</v>
          </cell>
          <cell r="R375" t="str">
            <v>Подземная</v>
          </cell>
          <cell r="S375" t="str">
            <v>ГВС</v>
          </cell>
          <cell r="T375" t="str">
            <v>4-х трубная</v>
          </cell>
        </row>
        <row r="376">
          <cell r="M376" t="str">
            <v>8Б</v>
          </cell>
          <cell r="O376" t="str">
            <v>Северный район</v>
          </cell>
          <cell r="P376">
            <v>70</v>
          </cell>
          <cell r="Q376">
            <v>240.3</v>
          </cell>
          <cell r="R376" t="str">
            <v>Подземная</v>
          </cell>
          <cell r="S376" t="str">
            <v>ГВС</v>
          </cell>
          <cell r="T376" t="str">
            <v>4-х трубная</v>
          </cell>
        </row>
        <row r="377">
          <cell r="M377" t="str">
            <v>8Б</v>
          </cell>
          <cell r="O377" t="str">
            <v>Северный район</v>
          </cell>
          <cell r="P377">
            <v>50</v>
          </cell>
          <cell r="Q377">
            <v>80</v>
          </cell>
          <cell r="R377" t="str">
            <v>Подземная</v>
          </cell>
          <cell r="S377" t="str">
            <v>ГВС</v>
          </cell>
          <cell r="T377" t="str">
            <v>4-х трубная</v>
          </cell>
        </row>
        <row r="378">
          <cell r="M378">
            <v>7</v>
          </cell>
          <cell r="O378" t="str">
            <v>Северный район</v>
          </cell>
          <cell r="P378">
            <v>125</v>
          </cell>
          <cell r="Q378">
            <v>112</v>
          </cell>
          <cell r="R378" t="str">
            <v>подземная</v>
          </cell>
          <cell r="S378" t="str">
            <v>т. Трасса</v>
          </cell>
        </row>
        <row r="379">
          <cell r="M379">
            <v>6</v>
          </cell>
          <cell r="O379" t="str">
            <v>Северный район</v>
          </cell>
          <cell r="P379">
            <v>250</v>
          </cell>
          <cell r="Q379">
            <v>400.3</v>
          </cell>
          <cell r="R379" t="str">
            <v>подземная</v>
          </cell>
          <cell r="S379" t="str">
            <v>т. Трасса</v>
          </cell>
        </row>
        <row r="380">
          <cell r="M380">
            <v>6</v>
          </cell>
          <cell r="O380" t="str">
            <v>Северный район</v>
          </cell>
          <cell r="P380">
            <v>150</v>
          </cell>
          <cell r="Q380">
            <v>51.6</v>
          </cell>
          <cell r="R380" t="str">
            <v>подземная</v>
          </cell>
          <cell r="S380" t="str">
            <v>т. Трасса</v>
          </cell>
        </row>
        <row r="381">
          <cell r="M381">
            <v>6</v>
          </cell>
          <cell r="O381" t="str">
            <v>Северный район</v>
          </cell>
          <cell r="P381">
            <v>125</v>
          </cell>
          <cell r="Q381">
            <v>97.85</v>
          </cell>
          <cell r="R381" t="str">
            <v>подземная</v>
          </cell>
          <cell r="S381" t="str">
            <v>т. Трасса</v>
          </cell>
        </row>
        <row r="382">
          <cell r="M382">
            <v>6</v>
          </cell>
          <cell r="O382" t="str">
            <v>Северный район</v>
          </cell>
          <cell r="P382">
            <v>100</v>
          </cell>
          <cell r="Q382">
            <v>23.649999999999977</v>
          </cell>
          <cell r="R382" t="str">
            <v>подземная</v>
          </cell>
          <cell r="S382" t="str">
            <v>т. Трасса</v>
          </cell>
        </row>
        <row r="383">
          <cell r="M383" t="str">
            <v>2А</v>
          </cell>
          <cell r="O383" t="str">
            <v>Южный район</v>
          </cell>
          <cell r="P383">
            <v>250</v>
          </cell>
          <cell r="Q383">
            <v>60.1</v>
          </cell>
          <cell r="R383" t="str">
            <v>подземная</v>
          </cell>
          <cell r="S383" t="str">
            <v>т. Трасса</v>
          </cell>
        </row>
        <row r="384">
          <cell r="M384" t="str">
            <v>2А</v>
          </cell>
          <cell r="O384" t="str">
            <v>Южный район</v>
          </cell>
          <cell r="P384">
            <v>200</v>
          </cell>
          <cell r="Q384">
            <v>683.4</v>
          </cell>
          <cell r="R384" t="str">
            <v>подземная</v>
          </cell>
          <cell r="S384" t="str">
            <v>т. Трасса</v>
          </cell>
        </row>
        <row r="385">
          <cell r="M385" t="str">
            <v>2А</v>
          </cell>
          <cell r="O385" t="str">
            <v>Южный район</v>
          </cell>
          <cell r="P385">
            <v>150</v>
          </cell>
          <cell r="Q385">
            <v>35</v>
          </cell>
          <cell r="R385" t="str">
            <v>подземная</v>
          </cell>
          <cell r="S385" t="str">
            <v>т. Трасса</v>
          </cell>
        </row>
        <row r="386">
          <cell r="M386" t="str">
            <v>2А</v>
          </cell>
          <cell r="O386" t="str">
            <v>Южный район</v>
          </cell>
          <cell r="P386">
            <v>125</v>
          </cell>
          <cell r="Q386">
            <v>288.5</v>
          </cell>
          <cell r="R386" t="str">
            <v>подземная</v>
          </cell>
          <cell r="S386" t="str">
            <v>т. Трасса</v>
          </cell>
        </row>
        <row r="387">
          <cell r="M387" t="str">
            <v>2А</v>
          </cell>
          <cell r="O387" t="str">
            <v>Южный район</v>
          </cell>
          <cell r="P387">
            <v>100</v>
          </cell>
          <cell r="Q387">
            <v>810.4</v>
          </cell>
          <cell r="R387" t="str">
            <v>подземная</v>
          </cell>
          <cell r="S387" t="str">
            <v>т. Трасса</v>
          </cell>
        </row>
        <row r="388">
          <cell r="M388" t="str">
            <v>2А</v>
          </cell>
          <cell r="O388" t="str">
            <v>Южный район</v>
          </cell>
          <cell r="P388">
            <v>70</v>
          </cell>
          <cell r="Q388">
            <v>50</v>
          </cell>
          <cell r="R388" t="str">
            <v>подземная</v>
          </cell>
          <cell r="S388" t="str">
            <v>т. Трасса</v>
          </cell>
        </row>
        <row r="389">
          <cell r="M389" t="str">
            <v>2А</v>
          </cell>
          <cell r="O389" t="str">
            <v>Южный район</v>
          </cell>
          <cell r="P389">
            <v>50</v>
          </cell>
          <cell r="Q389">
            <v>53.5</v>
          </cell>
          <cell r="R389" t="str">
            <v>подземная</v>
          </cell>
          <cell r="S389" t="str">
            <v>т. Трасса</v>
          </cell>
        </row>
        <row r="390">
          <cell r="M390">
            <v>8</v>
          </cell>
          <cell r="O390" t="str">
            <v>Северный район</v>
          </cell>
          <cell r="P390">
            <v>50</v>
          </cell>
          <cell r="Q390">
            <v>40</v>
          </cell>
          <cell r="R390" t="str">
            <v>подземная</v>
          </cell>
          <cell r="S390" t="str">
            <v>т. Трасса</v>
          </cell>
          <cell r="T390" t="str">
            <v>4-х трубная</v>
          </cell>
        </row>
        <row r="391">
          <cell r="M391">
            <v>8</v>
          </cell>
          <cell r="O391" t="str">
            <v>Северный район</v>
          </cell>
          <cell r="P391">
            <v>80</v>
          </cell>
          <cell r="Q391">
            <v>511</v>
          </cell>
          <cell r="R391" t="str">
            <v>подземная</v>
          </cell>
          <cell r="S391" t="str">
            <v>т. Трасса</v>
          </cell>
          <cell r="T391" t="str">
            <v>4-х трубная</v>
          </cell>
        </row>
        <row r="392">
          <cell r="M392">
            <v>8</v>
          </cell>
          <cell r="O392" t="str">
            <v>Северный район</v>
          </cell>
          <cell r="P392">
            <v>100</v>
          </cell>
          <cell r="Q392">
            <v>854</v>
          </cell>
          <cell r="R392" t="str">
            <v>подземная</v>
          </cell>
          <cell r="S392" t="str">
            <v>т. Трасса</v>
          </cell>
          <cell r="T392" t="str">
            <v>4-х трубная</v>
          </cell>
        </row>
        <row r="393">
          <cell r="M393">
            <v>8</v>
          </cell>
          <cell r="O393" t="str">
            <v>Северный район</v>
          </cell>
          <cell r="P393">
            <v>125</v>
          </cell>
          <cell r="Q393">
            <v>120</v>
          </cell>
          <cell r="R393" t="str">
            <v>подземная</v>
          </cell>
          <cell r="S393" t="str">
            <v>т. Трасса</v>
          </cell>
          <cell r="T393" t="str">
            <v>4-х трубная</v>
          </cell>
        </row>
        <row r="394">
          <cell r="M394">
            <v>8</v>
          </cell>
          <cell r="O394" t="str">
            <v>Северный район</v>
          </cell>
          <cell r="P394">
            <v>150</v>
          </cell>
          <cell r="Q394">
            <v>420</v>
          </cell>
          <cell r="R394" t="str">
            <v>подземная</v>
          </cell>
          <cell r="S394" t="str">
            <v>т. Трасса</v>
          </cell>
          <cell r="T394" t="str">
            <v>4-х трубная</v>
          </cell>
        </row>
        <row r="395">
          <cell r="M395">
            <v>8</v>
          </cell>
          <cell r="O395" t="str">
            <v>Северный район</v>
          </cell>
          <cell r="P395">
            <v>200</v>
          </cell>
          <cell r="Q395">
            <v>471</v>
          </cell>
          <cell r="R395" t="str">
            <v>подземная</v>
          </cell>
          <cell r="S395" t="str">
            <v>т. Трасса</v>
          </cell>
          <cell r="T395" t="str">
            <v>4-х трубная</v>
          </cell>
        </row>
        <row r="396">
          <cell r="M396">
            <v>8</v>
          </cell>
          <cell r="O396" t="str">
            <v>Северный район</v>
          </cell>
          <cell r="P396">
            <v>250</v>
          </cell>
          <cell r="Q396">
            <v>322</v>
          </cell>
          <cell r="R396" t="str">
            <v>подземная</v>
          </cell>
          <cell r="S396" t="str">
            <v>т. Трасса</v>
          </cell>
          <cell r="T396" t="str">
            <v>4-х трубная</v>
          </cell>
        </row>
        <row r="397">
          <cell r="M397">
            <v>8</v>
          </cell>
          <cell r="O397" t="str">
            <v>Северный район</v>
          </cell>
          <cell r="P397">
            <v>300</v>
          </cell>
          <cell r="Q397">
            <v>207</v>
          </cell>
          <cell r="R397" t="str">
            <v>подземная</v>
          </cell>
          <cell r="S397" t="str">
            <v>т. Трасса</v>
          </cell>
          <cell r="T397" t="str">
            <v>4-х трубная</v>
          </cell>
        </row>
        <row r="398">
          <cell r="M398">
            <v>8</v>
          </cell>
          <cell r="O398" t="str">
            <v>Северный район</v>
          </cell>
          <cell r="P398">
            <v>50</v>
          </cell>
          <cell r="Q398">
            <v>963</v>
          </cell>
          <cell r="R398" t="str">
            <v>подземная</v>
          </cell>
          <cell r="S398" t="str">
            <v>ГВС</v>
          </cell>
          <cell r="T398" t="str">
            <v>4-х трубная</v>
          </cell>
        </row>
        <row r="399">
          <cell r="M399">
            <v>8</v>
          </cell>
          <cell r="O399" t="str">
            <v>Северный район</v>
          </cell>
          <cell r="P399">
            <v>70</v>
          </cell>
          <cell r="Q399">
            <v>495</v>
          </cell>
          <cell r="R399" t="str">
            <v>подземная</v>
          </cell>
          <cell r="S399" t="str">
            <v>ГВС</v>
          </cell>
          <cell r="T399" t="str">
            <v>4-х трубная</v>
          </cell>
        </row>
        <row r="400">
          <cell r="M400">
            <v>8</v>
          </cell>
          <cell r="O400" t="str">
            <v>Северный район</v>
          </cell>
          <cell r="P400">
            <v>80</v>
          </cell>
          <cell r="Q400">
            <v>546</v>
          </cell>
          <cell r="R400" t="str">
            <v>подземная</v>
          </cell>
          <cell r="S400" t="str">
            <v>ГВС</v>
          </cell>
          <cell r="T400" t="str">
            <v>4-х трубная</v>
          </cell>
        </row>
        <row r="401">
          <cell r="M401">
            <v>8</v>
          </cell>
          <cell r="O401" t="str">
            <v>Северный район</v>
          </cell>
          <cell r="P401">
            <v>100</v>
          </cell>
          <cell r="Q401">
            <v>334</v>
          </cell>
          <cell r="R401" t="str">
            <v>подземная</v>
          </cell>
          <cell r="S401" t="str">
            <v>ГВС</v>
          </cell>
          <cell r="T401" t="str">
            <v>4-х трубная</v>
          </cell>
        </row>
        <row r="402">
          <cell r="M402">
            <v>8</v>
          </cell>
          <cell r="O402" t="str">
            <v>Северный район</v>
          </cell>
          <cell r="P402">
            <v>125</v>
          </cell>
          <cell r="Q402">
            <v>336</v>
          </cell>
          <cell r="R402" t="str">
            <v>подземная</v>
          </cell>
          <cell r="S402" t="str">
            <v>ГВС</v>
          </cell>
          <cell r="T402" t="str">
            <v>4-х трубная</v>
          </cell>
        </row>
        <row r="403">
          <cell r="M403">
            <v>8</v>
          </cell>
          <cell r="O403" t="str">
            <v>Северный район</v>
          </cell>
          <cell r="P403">
            <v>150</v>
          </cell>
          <cell r="Q403">
            <v>223</v>
          </cell>
          <cell r="R403" t="str">
            <v>подземная</v>
          </cell>
          <cell r="S403" t="str">
            <v>ГВС</v>
          </cell>
          <cell r="T403" t="str">
            <v>4-х трубная</v>
          </cell>
        </row>
        <row r="404">
          <cell r="M404">
            <v>8</v>
          </cell>
          <cell r="O404" t="str">
            <v>Северный район</v>
          </cell>
          <cell r="P404">
            <v>70</v>
          </cell>
          <cell r="Q404">
            <v>41</v>
          </cell>
          <cell r="R404" t="str">
            <v>подземная</v>
          </cell>
          <cell r="S404" t="str">
            <v>т. Трасса</v>
          </cell>
        </row>
        <row r="405">
          <cell r="M405" t="str">
            <v>2Г</v>
          </cell>
          <cell r="O405" t="str">
            <v>Южный район</v>
          </cell>
          <cell r="P405">
            <v>125</v>
          </cell>
          <cell r="Q405">
            <v>73</v>
          </cell>
          <cell r="R405" t="str">
            <v>подземная</v>
          </cell>
          <cell r="S405" t="str">
            <v>т. Трасса</v>
          </cell>
        </row>
        <row r="406">
          <cell r="M406" t="str">
            <v>2Г</v>
          </cell>
          <cell r="O406" t="str">
            <v>Южный район</v>
          </cell>
          <cell r="P406">
            <v>125</v>
          </cell>
          <cell r="Q406">
            <v>9</v>
          </cell>
          <cell r="R406" t="str">
            <v>Надземная</v>
          </cell>
          <cell r="S406" t="str">
            <v>т. Трасса</v>
          </cell>
        </row>
        <row r="407">
          <cell r="M407">
            <v>6</v>
          </cell>
          <cell r="O407" t="str">
            <v>Северный район</v>
          </cell>
          <cell r="P407">
            <v>200</v>
          </cell>
          <cell r="Q407">
            <v>35.5</v>
          </cell>
          <cell r="R407" t="str">
            <v>подземная</v>
          </cell>
          <cell r="S407" t="str">
            <v>т. Трасса</v>
          </cell>
        </row>
        <row r="408">
          <cell r="M408">
            <v>6</v>
          </cell>
          <cell r="O408" t="str">
            <v>Северный район</v>
          </cell>
          <cell r="P408">
            <v>100</v>
          </cell>
          <cell r="Q408">
            <v>65</v>
          </cell>
          <cell r="R408" t="str">
            <v>подземная</v>
          </cell>
          <cell r="S408" t="str">
            <v>т. Трасса</v>
          </cell>
        </row>
        <row r="409">
          <cell r="M409" t="str">
            <v>8Б</v>
          </cell>
          <cell r="O409" t="str">
            <v>Северный район</v>
          </cell>
          <cell r="P409">
            <v>150</v>
          </cell>
          <cell r="Q409">
            <v>94</v>
          </cell>
          <cell r="R409" t="str">
            <v>подземная</v>
          </cell>
          <cell r="S409" t="str">
            <v>т. Трасса</v>
          </cell>
        </row>
        <row r="410">
          <cell r="M410" t="str">
            <v>8Б</v>
          </cell>
          <cell r="O410" t="str">
            <v>Северный район</v>
          </cell>
          <cell r="P410">
            <v>70</v>
          </cell>
          <cell r="Q410">
            <v>20</v>
          </cell>
          <cell r="R410" t="str">
            <v>подземная</v>
          </cell>
          <cell r="S410" t="str">
            <v>т. Трасса</v>
          </cell>
        </row>
        <row r="411">
          <cell r="M411" t="str">
            <v>7А</v>
          </cell>
          <cell r="O411" t="str">
            <v>Северный район</v>
          </cell>
          <cell r="P411">
            <v>100</v>
          </cell>
          <cell r="Q411">
            <v>88.2</v>
          </cell>
          <cell r="R411" t="str">
            <v>подземная</v>
          </cell>
          <cell r="S411" t="str">
            <v>т. Трасса</v>
          </cell>
        </row>
        <row r="412">
          <cell r="M412" t="str">
            <v>7А</v>
          </cell>
          <cell r="O412" t="str">
            <v>Северный район</v>
          </cell>
          <cell r="P412">
            <v>125</v>
          </cell>
          <cell r="Q412">
            <v>86.6</v>
          </cell>
          <cell r="R412" t="str">
            <v>подземная</v>
          </cell>
          <cell r="S412" t="str">
            <v>т. Трасса</v>
          </cell>
        </row>
        <row r="413">
          <cell r="M413" t="str">
            <v>8Б</v>
          </cell>
          <cell r="O413" t="str">
            <v>Северный район</v>
          </cell>
          <cell r="P413">
            <v>50</v>
          </cell>
          <cell r="Q413">
            <v>137</v>
          </cell>
          <cell r="R413" t="str">
            <v>Надземная</v>
          </cell>
          <cell r="S413" t="str">
            <v>т. Трасса</v>
          </cell>
        </row>
        <row r="414">
          <cell r="M414">
            <v>8</v>
          </cell>
          <cell r="O414" t="str">
            <v>Северный район</v>
          </cell>
          <cell r="P414">
            <v>150</v>
          </cell>
          <cell r="Q414">
            <v>42.6</v>
          </cell>
          <cell r="R414" t="str">
            <v>подземная</v>
          </cell>
          <cell r="S414" t="str">
            <v>т. Трасса</v>
          </cell>
        </row>
        <row r="415">
          <cell r="M415">
            <v>8</v>
          </cell>
          <cell r="O415" t="str">
            <v>Северный район</v>
          </cell>
          <cell r="P415">
            <v>80</v>
          </cell>
          <cell r="Q415">
            <v>33</v>
          </cell>
          <cell r="R415" t="str">
            <v>подземная</v>
          </cell>
          <cell r="S415" t="str">
            <v>т. Трасса</v>
          </cell>
        </row>
        <row r="416">
          <cell r="M416">
            <v>8</v>
          </cell>
          <cell r="O416" t="str">
            <v>Северный район</v>
          </cell>
          <cell r="P416">
            <v>100</v>
          </cell>
          <cell r="Q416">
            <v>44</v>
          </cell>
          <cell r="R416" t="str">
            <v>подземная</v>
          </cell>
          <cell r="S416" t="str">
            <v>т. Трасса</v>
          </cell>
        </row>
        <row r="417">
          <cell r="M417" t="str">
            <v>6К</v>
          </cell>
          <cell r="O417" t="str">
            <v>Северный район</v>
          </cell>
          <cell r="P417">
            <v>100</v>
          </cell>
          <cell r="Q417">
            <v>29.5</v>
          </cell>
          <cell r="R417" t="str">
            <v>подземная</v>
          </cell>
          <cell r="S417" t="str">
            <v>т. Трасса</v>
          </cell>
        </row>
        <row r="418">
          <cell r="M418">
            <v>8</v>
          </cell>
          <cell r="O418" t="str">
            <v>Северный район</v>
          </cell>
          <cell r="P418">
            <v>150</v>
          </cell>
          <cell r="Q418">
            <v>15</v>
          </cell>
          <cell r="R418" t="str">
            <v>подземная</v>
          </cell>
          <cell r="S418" t="str">
            <v>т. Трасса</v>
          </cell>
        </row>
        <row r="419">
          <cell r="M419">
            <v>7</v>
          </cell>
          <cell r="O419" t="str">
            <v>Северный район</v>
          </cell>
          <cell r="P419">
            <v>50</v>
          </cell>
          <cell r="Q419">
            <v>180</v>
          </cell>
          <cell r="R419" t="str">
            <v>подземная</v>
          </cell>
          <cell r="S419" t="str">
            <v>т. Трасса</v>
          </cell>
        </row>
        <row r="420">
          <cell r="M420">
            <v>7</v>
          </cell>
          <cell r="O420" t="str">
            <v>Северный район</v>
          </cell>
          <cell r="P420">
            <v>80</v>
          </cell>
          <cell r="Q420">
            <v>30</v>
          </cell>
          <cell r="R420" t="str">
            <v>подземная</v>
          </cell>
          <cell r="S420" t="str">
            <v>т. Трасса</v>
          </cell>
        </row>
        <row r="421">
          <cell r="M421">
            <v>7</v>
          </cell>
          <cell r="O421" t="str">
            <v>Северный район</v>
          </cell>
          <cell r="P421">
            <v>100</v>
          </cell>
          <cell r="Q421">
            <v>55</v>
          </cell>
          <cell r="R421" t="str">
            <v>подземная</v>
          </cell>
          <cell r="S421" t="str">
            <v>т. Трасса</v>
          </cell>
        </row>
        <row r="422">
          <cell r="M422">
            <v>7</v>
          </cell>
          <cell r="O422" t="str">
            <v>Северный район</v>
          </cell>
          <cell r="P422">
            <v>125</v>
          </cell>
          <cell r="Q422">
            <v>129</v>
          </cell>
          <cell r="R422" t="str">
            <v>подземная</v>
          </cell>
          <cell r="S422" t="str">
            <v>т. Трасса</v>
          </cell>
        </row>
        <row r="423">
          <cell r="M423">
            <v>7</v>
          </cell>
          <cell r="O423" t="str">
            <v>Северный район</v>
          </cell>
          <cell r="P423">
            <v>150</v>
          </cell>
          <cell r="Q423">
            <v>159.5</v>
          </cell>
          <cell r="R423" t="str">
            <v>подземная</v>
          </cell>
          <cell r="S423" t="str">
            <v>т. Трасса</v>
          </cell>
        </row>
        <row r="424">
          <cell r="M424">
            <v>7</v>
          </cell>
          <cell r="O424" t="str">
            <v>Северный район</v>
          </cell>
          <cell r="P424">
            <v>200</v>
          </cell>
          <cell r="Q424">
            <v>4</v>
          </cell>
          <cell r="R424" t="str">
            <v>подземная</v>
          </cell>
          <cell r="S424" t="str">
            <v>т. Трасса</v>
          </cell>
        </row>
        <row r="425">
          <cell r="M425">
            <v>7</v>
          </cell>
          <cell r="O425" t="str">
            <v>Северный район</v>
          </cell>
          <cell r="P425">
            <v>70</v>
          </cell>
          <cell r="Q425">
            <v>161.12</v>
          </cell>
          <cell r="R425" t="str">
            <v>подземная</v>
          </cell>
          <cell r="S425" t="str">
            <v>т. Трасса</v>
          </cell>
        </row>
        <row r="426">
          <cell r="M426">
            <v>7</v>
          </cell>
          <cell r="O426" t="str">
            <v>Северный район</v>
          </cell>
          <cell r="P426">
            <v>80</v>
          </cell>
          <cell r="Q426">
            <v>237</v>
          </cell>
          <cell r="R426" t="str">
            <v>подземная</v>
          </cell>
          <cell r="S426" t="str">
            <v>т. Трасса</v>
          </cell>
        </row>
        <row r="427">
          <cell r="M427">
            <v>7</v>
          </cell>
          <cell r="O427" t="str">
            <v>Северный район</v>
          </cell>
          <cell r="P427">
            <v>100</v>
          </cell>
          <cell r="Q427">
            <v>36</v>
          </cell>
          <cell r="R427" t="str">
            <v>подземная</v>
          </cell>
          <cell r="S427" t="str">
            <v>т. Трасса</v>
          </cell>
        </row>
        <row r="428">
          <cell r="M428">
            <v>7</v>
          </cell>
          <cell r="O428" t="str">
            <v>Северный район</v>
          </cell>
          <cell r="P428">
            <v>125</v>
          </cell>
          <cell r="Q428">
            <v>404</v>
          </cell>
          <cell r="R428" t="str">
            <v>подземная</v>
          </cell>
          <cell r="S428" t="str">
            <v>т. Трасса</v>
          </cell>
        </row>
        <row r="429">
          <cell r="M429">
            <v>7</v>
          </cell>
          <cell r="O429" t="str">
            <v>Северный район</v>
          </cell>
          <cell r="P429">
            <v>150</v>
          </cell>
          <cell r="Q429">
            <v>466.2</v>
          </cell>
          <cell r="R429" t="str">
            <v>подземная</v>
          </cell>
          <cell r="S429" t="str">
            <v>т. Трасса</v>
          </cell>
        </row>
        <row r="430">
          <cell r="M430">
            <v>7</v>
          </cell>
          <cell r="O430" t="str">
            <v>Северный район</v>
          </cell>
          <cell r="P430">
            <v>200</v>
          </cell>
          <cell r="Q430">
            <v>249</v>
          </cell>
          <cell r="R430" t="str">
            <v>подземная</v>
          </cell>
          <cell r="S430" t="str">
            <v>т. Трасса</v>
          </cell>
        </row>
        <row r="431">
          <cell r="M431">
            <v>7</v>
          </cell>
          <cell r="O431" t="str">
            <v>Северный район</v>
          </cell>
          <cell r="P431">
            <v>300</v>
          </cell>
          <cell r="Q431">
            <v>10</v>
          </cell>
          <cell r="R431" t="str">
            <v>подземная</v>
          </cell>
          <cell r="S431" t="str">
            <v>т. Трасса</v>
          </cell>
        </row>
        <row r="432">
          <cell r="M432" t="str">
            <v>6К</v>
          </cell>
          <cell r="O432" t="str">
            <v>Северный район</v>
          </cell>
          <cell r="P432">
            <v>50</v>
          </cell>
          <cell r="Q432">
            <v>96</v>
          </cell>
          <cell r="R432" t="str">
            <v>подземная</v>
          </cell>
          <cell r="S432" t="str">
            <v>т. Трасса</v>
          </cell>
        </row>
        <row r="433">
          <cell r="M433" t="str">
            <v>6К</v>
          </cell>
          <cell r="O433" t="str">
            <v>Северный район</v>
          </cell>
          <cell r="P433">
            <v>100</v>
          </cell>
          <cell r="Q433">
            <v>75</v>
          </cell>
          <cell r="R433" t="str">
            <v>подземная</v>
          </cell>
          <cell r="S433" t="str">
            <v>т. Трасса</v>
          </cell>
        </row>
        <row r="434">
          <cell r="M434" t="str">
            <v>6К</v>
          </cell>
          <cell r="O434" t="str">
            <v>Северный район</v>
          </cell>
          <cell r="P434">
            <v>125</v>
          </cell>
          <cell r="Q434">
            <v>186.5</v>
          </cell>
          <cell r="R434" t="str">
            <v>подземная</v>
          </cell>
          <cell r="S434" t="str">
            <v>т. Трасса</v>
          </cell>
        </row>
        <row r="435">
          <cell r="M435" t="str">
            <v>7Т</v>
          </cell>
          <cell r="O435" t="str">
            <v>Северный район</v>
          </cell>
          <cell r="P435">
            <v>150</v>
          </cell>
          <cell r="Q435">
            <v>105</v>
          </cell>
          <cell r="R435" t="str">
            <v>подземная</v>
          </cell>
          <cell r="S435" t="str">
            <v>т. Трасса</v>
          </cell>
        </row>
        <row r="436">
          <cell r="M436" t="str">
            <v>7Т</v>
          </cell>
          <cell r="O436" t="str">
            <v>Северный район</v>
          </cell>
          <cell r="P436">
            <v>100</v>
          </cell>
          <cell r="Q436">
            <v>13.9</v>
          </cell>
          <cell r="R436" t="str">
            <v>подземная</v>
          </cell>
          <cell r="S436" t="str">
            <v>т. Трасса</v>
          </cell>
        </row>
        <row r="437">
          <cell r="M437">
            <v>7</v>
          </cell>
          <cell r="O437" t="str">
            <v>Северный район</v>
          </cell>
          <cell r="P437">
            <v>100</v>
          </cell>
          <cell r="Q437">
            <v>118.3</v>
          </cell>
          <cell r="R437" t="str">
            <v>подземная</v>
          </cell>
          <cell r="S437" t="str">
            <v>т. Трасса</v>
          </cell>
        </row>
        <row r="438">
          <cell r="M438">
            <v>7</v>
          </cell>
          <cell r="O438" t="str">
            <v>Северный район</v>
          </cell>
          <cell r="P438">
            <v>50</v>
          </cell>
          <cell r="Q438">
            <v>117</v>
          </cell>
          <cell r="R438" t="str">
            <v>подземная</v>
          </cell>
          <cell r="S438" t="str">
            <v>т. Трасса</v>
          </cell>
        </row>
        <row r="439">
          <cell r="M439">
            <v>7</v>
          </cell>
          <cell r="O439" t="str">
            <v>Северный район</v>
          </cell>
          <cell r="P439">
            <v>70</v>
          </cell>
          <cell r="Q439">
            <v>217.8</v>
          </cell>
          <cell r="R439" t="str">
            <v>подземная</v>
          </cell>
          <cell r="S439" t="str">
            <v>т. Трасса</v>
          </cell>
        </row>
        <row r="440">
          <cell r="M440">
            <v>7</v>
          </cell>
          <cell r="O440" t="str">
            <v>Северный район</v>
          </cell>
          <cell r="P440">
            <v>150</v>
          </cell>
          <cell r="Q440">
            <v>45</v>
          </cell>
          <cell r="R440" t="str">
            <v>подземная</v>
          </cell>
          <cell r="S440" t="str">
            <v>т. Трасса</v>
          </cell>
        </row>
        <row r="441">
          <cell r="M441">
            <v>6</v>
          </cell>
          <cell r="O441" t="str">
            <v>Северный район</v>
          </cell>
          <cell r="P441">
            <v>150</v>
          </cell>
          <cell r="Q441">
            <v>72.900000000000006</v>
          </cell>
          <cell r="R441" t="str">
            <v>подземная</v>
          </cell>
          <cell r="S441" t="str">
            <v>т. Трасса</v>
          </cell>
        </row>
        <row r="442">
          <cell r="M442">
            <v>4</v>
          </cell>
          <cell r="O442" t="str">
            <v>Южный район</v>
          </cell>
          <cell r="P442">
            <v>250</v>
          </cell>
          <cell r="Q442">
            <v>4.2</v>
          </cell>
          <cell r="R442" t="str">
            <v>подземная</v>
          </cell>
          <cell r="S442" t="str">
            <v>т. Трасса</v>
          </cell>
        </row>
        <row r="443">
          <cell r="M443">
            <v>4</v>
          </cell>
          <cell r="O443" t="str">
            <v>Южный район</v>
          </cell>
          <cell r="P443">
            <v>200</v>
          </cell>
          <cell r="Q443">
            <v>83</v>
          </cell>
          <cell r="R443" t="str">
            <v>подземная</v>
          </cell>
          <cell r="S443" t="str">
            <v>т. Трасса</v>
          </cell>
        </row>
        <row r="444">
          <cell r="M444">
            <v>4</v>
          </cell>
          <cell r="O444" t="str">
            <v>Южный район</v>
          </cell>
          <cell r="P444">
            <v>150</v>
          </cell>
          <cell r="Q444">
            <v>107.8</v>
          </cell>
          <cell r="R444" t="str">
            <v>подземная</v>
          </cell>
          <cell r="S444" t="str">
            <v>т. Трасса</v>
          </cell>
        </row>
        <row r="445">
          <cell r="M445" t="str">
            <v>2Н</v>
          </cell>
          <cell r="O445" t="str">
            <v>Южный район</v>
          </cell>
          <cell r="P445">
            <v>80</v>
          </cell>
          <cell r="Q445">
            <v>33.5</v>
          </cell>
          <cell r="R445" t="str">
            <v>подземная</v>
          </cell>
          <cell r="S445" t="str">
            <v>т. Трасса</v>
          </cell>
        </row>
        <row r="446">
          <cell r="M446" t="str">
            <v>2А</v>
          </cell>
          <cell r="O446" t="str">
            <v>Южный район</v>
          </cell>
          <cell r="P446">
            <v>80</v>
          </cell>
          <cell r="Q446">
            <v>98</v>
          </cell>
          <cell r="R446" t="str">
            <v>подземная</v>
          </cell>
          <cell r="S446" t="str">
            <v>т. Трасса</v>
          </cell>
        </row>
        <row r="447">
          <cell r="M447">
            <v>11</v>
          </cell>
          <cell r="O447" t="str">
            <v>Южный район</v>
          </cell>
          <cell r="P447">
            <v>500</v>
          </cell>
          <cell r="Q447">
            <v>500</v>
          </cell>
          <cell r="R447" t="str">
            <v>подземная</v>
          </cell>
          <cell r="S447" t="str">
            <v>т. Трасса</v>
          </cell>
        </row>
        <row r="448">
          <cell r="M448">
            <v>8</v>
          </cell>
          <cell r="O448" t="str">
            <v>Северный район</v>
          </cell>
          <cell r="P448">
            <v>70</v>
          </cell>
          <cell r="Q448">
            <v>196</v>
          </cell>
          <cell r="R448" t="str">
            <v>подземная</v>
          </cell>
          <cell r="S448" t="str">
            <v>т. Трасса</v>
          </cell>
        </row>
        <row r="449">
          <cell r="M449">
            <v>8</v>
          </cell>
          <cell r="O449" t="str">
            <v>Северный район</v>
          </cell>
          <cell r="P449">
            <v>80</v>
          </cell>
          <cell r="Q449">
            <v>122</v>
          </cell>
          <cell r="R449" t="str">
            <v>подземная</v>
          </cell>
          <cell r="S449" t="str">
            <v>т. Трасса</v>
          </cell>
        </row>
        <row r="450">
          <cell r="M450">
            <v>8</v>
          </cell>
          <cell r="O450" t="str">
            <v>Северный район</v>
          </cell>
          <cell r="P450">
            <v>100</v>
          </cell>
          <cell r="Q450">
            <v>449.3</v>
          </cell>
          <cell r="R450" t="str">
            <v>подземная</v>
          </cell>
          <cell r="S450" t="str">
            <v>т. Трасса</v>
          </cell>
        </row>
        <row r="451">
          <cell r="M451">
            <v>8</v>
          </cell>
          <cell r="O451" t="str">
            <v>Северный район</v>
          </cell>
          <cell r="P451">
            <v>150</v>
          </cell>
          <cell r="Q451">
            <v>172.7</v>
          </cell>
          <cell r="R451" t="str">
            <v>подземная</v>
          </cell>
          <cell r="S451" t="str">
            <v>т. Трасса</v>
          </cell>
        </row>
        <row r="452">
          <cell r="M452">
            <v>8</v>
          </cell>
          <cell r="O452" t="str">
            <v>Северный район</v>
          </cell>
          <cell r="P452">
            <v>300</v>
          </cell>
          <cell r="Q452">
            <v>220</v>
          </cell>
          <cell r="R452" t="str">
            <v>подземная</v>
          </cell>
          <cell r="S452" t="str">
            <v>т. Трасса</v>
          </cell>
        </row>
        <row r="453">
          <cell r="M453">
            <v>9</v>
          </cell>
          <cell r="O453" t="str">
            <v>Северный район</v>
          </cell>
          <cell r="P453">
            <v>80</v>
          </cell>
          <cell r="Q453">
            <v>64</v>
          </cell>
          <cell r="R453" t="str">
            <v>подземная</v>
          </cell>
          <cell r="S453" t="str">
            <v>т. Трасса</v>
          </cell>
        </row>
        <row r="454">
          <cell r="M454">
            <v>9</v>
          </cell>
          <cell r="O454" t="str">
            <v>Северный район</v>
          </cell>
          <cell r="P454">
            <v>50</v>
          </cell>
          <cell r="Q454">
            <v>40</v>
          </cell>
          <cell r="R454" t="str">
            <v>подземная</v>
          </cell>
          <cell r="S454" t="str">
            <v>т. Трасса</v>
          </cell>
        </row>
        <row r="455">
          <cell r="M455">
            <v>4</v>
          </cell>
          <cell r="O455" t="str">
            <v>Южный район</v>
          </cell>
          <cell r="P455">
            <v>150</v>
          </cell>
          <cell r="Q455">
            <v>196.5</v>
          </cell>
          <cell r="R455" t="str">
            <v>подземная</v>
          </cell>
          <cell r="S455" t="str">
            <v>т. Трасса</v>
          </cell>
          <cell r="T455" t="str">
            <v>4-х трубная</v>
          </cell>
        </row>
        <row r="456">
          <cell r="M456">
            <v>4</v>
          </cell>
          <cell r="O456" t="str">
            <v>Южный район</v>
          </cell>
          <cell r="P456">
            <v>125</v>
          </cell>
          <cell r="Q456">
            <v>34.5</v>
          </cell>
          <cell r="R456" t="str">
            <v>подземная</v>
          </cell>
          <cell r="S456" t="str">
            <v>т. Трасса</v>
          </cell>
          <cell r="T456" t="str">
            <v>4-х трубная</v>
          </cell>
        </row>
        <row r="457">
          <cell r="M457">
            <v>4</v>
          </cell>
          <cell r="O457" t="str">
            <v>Южный район</v>
          </cell>
          <cell r="P457">
            <v>100</v>
          </cell>
          <cell r="Q457">
            <v>112.75</v>
          </cell>
          <cell r="R457" t="str">
            <v>подземная</v>
          </cell>
          <cell r="S457" t="str">
            <v>ГВС</v>
          </cell>
          <cell r="T457" t="str">
            <v>4-х трубная</v>
          </cell>
        </row>
        <row r="458">
          <cell r="M458">
            <v>4</v>
          </cell>
          <cell r="O458" t="str">
            <v>Южный район</v>
          </cell>
          <cell r="P458">
            <v>125</v>
          </cell>
          <cell r="Q458">
            <v>98.25</v>
          </cell>
          <cell r="R458" t="str">
            <v>подземная</v>
          </cell>
          <cell r="S458" t="str">
            <v>ГВС</v>
          </cell>
          <cell r="T458" t="str">
            <v>4-х трубная</v>
          </cell>
        </row>
        <row r="459">
          <cell r="M459">
            <v>6</v>
          </cell>
          <cell r="O459" t="str">
            <v>Северный район</v>
          </cell>
          <cell r="P459">
            <v>100</v>
          </cell>
          <cell r="Q459">
            <v>52</v>
          </cell>
          <cell r="R459" t="str">
            <v>подземная</v>
          </cell>
          <cell r="S459" t="str">
            <v>т. Трасса</v>
          </cell>
        </row>
        <row r="460">
          <cell r="M460">
            <v>8</v>
          </cell>
          <cell r="O460" t="str">
            <v>Северный район</v>
          </cell>
          <cell r="P460">
            <v>500</v>
          </cell>
          <cell r="Q460">
            <v>794.5</v>
          </cell>
          <cell r="R460" t="str">
            <v>подземная</v>
          </cell>
          <cell r="S460" t="str">
            <v>т. Трасса</v>
          </cell>
        </row>
        <row r="461">
          <cell r="M461">
            <v>8</v>
          </cell>
          <cell r="O461" t="str">
            <v>Северный район</v>
          </cell>
          <cell r="P461">
            <v>125</v>
          </cell>
          <cell r="Q461">
            <v>100</v>
          </cell>
          <cell r="R461" t="str">
            <v>подземная</v>
          </cell>
          <cell r="S461" t="str">
            <v>т. Трасса</v>
          </cell>
        </row>
        <row r="462">
          <cell r="M462">
            <v>8</v>
          </cell>
          <cell r="O462" t="str">
            <v>Северный район</v>
          </cell>
          <cell r="P462">
            <v>80</v>
          </cell>
          <cell r="Q462">
            <v>11</v>
          </cell>
          <cell r="R462" t="str">
            <v>подземная</v>
          </cell>
          <cell r="S462" t="str">
            <v>т. Трасса</v>
          </cell>
        </row>
        <row r="463">
          <cell r="M463">
            <v>8</v>
          </cell>
          <cell r="O463" t="str">
            <v>Северный район</v>
          </cell>
          <cell r="P463">
            <v>100</v>
          </cell>
          <cell r="Q463">
            <v>25</v>
          </cell>
          <cell r="R463" t="str">
            <v>подземная</v>
          </cell>
          <cell r="S463" t="str">
            <v>т. Трасса</v>
          </cell>
        </row>
        <row r="464">
          <cell r="M464">
            <v>8</v>
          </cell>
          <cell r="O464" t="str">
            <v>Северный район</v>
          </cell>
          <cell r="P464">
            <v>125</v>
          </cell>
          <cell r="Q464">
            <v>133</v>
          </cell>
          <cell r="R464" t="str">
            <v>подземная</v>
          </cell>
          <cell r="S464" t="str">
            <v>т. Трасса</v>
          </cell>
        </row>
        <row r="465">
          <cell r="M465">
            <v>8</v>
          </cell>
          <cell r="O465" t="str">
            <v>Северный район</v>
          </cell>
          <cell r="P465">
            <v>250</v>
          </cell>
          <cell r="Q465">
            <v>58.1</v>
          </cell>
          <cell r="R465" t="str">
            <v>подземная</v>
          </cell>
          <cell r="S465" t="str">
            <v>т. Трасса</v>
          </cell>
        </row>
        <row r="466">
          <cell r="M466">
            <v>8</v>
          </cell>
          <cell r="O466" t="str">
            <v>Северный район</v>
          </cell>
          <cell r="P466">
            <v>300</v>
          </cell>
          <cell r="Q466">
            <v>35.799999999999997</v>
          </cell>
          <cell r="R466" t="str">
            <v>подземная</v>
          </cell>
          <cell r="S466" t="str">
            <v>т. Трасса</v>
          </cell>
        </row>
        <row r="467">
          <cell r="M467">
            <v>4</v>
          </cell>
          <cell r="O467" t="str">
            <v>Южный район</v>
          </cell>
          <cell r="P467">
            <v>100</v>
          </cell>
          <cell r="Q467">
            <v>97</v>
          </cell>
          <cell r="R467" t="str">
            <v>подземная</v>
          </cell>
          <cell r="S467" t="str">
            <v>т. Трасса</v>
          </cell>
        </row>
        <row r="468">
          <cell r="M468">
            <v>8</v>
          </cell>
          <cell r="O468" t="str">
            <v>Северный район</v>
          </cell>
          <cell r="P468">
            <v>200</v>
          </cell>
          <cell r="Q468">
            <v>279.60000000000002</v>
          </cell>
          <cell r="R468" t="str">
            <v>подземная</v>
          </cell>
          <cell r="S468" t="str">
            <v>т. Трасса</v>
          </cell>
        </row>
        <row r="469">
          <cell r="M469">
            <v>7</v>
          </cell>
          <cell r="O469" t="str">
            <v>Северный район</v>
          </cell>
          <cell r="P469">
            <v>100</v>
          </cell>
          <cell r="Q469">
            <v>147</v>
          </cell>
          <cell r="R469" t="str">
            <v>подземная</v>
          </cell>
          <cell r="S469" t="str">
            <v>т. Трасса</v>
          </cell>
        </row>
        <row r="470">
          <cell r="M470" t="str">
            <v>2Н</v>
          </cell>
          <cell r="O470" t="str">
            <v>Южный район</v>
          </cell>
          <cell r="P470">
            <v>150</v>
          </cell>
          <cell r="Q470">
            <v>110</v>
          </cell>
          <cell r="R470" t="str">
            <v>подземная</v>
          </cell>
          <cell r="S470" t="str">
            <v>т. Трасса</v>
          </cell>
          <cell r="T470" t="str">
            <v>4-х трубная</v>
          </cell>
        </row>
        <row r="471">
          <cell r="M471" t="str">
            <v>2Н</v>
          </cell>
          <cell r="O471" t="str">
            <v>Южный район</v>
          </cell>
          <cell r="P471">
            <v>150</v>
          </cell>
          <cell r="Q471">
            <v>110</v>
          </cell>
          <cell r="R471" t="str">
            <v>подземная</v>
          </cell>
          <cell r="S471" t="str">
            <v>ГВС</v>
          </cell>
          <cell r="T471" t="str">
            <v>4-х трубная</v>
          </cell>
        </row>
        <row r="472">
          <cell r="M472" t="str">
            <v>11Л</v>
          </cell>
          <cell r="O472" t="str">
            <v>Южный район</v>
          </cell>
          <cell r="P472">
            <v>100</v>
          </cell>
          <cell r="Q472">
            <v>1.2</v>
          </cell>
          <cell r="R472" t="str">
            <v>подземная</v>
          </cell>
          <cell r="S472" t="str">
            <v>т. Трасса</v>
          </cell>
        </row>
        <row r="473">
          <cell r="M473" t="str">
            <v>11Л</v>
          </cell>
          <cell r="O473" t="str">
            <v>Южный район</v>
          </cell>
          <cell r="P473">
            <v>100</v>
          </cell>
          <cell r="Q473">
            <v>3</v>
          </cell>
          <cell r="R473" t="str">
            <v>подземная</v>
          </cell>
          <cell r="S473" t="str">
            <v>т. Трасса</v>
          </cell>
        </row>
        <row r="474">
          <cell r="M474">
            <v>4</v>
          </cell>
          <cell r="O474" t="str">
            <v>Южный район</v>
          </cell>
          <cell r="P474">
            <v>100</v>
          </cell>
          <cell r="Q474">
            <v>98</v>
          </cell>
          <cell r="R474" t="str">
            <v>подземная</v>
          </cell>
          <cell r="S474" t="str">
            <v>т. Трасса</v>
          </cell>
        </row>
        <row r="475">
          <cell r="M475" t="str">
            <v>7Т</v>
          </cell>
          <cell r="O475" t="str">
            <v>Северный район</v>
          </cell>
          <cell r="P475">
            <v>200</v>
          </cell>
          <cell r="Q475">
            <v>77</v>
          </cell>
          <cell r="R475" t="str">
            <v>подземная</v>
          </cell>
          <cell r="S475" t="str">
            <v>т. Трасса</v>
          </cell>
        </row>
        <row r="476">
          <cell r="M476" t="str">
            <v>7Т</v>
          </cell>
          <cell r="O476" t="str">
            <v>Северный район</v>
          </cell>
          <cell r="P476">
            <v>150</v>
          </cell>
          <cell r="Q476">
            <v>113</v>
          </cell>
          <cell r="R476" t="str">
            <v>подземная</v>
          </cell>
          <cell r="S476" t="str">
            <v>т. Трасса</v>
          </cell>
        </row>
        <row r="477">
          <cell r="M477" t="str">
            <v>7Т</v>
          </cell>
          <cell r="O477" t="str">
            <v>Северный район</v>
          </cell>
          <cell r="P477">
            <v>80</v>
          </cell>
          <cell r="Q477">
            <v>54.8</v>
          </cell>
          <cell r="R477" t="str">
            <v>подземная</v>
          </cell>
          <cell r="S477" t="str">
            <v>т. Трасса</v>
          </cell>
        </row>
        <row r="478">
          <cell r="M478" t="str">
            <v>7Т</v>
          </cell>
          <cell r="O478" t="str">
            <v>Северный район</v>
          </cell>
          <cell r="P478">
            <v>70</v>
          </cell>
          <cell r="Q478">
            <v>26.7</v>
          </cell>
          <cell r="R478" t="str">
            <v>подземная</v>
          </cell>
          <cell r="S478" t="str">
            <v>т. Трасса</v>
          </cell>
        </row>
        <row r="479">
          <cell r="M479">
            <v>1</v>
          </cell>
          <cell r="O479" t="str">
            <v>Южный район</v>
          </cell>
          <cell r="P479">
            <v>200</v>
          </cell>
          <cell r="Q479">
            <v>279</v>
          </cell>
          <cell r="R479" t="str">
            <v>подземная</v>
          </cell>
          <cell r="S479" t="str">
            <v>т. Трасса</v>
          </cell>
        </row>
        <row r="480">
          <cell r="M480">
            <v>4</v>
          </cell>
          <cell r="O480" t="str">
            <v>Южный район</v>
          </cell>
          <cell r="P480">
            <v>70</v>
          </cell>
          <cell r="Q480">
            <v>11</v>
          </cell>
          <cell r="R480" t="str">
            <v>подземная</v>
          </cell>
          <cell r="S480" t="str">
            <v>т. Трасса</v>
          </cell>
        </row>
        <row r="481">
          <cell r="M481">
            <v>4</v>
          </cell>
          <cell r="O481" t="str">
            <v>Южный район</v>
          </cell>
          <cell r="P481">
            <v>50</v>
          </cell>
          <cell r="Q481">
            <v>33</v>
          </cell>
          <cell r="R481" t="str">
            <v>подземная</v>
          </cell>
          <cell r="S481" t="str">
            <v>т. Трасса</v>
          </cell>
        </row>
        <row r="482">
          <cell r="M482">
            <v>5</v>
          </cell>
          <cell r="O482" t="str">
            <v>Южный район</v>
          </cell>
          <cell r="P482">
            <v>100</v>
          </cell>
          <cell r="Q482">
            <v>22</v>
          </cell>
          <cell r="R482" t="str">
            <v>подземная</v>
          </cell>
          <cell r="S482" t="str">
            <v>т. Трасса</v>
          </cell>
        </row>
        <row r="483">
          <cell r="M483">
            <v>5</v>
          </cell>
          <cell r="O483" t="str">
            <v>Южный район</v>
          </cell>
          <cell r="P483">
            <v>80</v>
          </cell>
          <cell r="Q483">
            <v>40</v>
          </cell>
          <cell r="R483" t="str">
            <v>подземная</v>
          </cell>
          <cell r="S483" t="str">
            <v>т. Трасса</v>
          </cell>
        </row>
        <row r="484">
          <cell r="M484">
            <v>5</v>
          </cell>
          <cell r="O484" t="str">
            <v>Южный район</v>
          </cell>
          <cell r="P484">
            <v>70</v>
          </cell>
          <cell r="Q484">
            <v>40</v>
          </cell>
          <cell r="R484" t="str">
            <v>подземная</v>
          </cell>
          <cell r="S484" t="str">
            <v>т. Трасса</v>
          </cell>
        </row>
        <row r="485">
          <cell r="M485">
            <v>5</v>
          </cell>
          <cell r="O485" t="str">
            <v>Южный район</v>
          </cell>
          <cell r="P485">
            <v>50</v>
          </cell>
          <cell r="Q485">
            <v>38</v>
          </cell>
          <cell r="R485" t="str">
            <v>подземная</v>
          </cell>
          <cell r="S485" t="str">
            <v>т. Трасса</v>
          </cell>
        </row>
        <row r="486">
          <cell r="M486" t="str">
            <v>8Б</v>
          </cell>
          <cell r="O486" t="str">
            <v>Северный район</v>
          </cell>
          <cell r="P486">
            <v>250</v>
          </cell>
          <cell r="Q486">
            <v>100</v>
          </cell>
          <cell r="R486" t="str">
            <v>Надземная</v>
          </cell>
          <cell r="S486" t="str">
            <v>т. Трасса</v>
          </cell>
        </row>
        <row r="487">
          <cell r="M487" t="str">
            <v>8Б</v>
          </cell>
          <cell r="O487" t="str">
            <v>Северный район</v>
          </cell>
          <cell r="P487">
            <v>250</v>
          </cell>
          <cell r="Q487">
            <v>100</v>
          </cell>
          <cell r="R487" t="str">
            <v>подземная</v>
          </cell>
          <cell r="S487" t="str">
            <v>т. Трасса</v>
          </cell>
        </row>
        <row r="488">
          <cell r="M488" t="str">
            <v>8Б</v>
          </cell>
          <cell r="O488" t="str">
            <v>Северный район</v>
          </cell>
          <cell r="P488">
            <v>200</v>
          </cell>
          <cell r="Q488">
            <v>200</v>
          </cell>
          <cell r="R488" t="str">
            <v>подземная</v>
          </cell>
          <cell r="S488" t="str">
            <v>т. Трасса</v>
          </cell>
        </row>
        <row r="489">
          <cell r="M489" t="str">
            <v>8Б</v>
          </cell>
          <cell r="O489" t="str">
            <v>Северный район</v>
          </cell>
          <cell r="P489">
            <v>100</v>
          </cell>
          <cell r="Q489">
            <v>200</v>
          </cell>
          <cell r="R489" t="str">
            <v>подземная</v>
          </cell>
          <cell r="S489" t="str">
            <v>т. Трасса</v>
          </cell>
        </row>
        <row r="490">
          <cell r="M490">
            <v>5</v>
          </cell>
          <cell r="O490" t="str">
            <v>Южный район</v>
          </cell>
          <cell r="P490">
            <v>100</v>
          </cell>
          <cell r="Q490">
            <v>100</v>
          </cell>
          <cell r="R490" t="str">
            <v>подземная</v>
          </cell>
          <cell r="S490" t="str">
            <v>т. Трасса</v>
          </cell>
        </row>
        <row r="491">
          <cell r="M491">
            <v>5</v>
          </cell>
          <cell r="O491" t="str">
            <v>Южный район</v>
          </cell>
          <cell r="P491">
            <v>80</v>
          </cell>
          <cell r="Q491">
            <v>78</v>
          </cell>
          <cell r="R491" t="str">
            <v>подземная</v>
          </cell>
          <cell r="S491" t="str">
            <v>т. Трасса</v>
          </cell>
        </row>
        <row r="492">
          <cell r="M492">
            <v>6</v>
          </cell>
          <cell r="O492" t="str">
            <v>Северный район</v>
          </cell>
          <cell r="P492">
            <v>100</v>
          </cell>
          <cell r="Q492">
            <v>394</v>
          </cell>
          <cell r="R492" t="str">
            <v>подземная</v>
          </cell>
          <cell r="S492" t="str">
            <v>т. Трасса</v>
          </cell>
        </row>
        <row r="493">
          <cell r="M493">
            <v>6</v>
          </cell>
          <cell r="O493" t="str">
            <v>Северный район</v>
          </cell>
          <cell r="P493">
            <v>50</v>
          </cell>
          <cell r="Q493">
            <v>159</v>
          </cell>
          <cell r="R493" t="str">
            <v>подземная</v>
          </cell>
          <cell r="S493" t="str">
            <v>т. Трасса</v>
          </cell>
        </row>
        <row r="494">
          <cell r="M494">
            <v>7</v>
          </cell>
          <cell r="O494" t="str">
            <v>Северный район</v>
          </cell>
          <cell r="P494">
            <v>100</v>
          </cell>
          <cell r="Q494">
            <v>120</v>
          </cell>
          <cell r="R494" t="str">
            <v>подземная</v>
          </cell>
          <cell r="S494" t="str">
            <v>т. Трасса</v>
          </cell>
        </row>
        <row r="495">
          <cell r="M495">
            <v>7</v>
          </cell>
          <cell r="O495" t="str">
            <v>Северный район</v>
          </cell>
          <cell r="P495">
            <v>150</v>
          </cell>
          <cell r="Q495">
            <v>124</v>
          </cell>
          <cell r="R495" t="str">
            <v>подземная</v>
          </cell>
          <cell r="S495" t="str">
            <v>т. Трасса</v>
          </cell>
        </row>
        <row r="496">
          <cell r="M496">
            <v>7</v>
          </cell>
          <cell r="O496" t="str">
            <v>Северный район</v>
          </cell>
          <cell r="P496">
            <v>200</v>
          </cell>
          <cell r="Q496">
            <v>64</v>
          </cell>
          <cell r="R496" t="str">
            <v>подземная</v>
          </cell>
          <cell r="S496" t="str">
            <v>т. Трасса</v>
          </cell>
        </row>
        <row r="497">
          <cell r="M497">
            <v>7</v>
          </cell>
          <cell r="O497" t="str">
            <v>Северный район</v>
          </cell>
          <cell r="P497">
            <v>250</v>
          </cell>
          <cell r="Q497">
            <v>304</v>
          </cell>
          <cell r="R497" t="str">
            <v>подземная</v>
          </cell>
          <cell r="S497" t="str">
            <v>т. Трасса</v>
          </cell>
        </row>
        <row r="498">
          <cell r="M498">
            <v>7</v>
          </cell>
          <cell r="O498" t="str">
            <v>Северный район</v>
          </cell>
          <cell r="P498">
            <v>300</v>
          </cell>
          <cell r="Q498">
            <v>66</v>
          </cell>
          <cell r="R498" t="str">
            <v>подземная</v>
          </cell>
          <cell r="S498" t="str">
            <v>т. Трасса</v>
          </cell>
        </row>
        <row r="499">
          <cell r="M499">
            <v>6</v>
          </cell>
          <cell r="O499" t="str">
            <v>Северный район</v>
          </cell>
          <cell r="P499">
            <v>100</v>
          </cell>
          <cell r="Q499">
            <v>20</v>
          </cell>
          <cell r="R499" t="str">
            <v>подземная</v>
          </cell>
          <cell r="S499" t="str">
            <v>т. Трасса</v>
          </cell>
        </row>
        <row r="500">
          <cell r="M500">
            <v>6</v>
          </cell>
          <cell r="O500" t="str">
            <v>Северный район</v>
          </cell>
          <cell r="P500">
            <v>200</v>
          </cell>
          <cell r="Q500">
            <v>123</v>
          </cell>
          <cell r="R500" t="str">
            <v>подземная</v>
          </cell>
          <cell r="S500" t="str">
            <v>т. Трасса</v>
          </cell>
        </row>
        <row r="501">
          <cell r="M501">
            <v>6</v>
          </cell>
          <cell r="O501" t="str">
            <v>Северный район</v>
          </cell>
          <cell r="P501">
            <v>100</v>
          </cell>
          <cell r="Q501">
            <v>55</v>
          </cell>
          <cell r="R501" t="str">
            <v>подземная</v>
          </cell>
          <cell r="S501" t="str">
            <v>т. Трасса</v>
          </cell>
        </row>
        <row r="502">
          <cell r="M502">
            <v>6</v>
          </cell>
          <cell r="O502" t="str">
            <v>Северный район</v>
          </cell>
          <cell r="P502">
            <v>100</v>
          </cell>
          <cell r="Q502">
            <v>95</v>
          </cell>
          <cell r="R502" t="str">
            <v>подземная</v>
          </cell>
          <cell r="S502" t="str">
            <v>т. Трасса</v>
          </cell>
        </row>
        <row r="503">
          <cell r="M503">
            <v>7</v>
          </cell>
          <cell r="O503" t="str">
            <v>Северный район</v>
          </cell>
          <cell r="P503">
            <v>50</v>
          </cell>
          <cell r="Q503">
            <v>77</v>
          </cell>
          <cell r="R503" t="str">
            <v>подземная</v>
          </cell>
          <cell r="S503" t="str">
            <v>т. Трасса</v>
          </cell>
        </row>
        <row r="504">
          <cell r="M504">
            <v>7</v>
          </cell>
          <cell r="O504" t="str">
            <v>Северный район</v>
          </cell>
          <cell r="P504">
            <v>400</v>
          </cell>
          <cell r="Q504">
            <v>150.6</v>
          </cell>
          <cell r="R504" t="str">
            <v>подземная</v>
          </cell>
          <cell r="S504" t="str">
            <v>т. Трасса</v>
          </cell>
        </row>
        <row r="505">
          <cell r="M505">
            <v>7</v>
          </cell>
          <cell r="O505" t="str">
            <v>Северный район</v>
          </cell>
          <cell r="P505">
            <v>350</v>
          </cell>
          <cell r="Q505">
            <v>372.4</v>
          </cell>
          <cell r="R505" t="str">
            <v>подземная</v>
          </cell>
          <cell r="S505" t="str">
            <v>т. Трасса</v>
          </cell>
        </row>
        <row r="506">
          <cell r="M506" t="str">
            <v>2 (ЮГ)</v>
          </cell>
          <cell r="O506" t="str">
            <v>Южный район</v>
          </cell>
          <cell r="P506">
            <v>300</v>
          </cell>
          <cell r="Q506">
            <v>87.35</v>
          </cell>
          <cell r="R506" t="str">
            <v>подземная</v>
          </cell>
          <cell r="S506" t="str">
            <v>т. Трасса</v>
          </cell>
        </row>
        <row r="507">
          <cell r="M507" t="str">
            <v>2 (ЮГ)</v>
          </cell>
          <cell r="O507" t="str">
            <v>Южный район</v>
          </cell>
          <cell r="P507">
            <v>100</v>
          </cell>
          <cell r="Q507">
            <v>24.65</v>
          </cell>
          <cell r="R507" t="str">
            <v>подземная</v>
          </cell>
          <cell r="S507" t="str">
            <v>т. Трасса</v>
          </cell>
        </row>
        <row r="508">
          <cell r="M508" t="str">
            <v>2А</v>
          </cell>
          <cell r="O508" t="str">
            <v>Южный район</v>
          </cell>
          <cell r="P508">
            <v>100</v>
          </cell>
          <cell r="Q508">
            <v>197.4</v>
          </cell>
          <cell r="R508" t="str">
            <v>подземная</v>
          </cell>
          <cell r="S508" t="str">
            <v>т. Трасса</v>
          </cell>
        </row>
        <row r="509">
          <cell r="M509" t="str">
            <v>2А</v>
          </cell>
          <cell r="O509" t="str">
            <v>Южный район</v>
          </cell>
          <cell r="P509">
            <v>150</v>
          </cell>
          <cell r="Q509">
            <v>123</v>
          </cell>
          <cell r="R509" t="str">
            <v>подземная</v>
          </cell>
          <cell r="S509" t="str">
            <v>т. Трасса</v>
          </cell>
        </row>
        <row r="510">
          <cell r="M510" t="str">
            <v>2А</v>
          </cell>
          <cell r="O510" t="str">
            <v>Южный район</v>
          </cell>
          <cell r="P510">
            <v>80</v>
          </cell>
          <cell r="Q510">
            <v>119.69999999999999</v>
          </cell>
          <cell r="R510" t="str">
            <v>подземная</v>
          </cell>
          <cell r="S510" t="str">
            <v>т. Трасса</v>
          </cell>
        </row>
        <row r="511">
          <cell r="M511" t="str">
            <v>2 (ЮГ)</v>
          </cell>
          <cell r="O511" t="str">
            <v>Южный район</v>
          </cell>
          <cell r="P511">
            <v>200</v>
          </cell>
          <cell r="Q511">
            <v>85</v>
          </cell>
          <cell r="R511" t="str">
            <v>подземная</v>
          </cell>
          <cell r="S511" t="str">
            <v>т. Трасса</v>
          </cell>
        </row>
        <row r="512">
          <cell r="M512" t="str">
            <v>2 (ЮГ)</v>
          </cell>
          <cell r="O512" t="str">
            <v>Южный район</v>
          </cell>
          <cell r="P512">
            <v>150</v>
          </cell>
          <cell r="Q512">
            <v>78</v>
          </cell>
          <cell r="R512" t="str">
            <v>подземная</v>
          </cell>
          <cell r="S512" t="str">
            <v>т. Трасса</v>
          </cell>
        </row>
        <row r="513">
          <cell r="M513" t="str">
            <v>2 (ЮГ)</v>
          </cell>
          <cell r="O513" t="str">
            <v>Южный район</v>
          </cell>
          <cell r="P513">
            <v>100</v>
          </cell>
          <cell r="Q513">
            <v>47.5</v>
          </cell>
          <cell r="R513" t="str">
            <v>подземная</v>
          </cell>
          <cell r="S513" t="str">
            <v>т. Трасса</v>
          </cell>
        </row>
        <row r="514">
          <cell r="M514">
            <v>4</v>
          </cell>
          <cell r="O514" t="str">
            <v>Южный район</v>
          </cell>
          <cell r="P514">
            <v>125</v>
          </cell>
          <cell r="Q514">
            <v>101</v>
          </cell>
          <cell r="R514" t="str">
            <v>подземная</v>
          </cell>
          <cell r="S514" t="str">
            <v>т. Трасса</v>
          </cell>
        </row>
        <row r="515">
          <cell r="M515">
            <v>4</v>
          </cell>
          <cell r="O515" t="str">
            <v>Южный район</v>
          </cell>
          <cell r="P515">
            <v>150</v>
          </cell>
          <cell r="Q515">
            <v>39</v>
          </cell>
          <cell r="R515" t="str">
            <v>подземная</v>
          </cell>
          <cell r="S515" t="str">
            <v>т. Трасса</v>
          </cell>
        </row>
        <row r="516">
          <cell r="M516">
            <v>4</v>
          </cell>
          <cell r="O516" t="str">
            <v>Южный район</v>
          </cell>
          <cell r="P516">
            <v>100</v>
          </cell>
          <cell r="Q516">
            <v>40</v>
          </cell>
          <cell r="R516" t="str">
            <v>подземная</v>
          </cell>
          <cell r="S516" t="str">
            <v>т. Трасса</v>
          </cell>
        </row>
        <row r="517">
          <cell r="M517">
            <v>4</v>
          </cell>
          <cell r="O517" t="str">
            <v>Южный район</v>
          </cell>
          <cell r="P517">
            <v>50</v>
          </cell>
          <cell r="Q517">
            <v>100</v>
          </cell>
          <cell r="R517" t="str">
            <v>подземная</v>
          </cell>
          <cell r="S517" t="str">
            <v>т. Трасса</v>
          </cell>
        </row>
        <row r="518">
          <cell r="M518">
            <v>4</v>
          </cell>
          <cell r="O518" t="str">
            <v>Южный район</v>
          </cell>
          <cell r="P518">
            <v>300</v>
          </cell>
          <cell r="Q518">
            <v>135</v>
          </cell>
          <cell r="R518" t="str">
            <v>подземная</v>
          </cell>
          <cell r="S518" t="str">
            <v>т. Трасса</v>
          </cell>
        </row>
        <row r="519">
          <cell r="M519">
            <v>1</v>
          </cell>
          <cell r="O519" t="str">
            <v>Южный район</v>
          </cell>
          <cell r="P519">
            <v>50</v>
          </cell>
          <cell r="Q519">
            <v>151.69999999999999</v>
          </cell>
          <cell r="R519" t="str">
            <v>подземная</v>
          </cell>
          <cell r="S519" t="str">
            <v>т. Трасса</v>
          </cell>
        </row>
        <row r="520">
          <cell r="M520">
            <v>1</v>
          </cell>
          <cell r="O520" t="str">
            <v>Южный район</v>
          </cell>
          <cell r="P520">
            <v>80</v>
          </cell>
          <cell r="Q520">
            <v>192.2</v>
          </cell>
          <cell r="R520" t="str">
            <v>подземная</v>
          </cell>
          <cell r="S520" t="str">
            <v>т. Трасса</v>
          </cell>
        </row>
        <row r="521">
          <cell r="M521">
            <v>1</v>
          </cell>
          <cell r="O521" t="str">
            <v>Южный район</v>
          </cell>
          <cell r="P521">
            <v>150</v>
          </cell>
          <cell r="Q521">
            <v>67.5</v>
          </cell>
          <cell r="R521" t="str">
            <v>подземная</v>
          </cell>
          <cell r="S521" t="str">
            <v>т. Трасса</v>
          </cell>
        </row>
        <row r="522">
          <cell r="M522">
            <v>4</v>
          </cell>
          <cell r="O522" t="str">
            <v>Южный район</v>
          </cell>
          <cell r="P522">
            <v>100</v>
          </cell>
          <cell r="Q522">
            <v>45</v>
          </cell>
          <cell r="R522" t="str">
            <v>подземная</v>
          </cell>
          <cell r="S522" t="str">
            <v>т. Трасса</v>
          </cell>
        </row>
        <row r="523">
          <cell r="M523" t="str">
            <v>ВЕДОМ</v>
          </cell>
          <cell r="O523" t="str">
            <v>Северный район</v>
          </cell>
          <cell r="P523">
            <v>150</v>
          </cell>
          <cell r="Q523">
            <v>150</v>
          </cell>
          <cell r="R523" t="str">
            <v>подземная</v>
          </cell>
          <cell r="S523" t="str">
            <v>т. Трасса</v>
          </cell>
        </row>
        <row r="524">
          <cell r="M524">
            <v>1</v>
          </cell>
          <cell r="O524" t="str">
            <v>Южный район</v>
          </cell>
          <cell r="P524">
            <v>150</v>
          </cell>
          <cell r="Q524">
            <v>72</v>
          </cell>
          <cell r="R524" t="str">
            <v>подземная</v>
          </cell>
          <cell r="S524" t="str">
            <v>т. Трасса</v>
          </cell>
        </row>
        <row r="525">
          <cell r="M525">
            <v>1</v>
          </cell>
          <cell r="O525" t="str">
            <v>Южный район</v>
          </cell>
          <cell r="P525">
            <v>100</v>
          </cell>
          <cell r="Q525">
            <v>51</v>
          </cell>
          <cell r="R525" t="str">
            <v>подземная</v>
          </cell>
          <cell r="S525" t="str">
            <v>т. Трасса</v>
          </cell>
        </row>
        <row r="526">
          <cell r="M526">
            <v>1</v>
          </cell>
          <cell r="O526" t="str">
            <v>Южный район</v>
          </cell>
          <cell r="P526">
            <v>80</v>
          </cell>
          <cell r="Q526">
            <v>12</v>
          </cell>
          <cell r="R526" t="str">
            <v>подземная</v>
          </cell>
          <cell r="S526" t="str">
            <v>т. Трасса</v>
          </cell>
        </row>
        <row r="527">
          <cell r="M527">
            <v>12</v>
          </cell>
          <cell r="O527" t="str">
            <v>Южный район</v>
          </cell>
          <cell r="P527">
            <v>50</v>
          </cell>
          <cell r="Q527">
            <v>34.9</v>
          </cell>
          <cell r="R527" t="str">
            <v>Надземная</v>
          </cell>
          <cell r="S527" t="str">
            <v>т. Трасса</v>
          </cell>
        </row>
        <row r="528">
          <cell r="M528">
            <v>12</v>
          </cell>
          <cell r="O528" t="str">
            <v>Южный район</v>
          </cell>
          <cell r="P528">
            <v>350</v>
          </cell>
          <cell r="Q528">
            <v>39.4</v>
          </cell>
          <cell r="R528" t="str">
            <v>подземная</v>
          </cell>
          <cell r="S528" t="str">
            <v>т. Трасса</v>
          </cell>
        </row>
        <row r="529">
          <cell r="M529">
            <v>12</v>
          </cell>
          <cell r="O529" t="str">
            <v>Южный район</v>
          </cell>
          <cell r="P529">
            <v>200</v>
          </cell>
          <cell r="Q529">
            <v>249.9</v>
          </cell>
          <cell r="R529" t="str">
            <v>подземная</v>
          </cell>
          <cell r="S529" t="str">
            <v>т. Трасса</v>
          </cell>
        </row>
        <row r="530">
          <cell r="M530">
            <v>12</v>
          </cell>
          <cell r="O530" t="str">
            <v>Южный район</v>
          </cell>
          <cell r="P530">
            <v>200</v>
          </cell>
          <cell r="Q530">
            <v>114.1</v>
          </cell>
          <cell r="R530" t="str">
            <v>Надземная</v>
          </cell>
          <cell r="S530" t="str">
            <v>т. Трасса</v>
          </cell>
        </row>
        <row r="531">
          <cell r="M531">
            <v>12</v>
          </cell>
          <cell r="O531" t="str">
            <v>Южный район</v>
          </cell>
          <cell r="P531">
            <v>200</v>
          </cell>
          <cell r="Q531">
            <v>40</v>
          </cell>
          <cell r="R531" t="str">
            <v>подземная</v>
          </cell>
          <cell r="S531" t="str">
            <v>т. Трасса</v>
          </cell>
        </row>
        <row r="532">
          <cell r="M532">
            <v>12</v>
          </cell>
          <cell r="O532" t="str">
            <v>Южный район</v>
          </cell>
          <cell r="P532">
            <v>100</v>
          </cell>
          <cell r="Q532">
            <v>111.1</v>
          </cell>
          <cell r="R532" t="str">
            <v>подземная</v>
          </cell>
          <cell r="S532" t="str">
            <v>т. Трасса</v>
          </cell>
        </row>
        <row r="533">
          <cell r="M533">
            <v>12</v>
          </cell>
          <cell r="O533" t="str">
            <v>Южный район</v>
          </cell>
          <cell r="P533">
            <v>70</v>
          </cell>
          <cell r="Q533">
            <v>220</v>
          </cell>
          <cell r="R533" t="str">
            <v>подземная</v>
          </cell>
          <cell r="S533" t="str">
            <v>т. Трасса</v>
          </cell>
        </row>
        <row r="534">
          <cell r="M534">
            <v>12</v>
          </cell>
          <cell r="O534" t="str">
            <v>Южный район</v>
          </cell>
          <cell r="P534">
            <v>50</v>
          </cell>
          <cell r="Q534">
            <v>238.1</v>
          </cell>
          <cell r="R534" t="str">
            <v>подземная</v>
          </cell>
          <cell r="S534" t="str">
            <v>т. Трасса</v>
          </cell>
        </row>
        <row r="535">
          <cell r="M535">
            <v>12</v>
          </cell>
          <cell r="O535" t="str">
            <v>Южный район</v>
          </cell>
          <cell r="P535">
            <v>300</v>
          </cell>
          <cell r="Q535">
            <v>176.3</v>
          </cell>
          <cell r="R535" t="str">
            <v>подземная</v>
          </cell>
          <cell r="S535" t="str">
            <v>т. Трасса</v>
          </cell>
        </row>
        <row r="536">
          <cell r="M536">
            <v>12</v>
          </cell>
          <cell r="O536" t="str">
            <v>Южный район</v>
          </cell>
          <cell r="P536">
            <v>200</v>
          </cell>
          <cell r="Q536">
            <v>65</v>
          </cell>
          <cell r="R536" t="str">
            <v>подземная</v>
          </cell>
          <cell r="S536" t="str">
            <v>т. Трасса</v>
          </cell>
        </row>
        <row r="537">
          <cell r="M537" t="str">
            <v>2Н</v>
          </cell>
          <cell r="O537" t="str">
            <v>Южный район</v>
          </cell>
          <cell r="P537">
            <v>70</v>
          </cell>
          <cell r="Q537">
            <v>146.4</v>
          </cell>
          <cell r="R537" t="str">
            <v>подземная</v>
          </cell>
          <cell r="S537" t="str">
            <v>т. Трасса</v>
          </cell>
        </row>
        <row r="538">
          <cell r="M538" t="str">
            <v>2Н</v>
          </cell>
          <cell r="O538" t="str">
            <v>Южный район</v>
          </cell>
          <cell r="P538">
            <v>50</v>
          </cell>
          <cell r="Q538">
            <v>148.1</v>
          </cell>
          <cell r="R538" t="str">
            <v>подземная</v>
          </cell>
          <cell r="S538" t="str">
            <v>т. Трасса</v>
          </cell>
        </row>
        <row r="539">
          <cell r="M539" t="str">
            <v>2Г</v>
          </cell>
          <cell r="O539" t="str">
            <v>Южный район</v>
          </cell>
          <cell r="P539">
            <v>80</v>
          </cell>
          <cell r="Q539">
            <v>76</v>
          </cell>
          <cell r="R539" t="str">
            <v>подземная</v>
          </cell>
          <cell r="S539" t="str">
            <v>т. Трасса</v>
          </cell>
        </row>
        <row r="540">
          <cell r="M540" t="str">
            <v>2К</v>
          </cell>
          <cell r="O540" t="str">
            <v>Южный район</v>
          </cell>
          <cell r="P540">
            <v>100</v>
          </cell>
          <cell r="Q540">
            <v>126.5</v>
          </cell>
          <cell r="R540" t="str">
            <v>подземная</v>
          </cell>
          <cell r="S540" t="str">
            <v>т. Трасса</v>
          </cell>
        </row>
        <row r="541">
          <cell r="M541" t="str">
            <v>2К</v>
          </cell>
          <cell r="O541" t="str">
            <v>Южный район</v>
          </cell>
          <cell r="P541">
            <v>70</v>
          </cell>
          <cell r="Q541">
            <v>119</v>
          </cell>
          <cell r="R541" t="str">
            <v>подземная</v>
          </cell>
          <cell r="S541" t="str">
            <v>т. Трасса</v>
          </cell>
        </row>
        <row r="542">
          <cell r="M542" t="str">
            <v>2Н</v>
          </cell>
          <cell r="O542" t="str">
            <v>Южный район</v>
          </cell>
          <cell r="P542">
            <v>150</v>
          </cell>
          <cell r="Q542">
            <v>51</v>
          </cell>
          <cell r="R542" t="str">
            <v>подземная</v>
          </cell>
          <cell r="S542" t="str">
            <v>т. Трасса</v>
          </cell>
        </row>
        <row r="543">
          <cell r="M543" t="str">
            <v>2Н</v>
          </cell>
          <cell r="O543" t="str">
            <v>Южный район</v>
          </cell>
          <cell r="P543">
            <v>125</v>
          </cell>
          <cell r="Q543">
            <v>153</v>
          </cell>
          <cell r="R543" t="str">
            <v>подземная</v>
          </cell>
          <cell r="S543" t="str">
            <v>т. Трасса</v>
          </cell>
        </row>
        <row r="544">
          <cell r="M544">
            <v>8</v>
          </cell>
          <cell r="O544" t="str">
            <v>Северный район</v>
          </cell>
          <cell r="P544">
            <v>200</v>
          </cell>
          <cell r="Q544">
            <v>315.3</v>
          </cell>
          <cell r="R544" t="str">
            <v>подземная</v>
          </cell>
          <cell r="S544" t="str">
            <v>т. Трасса</v>
          </cell>
        </row>
        <row r="545">
          <cell r="M545">
            <v>6</v>
          </cell>
          <cell r="O545" t="str">
            <v>Северный район</v>
          </cell>
          <cell r="P545">
            <v>200</v>
          </cell>
          <cell r="Q545">
            <v>195</v>
          </cell>
          <cell r="R545" t="str">
            <v>подземная</v>
          </cell>
          <cell r="S545" t="str">
            <v>т. Трасса</v>
          </cell>
        </row>
        <row r="546">
          <cell r="M546">
            <v>4</v>
          </cell>
          <cell r="O546" t="str">
            <v>Южный район</v>
          </cell>
          <cell r="P546">
            <v>250</v>
          </cell>
          <cell r="Q546">
            <v>33</v>
          </cell>
          <cell r="R546" t="str">
            <v>подземная</v>
          </cell>
          <cell r="S546" t="str">
            <v>т. Трасса</v>
          </cell>
        </row>
        <row r="547">
          <cell r="M547" t="str">
            <v>7Т</v>
          </cell>
          <cell r="O547" t="str">
            <v>Северный район</v>
          </cell>
          <cell r="P547">
            <v>200</v>
          </cell>
          <cell r="Q547">
            <v>152</v>
          </cell>
          <cell r="R547" t="str">
            <v>подземная</v>
          </cell>
          <cell r="S547" t="str">
            <v>т. Трасса</v>
          </cell>
        </row>
        <row r="548">
          <cell r="M548">
            <v>4</v>
          </cell>
          <cell r="O548" t="str">
            <v>Южный район</v>
          </cell>
          <cell r="P548">
            <v>150</v>
          </cell>
          <cell r="Q548">
            <v>133.5</v>
          </cell>
          <cell r="R548" t="str">
            <v>подземная</v>
          </cell>
          <cell r="S548" t="str">
            <v>т. Трасса</v>
          </cell>
        </row>
        <row r="549">
          <cell r="M549">
            <v>4</v>
          </cell>
          <cell r="O549" t="str">
            <v>Южный район</v>
          </cell>
          <cell r="P549">
            <v>100</v>
          </cell>
          <cell r="Q549">
            <v>219.9</v>
          </cell>
          <cell r="R549" t="str">
            <v>подземная</v>
          </cell>
          <cell r="S549" t="str">
            <v>т. Трасса</v>
          </cell>
        </row>
        <row r="550">
          <cell r="M550">
            <v>4</v>
          </cell>
          <cell r="O550" t="str">
            <v>Южный район</v>
          </cell>
          <cell r="P550">
            <v>80</v>
          </cell>
          <cell r="Q550">
            <v>92.7</v>
          </cell>
          <cell r="R550" t="str">
            <v>подземная</v>
          </cell>
          <cell r="S550" t="str">
            <v>т. Трасса</v>
          </cell>
        </row>
        <row r="551">
          <cell r="M551">
            <v>4</v>
          </cell>
          <cell r="O551" t="str">
            <v>Южный район</v>
          </cell>
          <cell r="P551">
            <v>40</v>
          </cell>
          <cell r="Q551">
            <v>27.5</v>
          </cell>
          <cell r="R551" t="str">
            <v>подземная</v>
          </cell>
          <cell r="S551" t="str">
            <v>т. Трасса</v>
          </cell>
        </row>
        <row r="552">
          <cell r="M552">
            <v>4</v>
          </cell>
          <cell r="O552" t="str">
            <v>Южный район</v>
          </cell>
          <cell r="P552">
            <v>80</v>
          </cell>
          <cell r="Q552">
            <v>143</v>
          </cell>
          <cell r="R552" t="str">
            <v>подземная</v>
          </cell>
          <cell r="S552" t="str">
            <v>т. Трасса</v>
          </cell>
        </row>
        <row r="553">
          <cell r="M553" t="str">
            <v>2Г</v>
          </cell>
          <cell r="O553" t="str">
            <v>Южный район</v>
          </cell>
          <cell r="P553">
            <v>250</v>
          </cell>
          <cell r="Q553">
            <v>142.5</v>
          </cell>
          <cell r="R553" t="str">
            <v>подземная</v>
          </cell>
          <cell r="S553" t="str">
            <v>т. Трасса</v>
          </cell>
        </row>
        <row r="554">
          <cell r="M554" t="str">
            <v>2Г</v>
          </cell>
          <cell r="O554" t="str">
            <v>Южный район</v>
          </cell>
          <cell r="P554">
            <v>150</v>
          </cell>
          <cell r="Q554">
            <v>27.8</v>
          </cell>
          <cell r="R554" t="str">
            <v>подземная</v>
          </cell>
          <cell r="S554" t="str">
            <v>т. Трасса</v>
          </cell>
        </row>
        <row r="555">
          <cell r="M555" t="str">
            <v>2Г</v>
          </cell>
          <cell r="O555" t="str">
            <v>Южный район</v>
          </cell>
          <cell r="P555">
            <v>100</v>
          </cell>
          <cell r="Q555">
            <v>10.75</v>
          </cell>
          <cell r="R555" t="str">
            <v>подземная</v>
          </cell>
          <cell r="S555" t="str">
            <v>т. Трасса</v>
          </cell>
        </row>
        <row r="556">
          <cell r="M556" t="str">
            <v>2Г</v>
          </cell>
          <cell r="O556" t="str">
            <v>Южный район</v>
          </cell>
          <cell r="P556">
            <v>100</v>
          </cell>
          <cell r="Q556">
            <v>18</v>
          </cell>
          <cell r="R556" t="str">
            <v>подземная</v>
          </cell>
          <cell r="S556" t="str">
            <v>т. Трасса</v>
          </cell>
        </row>
        <row r="557">
          <cell r="M557" t="str">
            <v>2Г</v>
          </cell>
          <cell r="O557" t="str">
            <v>Южный район</v>
          </cell>
          <cell r="P557">
            <v>100</v>
          </cell>
          <cell r="Q557">
            <v>35</v>
          </cell>
          <cell r="R557" t="str">
            <v>подземная</v>
          </cell>
          <cell r="S557" t="str">
            <v>т. Трасса</v>
          </cell>
        </row>
        <row r="558">
          <cell r="M558">
            <v>4</v>
          </cell>
          <cell r="O558" t="str">
            <v>Южный район</v>
          </cell>
          <cell r="P558">
            <v>150</v>
          </cell>
          <cell r="Q558">
            <v>121</v>
          </cell>
          <cell r="R558" t="str">
            <v>подземная</v>
          </cell>
          <cell r="S558" t="str">
            <v>т. Трасса</v>
          </cell>
        </row>
        <row r="559">
          <cell r="M559">
            <v>4</v>
          </cell>
          <cell r="O559" t="str">
            <v>Южный район</v>
          </cell>
          <cell r="P559">
            <v>100</v>
          </cell>
          <cell r="Q559">
            <v>104</v>
          </cell>
          <cell r="R559" t="str">
            <v>подземная</v>
          </cell>
          <cell r="S559" t="str">
            <v>т. Трасса</v>
          </cell>
        </row>
        <row r="560">
          <cell r="M560">
            <v>4</v>
          </cell>
          <cell r="O560" t="str">
            <v>Южный район</v>
          </cell>
          <cell r="P560">
            <v>80</v>
          </cell>
          <cell r="Q560">
            <v>50</v>
          </cell>
          <cell r="R560" t="str">
            <v>подземная</v>
          </cell>
          <cell r="S560" t="str">
            <v>т. Трасса</v>
          </cell>
        </row>
        <row r="561">
          <cell r="M561">
            <v>4</v>
          </cell>
          <cell r="O561" t="str">
            <v>Южный район</v>
          </cell>
          <cell r="P561">
            <v>50</v>
          </cell>
          <cell r="Q561">
            <v>20</v>
          </cell>
          <cell r="R561" t="str">
            <v>подземная</v>
          </cell>
          <cell r="S561" t="str">
            <v>т. Трасса</v>
          </cell>
        </row>
        <row r="562">
          <cell r="M562" t="str">
            <v>11Л</v>
          </cell>
          <cell r="O562" t="str">
            <v>Южный район</v>
          </cell>
          <cell r="P562">
            <v>150</v>
          </cell>
          <cell r="Q562">
            <v>44.8</v>
          </cell>
          <cell r="R562" t="str">
            <v>подземная</v>
          </cell>
          <cell r="S562" t="str">
            <v>т. Трасса</v>
          </cell>
        </row>
        <row r="563">
          <cell r="M563" t="str">
            <v>11Л</v>
          </cell>
          <cell r="O563" t="str">
            <v>Южный район</v>
          </cell>
          <cell r="P563">
            <v>100</v>
          </cell>
          <cell r="Q563">
            <v>111.3</v>
          </cell>
          <cell r="R563" t="str">
            <v>подземная</v>
          </cell>
          <cell r="S563" t="str">
            <v>т. Трасса</v>
          </cell>
        </row>
        <row r="564">
          <cell r="M564" t="str">
            <v>11Л</v>
          </cell>
          <cell r="O564" t="str">
            <v>Южный район</v>
          </cell>
          <cell r="P564">
            <v>70</v>
          </cell>
          <cell r="Q564">
            <v>50</v>
          </cell>
          <cell r="R564" t="str">
            <v>подземная</v>
          </cell>
          <cell r="S564" t="str">
            <v>т. Трасса</v>
          </cell>
        </row>
        <row r="565">
          <cell r="M565">
            <v>5</v>
          </cell>
          <cell r="O565" t="str">
            <v>Южный район</v>
          </cell>
          <cell r="P565">
            <v>70</v>
          </cell>
          <cell r="Q565">
            <v>90</v>
          </cell>
          <cell r="R565" t="str">
            <v>подземная</v>
          </cell>
          <cell r="S565" t="str">
            <v>т. Трасса</v>
          </cell>
        </row>
        <row r="566">
          <cell r="M566">
            <v>8</v>
          </cell>
          <cell r="O566" t="str">
            <v>Северный район</v>
          </cell>
          <cell r="P566">
            <v>200</v>
          </cell>
          <cell r="Q566">
            <v>78</v>
          </cell>
          <cell r="R566" t="str">
            <v>подземная</v>
          </cell>
          <cell r="S566" t="str">
            <v>т. Трасса</v>
          </cell>
        </row>
        <row r="567">
          <cell r="M567">
            <v>8</v>
          </cell>
          <cell r="O567" t="str">
            <v>Северный район</v>
          </cell>
          <cell r="P567">
            <v>150</v>
          </cell>
          <cell r="Q567">
            <v>33</v>
          </cell>
          <cell r="R567" t="str">
            <v>подземная</v>
          </cell>
          <cell r="S567" t="str">
            <v>т. Трасса</v>
          </cell>
        </row>
        <row r="568">
          <cell r="M568">
            <v>6</v>
          </cell>
          <cell r="O568" t="str">
            <v>Северный район</v>
          </cell>
          <cell r="P568">
            <v>250</v>
          </cell>
          <cell r="Q568">
            <v>321.89999999999998</v>
          </cell>
          <cell r="R568" t="str">
            <v>подземная</v>
          </cell>
          <cell r="S568" t="str">
            <v>т. Трасса</v>
          </cell>
        </row>
        <row r="569">
          <cell r="M569">
            <v>6</v>
          </cell>
          <cell r="O569" t="str">
            <v>Северный район</v>
          </cell>
          <cell r="P569">
            <v>125</v>
          </cell>
          <cell r="Q569">
            <v>36</v>
          </cell>
          <cell r="R569" t="str">
            <v>подземная</v>
          </cell>
          <cell r="S569" t="str">
            <v>т. Трасса</v>
          </cell>
        </row>
        <row r="570">
          <cell r="M570">
            <v>6</v>
          </cell>
          <cell r="O570" t="str">
            <v>Северный район</v>
          </cell>
          <cell r="P570">
            <v>70</v>
          </cell>
          <cell r="Q570">
            <v>40</v>
          </cell>
          <cell r="R570" t="str">
            <v>подземная</v>
          </cell>
          <cell r="S570" t="str">
            <v>т. Трасса</v>
          </cell>
        </row>
        <row r="571">
          <cell r="M571">
            <v>6</v>
          </cell>
          <cell r="O571" t="str">
            <v>Северный район</v>
          </cell>
          <cell r="P571">
            <v>50</v>
          </cell>
          <cell r="Q571">
            <v>26</v>
          </cell>
          <cell r="R571" t="str">
            <v>подземная</v>
          </cell>
          <cell r="S571" t="str">
            <v>т. Трасса</v>
          </cell>
        </row>
        <row r="572">
          <cell r="M572" t="str">
            <v>6К</v>
          </cell>
          <cell r="O572" t="str">
            <v>Северный район</v>
          </cell>
          <cell r="P572">
            <v>50</v>
          </cell>
          <cell r="Q572">
            <v>120</v>
          </cell>
          <cell r="R572" t="str">
            <v>подземная</v>
          </cell>
          <cell r="S572" t="str">
            <v>т. Трасса</v>
          </cell>
        </row>
        <row r="573">
          <cell r="M573" t="str">
            <v>6К</v>
          </cell>
          <cell r="O573" t="str">
            <v>Северный район</v>
          </cell>
          <cell r="P573">
            <v>70</v>
          </cell>
          <cell r="Q573">
            <v>191</v>
          </cell>
          <cell r="R573" t="str">
            <v>подземная</v>
          </cell>
          <cell r="S573" t="str">
            <v>т. Трасса</v>
          </cell>
        </row>
        <row r="574">
          <cell r="M574" t="str">
            <v>6К</v>
          </cell>
          <cell r="O574" t="str">
            <v>Северный район</v>
          </cell>
          <cell r="P574">
            <v>100</v>
          </cell>
          <cell r="Q574">
            <v>141</v>
          </cell>
          <cell r="R574" t="str">
            <v>подземная</v>
          </cell>
          <cell r="S574" t="str">
            <v>т. Трасса</v>
          </cell>
        </row>
        <row r="575">
          <cell r="M575" t="str">
            <v>6К</v>
          </cell>
          <cell r="O575" t="str">
            <v>Северный район</v>
          </cell>
          <cell r="P575">
            <v>125</v>
          </cell>
          <cell r="Q575">
            <v>104</v>
          </cell>
          <cell r="R575" t="str">
            <v>подземная</v>
          </cell>
          <cell r="S575" t="str">
            <v>т. Трасса</v>
          </cell>
        </row>
        <row r="576">
          <cell r="M576" t="str">
            <v>6К</v>
          </cell>
          <cell r="O576" t="str">
            <v>Северный район</v>
          </cell>
          <cell r="P576">
            <v>150</v>
          </cell>
          <cell r="Q576">
            <v>195</v>
          </cell>
          <cell r="R576" t="str">
            <v>подземная</v>
          </cell>
          <cell r="S576" t="str">
            <v>т. Трасса</v>
          </cell>
        </row>
        <row r="577">
          <cell r="M577" t="str">
            <v>6К</v>
          </cell>
          <cell r="O577" t="str">
            <v>Северный район</v>
          </cell>
          <cell r="P577">
            <v>250</v>
          </cell>
          <cell r="Q577">
            <v>128</v>
          </cell>
          <cell r="R577" t="str">
            <v>подземная</v>
          </cell>
          <cell r="S577" t="str">
            <v>т. Трасса</v>
          </cell>
        </row>
        <row r="578">
          <cell r="M578" t="str">
            <v>6К</v>
          </cell>
          <cell r="O578" t="str">
            <v>Северный район</v>
          </cell>
          <cell r="P578">
            <v>400</v>
          </cell>
          <cell r="Q578">
            <v>160</v>
          </cell>
          <cell r="R578" t="str">
            <v>подземная</v>
          </cell>
          <cell r="S578" t="str">
            <v>т. Трасса</v>
          </cell>
        </row>
        <row r="579">
          <cell r="M579">
            <v>1</v>
          </cell>
          <cell r="O579" t="str">
            <v>Южный район</v>
          </cell>
          <cell r="P579">
            <v>150</v>
          </cell>
          <cell r="Q579">
            <v>46</v>
          </cell>
          <cell r="R579" t="str">
            <v>подземная</v>
          </cell>
          <cell r="S579" t="str">
            <v>т. Трасса</v>
          </cell>
        </row>
        <row r="580">
          <cell r="M580">
            <v>1</v>
          </cell>
          <cell r="O580" t="str">
            <v>Южный район</v>
          </cell>
          <cell r="P580">
            <v>100</v>
          </cell>
          <cell r="Q580">
            <v>103</v>
          </cell>
          <cell r="R580" t="str">
            <v>подземная</v>
          </cell>
          <cell r="S580" t="str">
            <v>т. Трасса</v>
          </cell>
        </row>
        <row r="581">
          <cell r="M581">
            <v>6</v>
          </cell>
          <cell r="O581" t="str">
            <v>Северный район</v>
          </cell>
          <cell r="P581">
            <v>200</v>
          </cell>
          <cell r="Q581">
            <v>133</v>
          </cell>
          <cell r="R581" t="str">
            <v>подземная</v>
          </cell>
          <cell r="S581" t="str">
            <v>т. Трасса</v>
          </cell>
        </row>
        <row r="582">
          <cell r="M582">
            <v>6</v>
          </cell>
          <cell r="O582" t="str">
            <v>Северный район</v>
          </cell>
          <cell r="P582">
            <v>150</v>
          </cell>
          <cell r="Q582">
            <v>93.5</v>
          </cell>
          <cell r="R582" t="str">
            <v>подземная</v>
          </cell>
          <cell r="S582" t="str">
            <v>т. Трасса</v>
          </cell>
        </row>
        <row r="583">
          <cell r="M583">
            <v>6</v>
          </cell>
          <cell r="O583" t="str">
            <v>Северный район</v>
          </cell>
          <cell r="P583">
            <v>100</v>
          </cell>
          <cell r="Q583">
            <v>3</v>
          </cell>
          <cell r="R583" t="str">
            <v>подземная</v>
          </cell>
          <cell r="S583" t="str">
            <v>т. Трасса</v>
          </cell>
        </row>
        <row r="584">
          <cell r="M584" t="str">
            <v>2Г</v>
          </cell>
          <cell r="O584" t="str">
            <v>Южный район</v>
          </cell>
          <cell r="P584">
            <v>300</v>
          </cell>
          <cell r="Q584">
            <v>377.5</v>
          </cell>
          <cell r="R584" t="str">
            <v>подземная</v>
          </cell>
          <cell r="S584" t="str">
            <v>т. Трасса</v>
          </cell>
        </row>
        <row r="585">
          <cell r="M585" t="str">
            <v>2Г</v>
          </cell>
          <cell r="O585" t="str">
            <v>Южный район</v>
          </cell>
          <cell r="P585">
            <v>250</v>
          </cell>
          <cell r="Q585">
            <v>220.4</v>
          </cell>
          <cell r="R585" t="str">
            <v>подземная</v>
          </cell>
          <cell r="S585" t="str">
            <v>т. Трасса</v>
          </cell>
        </row>
        <row r="586">
          <cell r="M586" t="str">
            <v>2Г</v>
          </cell>
          <cell r="O586" t="str">
            <v>Южный район</v>
          </cell>
          <cell r="P586">
            <v>200</v>
          </cell>
          <cell r="Q586">
            <v>695.3</v>
          </cell>
          <cell r="R586" t="str">
            <v>подземная</v>
          </cell>
          <cell r="S586" t="str">
            <v>т. Трасса</v>
          </cell>
        </row>
        <row r="587">
          <cell r="M587" t="str">
            <v>2Г</v>
          </cell>
          <cell r="O587" t="str">
            <v>Южный район</v>
          </cell>
          <cell r="P587">
            <v>150</v>
          </cell>
          <cell r="Q587">
            <v>440.2</v>
          </cell>
          <cell r="R587" t="str">
            <v>подземная</v>
          </cell>
          <cell r="S587" t="str">
            <v>т. Трасса</v>
          </cell>
        </row>
        <row r="588">
          <cell r="M588" t="str">
            <v>2Г</v>
          </cell>
          <cell r="O588" t="str">
            <v>Южный район</v>
          </cell>
          <cell r="P588">
            <v>100</v>
          </cell>
          <cell r="Q588">
            <v>289.5</v>
          </cell>
          <cell r="R588" t="str">
            <v>подземная</v>
          </cell>
          <cell r="S588" t="str">
            <v>т. Трасса</v>
          </cell>
        </row>
        <row r="589">
          <cell r="M589" t="str">
            <v>2Г</v>
          </cell>
          <cell r="O589" t="str">
            <v>Южный район</v>
          </cell>
          <cell r="P589">
            <v>80</v>
          </cell>
          <cell r="Q589">
            <v>151.1</v>
          </cell>
          <cell r="R589" t="str">
            <v>подземная</v>
          </cell>
          <cell r="S589" t="str">
            <v>т. Трасса</v>
          </cell>
        </row>
        <row r="590">
          <cell r="M590" t="str">
            <v>2Г</v>
          </cell>
          <cell r="O590" t="str">
            <v>Южный район</v>
          </cell>
          <cell r="P590">
            <v>50</v>
          </cell>
          <cell r="Q590">
            <v>27.2</v>
          </cell>
          <cell r="R590" t="str">
            <v>подземная</v>
          </cell>
          <cell r="S590" t="str">
            <v>т. Трасса</v>
          </cell>
        </row>
        <row r="591">
          <cell r="M591" t="str">
            <v>2Г</v>
          </cell>
          <cell r="O591" t="str">
            <v>Южный район</v>
          </cell>
          <cell r="P591">
            <v>300</v>
          </cell>
          <cell r="Q591">
            <v>391.4</v>
          </cell>
          <cell r="R591" t="str">
            <v>Надземная</v>
          </cell>
          <cell r="S591" t="str">
            <v>т. Трасса</v>
          </cell>
        </row>
        <row r="592">
          <cell r="M592" t="str">
            <v>2Н</v>
          </cell>
          <cell r="O592" t="str">
            <v>Южный район</v>
          </cell>
          <cell r="P592">
            <v>150</v>
          </cell>
          <cell r="Q592">
            <v>55</v>
          </cell>
          <cell r="R592" t="str">
            <v>подземная</v>
          </cell>
          <cell r="S592" t="str">
            <v>т. Трасса</v>
          </cell>
        </row>
        <row r="593">
          <cell r="M593" t="str">
            <v>2Н</v>
          </cell>
          <cell r="O593" t="str">
            <v>Южный район</v>
          </cell>
          <cell r="P593">
            <v>100</v>
          </cell>
          <cell r="Q593">
            <v>55.9</v>
          </cell>
          <cell r="R593" t="str">
            <v>подземная</v>
          </cell>
          <cell r="S593" t="str">
            <v>т. Трасса</v>
          </cell>
        </row>
        <row r="594">
          <cell r="M594">
            <v>4</v>
          </cell>
          <cell r="O594" t="str">
            <v>Южный район</v>
          </cell>
          <cell r="P594">
            <v>150</v>
          </cell>
          <cell r="Q594">
            <v>90.8</v>
          </cell>
          <cell r="R594" t="str">
            <v>подземная</v>
          </cell>
          <cell r="S594" t="str">
            <v>т. Трасса</v>
          </cell>
        </row>
        <row r="595">
          <cell r="M595">
            <v>4</v>
          </cell>
          <cell r="O595" t="str">
            <v>Южный район</v>
          </cell>
          <cell r="P595">
            <v>100</v>
          </cell>
          <cell r="Q595">
            <v>28.7</v>
          </cell>
          <cell r="R595" t="str">
            <v>подземная</v>
          </cell>
          <cell r="S595" t="str">
            <v>т. Трасса</v>
          </cell>
        </row>
        <row r="596">
          <cell r="M596">
            <v>4</v>
          </cell>
          <cell r="O596" t="str">
            <v>Южный район</v>
          </cell>
          <cell r="P596">
            <v>300</v>
          </cell>
          <cell r="Q596">
            <v>105</v>
          </cell>
          <cell r="R596" t="str">
            <v>подземная</v>
          </cell>
          <cell r="S596" t="str">
            <v>т. Трасса</v>
          </cell>
        </row>
        <row r="597">
          <cell r="M597" t="str">
            <v>7Т</v>
          </cell>
          <cell r="O597" t="str">
            <v>Северный район</v>
          </cell>
          <cell r="P597">
            <v>80</v>
          </cell>
          <cell r="Q597">
            <v>43</v>
          </cell>
          <cell r="R597" t="str">
            <v>подземная</v>
          </cell>
          <cell r="S597" t="str">
            <v>т. Трасса</v>
          </cell>
        </row>
        <row r="598">
          <cell r="M598">
            <v>6</v>
          </cell>
          <cell r="O598" t="str">
            <v>Северный район</v>
          </cell>
          <cell r="P598">
            <v>150</v>
          </cell>
          <cell r="Q598">
            <v>170</v>
          </cell>
          <cell r="R598" t="str">
            <v>подземная</v>
          </cell>
          <cell r="S598" t="str">
            <v>т. Трасса</v>
          </cell>
        </row>
        <row r="599">
          <cell r="M599">
            <v>1</v>
          </cell>
          <cell r="O599" t="str">
            <v>Южный район</v>
          </cell>
          <cell r="P599">
            <v>100</v>
          </cell>
          <cell r="Q599">
            <v>6.6</v>
          </cell>
          <cell r="R599" t="str">
            <v>подземная</v>
          </cell>
          <cell r="S599" t="str">
            <v>т. Трасса</v>
          </cell>
        </row>
        <row r="600">
          <cell r="M600" t="str">
            <v>6К</v>
          </cell>
          <cell r="O600" t="str">
            <v>Северный район</v>
          </cell>
          <cell r="P600">
            <v>50</v>
          </cell>
          <cell r="Q600">
            <v>131</v>
          </cell>
          <cell r="R600" t="str">
            <v>подземная</v>
          </cell>
          <cell r="S600" t="str">
            <v>т. Трасса</v>
          </cell>
        </row>
        <row r="601">
          <cell r="M601" t="str">
            <v>6К</v>
          </cell>
          <cell r="O601" t="str">
            <v>Северный район</v>
          </cell>
          <cell r="P601">
            <v>80</v>
          </cell>
          <cell r="Q601">
            <v>60</v>
          </cell>
          <cell r="R601" t="str">
            <v>подземная</v>
          </cell>
          <cell r="S601" t="str">
            <v>т. Трасса</v>
          </cell>
        </row>
        <row r="602">
          <cell r="M602" t="str">
            <v>6К</v>
          </cell>
          <cell r="O602" t="str">
            <v>Северный район</v>
          </cell>
          <cell r="P602">
            <v>100</v>
          </cell>
          <cell r="Q602">
            <v>150</v>
          </cell>
          <cell r="R602" t="str">
            <v>подземная</v>
          </cell>
          <cell r="S602" t="str">
            <v>т. Трасса</v>
          </cell>
        </row>
        <row r="603">
          <cell r="M603" t="str">
            <v>6К</v>
          </cell>
          <cell r="O603" t="str">
            <v>Северный район</v>
          </cell>
          <cell r="P603">
            <v>125</v>
          </cell>
          <cell r="Q603">
            <v>750</v>
          </cell>
          <cell r="R603" t="str">
            <v>подземная</v>
          </cell>
          <cell r="S603" t="str">
            <v>т. Трасса</v>
          </cell>
        </row>
        <row r="604">
          <cell r="M604" t="str">
            <v>6К</v>
          </cell>
          <cell r="O604" t="str">
            <v>Северный район</v>
          </cell>
          <cell r="P604">
            <v>200</v>
          </cell>
          <cell r="Q604">
            <v>794</v>
          </cell>
          <cell r="R604" t="str">
            <v>подземная</v>
          </cell>
          <cell r="S604" t="str">
            <v>т. Трасса</v>
          </cell>
        </row>
        <row r="605">
          <cell r="M605" t="str">
            <v>6К</v>
          </cell>
          <cell r="O605" t="str">
            <v>Северный район</v>
          </cell>
          <cell r="P605">
            <v>100</v>
          </cell>
          <cell r="Q605">
            <v>34.4</v>
          </cell>
          <cell r="R605" t="str">
            <v>подземная</v>
          </cell>
          <cell r="S605" t="str">
            <v>т. Трасса</v>
          </cell>
        </row>
        <row r="606">
          <cell r="M606" t="str">
            <v>2 (ЮГ)</v>
          </cell>
          <cell r="O606" t="str">
            <v>Южный район</v>
          </cell>
          <cell r="P606">
            <v>150</v>
          </cell>
          <cell r="Q606">
            <v>48</v>
          </cell>
          <cell r="R606" t="str">
            <v>подземная</v>
          </cell>
          <cell r="S606" t="str">
            <v>т. Трасса</v>
          </cell>
        </row>
        <row r="607">
          <cell r="M607" t="str">
            <v>2 (ЮГ)</v>
          </cell>
          <cell r="O607" t="str">
            <v>Южный район</v>
          </cell>
          <cell r="P607">
            <v>100</v>
          </cell>
          <cell r="Q607">
            <v>44</v>
          </cell>
          <cell r="R607" t="str">
            <v>подземная</v>
          </cell>
          <cell r="S607" t="str">
            <v>т. Трасса</v>
          </cell>
        </row>
        <row r="608">
          <cell r="M608" t="str">
            <v>2 (ЮГ)</v>
          </cell>
          <cell r="O608" t="str">
            <v>Южный район</v>
          </cell>
          <cell r="P608">
            <v>70</v>
          </cell>
          <cell r="Q608">
            <v>114</v>
          </cell>
          <cell r="R608" t="str">
            <v>подземная</v>
          </cell>
          <cell r="S608" t="str">
            <v>т. Трасса</v>
          </cell>
        </row>
        <row r="609">
          <cell r="M609" t="str">
            <v>2Г</v>
          </cell>
          <cell r="O609" t="str">
            <v>Южный район</v>
          </cell>
          <cell r="P609">
            <v>100</v>
          </cell>
          <cell r="Q609">
            <v>47</v>
          </cell>
          <cell r="R609" t="str">
            <v>подземная</v>
          </cell>
          <cell r="S609" t="str">
            <v>т. Трасса</v>
          </cell>
        </row>
        <row r="610">
          <cell r="M610">
            <v>1</v>
          </cell>
          <cell r="O610" t="str">
            <v>Южный район</v>
          </cell>
          <cell r="P610">
            <v>125</v>
          </cell>
          <cell r="Q610">
            <v>59.5</v>
          </cell>
          <cell r="R610" t="str">
            <v>подземная</v>
          </cell>
          <cell r="S610" t="str">
            <v>т. Трасса</v>
          </cell>
        </row>
        <row r="611">
          <cell r="M611">
            <v>1</v>
          </cell>
          <cell r="O611" t="str">
            <v>Южный район</v>
          </cell>
          <cell r="P611">
            <v>70</v>
          </cell>
          <cell r="Q611">
            <v>95</v>
          </cell>
          <cell r="R611" t="str">
            <v>подземная</v>
          </cell>
          <cell r="S611" t="str">
            <v>т. Трасса</v>
          </cell>
        </row>
        <row r="612">
          <cell r="M612">
            <v>1</v>
          </cell>
          <cell r="O612" t="str">
            <v>Южный район</v>
          </cell>
          <cell r="P612">
            <v>70</v>
          </cell>
          <cell r="Q612">
            <v>50</v>
          </cell>
          <cell r="R612" t="str">
            <v>подземная</v>
          </cell>
          <cell r="S612" t="str">
            <v>т. Трасса</v>
          </cell>
        </row>
        <row r="613">
          <cell r="M613">
            <v>1</v>
          </cell>
          <cell r="O613" t="str">
            <v>Южный район</v>
          </cell>
          <cell r="P613">
            <v>125</v>
          </cell>
          <cell r="Q613">
            <v>150</v>
          </cell>
          <cell r="R613" t="str">
            <v>подземная</v>
          </cell>
          <cell r="S613" t="str">
            <v>т. Трасса</v>
          </cell>
          <cell r="T613" t="str">
            <v>4-х трубная</v>
          </cell>
        </row>
        <row r="614">
          <cell r="M614">
            <v>1</v>
          </cell>
          <cell r="O614" t="str">
            <v>Южный район</v>
          </cell>
          <cell r="P614">
            <v>70</v>
          </cell>
          <cell r="Q614">
            <v>21.5</v>
          </cell>
          <cell r="R614" t="str">
            <v>подземная</v>
          </cell>
          <cell r="S614" t="str">
            <v>т. Трасса</v>
          </cell>
          <cell r="T614" t="str">
            <v>4-х трубная</v>
          </cell>
        </row>
        <row r="615">
          <cell r="M615">
            <v>1</v>
          </cell>
          <cell r="O615" t="str">
            <v>Южный район</v>
          </cell>
          <cell r="P615">
            <v>70</v>
          </cell>
          <cell r="Q615">
            <v>160.75</v>
          </cell>
          <cell r="R615" t="str">
            <v>подземная</v>
          </cell>
          <cell r="S615" t="str">
            <v>ГВС</v>
          </cell>
          <cell r="T615" t="str">
            <v>4-х трубная</v>
          </cell>
        </row>
        <row r="616">
          <cell r="M616">
            <v>1</v>
          </cell>
          <cell r="O616" t="str">
            <v>Южный район</v>
          </cell>
          <cell r="P616">
            <v>50</v>
          </cell>
          <cell r="Q616">
            <v>10.75</v>
          </cell>
          <cell r="R616" t="str">
            <v>подземная</v>
          </cell>
          <cell r="S616" t="str">
            <v>ГВС</v>
          </cell>
          <cell r="T616" t="str">
            <v>4-х трубная</v>
          </cell>
        </row>
        <row r="617">
          <cell r="M617">
            <v>1</v>
          </cell>
          <cell r="O617" t="str">
            <v>Южный район</v>
          </cell>
          <cell r="P617">
            <v>200</v>
          </cell>
          <cell r="Q617">
            <v>13.95</v>
          </cell>
          <cell r="R617" t="str">
            <v>подземная</v>
          </cell>
          <cell r="S617" t="str">
            <v>т. Трасса</v>
          </cell>
        </row>
        <row r="618">
          <cell r="M618">
            <v>1</v>
          </cell>
          <cell r="O618" t="str">
            <v>Южный район</v>
          </cell>
          <cell r="P618">
            <v>100</v>
          </cell>
          <cell r="Q618">
            <v>45.05</v>
          </cell>
          <cell r="R618" t="str">
            <v>подземная</v>
          </cell>
          <cell r="S618" t="str">
            <v>т. Трасса</v>
          </cell>
        </row>
        <row r="619">
          <cell r="M619" t="str">
            <v>2Н</v>
          </cell>
          <cell r="O619" t="str">
            <v>Южный район</v>
          </cell>
          <cell r="P619">
            <v>300</v>
          </cell>
          <cell r="Q619">
            <v>125</v>
          </cell>
          <cell r="R619" t="str">
            <v>подземная</v>
          </cell>
          <cell r="S619" t="str">
            <v>т. Трасса</v>
          </cell>
        </row>
        <row r="620">
          <cell r="M620" t="str">
            <v>2Г</v>
          </cell>
          <cell r="O620" t="str">
            <v>Южный район</v>
          </cell>
          <cell r="P620">
            <v>100</v>
          </cell>
          <cell r="Q620">
            <v>97.8</v>
          </cell>
          <cell r="R620" t="str">
            <v>подземная</v>
          </cell>
          <cell r="S620" t="str">
            <v>т. Трасса</v>
          </cell>
        </row>
        <row r="621">
          <cell r="M621" t="str">
            <v>2Г</v>
          </cell>
          <cell r="O621" t="str">
            <v>Южный район</v>
          </cell>
          <cell r="P621">
            <v>80</v>
          </cell>
          <cell r="Q621">
            <v>6.6</v>
          </cell>
          <cell r="R621" t="str">
            <v>подземная</v>
          </cell>
          <cell r="S621" t="str">
            <v>т. Трасса</v>
          </cell>
        </row>
        <row r="622">
          <cell r="M622" t="str">
            <v>2Г</v>
          </cell>
          <cell r="O622" t="str">
            <v>Южный район</v>
          </cell>
          <cell r="P622">
            <v>100</v>
          </cell>
          <cell r="Q622">
            <v>112</v>
          </cell>
          <cell r="R622" t="str">
            <v>подземная</v>
          </cell>
          <cell r="S622" t="str">
            <v>т. Трасса</v>
          </cell>
        </row>
        <row r="623">
          <cell r="M623">
            <v>4</v>
          </cell>
          <cell r="O623" t="str">
            <v>Южный район</v>
          </cell>
          <cell r="P623">
            <v>150</v>
          </cell>
          <cell r="Q623">
            <v>56.5</v>
          </cell>
          <cell r="R623" t="str">
            <v>подземная</v>
          </cell>
          <cell r="S623" t="str">
            <v>т. Трасса</v>
          </cell>
        </row>
        <row r="624">
          <cell r="M624">
            <v>4</v>
          </cell>
          <cell r="O624" t="str">
            <v>Южный район</v>
          </cell>
          <cell r="P624">
            <v>100</v>
          </cell>
          <cell r="Q624">
            <v>148.9</v>
          </cell>
          <cell r="R624" t="str">
            <v>подземная</v>
          </cell>
          <cell r="S624" t="str">
            <v>т. Трасса</v>
          </cell>
        </row>
        <row r="625">
          <cell r="M625" t="str">
            <v>2Н</v>
          </cell>
          <cell r="O625" t="str">
            <v>Южный район</v>
          </cell>
          <cell r="P625">
            <v>150</v>
          </cell>
          <cell r="Q625">
            <v>229</v>
          </cell>
          <cell r="R625" t="str">
            <v>подземная</v>
          </cell>
          <cell r="S625" t="str">
            <v>т. Трасса</v>
          </cell>
        </row>
        <row r="626">
          <cell r="M626">
            <v>6</v>
          </cell>
          <cell r="O626" t="str">
            <v>Северный район</v>
          </cell>
          <cell r="P626">
            <v>100</v>
          </cell>
          <cell r="Q626">
            <v>50</v>
          </cell>
          <cell r="R626" t="str">
            <v>подземная</v>
          </cell>
          <cell r="S626" t="str">
            <v>т. Трасса</v>
          </cell>
        </row>
        <row r="627">
          <cell r="M627">
            <v>1</v>
          </cell>
          <cell r="O627" t="str">
            <v>Южный район</v>
          </cell>
          <cell r="P627">
            <v>100</v>
          </cell>
          <cell r="Q627">
            <v>17.5</v>
          </cell>
          <cell r="R627" t="str">
            <v>подземная</v>
          </cell>
          <cell r="S627" t="str">
            <v>т. Трасса</v>
          </cell>
        </row>
        <row r="628">
          <cell r="M628">
            <v>11</v>
          </cell>
          <cell r="O628" t="str">
            <v>Южный район</v>
          </cell>
          <cell r="P628">
            <v>50</v>
          </cell>
          <cell r="Q628">
            <v>55</v>
          </cell>
          <cell r="R628" t="str">
            <v>подземная</v>
          </cell>
          <cell r="S628" t="str">
            <v>т. Трасса</v>
          </cell>
          <cell r="T628" t="str">
            <v>4-х трубная</v>
          </cell>
        </row>
        <row r="629">
          <cell r="M629">
            <v>11</v>
          </cell>
          <cell r="O629" t="str">
            <v>Южный район</v>
          </cell>
          <cell r="P629">
            <v>50</v>
          </cell>
          <cell r="Q629">
            <v>55</v>
          </cell>
          <cell r="R629" t="str">
            <v>подземная</v>
          </cell>
          <cell r="S629" t="str">
            <v>ГВС</v>
          </cell>
          <cell r="T629" t="str">
            <v>4-х трубная</v>
          </cell>
        </row>
        <row r="630">
          <cell r="M630" t="str">
            <v>2Г</v>
          </cell>
          <cell r="O630" t="str">
            <v>Южный район</v>
          </cell>
          <cell r="P630">
            <v>250</v>
          </cell>
          <cell r="Q630">
            <v>4</v>
          </cell>
          <cell r="R630" t="str">
            <v>подземная</v>
          </cell>
          <cell r="S630" t="str">
            <v>т. Трасса</v>
          </cell>
        </row>
        <row r="631">
          <cell r="M631" t="str">
            <v>2Г</v>
          </cell>
          <cell r="O631" t="str">
            <v>Южный район</v>
          </cell>
          <cell r="P631">
            <v>150</v>
          </cell>
          <cell r="Q631">
            <v>302</v>
          </cell>
          <cell r="R631" t="str">
            <v>подземная</v>
          </cell>
          <cell r="S631" t="str">
            <v>т. Трасса</v>
          </cell>
        </row>
        <row r="632">
          <cell r="M632" t="str">
            <v>2Г</v>
          </cell>
          <cell r="O632" t="str">
            <v>Южный район</v>
          </cell>
          <cell r="P632">
            <v>80</v>
          </cell>
          <cell r="Q632">
            <v>63</v>
          </cell>
          <cell r="R632" t="str">
            <v>подземная</v>
          </cell>
          <cell r="S632" t="str">
            <v>т. Трасса</v>
          </cell>
        </row>
        <row r="633">
          <cell r="M633">
            <v>4</v>
          </cell>
          <cell r="O633" t="str">
            <v>Южный район</v>
          </cell>
          <cell r="P633">
            <v>125</v>
          </cell>
          <cell r="Q633">
            <v>130.5</v>
          </cell>
          <cell r="R633" t="str">
            <v>подземная</v>
          </cell>
          <cell r="S633" t="str">
            <v>т. Трасса</v>
          </cell>
          <cell r="T633" t="str">
            <v>4-х трубная</v>
          </cell>
        </row>
        <row r="634">
          <cell r="M634">
            <v>4</v>
          </cell>
          <cell r="O634" t="str">
            <v>Южный район</v>
          </cell>
          <cell r="P634">
            <v>80</v>
          </cell>
          <cell r="Q634">
            <v>75</v>
          </cell>
          <cell r="R634" t="str">
            <v>подземная</v>
          </cell>
          <cell r="S634" t="str">
            <v>т. Трасса</v>
          </cell>
          <cell r="T634" t="str">
            <v>4-х трубная</v>
          </cell>
        </row>
        <row r="635">
          <cell r="M635">
            <v>4</v>
          </cell>
          <cell r="O635" t="str">
            <v>Южный район</v>
          </cell>
          <cell r="P635">
            <v>100</v>
          </cell>
          <cell r="Q635">
            <v>130.5</v>
          </cell>
          <cell r="R635" t="str">
            <v>подземная</v>
          </cell>
          <cell r="S635" t="str">
            <v>ГВС</v>
          </cell>
          <cell r="T635" t="str">
            <v>4-х трубная</v>
          </cell>
        </row>
        <row r="636">
          <cell r="M636">
            <v>4</v>
          </cell>
          <cell r="O636" t="str">
            <v>Южный район</v>
          </cell>
          <cell r="P636">
            <v>70</v>
          </cell>
          <cell r="Q636">
            <v>75</v>
          </cell>
          <cell r="R636" t="str">
            <v>подземная</v>
          </cell>
          <cell r="S636" t="str">
            <v>ГВС</v>
          </cell>
          <cell r="T636" t="str">
            <v>4-х трубная</v>
          </cell>
        </row>
        <row r="637">
          <cell r="M637" t="str">
            <v>2 (ЮГ)</v>
          </cell>
          <cell r="O637" t="str">
            <v>Южный район</v>
          </cell>
          <cell r="P637">
            <v>200</v>
          </cell>
          <cell r="Q637">
            <v>179.2</v>
          </cell>
          <cell r="R637" t="str">
            <v>подземная</v>
          </cell>
          <cell r="S637" t="str">
            <v>т. Трасса</v>
          </cell>
        </row>
        <row r="638">
          <cell r="M638" t="str">
            <v>2 (ЮГ)</v>
          </cell>
          <cell r="O638" t="str">
            <v>Южный район</v>
          </cell>
          <cell r="P638">
            <v>300</v>
          </cell>
          <cell r="Q638">
            <v>80</v>
          </cell>
          <cell r="R638" t="str">
            <v>подземная</v>
          </cell>
          <cell r="S638" t="str">
            <v>т. Трасса</v>
          </cell>
        </row>
        <row r="639">
          <cell r="M639" t="str">
            <v>2 (ЮГ)</v>
          </cell>
          <cell r="O639" t="str">
            <v>Южный район</v>
          </cell>
          <cell r="P639">
            <v>200</v>
          </cell>
          <cell r="Q639">
            <v>63.5</v>
          </cell>
          <cell r="R639" t="str">
            <v>подземная</v>
          </cell>
          <cell r="S639" t="str">
            <v>т. Трасса</v>
          </cell>
        </row>
        <row r="640">
          <cell r="M640" t="str">
            <v>2 (ЮГ)</v>
          </cell>
          <cell r="O640" t="str">
            <v>Южный район</v>
          </cell>
          <cell r="P640">
            <v>150</v>
          </cell>
          <cell r="Q640">
            <v>165.2</v>
          </cell>
          <cell r="R640" t="str">
            <v>подземная</v>
          </cell>
          <cell r="S640" t="str">
            <v>т. Трасса</v>
          </cell>
        </row>
        <row r="641">
          <cell r="M641" t="str">
            <v>2 (ЮГ)</v>
          </cell>
          <cell r="O641" t="str">
            <v>Южный район</v>
          </cell>
          <cell r="P641">
            <v>100</v>
          </cell>
          <cell r="Q641">
            <v>94.5</v>
          </cell>
          <cell r="R641" t="str">
            <v>подземная</v>
          </cell>
          <cell r="S641" t="str">
            <v>т. Трасса</v>
          </cell>
        </row>
        <row r="642">
          <cell r="M642" t="str">
            <v>2 (ЮГ)</v>
          </cell>
          <cell r="O642" t="str">
            <v>Южный район</v>
          </cell>
          <cell r="P642">
            <v>70</v>
          </cell>
          <cell r="Q642">
            <v>41.5</v>
          </cell>
          <cell r="R642" t="str">
            <v>подземная</v>
          </cell>
          <cell r="S642" t="str">
            <v>т. Трасса</v>
          </cell>
        </row>
        <row r="643">
          <cell r="M643" t="str">
            <v>2 (ЮГ)</v>
          </cell>
          <cell r="O643" t="str">
            <v>Южный район</v>
          </cell>
          <cell r="P643">
            <v>50</v>
          </cell>
          <cell r="Q643">
            <v>115.2</v>
          </cell>
          <cell r="R643" t="str">
            <v>подземная</v>
          </cell>
          <cell r="S643" t="str">
            <v>т. Трасса</v>
          </cell>
        </row>
        <row r="644">
          <cell r="M644">
            <v>1</v>
          </cell>
          <cell r="O644" t="str">
            <v>Южный район</v>
          </cell>
          <cell r="P644">
            <v>300</v>
          </cell>
          <cell r="Q644">
            <v>118</v>
          </cell>
          <cell r="R644" t="str">
            <v>подземная</v>
          </cell>
          <cell r="S644" t="str">
            <v>т. Трасса</v>
          </cell>
          <cell r="T644" t="str">
            <v>4-х трубная</v>
          </cell>
        </row>
        <row r="645">
          <cell r="M645">
            <v>1</v>
          </cell>
          <cell r="O645" t="str">
            <v>Южный район</v>
          </cell>
          <cell r="P645">
            <v>300</v>
          </cell>
          <cell r="Q645">
            <v>36</v>
          </cell>
          <cell r="R645" t="str">
            <v>подземная</v>
          </cell>
          <cell r="S645" t="str">
            <v>т. Трасса</v>
          </cell>
          <cell r="T645" t="str">
            <v>4-х трубная</v>
          </cell>
        </row>
        <row r="646">
          <cell r="M646">
            <v>1</v>
          </cell>
          <cell r="O646" t="str">
            <v>Южный район</v>
          </cell>
          <cell r="P646">
            <v>200</v>
          </cell>
          <cell r="Q646">
            <v>36</v>
          </cell>
          <cell r="R646" t="str">
            <v>подземная</v>
          </cell>
          <cell r="S646" t="str">
            <v>ГВС</v>
          </cell>
          <cell r="T646" t="str">
            <v>4-х трубная</v>
          </cell>
        </row>
        <row r="647">
          <cell r="M647" t="str">
            <v>2А</v>
          </cell>
          <cell r="O647" t="str">
            <v>Южный район</v>
          </cell>
          <cell r="P647">
            <v>100</v>
          </cell>
          <cell r="Q647">
            <v>44</v>
          </cell>
          <cell r="R647" t="str">
            <v>подземная</v>
          </cell>
          <cell r="S647" t="str">
            <v>т. Трасса</v>
          </cell>
        </row>
        <row r="648">
          <cell r="M648">
            <v>1</v>
          </cell>
          <cell r="O648" t="str">
            <v>Южный район</v>
          </cell>
          <cell r="P648">
            <v>100</v>
          </cell>
          <cell r="Q648">
            <v>31.4</v>
          </cell>
          <cell r="R648" t="str">
            <v>подземная</v>
          </cell>
          <cell r="S648" t="str">
            <v>т. Трасса</v>
          </cell>
        </row>
        <row r="649">
          <cell r="M649">
            <v>1</v>
          </cell>
          <cell r="O649" t="str">
            <v>Южный район</v>
          </cell>
          <cell r="P649">
            <v>70</v>
          </cell>
          <cell r="Q649">
            <v>76</v>
          </cell>
          <cell r="R649" t="str">
            <v>подземная</v>
          </cell>
          <cell r="S649" t="str">
            <v>т. Трасса</v>
          </cell>
        </row>
        <row r="650">
          <cell r="M650">
            <v>5</v>
          </cell>
          <cell r="O650" t="str">
            <v>Южный район</v>
          </cell>
          <cell r="P650">
            <v>200</v>
          </cell>
          <cell r="Q650">
            <v>167.6</v>
          </cell>
          <cell r="R650" t="str">
            <v>подземная</v>
          </cell>
          <cell r="S650" t="str">
            <v>т. Трасса</v>
          </cell>
        </row>
        <row r="651">
          <cell r="M651" t="str">
            <v>11Л</v>
          </cell>
          <cell r="O651" t="str">
            <v>Южный район</v>
          </cell>
          <cell r="P651">
            <v>200</v>
          </cell>
          <cell r="Q651">
            <v>116</v>
          </cell>
          <cell r="R651" t="str">
            <v>подземная</v>
          </cell>
          <cell r="S651" t="str">
            <v>т. Трасса</v>
          </cell>
        </row>
        <row r="652">
          <cell r="M652">
            <v>7</v>
          </cell>
          <cell r="O652" t="str">
            <v>Северный район</v>
          </cell>
          <cell r="P652">
            <v>150</v>
          </cell>
          <cell r="Q652">
            <v>43.4</v>
          </cell>
          <cell r="R652" t="str">
            <v>подземная</v>
          </cell>
          <cell r="S652" t="str">
            <v>т. Трасса</v>
          </cell>
        </row>
        <row r="653">
          <cell r="M653">
            <v>7</v>
          </cell>
          <cell r="O653" t="str">
            <v>Северный район</v>
          </cell>
          <cell r="P653">
            <v>100</v>
          </cell>
          <cell r="Q653">
            <v>43.4</v>
          </cell>
          <cell r="R653" t="str">
            <v>подземная</v>
          </cell>
          <cell r="S653" t="str">
            <v>т. Трасса</v>
          </cell>
        </row>
        <row r="654">
          <cell r="M654">
            <v>7</v>
          </cell>
          <cell r="O654" t="str">
            <v>Северный район</v>
          </cell>
          <cell r="P654">
            <v>80</v>
          </cell>
          <cell r="Q654">
            <v>65</v>
          </cell>
          <cell r="R654" t="str">
            <v>подземная</v>
          </cell>
          <cell r="S654" t="str">
            <v>т. Трасса</v>
          </cell>
        </row>
        <row r="655">
          <cell r="M655" t="str">
            <v>2 (Сев)</v>
          </cell>
          <cell r="O655" t="str">
            <v>Северный район</v>
          </cell>
          <cell r="P655">
            <v>100</v>
          </cell>
          <cell r="Q655">
            <v>99</v>
          </cell>
          <cell r="R655" t="str">
            <v>подземная</v>
          </cell>
          <cell r="S655" t="str">
            <v>т. Трасса</v>
          </cell>
        </row>
        <row r="656">
          <cell r="M656">
            <v>7</v>
          </cell>
          <cell r="O656" t="str">
            <v>Северный район</v>
          </cell>
          <cell r="P656">
            <v>200</v>
          </cell>
          <cell r="Q656">
            <v>108</v>
          </cell>
          <cell r="R656" t="str">
            <v>подземная</v>
          </cell>
          <cell r="S656" t="str">
            <v>т. Трасса</v>
          </cell>
        </row>
        <row r="657">
          <cell r="M657">
            <v>7</v>
          </cell>
          <cell r="O657" t="str">
            <v>Северный район</v>
          </cell>
          <cell r="P657">
            <v>150</v>
          </cell>
          <cell r="Q657">
            <v>112</v>
          </cell>
          <cell r="R657" t="str">
            <v>подземная</v>
          </cell>
          <cell r="S657" t="str">
            <v>т. Трасса</v>
          </cell>
        </row>
        <row r="658">
          <cell r="M658">
            <v>7</v>
          </cell>
          <cell r="O658" t="str">
            <v>Северный район</v>
          </cell>
          <cell r="P658">
            <v>100</v>
          </cell>
          <cell r="Q658">
            <v>40.5</v>
          </cell>
          <cell r="R658" t="str">
            <v>подземная</v>
          </cell>
          <cell r="S658" t="str">
            <v>т. Трасса</v>
          </cell>
        </row>
        <row r="659">
          <cell r="M659" t="str">
            <v>6К</v>
          </cell>
          <cell r="O659" t="str">
            <v>Северный район</v>
          </cell>
          <cell r="P659">
            <v>250</v>
          </cell>
          <cell r="Q659">
            <v>288</v>
          </cell>
          <cell r="R659" t="str">
            <v>подземная</v>
          </cell>
          <cell r="S659" t="str">
            <v>т. Трасса</v>
          </cell>
          <cell r="T659" t="str">
            <v>4-х трубная</v>
          </cell>
        </row>
        <row r="660">
          <cell r="M660" t="str">
            <v>6К</v>
          </cell>
          <cell r="O660" t="str">
            <v>Северный район</v>
          </cell>
          <cell r="P660">
            <v>200</v>
          </cell>
          <cell r="Q660">
            <v>138.18</v>
          </cell>
          <cell r="R660" t="str">
            <v>Надземная</v>
          </cell>
          <cell r="S660" t="str">
            <v>т. Трасса</v>
          </cell>
          <cell r="T660" t="str">
            <v>4-х трубная</v>
          </cell>
        </row>
        <row r="661">
          <cell r="M661" t="str">
            <v>6К</v>
          </cell>
          <cell r="O661" t="str">
            <v>Северный район</v>
          </cell>
          <cell r="P661">
            <v>125</v>
          </cell>
          <cell r="Q661">
            <v>288</v>
          </cell>
          <cell r="R661" t="str">
            <v>подземная</v>
          </cell>
          <cell r="S661" t="str">
            <v>ГВС</v>
          </cell>
          <cell r="T661" t="str">
            <v>4-х трубная</v>
          </cell>
        </row>
        <row r="662">
          <cell r="M662" t="str">
            <v>6К</v>
          </cell>
          <cell r="O662" t="str">
            <v>Северный район</v>
          </cell>
          <cell r="P662">
            <v>100</v>
          </cell>
          <cell r="Q662">
            <v>138.18</v>
          </cell>
          <cell r="R662" t="str">
            <v>Надземная</v>
          </cell>
          <cell r="S662" t="str">
            <v>ГВС</v>
          </cell>
          <cell r="T662" t="str">
            <v>4-х трубная</v>
          </cell>
        </row>
        <row r="663">
          <cell r="M663" t="str">
            <v>6К</v>
          </cell>
          <cell r="O663" t="str">
            <v>Северный район</v>
          </cell>
          <cell r="P663">
            <v>50</v>
          </cell>
          <cell r="Q663">
            <v>42</v>
          </cell>
          <cell r="R663" t="str">
            <v>подземная</v>
          </cell>
          <cell r="S663" t="str">
            <v>т. Трасса</v>
          </cell>
        </row>
        <row r="664">
          <cell r="M664" t="str">
            <v>6К</v>
          </cell>
          <cell r="O664" t="str">
            <v>Северный район</v>
          </cell>
          <cell r="P664">
            <v>100</v>
          </cell>
          <cell r="Q664">
            <v>231</v>
          </cell>
          <cell r="R664" t="str">
            <v>подземная</v>
          </cell>
          <cell r="S664" t="str">
            <v>т. Трасса</v>
          </cell>
        </row>
        <row r="665">
          <cell r="M665" t="str">
            <v>6К</v>
          </cell>
          <cell r="O665" t="str">
            <v>Северный район</v>
          </cell>
          <cell r="P665">
            <v>150</v>
          </cell>
          <cell r="Q665">
            <v>365</v>
          </cell>
          <cell r="R665" t="str">
            <v>подземная</v>
          </cell>
          <cell r="S665" t="str">
            <v>т. Трасса</v>
          </cell>
        </row>
        <row r="666">
          <cell r="M666" t="str">
            <v>6К</v>
          </cell>
          <cell r="O666" t="str">
            <v>Северный район</v>
          </cell>
          <cell r="P666">
            <v>200</v>
          </cell>
          <cell r="Q666">
            <v>134</v>
          </cell>
          <cell r="R666" t="str">
            <v>подземная</v>
          </cell>
          <cell r="S666" t="str">
            <v>т. Трасса</v>
          </cell>
        </row>
        <row r="667">
          <cell r="M667" t="str">
            <v>6К</v>
          </cell>
          <cell r="O667" t="str">
            <v>Северный район</v>
          </cell>
          <cell r="P667">
            <v>300</v>
          </cell>
          <cell r="Q667">
            <v>104</v>
          </cell>
          <cell r="R667" t="str">
            <v>подземная</v>
          </cell>
          <cell r="S667" t="str">
            <v>т. Трасса</v>
          </cell>
        </row>
        <row r="668">
          <cell r="M668" t="str">
            <v>6К</v>
          </cell>
          <cell r="O668" t="str">
            <v>Северный район</v>
          </cell>
          <cell r="P668">
            <v>200</v>
          </cell>
          <cell r="Q668">
            <v>103</v>
          </cell>
          <cell r="R668" t="str">
            <v>подземная</v>
          </cell>
          <cell r="S668" t="str">
            <v>т. Трасса</v>
          </cell>
        </row>
        <row r="669">
          <cell r="M669" t="str">
            <v>6К</v>
          </cell>
          <cell r="O669" t="str">
            <v>Северный район</v>
          </cell>
          <cell r="P669">
            <v>150</v>
          </cell>
          <cell r="Q669">
            <v>49.7</v>
          </cell>
          <cell r="R669" t="str">
            <v>подземная</v>
          </cell>
          <cell r="S669" t="str">
            <v>т. Трасса</v>
          </cell>
        </row>
        <row r="670">
          <cell r="M670" t="str">
            <v>6К</v>
          </cell>
          <cell r="O670" t="str">
            <v>Северный район</v>
          </cell>
          <cell r="P670">
            <v>100</v>
          </cell>
          <cell r="Q670">
            <v>208.3</v>
          </cell>
          <cell r="R670" t="str">
            <v>подземная</v>
          </cell>
          <cell r="S670" t="str">
            <v>т. Трасса</v>
          </cell>
        </row>
        <row r="671">
          <cell r="M671">
            <v>7</v>
          </cell>
          <cell r="O671" t="str">
            <v>Северный район</v>
          </cell>
          <cell r="P671">
            <v>80</v>
          </cell>
          <cell r="Q671">
            <v>51</v>
          </cell>
          <cell r="R671" t="str">
            <v>подземная</v>
          </cell>
          <cell r="S671" t="str">
            <v>т. Трасса</v>
          </cell>
        </row>
        <row r="672">
          <cell r="M672" t="str">
            <v>6К</v>
          </cell>
          <cell r="O672" t="str">
            <v>Северный район</v>
          </cell>
          <cell r="P672">
            <v>300</v>
          </cell>
          <cell r="Q672">
            <v>250.6</v>
          </cell>
          <cell r="R672" t="str">
            <v>подземная</v>
          </cell>
          <cell r="S672" t="str">
            <v>т. Трасса</v>
          </cell>
        </row>
        <row r="673">
          <cell r="M673">
            <v>8</v>
          </cell>
          <cell r="O673" t="str">
            <v>Северный район</v>
          </cell>
          <cell r="P673">
            <v>150</v>
          </cell>
          <cell r="Q673">
            <v>41.5</v>
          </cell>
          <cell r="R673" t="str">
            <v>подземная</v>
          </cell>
          <cell r="S673" t="str">
            <v>т. Трасса</v>
          </cell>
        </row>
        <row r="674">
          <cell r="M674">
            <v>8</v>
          </cell>
          <cell r="O674" t="str">
            <v>Северный район</v>
          </cell>
          <cell r="P674">
            <v>80</v>
          </cell>
          <cell r="Q674">
            <v>66.5</v>
          </cell>
          <cell r="R674" t="str">
            <v>подземная</v>
          </cell>
          <cell r="S674" t="str">
            <v>т. Трасса</v>
          </cell>
        </row>
        <row r="675">
          <cell r="M675" t="str">
            <v>6К</v>
          </cell>
          <cell r="O675" t="str">
            <v>Северный район</v>
          </cell>
          <cell r="P675">
            <v>30</v>
          </cell>
          <cell r="Q675">
            <v>34.5</v>
          </cell>
          <cell r="R675" t="str">
            <v>подземная</v>
          </cell>
          <cell r="S675" t="str">
            <v>т. Трасса</v>
          </cell>
        </row>
        <row r="676">
          <cell r="M676" t="str">
            <v>6К</v>
          </cell>
          <cell r="O676" t="str">
            <v>Северный район</v>
          </cell>
          <cell r="P676">
            <v>80</v>
          </cell>
          <cell r="Q676">
            <v>85.5</v>
          </cell>
          <cell r="R676" t="str">
            <v>подземная</v>
          </cell>
          <cell r="S676" t="str">
            <v>т. Трасса</v>
          </cell>
        </row>
        <row r="677">
          <cell r="M677">
            <v>7</v>
          </cell>
          <cell r="O677" t="str">
            <v>Северный район</v>
          </cell>
          <cell r="P677">
            <v>100</v>
          </cell>
          <cell r="Q677">
            <v>29.7</v>
          </cell>
          <cell r="R677" t="str">
            <v>подземная</v>
          </cell>
          <cell r="S677" t="str">
            <v>т. Трасса</v>
          </cell>
        </row>
        <row r="678">
          <cell r="M678">
            <v>7</v>
          </cell>
          <cell r="O678" t="str">
            <v>Северный район</v>
          </cell>
          <cell r="P678">
            <v>70</v>
          </cell>
          <cell r="Q678">
            <v>98.999999999999986</v>
          </cell>
          <cell r="R678" t="str">
            <v>подземная</v>
          </cell>
          <cell r="S678" t="str">
            <v>т. Трасса</v>
          </cell>
        </row>
        <row r="679">
          <cell r="M679">
            <v>7</v>
          </cell>
          <cell r="O679" t="str">
            <v>Северный район</v>
          </cell>
          <cell r="P679">
            <v>80</v>
          </cell>
          <cell r="Q679">
            <v>58</v>
          </cell>
          <cell r="R679" t="str">
            <v>подземная</v>
          </cell>
          <cell r="S679" t="str">
            <v>т. Трасса</v>
          </cell>
        </row>
        <row r="680">
          <cell r="M680">
            <v>8</v>
          </cell>
          <cell r="O680" t="str">
            <v>Северный район</v>
          </cell>
          <cell r="P680">
            <v>150</v>
          </cell>
          <cell r="Q680">
            <v>145</v>
          </cell>
          <cell r="R680" t="str">
            <v>подземная</v>
          </cell>
          <cell r="S680" t="str">
            <v>т. Трасса</v>
          </cell>
          <cell r="T680" t="str">
            <v>4-х трубная</v>
          </cell>
        </row>
        <row r="681">
          <cell r="M681">
            <v>8</v>
          </cell>
          <cell r="O681" t="str">
            <v>Северный район</v>
          </cell>
          <cell r="P681">
            <v>125</v>
          </cell>
          <cell r="Q681">
            <v>24.8</v>
          </cell>
          <cell r="R681" t="str">
            <v>подземная</v>
          </cell>
          <cell r="S681" t="str">
            <v>т. Трасса</v>
          </cell>
          <cell r="T681" t="str">
            <v>4-х трубная</v>
          </cell>
        </row>
        <row r="682">
          <cell r="M682">
            <v>8</v>
          </cell>
          <cell r="O682" t="str">
            <v>Северный район</v>
          </cell>
          <cell r="P682">
            <v>50</v>
          </cell>
          <cell r="Q682">
            <v>185.1</v>
          </cell>
          <cell r="R682" t="str">
            <v>подземная</v>
          </cell>
          <cell r="S682" t="str">
            <v>т. Трасса</v>
          </cell>
          <cell r="T682" t="str">
            <v>4-х трубная</v>
          </cell>
        </row>
        <row r="683">
          <cell r="M683">
            <v>8</v>
          </cell>
          <cell r="O683" t="str">
            <v>Северный район</v>
          </cell>
          <cell r="P683">
            <v>70</v>
          </cell>
          <cell r="Q683">
            <v>98.1</v>
          </cell>
          <cell r="R683" t="str">
            <v>подземная</v>
          </cell>
          <cell r="S683" t="str">
            <v>т. Трасса</v>
          </cell>
          <cell r="T683" t="str">
            <v>4-х трубная</v>
          </cell>
        </row>
        <row r="684">
          <cell r="M684">
            <v>8</v>
          </cell>
          <cell r="O684" t="str">
            <v>Северный район</v>
          </cell>
          <cell r="P684">
            <v>125</v>
          </cell>
          <cell r="Q684">
            <v>64</v>
          </cell>
          <cell r="R684" t="str">
            <v>подземная</v>
          </cell>
          <cell r="S684" t="str">
            <v>ГВС</v>
          </cell>
          <cell r="T684" t="str">
            <v>4-х трубная</v>
          </cell>
        </row>
        <row r="685">
          <cell r="M685">
            <v>8</v>
          </cell>
          <cell r="O685" t="str">
            <v>Северный район</v>
          </cell>
          <cell r="P685">
            <v>100</v>
          </cell>
          <cell r="Q685">
            <v>110</v>
          </cell>
          <cell r="R685" t="str">
            <v>подземная</v>
          </cell>
          <cell r="S685" t="str">
            <v>ГВС</v>
          </cell>
          <cell r="T685" t="str">
            <v>4-х трубная</v>
          </cell>
        </row>
        <row r="686">
          <cell r="M686">
            <v>8</v>
          </cell>
          <cell r="O686" t="str">
            <v>Северный район</v>
          </cell>
          <cell r="P686">
            <v>80</v>
          </cell>
          <cell r="Q686">
            <v>62</v>
          </cell>
          <cell r="R686" t="str">
            <v>подземная</v>
          </cell>
          <cell r="S686" t="str">
            <v>ГВС</v>
          </cell>
          <cell r="T686" t="str">
            <v>4-х трубная</v>
          </cell>
        </row>
        <row r="687">
          <cell r="M687">
            <v>8</v>
          </cell>
          <cell r="O687" t="str">
            <v>Северный район</v>
          </cell>
          <cell r="P687">
            <v>50</v>
          </cell>
          <cell r="Q687">
            <v>98</v>
          </cell>
          <cell r="R687" t="str">
            <v>подземная</v>
          </cell>
          <cell r="S687" t="str">
            <v>ГВС</v>
          </cell>
          <cell r="T687" t="str">
            <v>4-х трубная</v>
          </cell>
        </row>
        <row r="688">
          <cell r="M688">
            <v>8</v>
          </cell>
          <cell r="O688" t="str">
            <v>Северный район</v>
          </cell>
          <cell r="P688">
            <v>40</v>
          </cell>
          <cell r="Q688">
            <v>62</v>
          </cell>
          <cell r="R688" t="str">
            <v>подземная</v>
          </cell>
          <cell r="S688" t="str">
            <v>ГВС</v>
          </cell>
          <cell r="T688" t="str">
            <v>4-х трубная</v>
          </cell>
        </row>
        <row r="689">
          <cell r="M689">
            <v>8</v>
          </cell>
          <cell r="O689" t="str">
            <v>Северный район</v>
          </cell>
          <cell r="P689">
            <v>30</v>
          </cell>
          <cell r="Q689">
            <v>9</v>
          </cell>
          <cell r="R689" t="str">
            <v>подземная</v>
          </cell>
          <cell r="S689" t="str">
            <v>ГВС</v>
          </cell>
          <cell r="T689" t="str">
            <v>4-х трубная</v>
          </cell>
        </row>
        <row r="690">
          <cell r="M690">
            <v>8</v>
          </cell>
          <cell r="O690" t="str">
            <v>Северный район</v>
          </cell>
          <cell r="P690">
            <v>25</v>
          </cell>
          <cell r="Q690">
            <v>48</v>
          </cell>
          <cell r="R690" t="str">
            <v>подземная</v>
          </cell>
          <cell r="S690" t="str">
            <v>ГВС</v>
          </cell>
          <cell r="T690" t="str">
            <v>4-х трубная</v>
          </cell>
        </row>
        <row r="691">
          <cell r="M691" t="str">
            <v>7А</v>
          </cell>
          <cell r="O691" t="str">
            <v>Северный район</v>
          </cell>
          <cell r="P691">
            <v>70</v>
          </cell>
          <cell r="Q691">
            <v>6</v>
          </cell>
          <cell r="R691" t="str">
            <v>подземная</v>
          </cell>
          <cell r="S691" t="str">
            <v>т. Трасса</v>
          </cell>
          <cell r="T691" t="str">
            <v>4-х трубная</v>
          </cell>
        </row>
        <row r="692">
          <cell r="M692" t="str">
            <v>7А</v>
          </cell>
          <cell r="O692" t="str">
            <v>Северный район</v>
          </cell>
          <cell r="P692">
            <v>50</v>
          </cell>
          <cell r="Q692">
            <v>16</v>
          </cell>
          <cell r="R692" t="str">
            <v>подземная</v>
          </cell>
          <cell r="S692" t="str">
            <v>т. Трасса</v>
          </cell>
          <cell r="T692" t="str">
            <v>4-х трубная</v>
          </cell>
        </row>
        <row r="693">
          <cell r="M693" t="str">
            <v>7А</v>
          </cell>
          <cell r="O693" t="str">
            <v>Северный район</v>
          </cell>
          <cell r="P693">
            <v>70</v>
          </cell>
          <cell r="Q693">
            <v>6</v>
          </cell>
          <cell r="R693" t="str">
            <v>подземная</v>
          </cell>
          <cell r="S693" t="str">
            <v>ГВС</v>
          </cell>
          <cell r="T693" t="str">
            <v>4-х трубная</v>
          </cell>
        </row>
        <row r="694">
          <cell r="M694" t="str">
            <v>7А</v>
          </cell>
          <cell r="O694" t="str">
            <v>Северный район</v>
          </cell>
          <cell r="P694">
            <v>50</v>
          </cell>
          <cell r="Q694">
            <v>16</v>
          </cell>
          <cell r="R694" t="str">
            <v>подземная</v>
          </cell>
          <cell r="S694" t="str">
            <v>ГВС</v>
          </cell>
          <cell r="T694" t="str">
            <v>4-х трубная</v>
          </cell>
        </row>
        <row r="695">
          <cell r="M695" t="str">
            <v>8Б</v>
          </cell>
          <cell r="O695" t="str">
            <v>Северный район</v>
          </cell>
          <cell r="P695">
            <v>250</v>
          </cell>
          <cell r="Q695">
            <v>428</v>
          </cell>
          <cell r="R695" t="str">
            <v>подземная</v>
          </cell>
          <cell r="S695" t="str">
            <v>т. Трасса</v>
          </cell>
        </row>
        <row r="696">
          <cell r="M696" t="str">
            <v>8Б</v>
          </cell>
          <cell r="O696" t="str">
            <v>Северный район</v>
          </cell>
          <cell r="P696">
            <v>200</v>
          </cell>
          <cell r="Q696">
            <v>435</v>
          </cell>
          <cell r="R696" t="str">
            <v>подземная</v>
          </cell>
          <cell r="S696" t="str">
            <v>т. Трасса</v>
          </cell>
        </row>
        <row r="697">
          <cell r="M697" t="str">
            <v>8Б</v>
          </cell>
          <cell r="O697" t="str">
            <v>Северный район</v>
          </cell>
          <cell r="P697">
            <v>150</v>
          </cell>
          <cell r="Q697">
            <v>441</v>
          </cell>
          <cell r="R697" t="str">
            <v>подземная</v>
          </cell>
          <cell r="S697" t="str">
            <v>т. Трасса</v>
          </cell>
        </row>
        <row r="698">
          <cell r="M698" t="str">
            <v>8Б</v>
          </cell>
          <cell r="O698" t="str">
            <v>Северный район</v>
          </cell>
          <cell r="P698">
            <v>125</v>
          </cell>
          <cell r="Q698">
            <v>124</v>
          </cell>
          <cell r="R698" t="str">
            <v>подземная</v>
          </cell>
          <cell r="S698" t="str">
            <v>т. Трасса</v>
          </cell>
        </row>
        <row r="699">
          <cell r="M699" t="str">
            <v>8Б</v>
          </cell>
          <cell r="O699" t="str">
            <v>Северный район</v>
          </cell>
          <cell r="P699">
            <v>100</v>
          </cell>
          <cell r="Q699">
            <v>106</v>
          </cell>
          <cell r="R699" t="str">
            <v>подземная</v>
          </cell>
          <cell r="S699" t="str">
            <v>т. Трасса</v>
          </cell>
        </row>
        <row r="700">
          <cell r="M700" t="str">
            <v>8Б</v>
          </cell>
          <cell r="O700" t="str">
            <v>Северный район</v>
          </cell>
          <cell r="P700">
            <v>80</v>
          </cell>
          <cell r="Q700">
            <v>190</v>
          </cell>
          <cell r="R700" t="str">
            <v>подземная</v>
          </cell>
          <cell r="S700" t="str">
            <v>т. Трасса</v>
          </cell>
        </row>
        <row r="701">
          <cell r="M701" t="str">
            <v>8Б</v>
          </cell>
          <cell r="O701" t="str">
            <v>Северный район</v>
          </cell>
          <cell r="P701">
            <v>70</v>
          </cell>
          <cell r="Q701">
            <v>21</v>
          </cell>
          <cell r="R701" t="str">
            <v>подземная</v>
          </cell>
          <cell r="S701" t="str">
            <v>т. Трасса</v>
          </cell>
        </row>
        <row r="702">
          <cell r="M702" t="str">
            <v>8Б</v>
          </cell>
          <cell r="O702" t="str">
            <v>Северный район</v>
          </cell>
          <cell r="P702">
            <v>50</v>
          </cell>
          <cell r="Q702">
            <v>9</v>
          </cell>
          <cell r="R702" t="str">
            <v>подземная</v>
          </cell>
          <cell r="S702" t="str">
            <v>т. Трасса</v>
          </cell>
        </row>
        <row r="703">
          <cell r="M703" t="str">
            <v>8Б</v>
          </cell>
          <cell r="O703" t="str">
            <v>Северный район</v>
          </cell>
          <cell r="P703">
            <v>40</v>
          </cell>
          <cell r="Q703">
            <v>40</v>
          </cell>
          <cell r="R703" t="str">
            <v>подземная</v>
          </cell>
          <cell r="S703" t="str">
            <v>т. Трасса</v>
          </cell>
        </row>
        <row r="704">
          <cell r="M704" t="str">
            <v>8Б</v>
          </cell>
          <cell r="O704" t="str">
            <v>Северный район</v>
          </cell>
          <cell r="P704">
            <v>40</v>
          </cell>
          <cell r="Q704">
            <v>92.5</v>
          </cell>
          <cell r="R704" t="str">
            <v>подземная</v>
          </cell>
          <cell r="S704" t="str">
            <v>т. Трасса</v>
          </cell>
        </row>
        <row r="705">
          <cell r="M705" t="str">
            <v>8Б</v>
          </cell>
          <cell r="O705" t="str">
            <v>Северный район</v>
          </cell>
          <cell r="P705">
            <v>125</v>
          </cell>
          <cell r="Q705">
            <v>76</v>
          </cell>
          <cell r="R705" t="str">
            <v>подземная</v>
          </cell>
          <cell r="S705" t="str">
            <v>т. Трасса</v>
          </cell>
        </row>
        <row r="706">
          <cell r="M706" t="str">
            <v>8Б</v>
          </cell>
          <cell r="O706" t="str">
            <v>Северный район</v>
          </cell>
          <cell r="P706">
            <v>50</v>
          </cell>
          <cell r="Q706">
            <v>18.399999999999999</v>
          </cell>
          <cell r="R706" t="str">
            <v>подземная</v>
          </cell>
          <cell r="S706" t="str">
            <v>т. Трасса</v>
          </cell>
        </row>
        <row r="707">
          <cell r="M707" t="str">
            <v>8Б</v>
          </cell>
          <cell r="O707" t="str">
            <v>Северный район</v>
          </cell>
          <cell r="P707">
            <v>80</v>
          </cell>
          <cell r="Q707">
            <v>72</v>
          </cell>
          <cell r="R707" t="str">
            <v>подземная</v>
          </cell>
          <cell r="S707" t="str">
            <v>т. Трасса</v>
          </cell>
        </row>
        <row r="708">
          <cell r="M708" t="str">
            <v>8Б</v>
          </cell>
          <cell r="O708" t="str">
            <v>Северный район</v>
          </cell>
          <cell r="P708">
            <v>250</v>
          </cell>
          <cell r="Q708">
            <v>932</v>
          </cell>
          <cell r="R708" t="str">
            <v>подземная</v>
          </cell>
          <cell r="S708" t="str">
            <v>т. Трасса</v>
          </cell>
        </row>
        <row r="709">
          <cell r="M709" t="str">
            <v>8Б</v>
          </cell>
          <cell r="O709" t="str">
            <v>Северный район</v>
          </cell>
          <cell r="P709">
            <v>200</v>
          </cell>
          <cell r="Q709">
            <v>100</v>
          </cell>
          <cell r="R709" t="str">
            <v>подземная</v>
          </cell>
          <cell r="S709" t="str">
            <v>т. Трасса</v>
          </cell>
        </row>
        <row r="710">
          <cell r="M710" t="str">
            <v>8Б</v>
          </cell>
          <cell r="O710" t="str">
            <v>Северный район</v>
          </cell>
          <cell r="P710">
            <v>150</v>
          </cell>
          <cell r="Q710">
            <v>85</v>
          </cell>
          <cell r="R710" t="str">
            <v>подземная</v>
          </cell>
          <cell r="S710" t="str">
            <v>т. Трасса</v>
          </cell>
        </row>
        <row r="711">
          <cell r="M711" t="str">
            <v>8Б</v>
          </cell>
          <cell r="O711" t="str">
            <v>Северный район</v>
          </cell>
          <cell r="P711">
            <v>100</v>
          </cell>
          <cell r="Q711">
            <v>600</v>
          </cell>
          <cell r="R711" t="str">
            <v>подземная</v>
          </cell>
          <cell r="S711" t="str">
            <v>т. Трасса</v>
          </cell>
        </row>
        <row r="712">
          <cell r="M712" t="str">
            <v>8Б</v>
          </cell>
          <cell r="O712" t="str">
            <v>Северный район</v>
          </cell>
          <cell r="P712">
            <v>80</v>
          </cell>
          <cell r="Q712">
            <v>159</v>
          </cell>
          <cell r="R712" t="str">
            <v>подземная</v>
          </cell>
          <cell r="S712" t="str">
            <v>т. Трасса</v>
          </cell>
        </row>
        <row r="713">
          <cell r="M713" t="str">
            <v>8Б</v>
          </cell>
          <cell r="O713" t="str">
            <v>Северный район</v>
          </cell>
          <cell r="P713">
            <v>80</v>
          </cell>
          <cell r="Q713">
            <v>40</v>
          </cell>
          <cell r="R713" t="str">
            <v>подземная</v>
          </cell>
          <cell r="S713" t="str">
            <v>т. Трасса</v>
          </cell>
        </row>
        <row r="714">
          <cell r="M714" t="str">
            <v>8Б</v>
          </cell>
          <cell r="O714" t="str">
            <v>Северный район</v>
          </cell>
          <cell r="P714">
            <v>100</v>
          </cell>
          <cell r="Q714">
            <v>87</v>
          </cell>
          <cell r="R714" t="str">
            <v>подземная</v>
          </cell>
          <cell r="S714" t="str">
            <v>т. Трасса</v>
          </cell>
        </row>
        <row r="715">
          <cell r="M715">
            <v>8</v>
          </cell>
          <cell r="O715" t="str">
            <v>Северный район</v>
          </cell>
          <cell r="P715">
            <v>100</v>
          </cell>
          <cell r="Q715">
            <v>99.4</v>
          </cell>
          <cell r="R715" t="str">
            <v>подземная</v>
          </cell>
          <cell r="S715" t="str">
            <v>т. Трасса</v>
          </cell>
        </row>
        <row r="716">
          <cell r="M716">
            <v>8</v>
          </cell>
          <cell r="O716" t="str">
            <v>Северный район</v>
          </cell>
          <cell r="P716">
            <v>80</v>
          </cell>
          <cell r="Q716">
            <v>31</v>
          </cell>
          <cell r="R716" t="str">
            <v>подземная</v>
          </cell>
          <cell r="S716" t="str">
            <v>т. Трасса</v>
          </cell>
        </row>
        <row r="717">
          <cell r="M717">
            <v>8</v>
          </cell>
          <cell r="O717" t="str">
            <v>Северный район</v>
          </cell>
          <cell r="P717">
            <v>100</v>
          </cell>
          <cell r="Q717">
            <v>130</v>
          </cell>
          <cell r="R717" t="str">
            <v>подземная</v>
          </cell>
          <cell r="S717" t="str">
            <v>т. Трасса</v>
          </cell>
        </row>
        <row r="718">
          <cell r="M718">
            <v>8</v>
          </cell>
          <cell r="O718" t="str">
            <v>Северный район</v>
          </cell>
          <cell r="P718">
            <v>300</v>
          </cell>
          <cell r="Q718">
            <v>78.2</v>
          </cell>
          <cell r="R718" t="str">
            <v>подземная</v>
          </cell>
          <cell r="S718" t="str">
            <v>т. Трасса</v>
          </cell>
        </row>
        <row r="719">
          <cell r="M719">
            <v>8</v>
          </cell>
          <cell r="O719" t="str">
            <v>Северный район</v>
          </cell>
          <cell r="P719">
            <v>200</v>
          </cell>
          <cell r="Q719">
            <v>57.5</v>
          </cell>
          <cell r="R719" t="str">
            <v>подземная</v>
          </cell>
          <cell r="S719" t="str">
            <v>т. Трасса</v>
          </cell>
        </row>
        <row r="720">
          <cell r="M720">
            <v>8</v>
          </cell>
          <cell r="O720" t="str">
            <v>Северный район</v>
          </cell>
          <cell r="P720">
            <v>150</v>
          </cell>
          <cell r="Q720">
            <v>107</v>
          </cell>
          <cell r="R720" t="str">
            <v>подземная</v>
          </cell>
          <cell r="S720" t="str">
            <v>т. Трасса</v>
          </cell>
        </row>
        <row r="721">
          <cell r="M721">
            <v>8</v>
          </cell>
          <cell r="O721" t="str">
            <v>Северный район</v>
          </cell>
          <cell r="P721">
            <v>125</v>
          </cell>
          <cell r="Q721">
            <v>80</v>
          </cell>
          <cell r="R721" t="str">
            <v>подземная</v>
          </cell>
          <cell r="S721" t="str">
            <v>т. Трасса</v>
          </cell>
        </row>
        <row r="722">
          <cell r="M722">
            <v>8</v>
          </cell>
          <cell r="O722" t="str">
            <v>Северный район</v>
          </cell>
          <cell r="P722">
            <v>50</v>
          </cell>
          <cell r="Q722">
            <v>93</v>
          </cell>
          <cell r="R722" t="str">
            <v>подземная</v>
          </cell>
          <cell r="S722" t="str">
            <v>т. Трасса</v>
          </cell>
        </row>
        <row r="723">
          <cell r="M723">
            <v>8</v>
          </cell>
          <cell r="O723" t="str">
            <v>Северный район</v>
          </cell>
          <cell r="P723">
            <v>100</v>
          </cell>
          <cell r="Q723">
            <v>55</v>
          </cell>
          <cell r="R723" t="str">
            <v>подземная</v>
          </cell>
          <cell r="S723" t="str">
            <v>т. Трасса</v>
          </cell>
        </row>
        <row r="724">
          <cell r="M724">
            <v>8</v>
          </cell>
          <cell r="O724" t="str">
            <v>Северный район</v>
          </cell>
          <cell r="P724">
            <v>150</v>
          </cell>
          <cell r="Q724">
            <v>22</v>
          </cell>
          <cell r="R724" t="str">
            <v>подземная</v>
          </cell>
          <cell r="S724" t="str">
            <v>т. Трасса</v>
          </cell>
        </row>
        <row r="725">
          <cell r="M725">
            <v>8</v>
          </cell>
          <cell r="O725" t="str">
            <v>Северный район</v>
          </cell>
          <cell r="P725">
            <v>125</v>
          </cell>
          <cell r="Q725">
            <v>6</v>
          </cell>
          <cell r="R725" t="str">
            <v>подземная</v>
          </cell>
          <cell r="S725" t="str">
            <v>т. Трасса</v>
          </cell>
        </row>
        <row r="726">
          <cell r="M726">
            <v>8</v>
          </cell>
          <cell r="O726" t="str">
            <v>Северный район</v>
          </cell>
          <cell r="P726">
            <v>500</v>
          </cell>
          <cell r="Q726">
            <v>614</v>
          </cell>
          <cell r="R726" t="str">
            <v>подземная</v>
          </cell>
          <cell r="S726" t="str">
            <v>т. Трасса</v>
          </cell>
        </row>
        <row r="727">
          <cell r="M727">
            <v>8</v>
          </cell>
          <cell r="O727" t="str">
            <v>Северный район</v>
          </cell>
          <cell r="P727">
            <v>400</v>
          </cell>
          <cell r="Q727">
            <v>14</v>
          </cell>
          <cell r="R727" t="str">
            <v>подземная</v>
          </cell>
          <cell r="S727" t="str">
            <v>т. Трасса</v>
          </cell>
        </row>
        <row r="728">
          <cell r="M728">
            <v>8</v>
          </cell>
          <cell r="O728" t="str">
            <v>Северный район</v>
          </cell>
          <cell r="P728">
            <v>300</v>
          </cell>
          <cell r="Q728">
            <v>85</v>
          </cell>
          <cell r="R728" t="str">
            <v>подземная</v>
          </cell>
          <cell r="S728" t="str">
            <v>т. Трасса</v>
          </cell>
        </row>
        <row r="729">
          <cell r="M729">
            <v>8</v>
          </cell>
          <cell r="O729" t="str">
            <v>Северный район</v>
          </cell>
          <cell r="P729">
            <v>150</v>
          </cell>
          <cell r="Q729">
            <v>207</v>
          </cell>
          <cell r="R729" t="str">
            <v>подземная</v>
          </cell>
          <cell r="S729" t="str">
            <v>т. Трасса</v>
          </cell>
        </row>
        <row r="730">
          <cell r="M730">
            <v>8</v>
          </cell>
          <cell r="O730" t="str">
            <v>Северный район</v>
          </cell>
          <cell r="P730">
            <v>125</v>
          </cell>
          <cell r="Q730">
            <v>135</v>
          </cell>
          <cell r="R730" t="str">
            <v>подземная</v>
          </cell>
          <cell r="S730" t="str">
            <v>т. Трасса</v>
          </cell>
        </row>
        <row r="731">
          <cell r="M731">
            <v>8</v>
          </cell>
          <cell r="O731" t="str">
            <v>Северный район</v>
          </cell>
          <cell r="P731">
            <v>100</v>
          </cell>
          <cell r="Q731">
            <v>95</v>
          </cell>
          <cell r="R731" t="str">
            <v>подземная</v>
          </cell>
          <cell r="S731" t="str">
            <v>т. Трасса</v>
          </cell>
        </row>
        <row r="732">
          <cell r="M732">
            <v>8</v>
          </cell>
          <cell r="O732" t="str">
            <v>Северный район</v>
          </cell>
          <cell r="P732">
            <v>80</v>
          </cell>
          <cell r="Q732">
            <v>625</v>
          </cell>
          <cell r="R732" t="str">
            <v>подземная</v>
          </cell>
          <cell r="S732" t="str">
            <v>т. Трасса</v>
          </cell>
        </row>
        <row r="733">
          <cell r="M733">
            <v>9</v>
          </cell>
          <cell r="O733" t="str">
            <v>Северный район</v>
          </cell>
          <cell r="P733">
            <v>80</v>
          </cell>
          <cell r="Q733">
            <v>47.7</v>
          </cell>
          <cell r="R733" t="str">
            <v>подземная</v>
          </cell>
          <cell r="S733" t="str">
            <v>т. Трасса</v>
          </cell>
        </row>
        <row r="734">
          <cell r="M734">
            <v>9</v>
          </cell>
          <cell r="O734" t="str">
            <v>Северный район</v>
          </cell>
          <cell r="P734">
            <v>200</v>
          </cell>
          <cell r="Q734">
            <v>114</v>
          </cell>
          <cell r="R734" t="str">
            <v>подземная</v>
          </cell>
          <cell r="S734" t="str">
            <v>т. Трасса</v>
          </cell>
        </row>
        <row r="735">
          <cell r="M735" t="str">
            <v>2Н</v>
          </cell>
          <cell r="O735" t="str">
            <v>Южный район</v>
          </cell>
          <cell r="P735">
            <v>100</v>
          </cell>
          <cell r="Q735">
            <v>30</v>
          </cell>
          <cell r="R735" t="str">
            <v>подземная</v>
          </cell>
          <cell r="S735" t="str">
            <v>т. Трасса</v>
          </cell>
        </row>
        <row r="736">
          <cell r="M736">
            <v>8</v>
          </cell>
          <cell r="O736" t="str">
            <v>Северный район</v>
          </cell>
          <cell r="P736">
            <v>100</v>
          </cell>
          <cell r="Q736">
            <v>51</v>
          </cell>
          <cell r="R736" t="str">
            <v>подземная</v>
          </cell>
          <cell r="S736" t="str">
            <v>т. Трасса</v>
          </cell>
        </row>
        <row r="737">
          <cell r="M737">
            <v>8</v>
          </cell>
          <cell r="O737" t="str">
            <v>Северный район</v>
          </cell>
          <cell r="P737">
            <v>150</v>
          </cell>
          <cell r="Q737">
            <v>65</v>
          </cell>
          <cell r="R737" t="str">
            <v>подземная</v>
          </cell>
          <cell r="S737" t="str">
            <v>т. Трасса</v>
          </cell>
        </row>
        <row r="738">
          <cell r="M738">
            <v>9</v>
          </cell>
          <cell r="O738" t="str">
            <v>Северный район</v>
          </cell>
          <cell r="P738">
            <v>100</v>
          </cell>
          <cell r="Q738">
            <v>81</v>
          </cell>
          <cell r="R738" t="str">
            <v>подземная</v>
          </cell>
          <cell r="S738" t="str">
            <v>т. Трасса</v>
          </cell>
        </row>
        <row r="739">
          <cell r="M739">
            <v>6</v>
          </cell>
          <cell r="O739" t="str">
            <v>Северный район</v>
          </cell>
          <cell r="P739">
            <v>200</v>
          </cell>
          <cell r="Q739">
            <v>42.5</v>
          </cell>
          <cell r="R739" t="str">
            <v>Надземная</v>
          </cell>
          <cell r="S739" t="str">
            <v>т. Трасса</v>
          </cell>
          <cell r="T739" t="str">
            <v>4-х трубная</v>
          </cell>
        </row>
        <row r="740">
          <cell r="M740">
            <v>6</v>
          </cell>
          <cell r="O740" t="str">
            <v>Северный район</v>
          </cell>
          <cell r="P740">
            <v>150</v>
          </cell>
          <cell r="Q740">
            <v>11.5</v>
          </cell>
          <cell r="R740" t="str">
            <v>подземная</v>
          </cell>
          <cell r="S740" t="str">
            <v>т. Трасса</v>
          </cell>
          <cell r="T740" t="str">
            <v>4-х трубная</v>
          </cell>
        </row>
        <row r="741">
          <cell r="M741">
            <v>6</v>
          </cell>
          <cell r="O741" t="str">
            <v>Северный район</v>
          </cell>
          <cell r="P741">
            <v>100</v>
          </cell>
          <cell r="Q741">
            <v>23</v>
          </cell>
          <cell r="R741" t="str">
            <v>подземная</v>
          </cell>
          <cell r="S741" t="str">
            <v>т. Трасса</v>
          </cell>
          <cell r="T741" t="str">
            <v>4-х трубная</v>
          </cell>
        </row>
        <row r="742">
          <cell r="M742">
            <v>6</v>
          </cell>
          <cell r="O742" t="str">
            <v>Северный район</v>
          </cell>
          <cell r="P742">
            <v>100</v>
          </cell>
          <cell r="Q742">
            <v>17.25</v>
          </cell>
          <cell r="R742" t="str">
            <v>подземная</v>
          </cell>
          <cell r="S742" t="str">
            <v>ГВС</v>
          </cell>
          <cell r="T742" t="str">
            <v>4-х трубная</v>
          </cell>
        </row>
        <row r="743">
          <cell r="M743">
            <v>6</v>
          </cell>
          <cell r="O743" t="str">
            <v>Северный район</v>
          </cell>
          <cell r="P743">
            <v>80</v>
          </cell>
          <cell r="Q743">
            <v>17.25</v>
          </cell>
          <cell r="R743" t="str">
            <v>подземная</v>
          </cell>
          <cell r="S743" t="str">
            <v>ГВС</v>
          </cell>
          <cell r="T743" t="str">
            <v>4-х трубная</v>
          </cell>
        </row>
        <row r="744">
          <cell r="M744">
            <v>8</v>
          </cell>
          <cell r="O744" t="str">
            <v>Северный район</v>
          </cell>
          <cell r="P744">
            <v>70</v>
          </cell>
          <cell r="Q744">
            <v>148</v>
          </cell>
          <cell r="R744" t="str">
            <v>подземная</v>
          </cell>
          <cell r="S744" t="str">
            <v>т. Трасса</v>
          </cell>
        </row>
        <row r="745">
          <cell r="M745">
            <v>8</v>
          </cell>
          <cell r="O745" t="str">
            <v>Северный район</v>
          </cell>
          <cell r="P745">
            <v>125</v>
          </cell>
          <cell r="Q745">
            <v>173.9</v>
          </cell>
          <cell r="R745" t="str">
            <v>подземная</v>
          </cell>
          <cell r="S745" t="str">
            <v>т. Трасса</v>
          </cell>
        </row>
        <row r="746">
          <cell r="M746" t="str">
            <v>8А</v>
          </cell>
          <cell r="O746" t="str">
            <v>Северный район</v>
          </cell>
          <cell r="P746">
            <v>500</v>
          </cell>
          <cell r="Q746">
            <v>1099</v>
          </cell>
          <cell r="R746" t="str">
            <v>Надземная</v>
          </cell>
          <cell r="S746" t="str">
            <v>т. Трасса</v>
          </cell>
        </row>
        <row r="747">
          <cell r="M747">
            <v>8</v>
          </cell>
          <cell r="O747" t="str">
            <v>Северный район</v>
          </cell>
          <cell r="P747">
            <v>200</v>
          </cell>
          <cell r="Q747">
            <v>228</v>
          </cell>
          <cell r="R747" t="str">
            <v>подземная</v>
          </cell>
          <cell r="S747" t="str">
            <v>т. Трасса</v>
          </cell>
          <cell r="T747" t="str">
            <v>4-х трубная</v>
          </cell>
        </row>
        <row r="748">
          <cell r="M748">
            <v>8</v>
          </cell>
          <cell r="O748" t="str">
            <v>Северный район</v>
          </cell>
          <cell r="P748">
            <v>150</v>
          </cell>
          <cell r="Q748">
            <v>180</v>
          </cell>
          <cell r="R748" t="str">
            <v>подземная</v>
          </cell>
          <cell r="S748" t="str">
            <v>т. Трасса</v>
          </cell>
          <cell r="T748" t="str">
            <v>4-х трубная</v>
          </cell>
        </row>
        <row r="749">
          <cell r="M749">
            <v>8</v>
          </cell>
          <cell r="O749" t="str">
            <v>Северный район</v>
          </cell>
          <cell r="P749">
            <v>200</v>
          </cell>
          <cell r="Q749">
            <v>114</v>
          </cell>
          <cell r="R749" t="str">
            <v>подземная</v>
          </cell>
          <cell r="S749" t="str">
            <v>ГВС</v>
          </cell>
          <cell r="T749" t="str">
            <v>4-х трубная</v>
          </cell>
        </row>
        <row r="750">
          <cell r="M750">
            <v>8</v>
          </cell>
          <cell r="O750" t="str">
            <v>Северный район</v>
          </cell>
          <cell r="P750">
            <v>150</v>
          </cell>
          <cell r="Q750">
            <v>204</v>
          </cell>
          <cell r="R750" t="str">
            <v>подземная</v>
          </cell>
          <cell r="S750" t="str">
            <v>ГВС</v>
          </cell>
          <cell r="T750" t="str">
            <v>4-х трубная</v>
          </cell>
        </row>
        <row r="751">
          <cell r="M751">
            <v>8</v>
          </cell>
          <cell r="O751" t="str">
            <v>Северный район</v>
          </cell>
          <cell r="P751">
            <v>125</v>
          </cell>
          <cell r="Q751">
            <v>90</v>
          </cell>
          <cell r="R751" t="str">
            <v>подземная</v>
          </cell>
          <cell r="S751" t="str">
            <v>ГВС</v>
          </cell>
          <cell r="T751" t="str">
            <v>4-х трубная</v>
          </cell>
        </row>
        <row r="752">
          <cell r="M752" t="str">
            <v>ТР</v>
          </cell>
          <cell r="O752" t="str">
            <v>Северный район</v>
          </cell>
          <cell r="P752">
            <v>150</v>
          </cell>
          <cell r="Q752">
            <v>822</v>
          </cell>
          <cell r="R752" t="str">
            <v>подземная</v>
          </cell>
          <cell r="S752" t="str">
            <v>т. Трасса</v>
          </cell>
        </row>
        <row r="753">
          <cell r="M753" t="str">
            <v>ТР</v>
          </cell>
          <cell r="O753" t="str">
            <v>Северный район</v>
          </cell>
          <cell r="P753">
            <v>200</v>
          </cell>
          <cell r="Q753">
            <v>265</v>
          </cell>
          <cell r="R753" t="str">
            <v>подземная</v>
          </cell>
          <cell r="S753" t="str">
            <v>т. Трасса</v>
          </cell>
        </row>
        <row r="754">
          <cell r="M754" t="str">
            <v>ТР</v>
          </cell>
          <cell r="O754" t="str">
            <v>Северный район</v>
          </cell>
          <cell r="P754">
            <v>150</v>
          </cell>
          <cell r="Q754">
            <v>510</v>
          </cell>
          <cell r="R754" t="str">
            <v>Надземная</v>
          </cell>
          <cell r="S754" t="str">
            <v>т. Трасса</v>
          </cell>
        </row>
        <row r="755">
          <cell r="M755" t="str">
            <v>ТР</v>
          </cell>
          <cell r="O755" t="str">
            <v>Северный район</v>
          </cell>
          <cell r="P755">
            <v>200</v>
          </cell>
          <cell r="Q755">
            <v>365</v>
          </cell>
          <cell r="R755" t="str">
            <v>Надземная</v>
          </cell>
          <cell r="S755" t="str">
            <v>т. Трасса</v>
          </cell>
        </row>
        <row r="756">
          <cell r="M756">
            <v>7</v>
          </cell>
          <cell r="O756" t="str">
            <v>Северный район</v>
          </cell>
          <cell r="P756">
            <v>80</v>
          </cell>
          <cell r="Q756">
            <v>151.26</v>
          </cell>
          <cell r="R756" t="str">
            <v>подземная</v>
          </cell>
          <cell r="S756" t="str">
            <v>т. Трасса</v>
          </cell>
        </row>
        <row r="757">
          <cell r="M757">
            <v>7</v>
          </cell>
          <cell r="O757" t="str">
            <v>Северный район</v>
          </cell>
          <cell r="P757">
            <v>100</v>
          </cell>
          <cell r="Q757">
            <v>27.25</v>
          </cell>
          <cell r="R757" t="str">
            <v>подземная</v>
          </cell>
          <cell r="S757" t="str">
            <v>т. Трасса</v>
          </cell>
        </row>
        <row r="758">
          <cell r="M758">
            <v>7</v>
          </cell>
          <cell r="O758" t="str">
            <v>Северный район</v>
          </cell>
          <cell r="P758">
            <v>80</v>
          </cell>
          <cell r="Q758">
            <v>49</v>
          </cell>
          <cell r="R758" t="str">
            <v>подземная</v>
          </cell>
          <cell r="S758" t="str">
            <v>т. Трасса</v>
          </cell>
        </row>
        <row r="759">
          <cell r="M759">
            <v>7</v>
          </cell>
          <cell r="O759" t="str">
            <v>Северный район</v>
          </cell>
          <cell r="P759">
            <v>100</v>
          </cell>
          <cell r="Q759">
            <v>116.45</v>
          </cell>
          <cell r="R759" t="str">
            <v>подземная</v>
          </cell>
          <cell r="S759" t="str">
            <v>т. Трасса</v>
          </cell>
        </row>
        <row r="760">
          <cell r="M760">
            <v>7</v>
          </cell>
          <cell r="O760" t="str">
            <v>Северный район</v>
          </cell>
          <cell r="P760">
            <v>150</v>
          </cell>
          <cell r="Q760">
            <v>196.15</v>
          </cell>
          <cell r="R760" t="str">
            <v>подземная</v>
          </cell>
          <cell r="S760" t="str">
            <v>т. Трасса</v>
          </cell>
        </row>
        <row r="761">
          <cell r="M761">
            <v>7</v>
          </cell>
          <cell r="O761" t="str">
            <v>Северный район</v>
          </cell>
          <cell r="P761">
            <v>150</v>
          </cell>
          <cell r="Q761">
            <v>115</v>
          </cell>
          <cell r="R761" t="str">
            <v>подземная</v>
          </cell>
          <cell r="S761" t="str">
            <v>т. Трасса</v>
          </cell>
        </row>
        <row r="762">
          <cell r="M762" t="str">
            <v>6К</v>
          </cell>
          <cell r="O762" t="str">
            <v>Северный район</v>
          </cell>
          <cell r="P762">
            <v>100</v>
          </cell>
          <cell r="Q762">
            <v>123.4</v>
          </cell>
          <cell r="R762" t="str">
            <v>подземная</v>
          </cell>
          <cell r="S762" t="str">
            <v>т. Трасса</v>
          </cell>
        </row>
        <row r="763">
          <cell r="M763" t="str">
            <v>6К</v>
          </cell>
          <cell r="O763" t="str">
            <v>Северный район</v>
          </cell>
          <cell r="P763">
            <v>70</v>
          </cell>
          <cell r="Q763">
            <v>20</v>
          </cell>
          <cell r="R763" t="str">
            <v>подземная</v>
          </cell>
          <cell r="S763" t="str">
            <v>т. Трасса</v>
          </cell>
        </row>
        <row r="764">
          <cell r="M764" t="str">
            <v>6К</v>
          </cell>
          <cell r="O764" t="str">
            <v>Северный район</v>
          </cell>
          <cell r="P764">
            <v>100</v>
          </cell>
          <cell r="Q764">
            <v>40</v>
          </cell>
          <cell r="R764" t="str">
            <v>подземная</v>
          </cell>
          <cell r="S764" t="str">
            <v>т. Трасса</v>
          </cell>
        </row>
        <row r="765">
          <cell r="M765" t="str">
            <v>6К</v>
          </cell>
          <cell r="O765" t="str">
            <v>Северный район</v>
          </cell>
          <cell r="P765">
            <v>125</v>
          </cell>
          <cell r="Q765">
            <v>170</v>
          </cell>
          <cell r="R765" t="str">
            <v>подземная</v>
          </cell>
          <cell r="S765" t="str">
            <v>т. Трасса</v>
          </cell>
        </row>
        <row r="766">
          <cell r="M766" t="str">
            <v>6К</v>
          </cell>
          <cell r="O766" t="str">
            <v>Северный район</v>
          </cell>
          <cell r="P766">
            <v>150</v>
          </cell>
          <cell r="Q766">
            <v>600</v>
          </cell>
          <cell r="R766" t="str">
            <v>подземная</v>
          </cell>
          <cell r="S766" t="str">
            <v>т. Трасса</v>
          </cell>
        </row>
        <row r="767">
          <cell r="M767">
            <v>6</v>
          </cell>
          <cell r="O767" t="str">
            <v>Северный район</v>
          </cell>
          <cell r="P767">
            <v>100</v>
          </cell>
          <cell r="Q767">
            <v>140</v>
          </cell>
          <cell r="R767" t="str">
            <v>подземная</v>
          </cell>
          <cell r="S767" t="str">
            <v>т. Трасса</v>
          </cell>
        </row>
        <row r="768">
          <cell r="M768">
            <v>6</v>
          </cell>
          <cell r="O768" t="str">
            <v>Северный район</v>
          </cell>
          <cell r="P768">
            <v>150</v>
          </cell>
          <cell r="Q768">
            <v>40</v>
          </cell>
          <cell r="R768" t="str">
            <v>подземная</v>
          </cell>
          <cell r="S768" t="str">
            <v>т. Трасса</v>
          </cell>
        </row>
        <row r="769">
          <cell r="M769">
            <v>8</v>
          </cell>
          <cell r="O769" t="str">
            <v>Северный район</v>
          </cell>
          <cell r="P769">
            <v>100</v>
          </cell>
          <cell r="Q769">
            <v>87.8</v>
          </cell>
          <cell r="R769" t="str">
            <v>подземная</v>
          </cell>
          <cell r="S769" t="str">
            <v>т. Трасса</v>
          </cell>
        </row>
        <row r="770">
          <cell r="M770">
            <v>7</v>
          </cell>
          <cell r="O770" t="str">
            <v>Северный район</v>
          </cell>
          <cell r="P770">
            <v>100</v>
          </cell>
          <cell r="Q770">
            <v>78</v>
          </cell>
          <cell r="R770" t="str">
            <v>подземная</v>
          </cell>
          <cell r="S770" t="str">
            <v>т. Трасса</v>
          </cell>
        </row>
        <row r="771">
          <cell r="M771">
            <v>7</v>
          </cell>
          <cell r="O771" t="str">
            <v>Северный район</v>
          </cell>
          <cell r="P771">
            <v>250</v>
          </cell>
          <cell r="Q771">
            <v>140.1</v>
          </cell>
          <cell r="R771" t="str">
            <v>подземная</v>
          </cell>
          <cell r="S771" t="str">
            <v>т. Трасса</v>
          </cell>
        </row>
        <row r="772">
          <cell r="M772" t="str">
            <v>2 (Сев)</v>
          </cell>
          <cell r="O772" t="str">
            <v>Северный район</v>
          </cell>
          <cell r="P772">
            <v>150</v>
          </cell>
          <cell r="Q772">
            <v>148</v>
          </cell>
          <cell r="R772" t="str">
            <v>подземная</v>
          </cell>
          <cell r="S772" t="str">
            <v>т. Трасса</v>
          </cell>
        </row>
        <row r="773">
          <cell r="M773">
            <v>8</v>
          </cell>
          <cell r="O773" t="str">
            <v>Северный район</v>
          </cell>
          <cell r="P773">
            <v>125</v>
          </cell>
          <cell r="Q773">
            <v>40</v>
          </cell>
          <cell r="R773" t="str">
            <v>подземная</v>
          </cell>
          <cell r="S773" t="str">
            <v>т. Трасса</v>
          </cell>
        </row>
        <row r="774">
          <cell r="M774">
            <v>8</v>
          </cell>
          <cell r="O774" t="str">
            <v>Северный район</v>
          </cell>
          <cell r="P774">
            <v>150</v>
          </cell>
          <cell r="Q774">
            <v>80</v>
          </cell>
          <cell r="R774" t="str">
            <v>подземная</v>
          </cell>
          <cell r="S774" t="str">
            <v>т. Трасса</v>
          </cell>
        </row>
        <row r="775">
          <cell r="M775">
            <v>8</v>
          </cell>
          <cell r="O775" t="str">
            <v>Северный район</v>
          </cell>
          <cell r="P775">
            <v>100</v>
          </cell>
          <cell r="Q775">
            <v>92</v>
          </cell>
          <cell r="R775" t="str">
            <v>подземная</v>
          </cell>
          <cell r="S775" t="str">
            <v>т. Трасса</v>
          </cell>
        </row>
        <row r="776">
          <cell r="M776">
            <v>7</v>
          </cell>
          <cell r="O776" t="str">
            <v>Северный район</v>
          </cell>
          <cell r="P776">
            <v>400</v>
          </cell>
          <cell r="Q776">
            <v>140.80000000000001</v>
          </cell>
          <cell r="R776" t="str">
            <v>подземная</v>
          </cell>
          <cell r="S776" t="str">
            <v>т. Трасса</v>
          </cell>
        </row>
        <row r="777">
          <cell r="M777" t="str">
            <v>7А</v>
          </cell>
          <cell r="O777" t="str">
            <v>Северный район</v>
          </cell>
          <cell r="P777">
            <v>100</v>
          </cell>
          <cell r="Q777">
            <v>98</v>
          </cell>
          <cell r="R777" t="str">
            <v>подземная</v>
          </cell>
          <cell r="S777" t="str">
            <v>т. Трасса</v>
          </cell>
        </row>
        <row r="778">
          <cell r="M778" t="str">
            <v>7А</v>
          </cell>
          <cell r="O778" t="str">
            <v>Северный район</v>
          </cell>
          <cell r="P778">
            <v>70</v>
          </cell>
          <cell r="Q778">
            <v>113.5</v>
          </cell>
          <cell r="R778" t="str">
            <v>подземная</v>
          </cell>
          <cell r="S778" t="str">
            <v>т. Трасса</v>
          </cell>
        </row>
        <row r="779">
          <cell r="M779" t="str">
            <v>7А</v>
          </cell>
          <cell r="O779" t="str">
            <v>Северный район</v>
          </cell>
          <cell r="P779">
            <v>30</v>
          </cell>
          <cell r="Q779">
            <v>8.5</v>
          </cell>
          <cell r="R779" t="str">
            <v>подземная</v>
          </cell>
          <cell r="S779" t="str">
            <v>т. Трасса</v>
          </cell>
        </row>
        <row r="780">
          <cell r="M780">
            <v>7</v>
          </cell>
          <cell r="O780" t="str">
            <v>Северный район</v>
          </cell>
          <cell r="P780">
            <v>50</v>
          </cell>
          <cell r="Q780">
            <v>28</v>
          </cell>
          <cell r="R780" t="str">
            <v>подземная</v>
          </cell>
          <cell r="S780" t="str">
            <v>т. Трасса</v>
          </cell>
          <cell r="T780" t="str">
            <v>4-х трубная</v>
          </cell>
        </row>
        <row r="781">
          <cell r="M781">
            <v>7</v>
          </cell>
          <cell r="O781" t="str">
            <v>Северный район</v>
          </cell>
          <cell r="P781">
            <v>100</v>
          </cell>
          <cell r="Q781">
            <v>75</v>
          </cell>
          <cell r="R781" t="str">
            <v>подземная</v>
          </cell>
          <cell r="S781" t="str">
            <v>т. Трасса</v>
          </cell>
          <cell r="T781" t="str">
            <v>4-х трубная</v>
          </cell>
        </row>
        <row r="782">
          <cell r="M782">
            <v>7</v>
          </cell>
          <cell r="O782" t="str">
            <v>Северный район</v>
          </cell>
          <cell r="P782">
            <v>150</v>
          </cell>
          <cell r="Q782">
            <v>75</v>
          </cell>
          <cell r="R782" t="str">
            <v>подземная</v>
          </cell>
          <cell r="S782" t="str">
            <v>т. Трасса</v>
          </cell>
          <cell r="T782" t="str">
            <v>4-х трубная</v>
          </cell>
        </row>
        <row r="783">
          <cell r="M783">
            <v>7</v>
          </cell>
          <cell r="O783" t="str">
            <v>Северный район</v>
          </cell>
          <cell r="P783">
            <v>200</v>
          </cell>
          <cell r="Q783">
            <v>124.5</v>
          </cell>
          <cell r="R783" t="str">
            <v>подземная</v>
          </cell>
          <cell r="S783" t="str">
            <v>т. Трасса</v>
          </cell>
          <cell r="T783" t="str">
            <v>4-х трубная</v>
          </cell>
        </row>
        <row r="784">
          <cell r="M784">
            <v>7</v>
          </cell>
          <cell r="O784" t="str">
            <v>Северный район</v>
          </cell>
          <cell r="P784">
            <v>100</v>
          </cell>
          <cell r="Q784">
            <v>75</v>
          </cell>
          <cell r="R784" t="str">
            <v>подземная</v>
          </cell>
          <cell r="S784" t="str">
            <v>ГВС</v>
          </cell>
          <cell r="T784" t="str">
            <v>4-х трубная</v>
          </cell>
        </row>
        <row r="785">
          <cell r="M785">
            <v>7</v>
          </cell>
          <cell r="O785" t="str">
            <v>Северный район</v>
          </cell>
          <cell r="P785">
            <v>150</v>
          </cell>
          <cell r="Q785">
            <v>75</v>
          </cell>
          <cell r="R785" t="str">
            <v>подземная</v>
          </cell>
          <cell r="S785" t="str">
            <v>ГВС</v>
          </cell>
          <cell r="T785" t="str">
            <v>4-х трубная</v>
          </cell>
        </row>
        <row r="786">
          <cell r="M786">
            <v>7</v>
          </cell>
          <cell r="O786" t="str">
            <v>Северный район</v>
          </cell>
          <cell r="P786">
            <v>200</v>
          </cell>
          <cell r="Q786">
            <v>124.5</v>
          </cell>
          <cell r="R786" t="str">
            <v>подземная</v>
          </cell>
          <cell r="S786" t="str">
            <v>ГВС</v>
          </cell>
          <cell r="T786" t="str">
            <v>4-х трубная</v>
          </cell>
        </row>
        <row r="787">
          <cell r="M787">
            <v>7</v>
          </cell>
          <cell r="O787" t="str">
            <v>Северный район</v>
          </cell>
          <cell r="P787">
            <v>50</v>
          </cell>
          <cell r="Q787">
            <v>29.6</v>
          </cell>
          <cell r="R787" t="str">
            <v>подземная</v>
          </cell>
          <cell r="S787" t="str">
            <v>т. Трасса</v>
          </cell>
          <cell r="T787" t="str">
            <v>4-х трубная</v>
          </cell>
        </row>
        <row r="788">
          <cell r="M788">
            <v>7</v>
          </cell>
          <cell r="O788" t="str">
            <v>Северный район</v>
          </cell>
          <cell r="P788">
            <v>200</v>
          </cell>
          <cell r="Q788">
            <v>128.69999999999999</v>
          </cell>
          <cell r="R788" t="str">
            <v>подземная</v>
          </cell>
          <cell r="S788" t="str">
            <v>т. Трасса</v>
          </cell>
          <cell r="T788" t="str">
            <v>4-х трубная</v>
          </cell>
        </row>
        <row r="789">
          <cell r="M789">
            <v>7</v>
          </cell>
          <cell r="O789" t="str">
            <v>Северный район</v>
          </cell>
          <cell r="P789">
            <v>150</v>
          </cell>
          <cell r="Q789">
            <v>128.69999999999999</v>
          </cell>
          <cell r="R789" t="str">
            <v>подземная</v>
          </cell>
          <cell r="S789" t="str">
            <v>ГВС</v>
          </cell>
          <cell r="T789" t="str">
            <v>4-х трубная</v>
          </cell>
        </row>
        <row r="790">
          <cell r="M790" t="str">
            <v>6К</v>
          </cell>
          <cell r="O790" t="str">
            <v>Северный район</v>
          </cell>
          <cell r="P790">
            <v>100</v>
          </cell>
          <cell r="Q790">
            <v>150</v>
          </cell>
          <cell r="R790" t="str">
            <v>подземная</v>
          </cell>
          <cell r="S790" t="str">
            <v>т. Трасса</v>
          </cell>
        </row>
        <row r="791">
          <cell r="M791" t="str">
            <v>6К</v>
          </cell>
          <cell r="O791" t="str">
            <v>Северный район</v>
          </cell>
          <cell r="P791">
            <v>125</v>
          </cell>
          <cell r="Q791">
            <v>35</v>
          </cell>
          <cell r="R791" t="str">
            <v>подземная</v>
          </cell>
          <cell r="S791" t="str">
            <v>т. Трасса</v>
          </cell>
        </row>
        <row r="792">
          <cell r="M792" t="str">
            <v>6К</v>
          </cell>
          <cell r="O792" t="str">
            <v>Северный район</v>
          </cell>
          <cell r="P792">
            <v>50</v>
          </cell>
          <cell r="Q792">
            <v>6</v>
          </cell>
          <cell r="R792" t="str">
            <v>подземная</v>
          </cell>
          <cell r="S792" t="str">
            <v>т. Трасса</v>
          </cell>
        </row>
        <row r="793">
          <cell r="M793">
            <v>8</v>
          </cell>
          <cell r="O793" t="str">
            <v>Северный район</v>
          </cell>
          <cell r="P793">
            <v>100</v>
          </cell>
          <cell r="Q793">
            <v>132</v>
          </cell>
          <cell r="R793" t="str">
            <v>подземная</v>
          </cell>
          <cell r="S793" t="str">
            <v>т. Трасса</v>
          </cell>
          <cell r="T793" t="str">
            <v>4-х трубная</v>
          </cell>
        </row>
        <row r="794">
          <cell r="M794">
            <v>8</v>
          </cell>
          <cell r="O794" t="str">
            <v>Северный район</v>
          </cell>
          <cell r="P794">
            <v>70</v>
          </cell>
          <cell r="Q794">
            <v>66</v>
          </cell>
          <cell r="R794" t="str">
            <v>подземная</v>
          </cell>
          <cell r="S794" t="str">
            <v>ГВС</v>
          </cell>
          <cell r="T794" t="str">
            <v>4-х трубная</v>
          </cell>
        </row>
        <row r="795">
          <cell r="M795">
            <v>8</v>
          </cell>
          <cell r="O795" t="str">
            <v>Северный район</v>
          </cell>
          <cell r="P795">
            <v>80</v>
          </cell>
          <cell r="Q795">
            <v>66</v>
          </cell>
          <cell r="R795" t="str">
            <v>подземная</v>
          </cell>
          <cell r="S795" t="str">
            <v>ГВС</v>
          </cell>
          <cell r="T795" t="str">
            <v>4-х трубная</v>
          </cell>
        </row>
        <row r="796">
          <cell r="M796" t="str">
            <v>7А</v>
          </cell>
          <cell r="O796" t="str">
            <v>Северный район</v>
          </cell>
          <cell r="P796">
            <v>200</v>
          </cell>
          <cell r="Q796">
            <v>162</v>
          </cell>
          <cell r="R796" t="str">
            <v>подземная</v>
          </cell>
          <cell r="S796" t="str">
            <v>т. Трасса</v>
          </cell>
        </row>
        <row r="797">
          <cell r="M797">
            <v>8</v>
          </cell>
          <cell r="O797" t="str">
            <v>Северный район</v>
          </cell>
          <cell r="P797">
            <v>70</v>
          </cell>
          <cell r="Q797">
            <v>47.6</v>
          </cell>
          <cell r="R797" t="str">
            <v>подземная</v>
          </cell>
          <cell r="S797" t="str">
            <v>т. Трасса</v>
          </cell>
        </row>
        <row r="798">
          <cell r="M798" t="str">
            <v>ТОКПБ</v>
          </cell>
          <cell r="O798" t="str">
            <v>Сибтерм</v>
          </cell>
          <cell r="P798">
            <v>50</v>
          </cell>
          <cell r="Q798">
            <v>6.4</v>
          </cell>
          <cell r="R798" t="str">
            <v>подземная</v>
          </cell>
          <cell r="S798" t="str">
            <v>т. Трасса</v>
          </cell>
        </row>
        <row r="799">
          <cell r="M799" t="str">
            <v>ТОКПБ</v>
          </cell>
          <cell r="O799" t="str">
            <v>Сибтерм</v>
          </cell>
          <cell r="P799">
            <v>80</v>
          </cell>
          <cell r="Q799">
            <v>52.8</v>
          </cell>
          <cell r="R799" t="str">
            <v>подземная</v>
          </cell>
          <cell r="S799" t="str">
            <v>т. Трасса</v>
          </cell>
        </row>
        <row r="800">
          <cell r="M800" t="str">
            <v>ТОКПБ</v>
          </cell>
          <cell r="O800" t="str">
            <v>Сибтерм</v>
          </cell>
          <cell r="P800">
            <v>100</v>
          </cell>
          <cell r="Q800">
            <v>240.9</v>
          </cell>
          <cell r="R800" t="str">
            <v>подземная</v>
          </cell>
          <cell r="S800" t="str">
            <v>т. Трасса</v>
          </cell>
        </row>
        <row r="801">
          <cell r="M801" t="str">
            <v>ТОКПБ</v>
          </cell>
          <cell r="O801" t="str">
            <v>Сибтерм</v>
          </cell>
          <cell r="P801">
            <v>125</v>
          </cell>
          <cell r="Q801">
            <v>5.3</v>
          </cell>
          <cell r="R801" t="str">
            <v>подземная</v>
          </cell>
          <cell r="S801" t="str">
            <v>т. Трасса</v>
          </cell>
        </row>
        <row r="802">
          <cell r="M802" t="str">
            <v>ТОКПБ</v>
          </cell>
          <cell r="O802" t="str">
            <v>Сибтерм</v>
          </cell>
          <cell r="P802">
            <v>150</v>
          </cell>
          <cell r="Q802">
            <v>38.1</v>
          </cell>
          <cell r="R802" t="str">
            <v>подземная</v>
          </cell>
          <cell r="S802" t="str">
            <v>т. Трасса</v>
          </cell>
        </row>
        <row r="803">
          <cell r="M803" t="str">
            <v>ТОКПБ</v>
          </cell>
          <cell r="O803" t="str">
            <v>Сибтерм</v>
          </cell>
          <cell r="P803">
            <v>350</v>
          </cell>
          <cell r="Q803">
            <v>5.3</v>
          </cell>
          <cell r="R803" t="str">
            <v>подземная</v>
          </cell>
          <cell r="S803" t="str">
            <v>т. Трасса</v>
          </cell>
        </row>
        <row r="804">
          <cell r="M804" t="str">
            <v>6К</v>
          </cell>
          <cell r="O804" t="str">
            <v>Северный район</v>
          </cell>
          <cell r="P804">
            <v>70</v>
          </cell>
          <cell r="Q804">
            <v>24</v>
          </cell>
          <cell r="R804" t="str">
            <v>подземная</v>
          </cell>
          <cell r="S804" t="str">
            <v>т. Трасса</v>
          </cell>
        </row>
        <row r="805">
          <cell r="M805" t="str">
            <v>6К</v>
          </cell>
          <cell r="O805" t="str">
            <v>Северный район</v>
          </cell>
          <cell r="P805">
            <v>100</v>
          </cell>
          <cell r="Q805">
            <v>180</v>
          </cell>
          <cell r="R805" t="str">
            <v>подземная</v>
          </cell>
          <cell r="S805" t="str">
            <v>т. Трасса</v>
          </cell>
        </row>
        <row r="806">
          <cell r="M806" t="str">
            <v>6К</v>
          </cell>
          <cell r="O806" t="str">
            <v>Северный район</v>
          </cell>
          <cell r="P806">
            <v>80</v>
          </cell>
          <cell r="Q806">
            <v>99</v>
          </cell>
          <cell r="R806" t="str">
            <v>подземная</v>
          </cell>
          <cell r="S806" t="str">
            <v>т. Трасса</v>
          </cell>
        </row>
        <row r="807">
          <cell r="M807" t="str">
            <v>6К</v>
          </cell>
          <cell r="O807" t="str">
            <v>Северный район</v>
          </cell>
          <cell r="P807">
            <v>150</v>
          </cell>
          <cell r="Q807">
            <v>58.3</v>
          </cell>
          <cell r="R807" t="str">
            <v>подземная</v>
          </cell>
          <cell r="S807" t="str">
            <v>т. Трасса</v>
          </cell>
        </row>
        <row r="808">
          <cell r="M808">
            <v>6</v>
          </cell>
          <cell r="O808" t="str">
            <v>Северный район</v>
          </cell>
          <cell r="P808">
            <v>80</v>
          </cell>
          <cell r="Q808">
            <v>30</v>
          </cell>
          <cell r="R808" t="str">
            <v>подземная</v>
          </cell>
          <cell r="S808" t="str">
            <v>т. Трасса</v>
          </cell>
        </row>
        <row r="809">
          <cell r="M809">
            <v>8</v>
          </cell>
          <cell r="O809" t="str">
            <v>Северный район</v>
          </cell>
          <cell r="P809">
            <v>100</v>
          </cell>
          <cell r="Q809">
            <v>132.69999999999999</v>
          </cell>
          <cell r="R809" t="str">
            <v>Надземная</v>
          </cell>
          <cell r="S809" t="str">
            <v>т. Трасса</v>
          </cell>
        </row>
        <row r="810">
          <cell r="M810" t="str">
            <v>8Б</v>
          </cell>
          <cell r="O810" t="str">
            <v>Северный район</v>
          </cell>
          <cell r="P810">
            <v>150</v>
          </cell>
          <cell r="Q810">
            <v>327</v>
          </cell>
          <cell r="R810" t="str">
            <v>подземная</v>
          </cell>
          <cell r="S810" t="str">
            <v>т. Трасса</v>
          </cell>
        </row>
        <row r="811">
          <cell r="M811">
            <v>8</v>
          </cell>
          <cell r="O811" t="str">
            <v>Северный район</v>
          </cell>
          <cell r="P811">
            <v>100</v>
          </cell>
          <cell r="Q811">
            <v>165</v>
          </cell>
          <cell r="R811" t="str">
            <v>подземная</v>
          </cell>
          <cell r="S811" t="str">
            <v>т. Трасса</v>
          </cell>
        </row>
        <row r="812">
          <cell r="M812">
            <v>7</v>
          </cell>
          <cell r="O812" t="str">
            <v>Северный район</v>
          </cell>
          <cell r="P812">
            <v>80</v>
          </cell>
          <cell r="Q812">
            <v>88.5</v>
          </cell>
          <cell r="R812" t="str">
            <v>подземная</v>
          </cell>
          <cell r="S812" t="str">
            <v>т. Трасса</v>
          </cell>
        </row>
        <row r="813">
          <cell r="M813">
            <v>7</v>
          </cell>
          <cell r="O813" t="str">
            <v>Северный район</v>
          </cell>
          <cell r="P813">
            <v>70</v>
          </cell>
          <cell r="Q813">
            <v>15</v>
          </cell>
          <cell r="R813" t="str">
            <v>подземная</v>
          </cell>
          <cell r="S813" t="str">
            <v>т. Трасса</v>
          </cell>
        </row>
        <row r="814">
          <cell r="M814">
            <v>8</v>
          </cell>
          <cell r="O814" t="str">
            <v>Северный район</v>
          </cell>
          <cell r="P814">
            <v>100</v>
          </cell>
          <cell r="Q814">
            <v>42</v>
          </cell>
          <cell r="R814" t="str">
            <v>подземная</v>
          </cell>
          <cell r="S814" t="str">
            <v>т. Трасса</v>
          </cell>
        </row>
        <row r="815">
          <cell r="M815" t="str">
            <v>8А</v>
          </cell>
          <cell r="O815" t="str">
            <v>Северный район</v>
          </cell>
          <cell r="P815">
            <v>150</v>
          </cell>
          <cell r="Q815">
            <v>113.7</v>
          </cell>
          <cell r="R815" t="str">
            <v>подземная</v>
          </cell>
          <cell r="S815" t="str">
            <v>т. Трасса</v>
          </cell>
        </row>
        <row r="816">
          <cell r="M816" t="str">
            <v>8А</v>
          </cell>
          <cell r="O816" t="str">
            <v>Северный район</v>
          </cell>
          <cell r="P816">
            <v>100</v>
          </cell>
          <cell r="Q816">
            <v>128.1</v>
          </cell>
          <cell r="R816" t="str">
            <v>подземная</v>
          </cell>
          <cell r="S816" t="str">
            <v>т. Трасса</v>
          </cell>
        </row>
        <row r="817">
          <cell r="M817" t="str">
            <v>7А</v>
          </cell>
          <cell r="O817" t="str">
            <v>Северный район</v>
          </cell>
          <cell r="P817">
            <v>200</v>
          </cell>
          <cell r="Q817">
            <v>274</v>
          </cell>
          <cell r="R817" t="str">
            <v>подземная</v>
          </cell>
          <cell r="S817" t="str">
            <v>т. Трасса</v>
          </cell>
        </row>
        <row r="818">
          <cell r="M818" t="str">
            <v>7А</v>
          </cell>
          <cell r="O818" t="str">
            <v>Северный район</v>
          </cell>
          <cell r="P818">
            <v>150</v>
          </cell>
          <cell r="Q818">
            <v>112</v>
          </cell>
          <cell r="R818" t="str">
            <v>подземная</v>
          </cell>
          <cell r="S818" t="str">
            <v>т. Трасса</v>
          </cell>
        </row>
        <row r="819">
          <cell r="M819" t="str">
            <v>7А</v>
          </cell>
          <cell r="O819" t="str">
            <v>Северный район</v>
          </cell>
          <cell r="P819">
            <v>70</v>
          </cell>
          <cell r="Q819">
            <v>104</v>
          </cell>
          <cell r="R819" t="str">
            <v>подземная</v>
          </cell>
          <cell r="S819" t="str">
            <v>т. Трасса</v>
          </cell>
        </row>
        <row r="820">
          <cell r="M820" t="str">
            <v>6К</v>
          </cell>
          <cell r="O820" t="str">
            <v>Северный район</v>
          </cell>
          <cell r="P820">
            <v>150</v>
          </cell>
          <cell r="Q820">
            <v>60</v>
          </cell>
          <cell r="R820" t="str">
            <v>подземная</v>
          </cell>
          <cell r="S820" t="str">
            <v>т. Трасса</v>
          </cell>
          <cell r="T820" t="str">
            <v>4-х трубная</v>
          </cell>
        </row>
        <row r="821">
          <cell r="M821" t="str">
            <v>6К</v>
          </cell>
          <cell r="O821" t="str">
            <v>Северный район</v>
          </cell>
          <cell r="P821">
            <v>125</v>
          </cell>
          <cell r="Q821">
            <v>73</v>
          </cell>
          <cell r="R821" t="str">
            <v>подземная</v>
          </cell>
          <cell r="S821" t="str">
            <v>т. Трасса</v>
          </cell>
          <cell r="T821" t="str">
            <v>4-х трубная</v>
          </cell>
        </row>
        <row r="822">
          <cell r="M822" t="str">
            <v>6К</v>
          </cell>
          <cell r="O822" t="str">
            <v>Северный район</v>
          </cell>
          <cell r="P822">
            <v>100</v>
          </cell>
          <cell r="Q822">
            <v>164</v>
          </cell>
          <cell r="R822" t="str">
            <v>подземная</v>
          </cell>
          <cell r="S822" t="str">
            <v>т. Трасса</v>
          </cell>
          <cell r="T822" t="str">
            <v>4-х трубная</v>
          </cell>
        </row>
        <row r="823">
          <cell r="M823" t="str">
            <v>6К</v>
          </cell>
          <cell r="O823" t="str">
            <v>Северный район</v>
          </cell>
          <cell r="P823">
            <v>80</v>
          </cell>
          <cell r="Q823">
            <v>98</v>
          </cell>
          <cell r="R823" t="str">
            <v>подземная</v>
          </cell>
          <cell r="S823" t="str">
            <v>т. Трасса</v>
          </cell>
          <cell r="T823" t="str">
            <v>4-х трубная</v>
          </cell>
        </row>
        <row r="824">
          <cell r="M824" t="str">
            <v>6К</v>
          </cell>
          <cell r="O824" t="str">
            <v>Северный район</v>
          </cell>
          <cell r="P824">
            <v>70</v>
          </cell>
          <cell r="Q824">
            <v>65</v>
          </cell>
          <cell r="R824" t="str">
            <v>подземная</v>
          </cell>
          <cell r="S824" t="str">
            <v>т. Трасса</v>
          </cell>
          <cell r="T824" t="str">
            <v>4-х трубная</v>
          </cell>
        </row>
        <row r="825">
          <cell r="M825" t="str">
            <v>6К</v>
          </cell>
          <cell r="O825" t="str">
            <v>Северный район</v>
          </cell>
          <cell r="P825">
            <v>50</v>
          </cell>
          <cell r="Q825">
            <v>199</v>
          </cell>
          <cell r="R825" t="str">
            <v>подземная</v>
          </cell>
          <cell r="S825" t="str">
            <v>т. Трасса</v>
          </cell>
          <cell r="T825" t="str">
            <v>4-х трубная</v>
          </cell>
        </row>
        <row r="826">
          <cell r="M826" t="str">
            <v>6К</v>
          </cell>
          <cell r="O826" t="str">
            <v>Северный район</v>
          </cell>
          <cell r="P826">
            <v>125</v>
          </cell>
          <cell r="Q826">
            <v>60</v>
          </cell>
          <cell r="R826" t="str">
            <v>подземная</v>
          </cell>
          <cell r="S826" t="str">
            <v>ГВС</v>
          </cell>
          <cell r="T826" t="str">
            <v>4-х трубная</v>
          </cell>
        </row>
        <row r="827">
          <cell r="M827" t="str">
            <v>6К</v>
          </cell>
          <cell r="O827" t="str">
            <v>Северный район</v>
          </cell>
          <cell r="P827">
            <v>100</v>
          </cell>
          <cell r="Q827">
            <v>89</v>
          </cell>
          <cell r="R827" t="str">
            <v>подземная</v>
          </cell>
          <cell r="S827" t="str">
            <v>ГВС</v>
          </cell>
          <cell r="T827" t="str">
            <v>4-х трубная</v>
          </cell>
        </row>
        <row r="828">
          <cell r="M828" t="str">
            <v>6К</v>
          </cell>
          <cell r="O828" t="str">
            <v>Северный район</v>
          </cell>
          <cell r="P828">
            <v>70</v>
          </cell>
          <cell r="Q828">
            <v>69</v>
          </cell>
          <cell r="R828" t="str">
            <v>подземная</v>
          </cell>
          <cell r="S828" t="str">
            <v>ГВС</v>
          </cell>
          <cell r="T828" t="str">
            <v>4-х трубная</v>
          </cell>
        </row>
        <row r="829">
          <cell r="M829" t="str">
            <v>6К</v>
          </cell>
          <cell r="O829" t="str">
            <v>Северный район</v>
          </cell>
          <cell r="P829">
            <v>80</v>
          </cell>
          <cell r="Q829">
            <v>20</v>
          </cell>
          <cell r="R829" t="str">
            <v>подземная</v>
          </cell>
          <cell r="S829" t="str">
            <v>ГВС</v>
          </cell>
          <cell r="T829" t="str">
            <v>4-х трубная</v>
          </cell>
        </row>
        <row r="830">
          <cell r="M830">
            <v>7</v>
          </cell>
          <cell r="O830" t="str">
            <v>Северный район</v>
          </cell>
          <cell r="P830">
            <v>80</v>
          </cell>
          <cell r="Q830">
            <v>48.3</v>
          </cell>
          <cell r="R830" t="str">
            <v>подземная</v>
          </cell>
          <cell r="S830" t="str">
            <v>т. Трасса</v>
          </cell>
        </row>
        <row r="831">
          <cell r="M831" t="str">
            <v>6К</v>
          </cell>
          <cell r="O831" t="str">
            <v>Северный район</v>
          </cell>
          <cell r="P831">
            <v>50</v>
          </cell>
          <cell r="Q831">
            <v>42</v>
          </cell>
          <cell r="R831" t="str">
            <v>подземная</v>
          </cell>
          <cell r="S831" t="str">
            <v>т. Трасса</v>
          </cell>
        </row>
        <row r="832">
          <cell r="M832" t="str">
            <v>6К</v>
          </cell>
          <cell r="O832" t="str">
            <v>Северный район</v>
          </cell>
          <cell r="P832">
            <v>100</v>
          </cell>
          <cell r="Q832">
            <v>103.2</v>
          </cell>
          <cell r="R832" t="str">
            <v>подземная</v>
          </cell>
          <cell r="S832" t="str">
            <v>т. Трасса</v>
          </cell>
        </row>
        <row r="833">
          <cell r="M833" t="str">
            <v>6К</v>
          </cell>
          <cell r="O833" t="str">
            <v>Северный район</v>
          </cell>
          <cell r="P833">
            <v>150</v>
          </cell>
          <cell r="Q833">
            <v>39</v>
          </cell>
          <cell r="R833" t="str">
            <v>подземная</v>
          </cell>
          <cell r="S833" t="str">
            <v>т. Трасса</v>
          </cell>
        </row>
        <row r="834">
          <cell r="M834" t="str">
            <v>6К</v>
          </cell>
          <cell r="O834" t="str">
            <v>Северный район</v>
          </cell>
          <cell r="P834">
            <v>200</v>
          </cell>
          <cell r="Q834">
            <v>12</v>
          </cell>
          <cell r="R834" t="str">
            <v>подземная</v>
          </cell>
          <cell r="S834" t="str">
            <v>т. Трасса</v>
          </cell>
        </row>
        <row r="835">
          <cell r="M835">
            <v>7</v>
          </cell>
          <cell r="O835" t="str">
            <v>Северный район</v>
          </cell>
          <cell r="P835">
            <v>100</v>
          </cell>
          <cell r="Q835">
            <v>54</v>
          </cell>
          <cell r="R835" t="str">
            <v>подземная</v>
          </cell>
          <cell r="S835" t="str">
            <v>т. Трасса</v>
          </cell>
        </row>
        <row r="836">
          <cell r="M836">
            <v>9</v>
          </cell>
          <cell r="O836" t="str">
            <v>Северный район</v>
          </cell>
          <cell r="P836">
            <v>80</v>
          </cell>
          <cell r="Q836">
            <v>47.4</v>
          </cell>
          <cell r="R836" t="str">
            <v>подземная</v>
          </cell>
          <cell r="S836" t="str">
            <v>т. Трасса</v>
          </cell>
        </row>
        <row r="837">
          <cell r="M837">
            <v>9</v>
          </cell>
          <cell r="O837" t="str">
            <v>Северный район</v>
          </cell>
          <cell r="P837">
            <v>50</v>
          </cell>
          <cell r="Q837">
            <v>12</v>
          </cell>
          <cell r="R837" t="str">
            <v>подземная</v>
          </cell>
          <cell r="S837" t="str">
            <v>т. Трасса</v>
          </cell>
        </row>
        <row r="838">
          <cell r="M838" t="str">
            <v>6К</v>
          </cell>
          <cell r="O838" t="str">
            <v>Северный район</v>
          </cell>
          <cell r="P838">
            <v>125</v>
          </cell>
          <cell r="Q838">
            <v>105</v>
          </cell>
          <cell r="R838" t="str">
            <v>подземная</v>
          </cell>
          <cell r="S838" t="str">
            <v>т. Трасса</v>
          </cell>
        </row>
        <row r="839">
          <cell r="M839" t="str">
            <v>6К</v>
          </cell>
          <cell r="O839" t="str">
            <v>Северный район</v>
          </cell>
          <cell r="P839">
            <v>150</v>
          </cell>
          <cell r="Q839">
            <v>142</v>
          </cell>
          <cell r="R839" t="str">
            <v>подземная</v>
          </cell>
          <cell r="S839" t="str">
            <v>т. Трасса</v>
          </cell>
          <cell r="T839" t="str">
            <v>4-х трубная</v>
          </cell>
        </row>
        <row r="840">
          <cell r="M840" t="str">
            <v>6К</v>
          </cell>
          <cell r="O840" t="str">
            <v>Северный район</v>
          </cell>
          <cell r="P840">
            <v>200</v>
          </cell>
          <cell r="Q840">
            <v>85</v>
          </cell>
          <cell r="R840" t="str">
            <v>подземная</v>
          </cell>
          <cell r="S840" t="str">
            <v>т. Трасса</v>
          </cell>
          <cell r="T840" t="str">
            <v>4-х трубная</v>
          </cell>
        </row>
        <row r="841">
          <cell r="M841" t="str">
            <v>6К</v>
          </cell>
          <cell r="O841" t="str">
            <v>Северный район</v>
          </cell>
          <cell r="P841">
            <v>100</v>
          </cell>
          <cell r="Q841">
            <v>113.5</v>
          </cell>
          <cell r="R841" t="str">
            <v>подземная</v>
          </cell>
          <cell r="S841" t="str">
            <v>ГВС</v>
          </cell>
          <cell r="T841" t="str">
            <v>4-х трубная</v>
          </cell>
        </row>
        <row r="842">
          <cell r="M842" t="str">
            <v>6К</v>
          </cell>
          <cell r="O842" t="str">
            <v>Северный район</v>
          </cell>
          <cell r="P842">
            <v>125</v>
          </cell>
          <cell r="Q842">
            <v>45</v>
          </cell>
          <cell r="R842" t="str">
            <v>подземная</v>
          </cell>
          <cell r="S842" t="str">
            <v>ГВС</v>
          </cell>
          <cell r="T842" t="str">
            <v>4-х трубная</v>
          </cell>
        </row>
        <row r="843">
          <cell r="M843" t="str">
            <v>6К</v>
          </cell>
          <cell r="O843" t="str">
            <v>Северный район</v>
          </cell>
          <cell r="P843">
            <v>80</v>
          </cell>
          <cell r="Q843">
            <v>68.5</v>
          </cell>
          <cell r="R843" t="str">
            <v>подземная</v>
          </cell>
          <cell r="S843" t="str">
            <v>ГВС</v>
          </cell>
          <cell r="T843" t="str">
            <v>4-х трубная</v>
          </cell>
        </row>
        <row r="844">
          <cell r="M844" t="str">
            <v>6К</v>
          </cell>
          <cell r="O844" t="str">
            <v>Северный район</v>
          </cell>
          <cell r="P844">
            <v>125</v>
          </cell>
          <cell r="Q844">
            <v>225</v>
          </cell>
          <cell r="R844" t="str">
            <v>подземная</v>
          </cell>
          <cell r="S844" t="str">
            <v>т. Трасса</v>
          </cell>
          <cell r="T844" t="str">
            <v>4-х трубная</v>
          </cell>
        </row>
        <row r="845">
          <cell r="M845" t="str">
            <v>6К</v>
          </cell>
          <cell r="O845" t="str">
            <v>Северный район</v>
          </cell>
          <cell r="P845">
            <v>125</v>
          </cell>
          <cell r="Q845">
            <v>112.5</v>
          </cell>
          <cell r="R845" t="str">
            <v>подземная</v>
          </cell>
          <cell r="S845" t="str">
            <v>ГВС</v>
          </cell>
          <cell r="T845" t="str">
            <v>4-х трубная</v>
          </cell>
        </row>
        <row r="846">
          <cell r="M846" t="str">
            <v>6К</v>
          </cell>
          <cell r="O846" t="str">
            <v>Северный район</v>
          </cell>
          <cell r="P846">
            <v>100</v>
          </cell>
          <cell r="Q846">
            <v>112.5</v>
          </cell>
          <cell r="R846" t="str">
            <v>подземная</v>
          </cell>
          <cell r="S846" t="str">
            <v>ГВС</v>
          </cell>
          <cell r="T846" t="str">
            <v>4-х трубная</v>
          </cell>
        </row>
        <row r="847">
          <cell r="M847" t="str">
            <v>6К</v>
          </cell>
          <cell r="O847" t="str">
            <v>Северный район</v>
          </cell>
          <cell r="P847">
            <v>100</v>
          </cell>
          <cell r="Q847">
            <v>37</v>
          </cell>
          <cell r="R847" t="str">
            <v>подземная</v>
          </cell>
          <cell r="S847" t="str">
            <v>т. Трасса</v>
          </cell>
          <cell r="T847" t="str">
            <v>4-х трубная</v>
          </cell>
        </row>
        <row r="848">
          <cell r="M848" t="str">
            <v>6К</v>
          </cell>
          <cell r="O848" t="str">
            <v>Северный район</v>
          </cell>
          <cell r="P848">
            <v>80</v>
          </cell>
          <cell r="Q848">
            <v>100</v>
          </cell>
          <cell r="R848" t="str">
            <v>подземная</v>
          </cell>
          <cell r="S848" t="str">
            <v>т. Трасса</v>
          </cell>
          <cell r="T848" t="str">
            <v>4-х трубная</v>
          </cell>
        </row>
        <row r="849">
          <cell r="M849" t="str">
            <v>6К</v>
          </cell>
          <cell r="O849" t="str">
            <v>Северный район</v>
          </cell>
          <cell r="P849">
            <v>100</v>
          </cell>
          <cell r="Q849">
            <v>18.5</v>
          </cell>
          <cell r="R849" t="str">
            <v>подземная</v>
          </cell>
          <cell r="S849" t="str">
            <v>ГВС</v>
          </cell>
          <cell r="T849" t="str">
            <v>4-х трубная</v>
          </cell>
        </row>
        <row r="850">
          <cell r="M850" t="str">
            <v>6К</v>
          </cell>
          <cell r="O850" t="str">
            <v>Северный район</v>
          </cell>
          <cell r="P850">
            <v>50</v>
          </cell>
          <cell r="Q850">
            <v>18.5</v>
          </cell>
          <cell r="R850" t="str">
            <v>подземная</v>
          </cell>
          <cell r="S850" t="str">
            <v>ГВС</v>
          </cell>
          <cell r="T850" t="str">
            <v>4-х трубная</v>
          </cell>
        </row>
        <row r="851">
          <cell r="M851" t="str">
            <v>6К</v>
          </cell>
          <cell r="O851" t="str">
            <v>Северный район</v>
          </cell>
          <cell r="P851">
            <v>70</v>
          </cell>
          <cell r="Q851">
            <v>100</v>
          </cell>
          <cell r="R851" t="str">
            <v>подземная</v>
          </cell>
          <cell r="S851" t="str">
            <v>ГВС</v>
          </cell>
          <cell r="T851" t="str">
            <v>4-х трубная</v>
          </cell>
        </row>
        <row r="852">
          <cell r="M852" t="str">
            <v>6К</v>
          </cell>
          <cell r="O852" t="str">
            <v>Северный район</v>
          </cell>
          <cell r="P852">
            <v>50</v>
          </cell>
          <cell r="Q852">
            <v>35.5</v>
          </cell>
          <cell r="R852" t="str">
            <v>подземная</v>
          </cell>
          <cell r="S852" t="str">
            <v>т. Трасса</v>
          </cell>
        </row>
        <row r="853">
          <cell r="M853" t="str">
            <v>6К</v>
          </cell>
          <cell r="O853" t="str">
            <v>Северный район</v>
          </cell>
          <cell r="P853">
            <v>70</v>
          </cell>
          <cell r="Q853">
            <v>33.5</v>
          </cell>
          <cell r="R853" t="str">
            <v>подземная</v>
          </cell>
          <cell r="S853" t="str">
            <v>т. Трасса</v>
          </cell>
        </row>
        <row r="854">
          <cell r="M854" t="str">
            <v>6К</v>
          </cell>
          <cell r="O854" t="str">
            <v>Северный район</v>
          </cell>
          <cell r="P854">
            <v>80</v>
          </cell>
          <cell r="Q854">
            <v>86.5</v>
          </cell>
          <cell r="R854" t="str">
            <v>подземная</v>
          </cell>
          <cell r="S854" t="str">
            <v>т. Трасса</v>
          </cell>
        </row>
        <row r="855">
          <cell r="M855" t="str">
            <v>6К</v>
          </cell>
          <cell r="O855" t="str">
            <v>Северный район</v>
          </cell>
          <cell r="P855">
            <v>100</v>
          </cell>
          <cell r="Q855">
            <v>100.5</v>
          </cell>
          <cell r="R855" t="str">
            <v>подземная</v>
          </cell>
          <cell r="S855" t="str">
            <v>т. Трасса</v>
          </cell>
        </row>
        <row r="856">
          <cell r="M856" t="str">
            <v>6К</v>
          </cell>
          <cell r="O856" t="str">
            <v>Северный район</v>
          </cell>
          <cell r="P856">
            <v>125</v>
          </cell>
          <cell r="Q856">
            <v>122</v>
          </cell>
          <cell r="R856" t="str">
            <v>подземная</v>
          </cell>
          <cell r="S856" t="str">
            <v>т. Трасса</v>
          </cell>
        </row>
        <row r="857">
          <cell r="M857" t="str">
            <v>6К</v>
          </cell>
          <cell r="O857" t="str">
            <v>Северный район</v>
          </cell>
          <cell r="P857">
            <v>150</v>
          </cell>
          <cell r="Q857">
            <v>102</v>
          </cell>
          <cell r="R857" t="str">
            <v>подземная</v>
          </cell>
          <cell r="S857" t="str">
            <v>т. Трасса</v>
          </cell>
        </row>
        <row r="858">
          <cell r="M858">
            <v>8</v>
          </cell>
          <cell r="O858" t="str">
            <v>Северный район</v>
          </cell>
          <cell r="P858">
            <v>400</v>
          </cell>
          <cell r="Q858">
            <v>399.8</v>
          </cell>
          <cell r="R858" t="str">
            <v>подземная</v>
          </cell>
          <cell r="S858" t="str">
            <v>т. Трасса</v>
          </cell>
        </row>
        <row r="859">
          <cell r="M859">
            <v>8</v>
          </cell>
          <cell r="O859" t="str">
            <v>Северный район</v>
          </cell>
          <cell r="P859">
            <v>200</v>
          </cell>
          <cell r="Q859">
            <v>100.4</v>
          </cell>
          <cell r="R859" t="str">
            <v>подземная</v>
          </cell>
          <cell r="S859" t="str">
            <v>т. Трасса</v>
          </cell>
        </row>
        <row r="860">
          <cell r="M860" t="str">
            <v>7А</v>
          </cell>
          <cell r="O860" t="str">
            <v>Северный район</v>
          </cell>
          <cell r="P860">
            <v>50</v>
          </cell>
          <cell r="Q860">
            <v>67</v>
          </cell>
          <cell r="R860" t="str">
            <v>подземная</v>
          </cell>
          <cell r="S860" t="str">
            <v>т. Трасса</v>
          </cell>
          <cell r="T860" t="str">
            <v>4-х трубная</v>
          </cell>
        </row>
        <row r="861">
          <cell r="M861" t="str">
            <v>7А</v>
          </cell>
          <cell r="O861" t="str">
            <v>Северный район</v>
          </cell>
          <cell r="P861">
            <v>25</v>
          </cell>
          <cell r="Q861">
            <v>67</v>
          </cell>
          <cell r="R861" t="str">
            <v>подземная</v>
          </cell>
          <cell r="S861" t="str">
            <v>ГВС</v>
          </cell>
          <cell r="T861" t="str">
            <v>4-х трубная</v>
          </cell>
        </row>
        <row r="862">
          <cell r="M862">
            <v>8</v>
          </cell>
          <cell r="O862" t="str">
            <v>Северный район</v>
          </cell>
          <cell r="P862">
            <v>150</v>
          </cell>
          <cell r="Q862">
            <v>145</v>
          </cell>
          <cell r="R862" t="str">
            <v>подземная</v>
          </cell>
          <cell r="S862" t="str">
            <v>т. Трасса</v>
          </cell>
          <cell r="T862" t="str">
            <v>4-х трубная</v>
          </cell>
        </row>
        <row r="863">
          <cell r="M863">
            <v>8</v>
          </cell>
          <cell r="O863" t="str">
            <v>Северный район</v>
          </cell>
          <cell r="P863">
            <v>125</v>
          </cell>
          <cell r="Q863">
            <v>90</v>
          </cell>
          <cell r="R863" t="str">
            <v>подземная</v>
          </cell>
          <cell r="S863" t="str">
            <v>т. Трасса</v>
          </cell>
          <cell r="T863" t="str">
            <v>4-х трубная</v>
          </cell>
        </row>
        <row r="864">
          <cell r="M864">
            <v>8</v>
          </cell>
          <cell r="O864" t="str">
            <v>Северный район</v>
          </cell>
          <cell r="P864">
            <v>100</v>
          </cell>
          <cell r="Q864">
            <v>626</v>
          </cell>
          <cell r="R864" t="str">
            <v>подземная</v>
          </cell>
          <cell r="S864" t="str">
            <v>т. Трасса</v>
          </cell>
          <cell r="T864" t="str">
            <v>4-х трубная</v>
          </cell>
        </row>
        <row r="865">
          <cell r="M865">
            <v>8</v>
          </cell>
          <cell r="O865" t="str">
            <v>Северный район</v>
          </cell>
          <cell r="P865">
            <v>80</v>
          </cell>
          <cell r="Q865">
            <v>292</v>
          </cell>
          <cell r="R865" t="str">
            <v>подземная</v>
          </cell>
          <cell r="S865" t="str">
            <v>т. Трасса</v>
          </cell>
          <cell r="T865" t="str">
            <v>4-х трубная</v>
          </cell>
        </row>
        <row r="866">
          <cell r="M866">
            <v>8</v>
          </cell>
          <cell r="O866" t="str">
            <v>Северный район</v>
          </cell>
          <cell r="P866">
            <v>70</v>
          </cell>
          <cell r="Q866">
            <v>120</v>
          </cell>
          <cell r="R866" t="str">
            <v>подземная</v>
          </cell>
          <cell r="S866" t="str">
            <v>т. Трасса</v>
          </cell>
          <cell r="T866" t="str">
            <v>4-х трубная</v>
          </cell>
        </row>
        <row r="867">
          <cell r="M867">
            <v>8</v>
          </cell>
          <cell r="O867" t="str">
            <v>Северный район</v>
          </cell>
          <cell r="P867">
            <v>125</v>
          </cell>
          <cell r="Q867">
            <v>116</v>
          </cell>
          <cell r="R867" t="str">
            <v>подземная</v>
          </cell>
          <cell r="S867" t="str">
            <v>ГВС</v>
          </cell>
          <cell r="T867" t="str">
            <v>4-х трубная</v>
          </cell>
        </row>
        <row r="868">
          <cell r="M868">
            <v>8</v>
          </cell>
          <cell r="O868" t="str">
            <v>Северный район</v>
          </cell>
          <cell r="P868">
            <v>100</v>
          </cell>
          <cell r="Q868">
            <v>614</v>
          </cell>
          <cell r="R868" t="str">
            <v>подземная</v>
          </cell>
          <cell r="S868" t="str">
            <v>ГВС</v>
          </cell>
          <cell r="T868" t="str">
            <v>4-х трубная</v>
          </cell>
        </row>
        <row r="869">
          <cell r="M869">
            <v>8</v>
          </cell>
          <cell r="O869" t="str">
            <v>Северный район</v>
          </cell>
          <cell r="P869">
            <v>80</v>
          </cell>
          <cell r="Q869">
            <v>252</v>
          </cell>
          <cell r="R869" t="str">
            <v>подземная</v>
          </cell>
          <cell r="S869" t="str">
            <v>ГВС</v>
          </cell>
          <cell r="T869" t="str">
            <v>4-х трубная</v>
          </cell>
        </row>
        <row r="870">
          <cell r="M870">
            <v>8</v>
          </cell>
          <cell r="O870" t="str">
            <v>Северный район</v>
          </cell>
          <cell r="P870">
            <v>70</v>
          </cell>
          <cell r="Q870">
            <v>281</v>
          </cell>
          <cell r="R870" t="str">
            <v>подземная</v>
          </cell>
          <cell r="S870" t="str">
            <v>ГВС</v>
          </cell>
          <cell r="T870" t="str">
            <v>4-х трубная</v>
          </cell>
        </row>
        <row r="871">
          <cell r="M871" t="str">
            <v>6К</v>
          </cell>
          <cell r="O871" t="str">
            <v>Северный район</v>
          </cell>
          <cell r="P871">
            <v>50</v>
          </cell>
          <cell r="Q871">
            <v>67</v>
          </cell>
          <cell r="R871" t="str">
            <v>подземная</v>
          </cell>
          <cell r="S871" t="str">
            <v>т. Трасса</v>
          </cell>
        </row>
        <row r="872">
          <cell r="M872" t="str">
            <v>6К</v>
          </cell>
          <cell r="O872" t="str">
            <v>Северный район</v>
          </cell>
          <cell r="P872">
            <v>70</v>
          </cell>
          <cell r="Q872">
            <v>18</v>
          </cell>
          <cell r="R872" t="str">
            <v>подземная</v>
          </cell>
          <cell r="S872" t="str">
            <v>т. Трасса</v>
          </cell>
        </row>
        <row r="873">
          <cell r="M873" t="str">
            <v>6К</v>
          </cell>
          <cell r="O873" t="str">
            <v>Северный район</v>
          </cell>
          <cell r="P873">
            <v>80</v>
          </cell>
          <cell r="Q873">
            <v>27</v>
          </cell>
          <cell r="R873" t="str">
            <v>подземная</v>
          </cell>
          <cell r="S873" t="str">
            <v>т. Трасса</v>
          </cell>
        </row>
        <row r="874">
          <cell r="M874" t="str">
            <v>6К</v>
          </cell>
          <cell r="O874" t="str">
            <v>Северный район</v>
          </cell>
          <cell r="P874">
            <v>100</v>
          </cell>
          <cell r="Q874">
            <v>126</v>
          </cell>
          <cell r="R874" t="str">
            <v>подземная</v>
          </cell>
          <cell r="S874" t="str">
            <v>т. Трасса</v>
          </cell>
        </row>
        <row r="875">
          <cell r="M875" t="str">
            <v>6К</v>
          </cell>
          <cell r="O875" t="str">
            <v>Северный район</v>
          </cell>
          <cell r="P875">
            <v>125</v>
          </cell>
          <cell r="Q875">
            <v>44</v>
          </cell>
          <cell r="R875" t="str">
            <v>подземная</v>
          </cell>
          <cell r="S875" t="str">
            <v>т. Трасса</v>
          </cell>
        </row>
        <row r="876">
          <cell r="M876" t="str">
            <v>6К</v>
          </cell>
          <cell r="O876" t="str">
            <v>Северный район</v>
          </cell>
          <cell r="P876">
            <v>150</v>
          </cell>
          <cell r="Q876">
            <v>64.3</v>
          </cell>
          <cell r="R876" t="str">
            <v>подземная</v>
          </cell>
          <cell r="S876" t="str">
            <v>т. Трасса</v>
          </cell>
        </row>
        <row r="877">
          <cell r="M877" t="str">
            <v>7Т</v>
          </cell>
          <cell r="O877" t="str">
            <v>Северный район</v>
          </cell>
          <cell r="P877">
            <v>150</v>
          </cell>
          <cell r="Q877">
            <v>39.6</v>
          </cell>
          <cell r="R877" t="str">
            <v>подземная</v>
          </cell>
          <cell r="S877" t="str">
            <v>т. Трасса</v>
          </cell>
        </row>
        <row r="878">
          <cell r="M878" t="str">
            <v>7Т</v>
          </cell>
          <cell r="O878" t="str">
            <v>Северный район</v>
          </cell>
          <cell r="P878">
            <v>100</v>
          </cell>
          <cell r="Q878">
            <v>132</v>
          </cell>
          <cell r="R878" t="str">
            <v>подземная</v>
          </cell>
          <cell r="S878" t="str">
            <v>т. Трасса</v>
          </cell>
        </row>
        <row r="879">
          <cell r="M879" t="str">
            <v>7Т</v>
          </cell>
          <cell r="O879" t="str">
            <v>Северный район</v>
          </cell>
          <cell r="P879">
            <v>80</v>
          </cell>
          <cell r="Q879">
            <v>92</v>
          </cell>
          <cell r="R879" t="str">
            <v>подземная</v>
          </cell>
          <cell r="S879" t="str">
            <v>т. Трасса</v>
          </cell>
        </row>
        <row r="880">
          <cell r="M880" t="str">
            <v>8Б</v>
          </cell>
          <cell r="O880" t="str">
            <v>Северный район</v>
          </cell>
          <cell r="P880">
            <v>80</v>
          </cell>
          <cell r="Q880">
            <v>27</v>
          </cell>
          <cell r="R880" t="str">
            <v>подземная</v>
          </cell>
          <cell r="S880" t="str">
            <v>т. Трасса</v>
          </cell>
        </row>
        <row r="881">
          <cell r="M881" t="str">
            <v>11Л</v>
          </cell>
          <cell r="O881" t="str">
            <v>Южный район</v>
          </cell>
          <cell r="P881">
            <v>300</v>
          </cell>
          <cell r="Q881">
            <v>61.4</v>
          </cell>
          <cell r="R881" t="str">
            <v>подземная</v>
          </cell>
          <cell r="S881" t="str">
            <v>т. Трасса</v>
          </cell>
        </row>
        <row r="882">
          <cell r="M882" t="str">
            <v>11Л</v>
          </cell>
          <cell r="O882" t="str">
            <v>Южный район</v>
          </cell>
          <cell r="P882">
            <v>250</v>
          </cell>
          <cell r="Q882">
            <v>114.6</v>
          </cell>
          <cell r="R882" t="str">
            <v>подземная</v>
          </cell>
          <cell r="S882" t="str">
            <v>т. Трасса</v>
          </cell>
        </row>
        <row r="883">
          <cell r="M883">
            <v>8</v>
          </cell>
          <cell r="O883" t="str">
            <v>Северный район</v>
          </cell>
          <cell r="P883">
            <v>80</v>
          </cell>
          <cell r="Q883">
            <v>43.7</v>
          </cell>
          <cell r="R883" t="str">
            <v>подземная</v>
          </cell>
          <cell r="S883" t="str">
            <v>т. Трасса</v>
          </cell>
        </row>
        <row r="884">
          <cell r="M884">
            <v>9</v>
          </cell>
          <cell r="O884" t="str">
            <v>Северный район</v>
          </cell>
          <cell r="P884">
            <v>200</v>
          </cell>
          <cell r="Q884">
            <v>243.3</v>
          </cell>
          <cell r="R884" t="str">
            <v>подземная</v>
          </cell>
          <cell r="S884" t="str">
            <v>т. Трасса</v>
          </cell>
        </row>
        <row r="885">
          <cell r="M885">
            <v>9</v>
          </cell>
          <cell r="O885" t="str">
            <v>Северный район</v>
          </cell>
          <cell r="P885">
            <v>150</v>
          </cell>
          <cell r="Q885">
            <v>150.80000000000001</v>
          </cell>
          <cell r="R885" t="str">
            <v>подземная</v>
          </cell>
          <cell r="S885" t="str">
            <v>т. Трасса</v>
          </cell>
        </row>
        <row r="886">
          <cell r="M886">
            <v>9</v>
          </cell>
          <cell r="O886" t="str">
            <v>Северный район</v>
          </cell>
          <cell r="P886">
            <v>100</v>
          </cell>
          <cell r="Q886">
            <v>33.899999999999977</v>
          </cell>
          <cell r="R886" t="str">
            <v>подземная</v>
          </cell>
          <cell r="S886" t="str">
            <v>т. Трасса</v>
          </cell>
        </row>
        <row r="887">
          <cell r="M887">
            <v>8</v>
          </cell>
          <cell r="O887" t="str">
            <v>Северный район</v>
          </cell>
          <cell r="P887">
            <v>100</v>
          </cell>
          <cell r="Q887">
            <v>158</v>
          </cell>
          <cell r="R887" t="str">
            <v>подземная</v>
          </cell>
          <cell r="S887" t="str">
            <v>т. Трасса</v>
          </cell>
        </row>
        <row r="888">
          <cell r="M888">
            <v>9</v>
          </cell>
          <cell r="O888" t="str">
            <v>Северный район</v>
          </cell>
          <cell r="P888">
            <v>80</v>
          </cell>
          <cell r="Q888">
            <v>68</v>
          </cell>
          <cell r="R888" t="str">
            <v>подземная</v>
          </cell>
          <cell r="S888" t="str">
            <v>т. Трасса</v>
          </cell>
        </row>
        <row r="889">
          <cell r="M889" t="str">
            <v>8Б</v>
          </cell>
          <cell r="O889" t="str">
            <v>Северный район</v>
          </cell>
          <cell r="P889">
            <v>80</v>
          </cell>
          <cell r="Q889">
            <v>67</v>
          </cell>
          <cell r="R889" t="str">
            <v>подземная</v>
          </cell>
          <cell r="S889" t="str">
            <v>т. Трасса</v>
          </cell>
        </row>
        <row r="890">
          <cell r="M890" t="str">
            <v>Сан.-лесной школа</v>
          </cell>
          <cell r="O890" t="str">
            <v>РК</v>
          </cell>
          <cell r="P890">
            <v>25</v>
          </cell>
          <cell r="Q890">
            <v>19</v>
          </cell>
          <cell r="R890" t="str">
            <v>Надземная</v>
          </cell>
          <cell r="S890" t="str">
            <v>т. Трасса</v>
          </cell>
        </row>
        <row r="891">
          <cell r="M891" t="str">
            <v>Сан.-лесной школа</v>
          </cell>
          <cell r="O891" t="str">
            <v>РК</v>
          </cell>
          <cell r="P891">
            <v>30</v>
          </cell>
          <cell r="Q891">
            <v>64</v>
          </cell>
          <cell r="R891" t="str">
            <v>Надземная</v>
          </cell>
          <cell r="S891" t="str">
            <v>т. Трасса</v>
          </cell>
        </row>
        <row r="892">
          <cell r="M892" t="str">
            <v>Сан.-лесной школа</v>
          </cell>
          <cell r="O892" t="str">
            <v>РК</v>
          </cell>
          <cell r="P892">
            <v>50</v>
          </cell>
          <cell r="Q892">
            <v>178</v>
          </cell>
          <cell r="R892" t="str">
            <v>Надземная</v>
          </cell>
          <cell r="S892" t="str">
            <v>т. Трасса</v>
          </cell>
        </row>
        <row r="893">
          <cell r="M893" t="str">
            <v>Сан.-лесной школа</v>
          </cell>
          <cell r="O893" t="str">
            <v>РК</v>
          </cell>
          <cell r="P893">
            <v>70</v>
          </cell>
          <cell r="Q893">
            <v>111</v>
          </cell>
          <cell r="R893" t="str">
            <v>Надземная</v>
          </cell>
          <cell r="S893" t="str">
            <v>т. Трасса</v>
          </cell>
        </row>
        <row r="894">
          <cell r="M894">
            <v>8</v>
          </cell>
          <cell r="O894" t="str">
            <v>Северный район</v>
          </cell>
          <cell r="P894">
            <v>100</v>
          </cell>
          <cell r="Q894">
            <v>100</v>
          </cell>
          <cell r="R894" t="str">
            <v>подземная</v>
          </cell>
          <cell r="S894" t="str">
            <v>т. Трасса</v>
          </cell>
        </row>
        <row r="895">
          <cell r="M895" t="str">
            <v>8В</v>
          </cell>
          <cell r="O895" t="str">
            <v>Северный район</v>
          </cell>
          <cell r="P895">
            <v>200</v>
          </cell>
          <cell r="Q895">
            <v>16.5</v>
          </cell>
          <cell r="R895" t="str">
            <v>подземная</v>
          </cell>
          <cell r="S895" t="str">
            <v>т. Трасса</v>
          </cell>
        </row>
        <row r="896">
          <cell r="M896" t="str">
            <v>8В</v>
          </cell>
          <cell r="O896" t="str">
            <v>Северный район</v>
          </cell>
          <cell r="P896">
            <v>150</v>
          </cell>
          <cell r="Q896">
            <v>81.8</v>
          </cell>
          <cell r="R896" t="str">
            <v>подземная</v>
          </cell>
          <cell r="S896" t="str">
            <v>т. Трасса</v>
          </cell>
        </row>
        <row r="897">
          <cell r="M897" t="str">
            <v>8В</v>
          </cell>
          <cell r="O897" t="str">
            <v>Северный район</v>
          </cell>
          <cell r="P897">
            <v>125</v>
          </cell>
          <cell r="Q897">
            <v>72.599999999999994</v>
          </cell>
          <cell r="R897" t="str">
            <v>подземная</v>
          </cell>
          <cell r="S897" t="str">
            <v>т. Трасса</v>
          </cell>
        </row>
        <row r="898">
          <cell r="M898" t="str">
            <v>8В</v>
          </cell>
          <cell r="O898" t="str">
            <v>Северный район</v>
          </cell>
          <cell r="P898">
            <v>100</v>
          </cell>
          <cell r="Q898">
            <v>126</v>
          </cell>
          <cell r="R898" t="str">
            <v>подземная</v>
          </cell>
          <cell r="S898" t="str">
            <v>т. Трасса</v>
          </cell>
        </row>
        <row r="899">
          <cell r="M899" t="str">
            <v>8В</v>
          </cell>
          <cell r="O899" t="str">
            <v>Северный район</v>
          </cell>
          <cell r="P899">
            <v>80</v>
          </cell>
          <cell r="Q899">
            <v>55.6</v>
          </cell>
          <cell r="R899" t="str">
            <v>подземная</v>
          </cell>
          <cell r="S899" t="str">
            <v>т. Трасса</v>
          </cell>
        </row>
        <row r="900">
          <cell r="M900" t="str">
            <v>7А</v>
          </cell>
          <cell r="O900" t="str">
            <v>Северный район</v>
          </cell>
          <cell r="P900">
            <v>400</v>
          </cell>
          <cell r="Q900">
            <v>423.7</v>
          </cell>
          <cell r="R900" t="str">
            <v>подземная</v>
          </cell>
          <cell r="S900" t="str">
            <v>т. Трасса</v>
          </cell>
        </row>
        <row r="901">
          <cell r="M901" t="str">
            <v>7А</v>
          </cell>
          <cell r="O901" t="str">
            <v>Северный район</v>
          </cell>
          <cell r="P901">
            <v>300</v>
          </cell>
          <cell r="Q901">
            <v>67.099999999999994</v>
          </cell>
          <cell r="R901" t="str">
            <v>подземная</v>
          </cell>
          <cell r="S901" t="str">
            <v>т. Трасса</v>
          </cell>
        </row>
        <row r="902">
          <cell r="M902" t="str">
            <v>7А</v>
          </cell>
          <cell r="O902" t="str">
            <v>Северный район</v>
          </cell>
          <cell r="P902">
            <v>200</v>
          </cell>
          <cell r="Q902">
            <v>50</v>
          </cell>
          <cell r="R902" t="str">
            <v>подземная</v>
          </cell>
          <cell r="S902" t="str">
            <v>т. Трасса</v>
          </cell>
        </row>
        <row r="903">
          <cell r="M903" t="str">
            <v>7А</v>
          </cell>
          <cell r="O903" t="str">
            <v>Северный район</v>
          </cell>
          <cell r="P903">
            <v>150</v>
          </cell>
          <cell r="Q903">
            <v>185</v>
          </cell>
          <cell r="R903" t="str">
            <v>подземная</v>
          </cell>
          <cell r="S903" t="str">
            <v>т. Трасса</v>
          </cell>
        </row>
        <row r="904">
          <cell r="M904" t="str">
            <v>7А</v>
          </cell>
          <cell r="O904" t="str">
            <v>Северный район</v>
          </cell>
          <cell r="P904">
            <v>125</v>
          </cell>
          <cell r="Q904">
            <v>110</v>
          </cell>
          <cell r="R904" t="str">
            <v>подземная</v>
          </cell>
          <cell r="S904" t="str">
            <v>т. Трасса</v>
          </cell>
        </row>
        <row r="905">
          <cell r="M905" t="str">
            <v>7А</v>
          </cell>
          <cell r="O905" t="str">
            <v>Северный район</v>
          </cell>
          <cell r="P905">
            <v>100</v>
          </cell>
          <cell r="Q905">
            <v>354.2</v>
          </cell>
          <cell r="R905" t="str">
            <v>подземная</v>
          </cell>
          <cell r="S905" t="str">
            <v>т. Трасса</v>
          </cell>
        </row>
        <row r="906">
          <cell r="M906">
            <v>8</v>
          </cell>
          <cell r="O906" t="str">
            <v>Северный район</v>
          </cell>
          <cell r="P906">
            <v>100</v>
          </cell>
          <cell r="Q906">
            <v>92.6</v>
          </cell>
          <cell r="R906" t="str">
            <v>подземная</v>
          </cell>
          <cell r="S906" t="str">
            <v>т. Трасса</v>
          </cell>
        </row>
        <row r="907">
          <cell r="M907">
            <v>8</v>
          </cell>
          <cell r="O907" t="str">
            <v>Северный район</v>
          </cell>
          <cell r="P907">
            <v>50</v>
          </cell>
          <cell r="Q907">
            <v>46.3</v>
          </cell>
          <cell r="R907" t="str">
            <v>подземная</v>
          </cell>
          <cell r="S907" t="str">
            <v>т. Трасса</v>
          </cell>
        </row>
        <row r="908">
          <cell r="M908">
            <v>8</v>
          </cell>
          <cell r="O908" t="str">
            <v>Северный район</v>
          </cell>
          <cell r="P908">
            <v>40</v>
          </cell>
          <cell r="Q908">
            <v>46.3</v>
          </cell>
          <cell r="R908" t="str">
            <v>подземная</v>
          </cell>
          <cell r="S908" t="str">
            <v>т. Трасса</v>
          </cell>
        </row>
        <row r="909">
          <cell r="M909">
            <v>8</v>
          </cell>
          <cell r="O909" t="str">
            <v>Северный район</v>
          </cell>
          <cell r="P909">
            <v>30</v>
          </cell>
          <cell r="Q909">
            <v>57.2</v>
          </cell>
          <cell r="R909" t="str">
            <v>подземная</v>
          </cell>
          <cell r="S909" t="str">
            <v>т. Трасса</v>
          </cell>
        </row>
        <row r="910">
          <cell r="M910">
            <v>7</v>
          </cell>
          <cell r="O910" t="str">
            <v>Северный район</v>
          </cell>
          <cell r="P910">
            <v>125</v>
          </cell>
          <cell r="Q910">
            <v>150</v>
          </cell>
          <cell r="R910" t="str">
            <v>подземная</v>
          </cell>
          <cell r="S910" t="str">
            <v>т. Трасса</v>
          </cell>
        </row>
        <row r="911">
          <cell r="M911">
            <v>6</v>
          </cell>
          <cell r="O911" t="str">
            <v>Северный район</v>
          </cell>
          <cell r="P911">
            <v>150</v>
          </cell>
          <cell r="Q911">
            <v>9.5</v>
          </cell>
          <cell r="R911" t="str">
            <v>подземная</v>
          </cell>
          <cell r="S911" t="str">
            <v>т. Трасса</v>
          </cell>
        </row>
        <row r="912">
          <cell r="M912">
            <v>6</v>
          </cell>
          <cell r="O912" t="str">
            <v>Северный район</v>
          </cell>
          <cell r="P912">
            <v>150</v>
          </cell>
          <cell r="Q912">
            <v>98.3</v>
          </cell>
          <cell r="R912" t="str">
            <v>подземная</v>
          </cell>
          <cell r="S912" t="str">
            <v>т. Трасса</v>
          </cell>
        </row>
        <row r="913">
          <cell r="M913">
            <v>6</v>
          </cell>
          <cell r="O913" t="str">
            <v>Северный район</v>
          </cell>
          <cell r="P913">
            <v>100</v>
          </cell>
          <cell r="Q913">
            <v>51</v>
          </cell>
          <cell r="R913" t="str">
            <v>подземная</v>
          </cell>
          <cell r="S913" t="str">
            <v>т. Трасса</v>
          </cell>
        </row>
        <row r="914">
          <cell r="M914">
            <v>6</v>
          </cell>
          <cell r="O914" t="str">
            <v>Северный район</v>
          </cell>
          <cell r="P914">
            <v>100</v>
          </cell>
          <cell r="Q914">
            <v>51.5</v>
          </cell>
          <cell r="R914" t="str">
            <v>подземная</v>
          </cell>
          <cell r="S914" t="str">
            <v>т. Трасса</v>
          </cell>
        </row>
        <row r="915">
          <cell r="M915">
            <v>8</v>
          </cell>
          <cell r="O915" t="str">
            <v>Северный район</v>
          </cell>
          <cell r="P915">
            <v>80</v>
          </cell>
          <cell r="Q915">
            <v>33.700000000000003</v>
          </cell>
          <cell r="R915" t="str">
            <v>подземная</v>
          </cell>
          <cell r="S915" t="str">
            <v>т. Трасса</v>
          </cell>
        </row>
        <row r="916">
          <cell r="M916" t="str">
            <v>8Б</v>
          </cell>
          <cell r="O916" t="str">
            <v>Северный район</v>
          </cell>
          <cell r="P916">
            <v>100</v>
          </cell>
          <cell r="Q916">
            <v>680</v>
          </cell>
          <cell r="R916" t="str">
            <v>подземная</v>
          </cell>
          <cell r="S916" t="str">
            <v>т. Трасса</v>
          </cell>
        </row>
        <row r="917">
          <cell r="M917">
            <v>7</v>
          </cell>
          <cell r="O917" t="str">
            <v>Северный район</v>
          </cell>
          <cell r="P917">
            <v>70</v>
          </cell>
          <cell r="Q917">
            <v>78.3</v>
          </cell>
          <cell r="R917" t="str">
            <v>подземная</v>
          </cell>
          <cell r="S917" t="str">
            <v>т. Трасса</v>
          </cell>
        </row>
        <row r="918">
          <cell r="M918">
            <v>7</v>
          </cell>
          <cell r="O918" t="str">
            <v>Северный район</v>
          </cell>
          <cell r="P918">
            <v>80</v>
          </cell>
          <cell r="Q918">
            <v>51.3</v>
          </cell>
          <cell r="R918" t="str">
            <v>подземная</v>
          </cell>
          <cell r="S918" t="str">
            <v>т. Трасса</v>
          </cell>
        </row>
        <row r="919">
          <cell r="M919">
            <v>7</v>
          </cell>
          <cell r="O919" t="str">
            <v>Северный район</v>
          </cell>
          <cell r="P919">
            <v>100</v>
          </cell>
          <cell r="Q919">
            <v>57.5</v>
          </cell>
          <cell r="R919" t="str">
            <v>подземная</v>
          </cell>
          <cell r="S919" t="str">
            <v>т. Трасса</v>
          </cell>
        </row>
        <row r="920">
          <cell r="M920">
            <v>7</v>
          </cell>
          <cell r="O920" t="str">
            <v>Северный район</v>
          </cell>
          <cell r="P920">
            <v>125</v>
          </cell>
          <cell r="Q920">
            <v>44</v>
          </cell>
          <cell r="R920" t="str">
            <v>подземная</v>
          </cell>
          <cell r="S920" t="str">
            <v>т. Трасса</v>
          </cell>
        </row>
        <row r="921">
          <cell r="M921">
            <v>7</v>
          </cell>
          <cell r="O921" t="str">
            <v>Северный район</v>
          </cell>
          <cell r="P921">
            <v>150</v>
          </cell>
          <cell r="Q921">
            <v>35.1</v>
          </cell>
          <cell r="R921" t="str">
            <v>подземная</v>
          </cell>
          <cell r="S921" t="str">
            <v>т. Трасса</v>
          </cell>
        </row>
        <row r="922">
          <cell r="M922">
            <v>7</v>
          </cell>
          <cell r="O922" t="str">
            <v>Северный район</v>
          </cell>
          <cell r="P922">
            <v>100</v>
          </cell>
          <cell r="Q922">
            <v>136</v>
          </cell>
          <cell r="R922" t="str">
            <v>подземная</v>
          </cell>
          <cell r="S922" t="str">
            <v>т. Трасса</v>
          </cell>
        </row>
        <row r="923">
          <cell r="M923">
            <v>8</v>
          </cell>
          <cell r="O923" t="str">
            <v>Северный район</v>
          </cell>
          <cell r="P923">
            <v>125</v>
          </cell>
          <cell r="Q923">
            <v>69</v>
          </cell>
          <cell r="R923" t="str">
            <v>подземная</v>
          </cell>
          <cell r="S923" t="str">
            <v>т. Трасса</v>
          </cell>
        </row>
        <row r="924">
          <cell r="M924">
            <v>8</v>
          </cell>
          <cell r="O924" t="str">
            <v>Северный район</v>
          </cell>
          <cell r="P924">
            <v>100</v>
          </cell>
          <cell r="Q924">
            <v>209.4</v>
          </cell>
          <cell r="R924" t="str">
            <v>подземная</v>
          </cell>
          <cell r="S924" t="str">
            <v>т. Трасса</v>
          </cell>
        </row>
        <row r="925">
          <cell r="M925">
            <v>5</v>
          </cell>
          <cell r="O925" t="str">
            <v>Южный район</v>
          </cell>
          <cell r="P925">
            <v>70</v>
          </cell>
          <cell r="Q925">
            <v>48.5</v>
          </cell>
          <cell r="R925" t="str">
            <v>подземная</v>
          </cell>
          <cell r="S925" t="str">
            <v>т. Трасса</v>
          </cell>
        </row>
        <row r="926">
          <cell r="M926">
            <v>1</v>
          </cell>
          <cell r="O926" t="str">
            <v>Южный район</v>
          </cell>
          <cell r="P926">
            <v>100</v>
          </cell>
          <cell r="Q926">
            <v>384.5</v>
          </cell>
          <cell r="R926" t="str">
            <v>подземная</v>
          </cell>
          <cell r="S926" t="str">
            <v>т. Трасса</v>
          </cell>
        </row>
        <row r="927">
          <cell r="M927">
            <v>1</v>
          </cell>
          <cell r="O927" t="str">
            <v>Южный район</v>
          </cell>
          <cell r="P927">
            <v>200</v>
          </cell>
          <cell r="Q927">
            <v>129</v>
          </cell>
          <cell r="R927" t="str">
            <v>подземная</v>
          </cell>
          <cell r="S927" t="str">
            <v>т. Трасса</v>
          </cell>
        </row>
        <row r="928">
          <cell r="M928">
            <v>1</v>
          </cell>
          <cell r="O928" t="str">
            <v>Южный район</v>
          </cell>
          <cell r="P928">
            <v>150</v>
          </cell>
          <cell r="Q928">
            <v>340</v>
          </cell>
          <cell r="R928" t="str">
            <v>подземная</v>
          </cell>
          <cell r="S928" t="str">
            <v>т. Трасса</v>
          </cell>
        </row>
        <row r="929">
          <cell r="M929">
            <v>1</v>
          </cell>
          <cell r="O929" t="str">
            <v>Южный район</v>
          </cell>
          <cell r="P929">
            <v>80</v>
          </cell>
          <cell r="Q929">
            <v>101.5</v>
          </cell>
          <cell r="R929" t="str">
            <v>подземная</v>
          </cell>
          <cell r="S929" t="str">
            <v>т. Трасса</v>
          </cell>
        </row>
        <row r="930">
          <cell r="M930">
            <v>1</v>
          </cell>
          <cell r="O930" t="str">
            <v>Южный район</v>
          </cell>
          <cell r="P930">
            <v>70</v>
          </cell>
          <cell r="Q930">
            <v>74.5</v>
          </cell>
          <cell r="R930" t="str">
            <v>подземная</v>
          </cell>
          <cell r="S930" t="str">
            <v>т. Трасса</v>
          </cell>
        </row>
        <row r="931">
          <cell r="M931">
            <v>8</v>
          </cell>
          <cell r="O931" t="str">
            <v>Северный район</v>
          </cell>
          <cell r="P931">
            <v>50</v>
          </cell>
          <cell r="Q931">
            <v>42</v>
          </cell>
          <cell r="R931" t="str">
            <v>подземная</v>
          </cell>
          <cell r="S931" t="str">
            <v>т. Трасса</v>
          </cell>
        </row>
        <row r="932">
          <cell r="M932" t="str">
            <v>7Т</v>
          </cell>
          <cell r="O932" t="str">
            <v>Северный район</v>
          </cell>
          <cell r="P932">
            <v>80</v>
          </cell>
          <cell r="Q932">
            <v>50</v>
          </cell>
          <cell r="R932" t="str">
            <v>подземная</v>
          </cell>
          <cell r="S932" t="str">
            <v>т. Трасса</v>
          </cell>
        </row>
        <row r="933">
          <cell r="M933">
            <v>7</v>
          </cell>
          <cell r="O933" t="str">
            <v>Северный район</v>
          </cell>
          <cell r="P933">
            <v>100</v>
          </cell>
          <cell r="Q933">
            <v>170.8</v>
          </cell>
          <cell r="R933" t="str">
            <v>подземная</v>
          </cell>
          <cell r="S933" t="str">
            <v>т. Трасса</v>
          </cell>
        </row>
        <row r="934">
          <cell r="M934">
            <v>7</v>
          </cell>
          <cell r="O934" t="str">
            <v>Северный район</v>
          </cell>
          <cell r="P934">
            <v>100</v>
          </cell>
          <cell r="Q934">
            <v>122.6</v>
          </cell>
          <cell r="R934" t="str">
            <v>подземная</v>
          </cell>
          <cell r="S934" t="str">
            <v>т. Трасса</v>
          </cell>
        </row>
        <row r="935">
          <cell r="M935">
            <v>7</v>
          </cell>
          <cell r="O935" t="str">
            <v>Северный район</v>
          </cell>
          <cell r="P935">
            <v>100</v>
          </cell>
          <cell r="Q935">
            <v>35</v>
          </cell>
          <cell r="R935" t="str">
            <v>Надземная</v>
          </cell>
          <cell r="S935" t="str">
            <v>т. Трасса</v>
          </cell>
        </row>
        <row r="936">
          <cell r="M936">
            <v>8</v>
          </cell>
          <cell r="O936" t="str">
            <v>Северный район</v>
          </cell>
          <cell r="P936">
            <v>250</v>
          </cell>
          <cell r="Q936">
            <v>700</v>
          </cell>
          <cell r="R936" t="str">
            <v>подземная</v>
          </cell>
          <cell r="S936" t="str">
            <v>т. Трасса</v>
          </cell>
        </row>
        <row r="937">
          <cell r="M937">
            <v>8</v>
          </cell>
          <cell r="O937" t="str">
            <v>Северный район</v>
          </cell>
          <cell r="P937">
            <v>70</v>
          </cell>
          <cell r="Q937">
            <v>44.2</v>
          </cell>
          <cell r="R937" t="str">
            <v>подземная</v>
          </cell>
          <cell r="S937" t="str">
            <v>т. Трасса</v>
          </cell>
        </row>
        <row r="938">
          <cell r="M938">
            <v>7</v>
          </cell>
          <cell r="O938" t="str">
            <v>Северный район</v>
          </cell>
          <cell r="P938">
            <v>200</v>
          </cell>
          <cell r="Q938">
            <v>112</v>
          </cell>
          <cell r="R938" t="str">
            <v>подземная</v>
          </cell>
          <cell r="S938" t="str">
            <v>т. Трасса</v>
          </cell>
        </row>
        <row r="939">
          <cell r="M939">
            <v>7</v>
          </cell>
          <cell r="O939" t="str">
            <v>Северный район</v>
          </cell>
          <cell r="P939">
            <v>200</v>
          </cell>
          <cell r="Q939">
            <v>69</v>
          </cell>
          <cell r="R939" t="str">
            <v>Надземная</v>
          </cell>
          <cell r="S939" t="str">
            <v>т. Трасса</v>
          </cell>
        </row>
        <row r="940">
          <cell r="M940">
            <v>7</v>
          </cell>
          <cell r="O940" t="str">
            <v>Северный район</v>
          </cell>
          <cell r="P940">
            <v>125</v>
          </cell>
          <cell r="Q940">
            <v>87</v>
          </cell>
          <cell r="R940" t="str">
            <v>подземная</v>
          </cell>
          <cell r="S940" t="str">
            <v>т. Трасса</v>
          </cell>
        </row>
        <row r="941">
          <cell r="M941">
            <v>7</v>
          </cell>
          <cell r="O941" t="str">
            <v>Северный район</v>
          </cell>
          <cell r="P941">
            <v>80</v>
          </cell>
          <cell r="Q941">
            <v>186</v>
          </cell>
          <cell r="R941" t="str">
            <v>подземная</v>
          </cell>
          <cell r="S941" t="str">
            <v>т. Трасса</v>
          </cell>
        </row>
        <row r="942">
          <cell r="M942">
            <v>8</v>
          </cell>
          <cell r="O942" t="str">
            <v>Северный район</v>
          </cell>
          <cell r="P942">
            <v>100</v>
          </cell>
          <cell r="Q942">
            <v>882</v>
          </cell>
          <cell r="R942" t="str">
            <v>подземная</v>
          </cell>
          <cell r="S942" t="str">
            <v>т. Трасса</v>
          </cell>
        </row>
        <row r="943">
          <cell r="M943">
            <v>8</v>
          </cell>
          <cell r="O943" t="str">
            <v>Северный район</v>
          </cell>
          <cell r="P943">
            <v>150</v>
          </cell>
          <cell r="Q943">
            <v>174</v>
          </cell>
          <cell r="R943" t="str">
            <v>подземная</v>
          </cell>
          <cell r="S943" t="str">
            <v>т. Трасса</v>
          </cell>
        </row>
        <row r="944">
          <cell r="M944">
            <v>8</v>
          </cell>
          <cell r="O944" t="str">
            <v>Северный район</v>
          </cell>
          <cell r="P944">
            <v>125</v>
          </cell>
          <cell r="Q944">
            <v>70</v>
          </cell>
          <cell r="R944" t="str">
            <v>подземная</v>
          </cell>
          <cell r="S944" t="str">
            <v>т. Трасса</v>
          </cell>
        </row>
        <row r="945">
          <cell r="M945">
            <v>8</v>
          </cell>
          <cell r="O945" t="str">
            <v>Северный район</v>
          </cell>
          <cell r="P945">
            <v>80</v>
          </cell>
          <cell r="Q945">
            <v>210</v>
          </cell>
          <cell r="R945" t="str">
            <v>подземная</v>
          </cell>
          <cell r="S945" t="str">
            <v>т. Трасса</v>
          </cell>
        </row>
        <row r="946">
          <cell r="M946">
            <v>9</v>
          </cell>
          <cell r="O946" t="str">
            <v>Северный район</v>
          </cell>
          <cell r="P946">
            <v>100</v>
          </cell>
          <cell r="Q946">
            <v>25</v>
          </cell>
          <cell r="R946" t="str">
            <v>подземная</v>
          </cell>
          <cell r="S946" t="str">
            <v>т. Трасса</v>
          </cell>
        </row>
        <row r="947">
          <cell r="M947" t="str">
            <v>8Б</v>
          </cell>
          <cell r="O947" t="str">
            <v>Северный район</v>
          </cell>
          <cell r="P947">
            <v>125</v>
          </cell>
          <cell r="Q947">
            <v>48.5</v>
          </cell>
          <cell r="R947" t="str">
            <v>подземная</v>
          </cell>
          <cell r="S947" t="str">
            <v>т. Трасса</v>
          </cell>
        </row>
        <row r="948">
          <cell r="M948" t="str">
            <v>8Б</v>
          </cell>
          <cell r="O948" t="str">
            <v>Северный район</v>
          </cell>
          <cell r="P948">
            <v>50</v>
          </cell>
          <cell r="Q948">
            <v>110</v>
          </cell>
          <cell r="R948" t="str">
            <v>подземная</v>
          </cell>
          <cell r="S948" t="str">
            <v>т. Трасса</v>
          </cell>
        </row>
        <row r="949">
          <cell r="M949">
            <v>6</v>
          </cell>
          <cell r="O949" t="str">
            <v>Северный район</v>
          </cell>
          <cell r="P949">
            <v>300</v>
          </cell>
          <cell r="Q949">
            <v>454.5</v>
          </cell>
          <cell r="R949" t="str">
            <v>подземная</v>
          </cell>
          <cell r="S949" t="str">
            <v>т. Трасса</v>
          </cell>
        </row>
        <row r="950">
          <cell r="M950">
            <v>6</v>
          </cell>
          <cell r="O950" t="str">
            <v>Северный район</v>
          </cell>
          <cell r="P950">
            <v>300</v>
          </cell>
          <cell r="Q950">
            <v>128.5</v>
          </cell>
          <cell r="R950" t="str">
            <v>Надземная</v>
          </cell>
          <cell r="S950" t="str">
            <v>т. Трасса</v>
          </cell>
        </row>
        <row r="951">
          <cell r="M951" t="str">
            <v>8Б</v>
          </cell>
          <cell r="O951" t="str">
            <v>Северный район</v>
          </cell>
          <cell r="P951">
            <v>100</v>
          </cell>
          <cell r="Q951">
            <v>108</v>
          </cell>
          <cell r="R951" t="str">
            <v>подземная</v>
          </cell>
          <cell r="S951" t="str">
            <v>т. Трасса</v>
          </cell>
        </row>
        <row r="952">
          <cell r="M952" t="str">
            <v>8Б</v>
          </cell>
          <cell r="O952" t="str">
            <v>Северный район</v>
          </cell>
          <cell r="P952">
            <v>80</v>
          </cell>
          <cell r="Q952">
            <v>121.2</v>
          </cell>
          <cell r="R952" t="str">
            <v>подземная</v>
          </cell>
          <cell r="S952" t="str">
            <v>т. Трасса</v>
          </cell>
        </row>
        <row r="953">
          <cell r="M953">
            <v>6</v>
          </cell>
          <cell r="O953" t="str">
            <v>Северный район</v>
          </cell>
          <cell r="P953">
            <v>100</v>
          </cell>
          <cell r="Q953">
            <v>257</v>
          </cell>
          <cell r="R953" t="str">
            <v>подземная</v>
          </cell>
          <cell r="S953" t="str">
            <v>т. Трасса</v>
          </cell>
        </row>
        <row r="954">
          <cell r="M954">
            <v>6</v>
          </cell>
          <cell r="O954" t="str">
            <v>Северный район</v>
          </cell>
          <cell r="P954">
            <v>200</v>
          </cell>
          <cell r="Q954">
            <v>239</v>
          </cell>
          <cell r="R954" t="str">
            <v>подземная</v>
          </cell>
          <cell r="S954" t="str">
            <v>т. Трасса</v>
          </cell>
        </row>
        <row r="955">
          <cell r="M955">
            <v>6</v>
          </cell>
          <cell r="O955" t="str">
            <v>Северный район</v>
          </cell>
          <cell r="P955">
            <v>100</v>
          </cell>
          <cell r="Q955">
            <v>98</v>
          </cell>
          <cell r="R955" t="str">
            <v>подземная</v>
          </cell>
          <cell r="S955" t="str">
            <v>т. Трасса</v>
          </cell>
        </row>
        <row r="956">
          <cell r="M956">
            <v>6</v>
          </cell>
          <cell r="O956" t="str">
            <v>Северный район</v>
          </cell>
          <cell r="P956">
            <v>70</v>
          </cell>
          <cell r="Q956">
            <v>64</v>
          </cell>
          <cell r="R956" t="str">
            <v>подземная</v>
          </cell>
          <cell r="S956" t="str">
            <v>т. Трасса</v>
          </cell>
        </row>
        <row r="957">
          <cell r="M957">
            <v>6</v>
          </cell>
          <cell r="O957" t="str">
            <v>Северный район</v>
          </cell>
          <cell r="P957">
            <v>80</v>
          </cell>
          <cell r="Q957">
            <v>160.69999999999999</v>
          </cell>
          <cell r="R957" t="str">
            <v>подземная</v>
          </cell>
          <cell r="S957" t="str">
            <v>т. Трасса</v>
          </cell>
        </row>
        <row r="958">
          <cell r="M958">
            <v>6</v>
          </cell>
          <cell r="O958" t="str">
            <v>Северный район</v>
          </cell>
          <cell r="P958">
            <v>100</v>
          </cell>
          <cell r="Q958">
            <v>107</v>
          </cell>
          <cell r="R958" t="str">
            <v>подземная</v>
          </cell>
          <cell r="S958" t="str">
            <v>т. Трасса</v>
          </cell>
        </row>
        <row r="959">
          <cell r="M959">
            <v>7</v>
          </cell>
          <cell r="O959" t="str">
            <v>Северный район</v>
          </cell>
          <cell r="P959">
            <v>100</v>
          </cell>
          <cell r="Q959">
            <v>223</v>
          </cell>
          <cell r="R959" t="str">
            <v>подземная</v>
          </cell>
          <cell r="S959" t="str">
            <v>т. Трасса</v>
          </cell>
        </row>
        <row r="960">
          <cell r="M960">
            <v>7</v>
          </cell>
          <cell r="O960" t="str">
            <v>Северный район</v>
          </cell>
          <cell r="P960">
            <v>150</v>
          </cell>
          <cell r="Q960">
            <v>228</v>
          </cell>
          <cell r="R960" t="str">
            <v>подземная</v>
          </cell>
          <cell r="S960" t="str">
            <v>т. Трасса</v>
          </cell>
        </row>
        <row r="961">
          <cell r="M961">
            <v>7</v>
          </cell>
          <cell r="O961" t="str">
            <v>Северный район</v>
          </cell>
          <cell r="P961">
            <v>200</v>
          </cell>
          <cell r="Q961">
            <v>75.5</v>
          </cell>
          <cell r="R961" t="str">
            <v>подземная</v>
          </cell>
          <cell r="S961" t="str">
            <v>т. Трасса</v>
          </cell>
        </row>
        <row r="962">
          <cell r="M962" t="str">
            <v>2 (Сев)</v>
          </cell>
          <cell r="O962" t="str">
            <v>Северный район</v>
          </cell>
          <cell r="P962">
            <v>125</v>
          </cell>
          <cell r="Q962">
            <v>107.7</v>
          </cell>
          <cell r="R962" t="str">
            <v>подземная</v>
          </cell>
          <cell r="S962" t="str">
            <v>т. Трасса</v>
          </cell>
        </row>
        <row r="963">
          <cell r="M963" t="str">
            <v>2 (Сев)</v>
          </cell>
          <cell r="O963" t="str">
            <v>Северный район</v>
          </cell>
          <cell r="P963">
            <v>150</v>
          </cell>
          <cell r="Q963">
            <v>15</v>
          </cell>
          <cell r="R963" t="str">
            <v>подземная</v>
          </cell>
          <cell r="S963" t="str">
            <v>т. Трасса</v>
          </cell>
        </row>
        <row r="964">
          <cell r="M964">
            <v>7</v>
          </cell>
          <cell r="O964" t="str">
            <v>Северный район</v>
          </cell>
          <cell r="P964">
            <v>100</v>
          </cell>
          <cell r="Q964">
            <v>14</v>
          </cell>
          <cell r="R964" t="str">
            <v>подземная</v>
          </cell>
          <cell r="S964" t="str">
            <v>т. Трасса</v>
          </cell>
        </row>
        <row r="965">
          <cell r="M965">
            <v>7</v>
          </cell>
          <cell r="O965" t="str">
            <v>Северный район</v>
          </cell>
          <cell r="P965">
            <v>150</v>
          </cell>
          <cell r="Q965">
            <v>119.8</v>
          </cell>
          <cell r="R965" t="str">
            <v>подземная</v>
          </cell>
          <cell r="S965" t="str">
            <v>т. Трасса</v>
          </cell>
        </row>
        <row r="966">
          <cell r="M966">
            <v>7</v>
          </cell>
          <cell r="O966" t="str">
            <v>Северный район</v>
          </cell>
          <cell r="P966">
            <v>100</v>
          </cell>
          <cell r="Q966">
            <v>40.9</v>
          </cell>
          <cell r="R966" t="str">
            <v>подземная</v>
          </cell>
          <cell r="S966" t="str">
            <v>т. Трасса</v>
          </cell>
        </row>
        <row r="967">
          <cell r="M967">
            <v>8</v>
          </cell>
          <cell r="O967" t="str">
            <v>Северный район</v>
          </cell>
          <cell r="P967">
            <v>100</v>
          </cell>
          <cell r="Q967">
            <v>41.59</v>
          </cell>
          <cell r="R967" t="str">
            <v>подземная</v>
          </cell>
          <cell r="S967" t="str">
            <v>т. Трасса</v>
          </cell>
        </row>
        <row r="968">
          <cell r="M968">
            <v>8</v>
          </cell>
          <cell r="O968" t="str">
            <v>Северный район</v>
          </cell>
          <cell r="P968">
            <v>80</v>
          </cell>
          <cell r="Q968">
            <v>40</v>
          </cell>
          <cell r="R968" t="str">
            <v>подземная</v>
          </cell>
          <cell r="S968" t="str">
            <v>т. Трасса</v>
          </cell>
        </row>
        <row r="969">
          <cell r="M969" t="str">
            <v>8Б</v>
          </cell>
          <cell r="O969" t="str">
            <v>Северный район</v>
          </cell>
          <cell r="P969">
            <v>125</v>
          </cell>
          <cell r="Q969">
            <v>152</v>
          </cell>
          <cell r="R969" t="str">
            <v>подземная</v>
          </cell>
          <cell r="S969" t="str">
            <v>т. Трасса</v>
          </cell>
        </row>
        <row r="970">
          <cell r="M970" t="str">
            <v>8Б</v>
          </cell>
          <cell r="O970" t="str">
            <v>Северный район</v>
          </cell>
          <cell r="P970">
            <v>80</v>
          </cell>
          <cell r="Q970">
            <v>65</v>
          </cell>
          <cell r="R970" t="str">
            <v>подземная</v>
          </cell>
          <cell r="S970" t="str">
            <v>т. Трасса</v>
          </cell>
        </row>
        <row r="971">
          <cell r="M971" t="str">
            <v>8Б</v>
          </cell>
          <cell r="O971" t="str">
            <v>Северный район</v>
          </cell>
          <cell r="P971">
            <v>50</v>
          </cell>
          <cell r="Q971">
            <v>88</v>
          </cell>
          <cell r="R971" t="str">
            <v>подземная</v>
          </cell>
          <cell r="S971" t="str">
            <v>т. Трасса</v>
          </cell>
        </row>
        <row r="972">
          <cell r="M972" t="str">
            <v>8Б</v>
          </cell>
          <cell r="O972" t="str">
            <v>Северный район</v>
          </cell>
          <cell r="P972">
            <v>30</v>
          </cell>
          <cell r="Q972">
            <v>30</v>
          </cell>
          <cell r="R972" t="str">
            <v>подземная</v>
          </cell>
          <cell r="S972" t="str">
            <v>т. Трасса</v>
          </cell>
        </row>
        <row r="973">
          <cell r="M973" t="str">
            <v>8В</v>
          </cell>
          <cell r="O973" t="str">
            <v>Северный район</v>
          </cell>
          <cell r="P973">
            <v>200</v>
          </cell>
          <cell r="Q973">
            <v>270</v>
          </cell>
          <cell r="R973" t="str">
            <v>подземная</v>
          </cell>
          <cell r="S973" t="str">
            <v>т. Трасса</v>
          </cell>
        </row>
        <row r="974">
          <cell r="M974">
            <v>8</v>
          </cell>
          <cell r="O974" t="str">
            <v>Северный район</v>
          </cell>
          <cell r="P974">
            <v>80</v>
          </cell>
          <cell r="Q974">
            <v>28.4</v>
          </cell>
          <cell r="R974" t="str">
            <v>подземная</v>
          </cell>
          <cell r="S974" t="str">
            <v>т. Трасса</v>
          </cell>
        </row>
        <row r="975">
          <cell r="M975">
            <v>6</v>
          </cell>
          <cell r="O975" t="str">
            <v>Северный район</v>
          </cell>
          <cell r="P975">
            <v>150</v>
          </cell>
          <cell r="Q975">
            <v>200</v>
          </cell>
          <cell r="R975" t="str">
            <v>подземная</v>
          </cell>
          <cell r="S975" t="str">
            <v>т. Трасса</v>
          </cell>
        </row>
        <row r="976">
          <cell r="M976">
            <v>7</v>
          </cell>
          <cell r="O976" t="str">
            <v>Северный район</v>
          </cell>
          <cell r="P976">
            <v>400</v>
          </cell>
          <cell r="Q976">
            <v>448</v>
          </cell>
          <cell r="R976" t="str">
            <v>подземная</v>
          </cell>
          <cell r="S976" t="str">
            <v>т. Трасса</v>
          </cell>
        </row>
        <row r="977">
          <cell r="M977">
            <v>7</v>
          </cell>
          <cell r="O977" t="str">
            <v>Северный район</v>
          </cell>
          <cell r="P977">
            <v>200</v>
          </cell>
          <cell r="Q977">
            <v>872</v>
          </cell>
          <cell r="R977" t="str">
            <v>подземная</v>
          </cell>
          <cell r="S977" t="str">
            <v>т. Трасса</v>
          </cell>
        </row>
        <row r="978">
          <cell r="M978">
            <v>7</v>
          </cell>
          <cell r="O978" t="str">
            <v>Северный район</v>
          </cell>
          <cell r="P978">
            <v>150</v>
          </cell>
          <cell r="Q978">
            <v>134</v>
          </cell>
          <cell r="R978" t="str">
            <v>подземная</v>
          </cell>
          <cell r="S978" t="str">
            <v>т. Трасса</v>
          </cell>
        </row>
        <row r="979">
          <cell r="M979">
            <v>7</v>
          </cell>
          <cell r="O979" t="str">
            <v>Северный район</v>
          </cell>
          <cell r="P979">
            <v>100</v>
          </cell>
          <cell r="Q979">
            <v>134</v>
          </cell>
          <cell r="R979" t="str">
            <v>подземная</v>
          </cell>
          <cell r="S979" t="str">
            <v>т. Трасса</v>
          </cell>
        </row>
        <row r="980">
          <cell r="M980">
            <v>7</v>
          </cell>
          <cell r="O980" t="str">
            <v>Северный район</v>
          </cell>
          <cell r="P980">
            <v>80</v>
          </cell>
          <cell r="Q980">
            <v>195</v>
          </cell>
          <cell r="R980" t="str">
            <v>подземная</v>
          </cell>
          <cell r="S980" t="str">
            <v>т. Трасса</v>
          </cell>
        </row>
        <row r="981">
          <cell r="M981">
            <v>7</v>
          </cell>
          <cell r="O981" t="str">
            <v>Северный район</v>
          </cell>
          <cell r="P981">
            <v>70</v>
          </cell>
          <cell r="Q981">
            <v>97</v>
          </cell>
          <cell r="R981" t="str">
            <v>подземная</v>
          </cell>
          <cell r="S981" t="str">
            <v>т. Трасса</v>
          </cell>
        </row>
        <row r="982">
          <cell r="M982">
            <v>7</v>
          </cell>
          <cell r="O982" t="str">
            <v>Северный район</v>
          </cell>
          <cell r="P982">
            <v>50</v>
          </cell>
          <cell r="Q982">
            <v>80</v>
          </cell>
          <cell r="R982" t="str">
            <v>подземная</v>
          </cell>
          <cell r="S982" t="str">
            <v>т. Трасса</v>
          </cell>
        </row>
        <row r="983">
          <cell r="M983">
            <v>7</v>
          </cell>
          <cell r="O983" t="str">
            <v>Северный район</v>
          </cell>
          <cell r="P983">
            <v>125</v>
          </cell>
          <cell r="Q983">
            <v>96</v>
          </cell>
          <cell r="R983" t="str">
            <v>подземная</v>
          </cell>
          <cell r="S983" t="str">
            <v>т. Трасса</v>
          </cell>
        </row>
        <row r="984">
          <cell r="M984">
            <v>1</v>
          </cell>
          <cell r="O984" t="str">
            <v>Южный район</v>
          </cell>
          <cell r="P984">
            <v>100</v>
          </cell>
          <cell r="Q984">
            <v>34.5</v>
          </cell>
          <cell r="R984" t="str">
            <v>подземная</v>
          </cell>
          <cell r="S984" t="str">
            <v>т. Трасса</v>
          </cell>
        </row>
        <row r="985">
          <cell r="M985" t="str">
            <v>6А</v>
          </cell>
          <cell r="O985" t="str">
            <v>Северный район</v>
          </cell>
          <cell r="P985">
            <v>300</v>
          </cell>
          <cell r="Q985">
            <v>8</v>
          </cell>
          <cell r="R985" t="str">
            <v>Надземная</v>
          </cell>
          <cell r="S985" t="str">
            <v>т. Трасса</v>
          </cell>
        </row>
        <row r="986">
          <cell r="M986" t="str">
            <v>6А</v>
          </cell>
          <cell r="O986" t="str">
            <v>Северный район</v>
          </cell>
          <cell r="P986">
            <v>250</v>
          </cell>
          <cell r="Q986">
            <v>860</v>
          </cell>
          <cell r="R986" t="str">
            <v>Надземная</v>
          </cell>
          <cell r="S986" t="str">
            <v>т. Трасса</v>
          </cell>
        </row>
        <row r="987">
          <cell r="M987" t="str">
            <v>6А</v>
          </cell>
          <cell r="O987" t="str">
            <v>Северный район</v>
          </cell>
          <cell r="P987">
            <v>200</v>
          </cell>
          <cell r="Q987">
            <v>1312</v>
          </cell>
          <cell r="R987" t="str">
            <v>Надземная</v>
          </cell>
          <cell r="S987" t="str">
            <v>т. Трасса</v>
          </cell>
        </row>
        <row r="988">
          <cell r="M988" t="str">
            <v>6А</v>
          </cell>
          <cell r="O988" t="str">
            <v>Северный район</v>
          </cell>
          <cell r="P988">
            <v>150</v>
          </cell>
          <cell r="Q988">
            <v>361</v>
          </cell>
          <cell r="R988" t="str">
            <v>Надземная</v>
          </cell>
          <cell r="S988" t="str">
            <v>т. Трасса</v>
          </cell>
        </row>
        <row r="989">
          <cell r="M989" t="str">
            <v>6А</v>
          </cell>
          <cell r="O989" t="str">
            <v>Северный район</v>
          </cell>
          <cell r="P989">
            <v>125</v>
          </cell>
          <cell r="Q989">
            <v>152</v>
          </cell>
          <cell r="R989" t="str">
            <v>Надземная</v>
          </cell>
          <cell r="S989" t="str">
            <v>т. Трасса</v>
          </cell>
        </row>
        <row r="990">
          <cell r="M990" t="str">
            <v>6А</v>
          </cell>
          <cell r="O990" t="str">
            <v>Северный район</v>
          </cell>
          <cell r="P990">
            <v>100</v>
          </cell>
          <cell r="Q990">
            <v>1144</v>
          </cell>
          <cell r="R990" t="str">
            <v>Надземная</v>
          </cell>
          <cell r="S990" t="str">
            <v>т. Трасса</v>
          </cell>
        </row>
        <row r="991">
          <cell r="M991" t="str">
            <v>6А</v>
          </cell>
          <cell r="O991" t="str">
            <v>Северный район</v>
          </cell>
          <cell r="P991">
            <v>80</v>
          </cell>
          <cell r="Q991">
            <v>515</v>
          </cell>
          <cell r="R991" t="str">
            <v>Надземная</v>
          </cell>
          <cell r="S991" t="str">
            <v>т. Трасса</v>
          </cell>
        </row>
        <row r="992">
          <cell r="M992" t="str">
            <v>6А</v>
          </cell>
          <cell r="O992" t="str">
            <v>Северный район</v>
          </cell>
          <cell r="P992">
            <v>70</v>
          </cell>
          <cell r="Q992">
            <v>648</v>
          </cell>
          <cell r="R992" t="str">
            <v>Надземная</v>
          </cell>
          <cell r="S992" t="str">
            <v>т. Трасса</v>
          </cell>
        </row>
        <row r="993">
          <cell r="M993" t="str">
            <v>6А</v>
          </cell>
          <cell r="O993" t="str">
            <v>Северный район</v>
          </cell>
          <cell r="P993">
            <v>50</v>
          </cell>
          <cell r="Q993">
            <v>236</v>
          </cell>
          <cell r="R993" t="str">
            <v>Надземная</v>
          </cell>
          <cell r="S993" t="str">
            <v>т. Трасса</v>
          </cell>
        </row>
        <row r="994">
          <cell r="M994" t="str">
            <v>6А</v>
          </cell>
          <cell r="O994" t="str">
            <v>Северный район</v>
          </cell>
          <cell r="P994">
            <v>25</v>
          </cell>
          <cell r="Q994">
            <v>10</v>
          </cell>
          <cell r="R994" t="str">
            <v>Надземная</v>
          </cell>
          <cell r="S994" t="str">
            <v>т. Трасса</v>
          </cell>
        </row>
        <row r="995">
          <cell r="M995">
            <v>11</v>
          </cell>
          <cell r="O995" t="str">
            <v>Южный район</v>
          </cell>
          <cell r="P995">
            <v>150</v>
          </cell>
          <cell r="Q995">
            <v>409</v>
          </cell>
          <cell r="R995" t="str">
            <v>подземная</v>
          </cell>
          <cell r="S995" t="str">
            <v>т. Трасса</v>
          </cell>
        </row>
        <row r="996">
          <cell r="M996">
            <v>11</v>
          </cell>
          <cell r="O996" t="str">
            <v>Южный район</v>
          </cell>
          <cell r="P996">
            <v>30</v>
          </cell>
          <cell r="Q996">
            <v>38</v>
          </cell>
          <cell r="R996" t="str">
            <v>подземная</v>
          </cell>
          <cell r="S996" t="str">
            <v>т. Трасса</v>
          </cell>
        </row>
        <row r="997">
          <cell r="M997">
            <v>4</v>
          </cell>
          <cell r="O997" t="str">
            <v>Южный район</v>
          </cell>
          <cell r="P997">
            <v>400</v>
          </cell>
          <cell r="Q997">
            <v>650</v>
          </cell>
          <cell r="R997" t="str">
            <v>подземная</v>
          </cell>
          <cell r="S997" t="str">
            <v>т. Трасса</v>
          </cell>
        </row>
        <row r="998">
          <cell r="M998" t="str">
            <v>Р.Люксембург,49</v>
          </cell>
          <cell r="O998" t="str">
            <v>РК</v>
          </cell>
          <cell r="P998">
            <v>100</v>
          </cell>
          <cell r="Q998">
            <v>160</v>
          </cell>
          <cell r="R998" t="str">
            <v>подземная</v>
          </cell>
          <cell r="S998" t="str">
            <v>т. Трасса</v>
          </cell>
        </row>
        <row r="999">
          <cell r="M999" t="str">
            <v>Р.Люксембург,49</v>
          </cell>
          <cell r="O999" t="str">
            <v>РК</v>
          </cell>
          <cell r="P999">
            <v>70</v>
          </cell>
          <cell r="Q999">
            <v>40</v>
          </cell>
          <cell r="R999" t="str">
            <v>подземная</v>
          </cell>
          <cell r="S999" t="str">
            <v>т. Трасса</v>
          </cell>
        </row>
        <row r="1000">
          <cell r="M1000" t="str">
            <v>Р.Люксембург,49</v>
          </cell>
          <cell r="O1000" t="str">
            <v>РК</v>
          </cell>
          <cell r="P1000">
            <v>80</v>
          </cell>
          <cell r="Q1000">
            <v>68</v>
          </cell>
          <cell r="R1000" t="str">
            <v>подземная</v>
          </cell>
          <cell r="S1000" t="str">
            <v>т. Трасса</v>
          </cell>
        </row>
        <row r="1001">
          <cell r="M1001">
            <v>11</v>
          </cell>
          <cell r="O1001" t="str">
            <v>Южный район</v>
          </cell>
          <cell r="P1001">
            <v>100</v>
          </cell>
          <cell r="Q1001">
            <v>34.28</v>
          </cell>
          <cell r="R1001" t="str">
            <v>подземная</v>
          </cell>
          <cell r="S1001" t="str">
            <v>т. Трасса</v>
          </cell>
        </row>
        <row r="1002">
          <cell r="M1002">
            <v>11</v>
          </cell>
          <cell r="O1002" t="str">
            <v>Южный район</v>
          </cell>
          <cell r="P1002">
            <v>80</v>
          </cell>
          <cell r="Q1002">
            <v>56.69</v>
          </cell>
          <cell r="R1002" t="str">
            <v>подземная</v>
          </cell>
          <cell r="S1002" t="str">
            <v>т. Трасса</v>
          </cell>
        </row>
        <row r="1003">
          <cell r="M1003">
            <v>11</v>
          </cell>
          <cell r="O1003" t="str">
            <v>Южный район</v>
          </cell>
          <cell r="P1003">
            <v>70</v>
          </cell>
          <cell r="Q1003">
            <v>66.2</v>
          </cell>
          <cell r="R1003" t="str">
            <v>подземная</v>
          </cell>
          <cell r="S1003" t="str">
            <v>т. Трасса</v>
          </cell>
        </row>
        <row r="1004">
          <cell r="M1004">
            <v>11</v>
          </cell>
          <cell r="O1004" t="str">
            <v>Южный район</v>
          </cell>
          <cell r="P1004">
            <v>50</v>
          </cell>
          <cell r="Q1004">
            <v>44.08</v>
          </cell>
          <cell r="R1004" t="str">
            <v>подземная</v>
          </cell>
          <cell r="S1004" t="str">
            <v>т. Трасса</v>
          </cell>
        </row>
        <row r="1005">
          <cell r="M1005">
            <v>11</v>
          </cell>
          <cell r="O1005" t="str">
            <v>Южный район</v>
          </cell>
          <cell r="P1005">
            <v>50</v>
          </cell>
          <cell r="Q1005">
            <v>54.650000000000006</v>
          </cell>
          <cell r="R1005" t="str">
            <v>подземная</v>
          </cell>
          <cell r="S1005" t="str">
            <v>т. Трасса</v>
          </cell>
          <cell r="T1005" t="str">
            <v>4-х трубная</v>
          </cell>
        </row>
        <row r="1006">
          <cell r="M1006">
            <v>11</v>
          </cell>
          <cell r="O1006" t="str">
            <v>Южный район</v>
          </cell>
          <cell r="P1006">
            <v>50</v>
          </cell>
          <cell r="Q1006">
            <v>7.7750000000000004</v>
          </cell>
          <cell r="R1006" t="str">
            <v>подземная</v>
          </cell>
          <cell r="S1006" t="str">
            <v>ГВС</v>
          </cell>
          <cell r="T1006" t="str">
            <v>4-х трубная</v>
          </cell>
        </row>
        <row r="1007">
          <cell r="M1007">
            <v>11</v>
          </cell>
          <cell r="O1007" t="str">
            <v>Южный район</v>
          </cell>
          <cell r="P1007">
            <v>40</v>
          </cell>
          <cell r="Q1007">
            <v>7.7750000000000004</v>
          </cell>
          <cell r="R1007" t="str">
            <v>подземная</v>
          </cell>
          <cell r="S1007" t="str">
            <v>ГВС</v>
          </cell>
          <cell r="T1007" t="str">
            <v>4-х трубная</v>
          </cell>
        </row>
        <row r="1008">
          <cell r="M1008">
            <v>11</v>
          </cell>
          <cell r="O1008" t="str">
            <v>Южный район</v>
          </cell>
          <cell r="P1008">
            <v>150</v>
          </cell>
          <cell r="Q1008">
            <v>247.6</v>
          </cell>
          <cell r="R1008" t="str">
            <v>подземная</v>
          </cell>
          <cell r="S1008" t="str">
            <v>т. Трасса</v>
          </cell>
        </row>
        <row r="1009">
          <cell r="M1009">
            <v>11</v>
          </cell>
          <cell r="O1009" t="str">
            <v>Южный район</v>
          </cell>
          <cell r="P1009">
            <v>100</v>
          </cell>
          <cell r="Q1009">
            <v>60.8</v>
          </cell>
          <cell r="R1009" t="str">
            <v>подземная</v>
          </cell>
          <cell r="S1009" t="str">
            <v>т. Трасса</v>
          </cell>
        </row>
        <row r="1010">
          <cell r="M1010">
            <v>11</v>
          </cell>
          <cell r="O1010" t="str">
            <v>Южный район</v>
          </cell>
          <cell r="P1010">
            <v>80</v>
          </cell>
          <cell r="Q1010">
            <v>45.1</v>
          </cell>
          <cell r="R1010" t="str">
            <v>подземная</v>
          </cell>
          <cell r="S1010" t="str">
            <v>т. Трасса</v>
          </cell>
        </row>
        <row r="1011">
          <cell r="M1011">
            <v>11</v>
          </cell>
          <cell r="O1011" t="str">
            <v>Южный район</v>
          </cell>
          <cell r="P1011">
            <v>70</v>
          </cell>
          <cell r="Q1011">
            <v>25</v>
          </cell>
          <cell r="R1011" t="str">
            <v>подземная</v>
          </cell>
          <cell r="S1011" t="str">
            <v>т. Трасса</v>
          </cell>
        </row>
        <row r="1012">
          <cell r="M1012">
            <v>11</v>
          </cell>
          <cell r="O1012" t="str">
            <v>Южный район</v>
          </cell>
          <cell r="P1012">
            <v>50</v>
          </cell>
          <cell r="Q1012">
            <v>14</v>
          </cell>
          <cell r="R1012" t="str">
            <v>подземная</v>
          </cell>
          <cell r="S1012" t="str">
            <v>т. Трасса</v>
          </cell>
        </row>
        <row r="1013">
          <cell r="M1013">
            <v>11</v>
          </cell>
          <cell r="O1013" t="str">
            <v>Южный район</v>
          </cell>
          <cell r="P1013">
            <v>200</v>
          </cell>
          <cell r="Q1013">
            <v>97.2</v>
          </cell>
          <cell r="R1013" t="str">
            <v>подземная</v>
          </cell>
          <cell r="S1013" t="str">
            <v>т. Трасса</v>
          </cell>
          <cell r="T1013" t="str">
            <v>4-х трубная</v>
          </cell>
        </row>
        <row r="1014">
          <cell r="M1014">
            <v>11</v>
          </cell>
          <cell r="O1014" t="str">
            <v>Южный район</v>
          </cell>
          <cell r="P1014">
            <v>100</v>
          </cell>
          <cell r="Q1014">
            <v>106.5</v>
          </cell>
          <cell r="R1014" t="str">
            <v>подземная</v>
          </cell>
          <cell r="S1014" t="str">
            <v>т. Трасса</v>
          </cell>
          <cell r="T1014" t="str">
            <v>4-х трубная</v>
          </cell>
        </row>
        <row r="1015">
          <cell r="M1015">
            <v>11</v>
          </cell>
          <cell r="O1015" t="str">
            <v>Южный район</v>
          </cell>
          <cell r="P1015">
            <v>80</v>
          </cell>
          <cell r="Q1015">
            <v>40</v>
          </cell>
          <cell r="R1015" t="str">
            <v>подземная</v>
          </cell>
          <cell r="S1015" t="str">
            <v>т. Трасса</v>
          </cell>
          <cell r="T1015" t="str">
            <v>4-х трубная</v>
          </cell>
        </row>
        <row r="1016">
          <cell r="M1016">
            <v>11</v>
          </cell>
          <cell r="O1016" t="str">
            <v>Южный район</v>
          </cell>
          <cell r="P1016">
            <v>25</v>
          </cell>
          <cell r="Q1016">
            <v>10.4</v>
          </cell>
          <cell r="R1016" t="str">
            <v>подземная</v>
          </cell>
          <cell r="S1016" t="str">
            <v>т. Трасса</v>
          </cell>
          <cell r="T1016" t="str">
            <v>4-х трубная</v>
          </cell>
        </row>
        <row r="1017">
          <cell r="M1017">
            <v>11</v>
          </cell>
          <cell r="O1017" t="str">
            <v>Южный район</v>
          </cell>
          <cell r="P1017">
            <v>200</v>
          </cell>
          <cell r="Q1017">
            <v>48.6</v>
          </cell>
          <cell r="R1017" t="str">
            <v>подземная</v>
          </cell>
          <cell r="S1017" t="str">
            <v>ГВС</v>
          </cell>
          <cell r="T1017" t="str">
            <v>4-х трубная</v>
          </cell>
        </row>
        <row r="1018">
          <cell r="M1018">
            <v>11</v>
          </cell>
          <cell r="O1018" t="str">
            <v>Южный район</v>
          </cell>
          <cell r="P1018">
            <v>100</v>
          </cell>
          <cell r="Q1018">
            <v>48.6</v>
          </cell>
          <cell r="R1018" t="str">
            <v>подземная</v>
          </cell>
          <cell r="S1018" t="str">
            <v>ГВС</v>
          </cell>
          <cell r="T1018" t="str">
            <v>4-х трубная</v>
          </cell>
        </row>
        <row r="1019">
          <cell r="M1019" t="str">
            <v>7Т</v>
          </cell>
          <cell r="O1019" t="str">
            <v>Северный район</v>
          </cell>
          <cell r="P1019">
            <v>80</v>
          </cell>
          <cell r="Q1019">
            <v>75.099999999999994</v>
          </cell>
          <cell r="R1019" t="str">
            <v>подземная</v>
          </cell>
          <cell r="S1019" t="str">
            <v>т. Трасса</v>
          </cell>
        </row>
        <row r="1020">
          <cell r="M1020" t="str">
            <v>7Т</v>
          </cell>
          <cell r="O1020" t="str">
            <v>Северный район</v>
          </cell>
          <cell r="P1020">
            <v>50</v>
          </cell>
          <cell r="Q1020">
            <v>27.9</v>
          </cell>
          <cell r="R1020" t="str">
            <v>подземная</v>
          </cell>
          <cell r="S1020" t="str">
            <v>т. Трасса</v>
          </cell>
        </row>
        <row r="1021">
          <cell r="M1021" t="str">
            <v>2 (Сев)</v>
          </cell>
          <cell r="O1021" t="str">
            <v>Северный район</v>
          </cell>
          <cell r="P1021">
            <v>100</v>
          </cell>
          <cell r="Q1021">
            <v>206.64</v>
          </cell>
          <cell r="R1021" t="str">
            <v>подземная</v>
          </cell>
          <cell r="S1021" t="str">
            <v>т. Трасса</v>
          </cell>
        </row>
        <row r="1022">
          <cell r="M1022">
            <v>6</v>
          </cell>
          <cell r="O1022" t="str">
            <v>Северный район</v>
          </cell>
          <cell r="P1022">
            <v>200</v>
          </cell>
          <cell r="Q1022">
            <v>267.2</v>
          </cell>
          <cell r="R1022" t="str">
            <v>подземная</v>
          </cell>
          <cell r="S1022" t="str">
            <v>т. Трасса</v>
          </cell>
        </row>
        <row r="1023">
          <cell r="M1023">
            <v>6</v>
          </cell>
          <cell r="O1023" t="str">
            <v>Северный район</v>
          </cell>
          <cell r="P1023">
            <v>70</v>
          </cell>
          <cell r="Q1023">
            <v>63.5</v>
          </cell>
          <cell r="R1023" t="str">
            <v>подземная</v>
          </cell>
          <cell r="S1023" t="str">
            <v>т. Трасса</v>
          </cell>
        </row>
        <row r="1024">
          <cell r="M1024">
            <v>6</v>
          </cell>
          <cell r="O1024" t="str">
            <v>Северный район</v>
          </cell>
          <cell r="P1024">
            <v>50</v>
          </cell>
          <cell r="Q1024">
            <v>42.2</v>
          </cell>
          <cell r="R1024" t="str">
            <v>подземная</v>
          </cell>
          <cell r="S1024" t="str">
            <v>т. Трасса</v>
          </cell>
        </row>
        <row r="1025">
          <cell r="M1025">
            <v>6</v>
          </cell>
          <cell r="O1025" t="str">
            <v>Северный район</v>
          </cell>
          <cell r="P1025">
            <v>70</v>
          </cell>
          <cell r="Q1025">
            <v>43</v>
          </cell>
          <cell r="R1025" t="str">
            <v>подземная</v>
          </cell>
          <cell r="S1025" t="str">
            <v>т. Трасса</v>
          </cell>
        </row>
        <row r="1026">
          <cell r="M1026">
            <v>6</v>
          </cell>
          <cell r="O1026" t="str">
            <v>Северный район</v>
          </cell>
          <cell r="P1026">
            <v>300</v>
          </cell>
          <cell r="Q1026">
            <v>149</v>
          </cell>
          <cell r="R1026" t="str">
            <v>подземная</v>
          </cell>
          <cell r="S1026" t="str">
            <v>т. Трасса</v>
          </cell>
        </row>
        <row r="1027">
          <cell r="M1027" t="str">
            <v>ВЕДОМ</v>
          </cell>
          <cell r="O1027" t="str">
            <v>Северный район</v>
          </cell>
          <cell r="P1027">
            <v>100</v>
          </cell>
          <cell r="Q1027">
            <v>150</v>
          </cell>
          <cell r="R1027" t="str">
            <v>подземная</v>
          </cell>
          <cell r="S1027" t="str">
            <v>т. Трасса</v>
          </cell>
        </row>
        <row r="1028">
          <cell r="M1028">
            <v>8</v>
          </cell>
          <cell r="O1028" t="str">
            <v>Северный район</v>
          </cell>
          <cell r="P1028">
            <v>80</v>
          </cell>
          <cell r="Q1028">
            <v>10</v>
          </cell>
          <cell r="R1028" t="str">
            <v>подземная</v>
          </cell>
          <cell r="S1028" t="str">
            <v>т. Трасса</v>
          </cell>
        </row>
        <row r="1029">
          <cell r="M1029">
            <v>8</v>
          </cell>
          <cell r="O1029" t="str">
            <v>Северный район</v>
          </cell>
          <cell r="P1029">
            <v>300</v>
          </cell>
          <cell r="Q1029">
            <v>13</v>
          </cell>
          <cell r="R1029" t="str">
            <v>подземная</v>
          </cell>
          <cell r="S1029" t="str">
            <v>т. Трасса</v>
          </cell>
          <cell r="T1029" t="str">
            <v>4-х трубная</v>
          </cell>
        </row>
        <row r="1030">
          <cell r="M1030">
            <v>8</v>
          </cell>
          <cell r="O1030" t="str">
            <v>Северный район</v>
          </cell>
          <cell r="P1030">
            <v>150</v>
          </cell>
          <cell r="Q1030">
            <v>26</v>
          </cell>
          <cell r="R1030" t="str">
            <v>подземная</v>
          </cell>
          <cell r="S1030" t="str">
            <v>т. Трасса</v>
          </cell>
          <cell r="T1030" t="str">
            <v>4-х трубная</v>
          </cell>
        </row>
        <row r="1031">
          <cell r="M1031">
            <v>8</v>
          </cell>
          <cell r="O1031" t="str">
            <v>Северный район</v>
          </cell>
          <cell r="P1031">
            <v>250</v>
          </cell>
          <cell r="Q1031">
            <v>13</v>
          </cell>
          <cell r="R1031" t="str">
            <v>подземная</v>
          </cell>
          <cell r="S1031" t="str">
            <v>ГВС</v>
          </cell>
          <cell r="T1031" t="str">
            <v>4-х трубная</v>
          </cell>
        </row>
        <row r="1032">
          <cell r="M1032">
            <v>8</v>
          </cell>
          <cell r="O1032" t="str">
            <v>Северный район</v>
          </cell>
          <cell r="P1032">
            <v>200</v>
          </cell>
          <cell r="Q1032">
            <v>13</v>
          </cell>
          <cell r="R1032" t="str">
            <v>подземная</v>
          </cell>
          <cell r="S1032" t="str">
            <v>ГВС</v>
          </cell>
          <cell r="T1032" t="str">
            <v>4-х трубная</v>
          </cell>
        </row>
        <row r="1033">
          <cell r="M1033">
            <v>8</v>
          </cell>
          <cell r="O1033" t="str">
            <v>Северный район</v>
          </cell>
          <cell r="P1033">
            <v>150</v>
          </cell>
          <cell r="Q1033">
            <v>26</v>
          </cell>
          <cell r="R1033" t="str">
            <v>подземная</v>
          </cell>
          <cell r="S1033" t="str">
            <v>ГВС</v>
          </cell>
          <cell r="T1033" t="str">
            <v>4-х трубная</v>
          </cell>
        </row>
        <row r="1034">
          <cell r="M1034">
            <v>8</v>
          </cell>
          <cell r="O1034" t="str">
            <v>Северный район</v>
          </cell>
          <cell r="P1034">
            <v>100</v>
          </cell>
          <cell r="Q1034">
            <v>26</v>
          </cell>
          <cell r="R1034" t="str">
            <v>подземная</v>
          </cell>
          <cell r="S1034" t="str">
            <v>ГВС</v>
          </cell>
          <cell r="T1034" t="str">
            <v>4-х трубная</v>
          </cell>
        </row>
        <row r="1035">
          <cell r="M1035" t="str">
            <v>ТОКПБ</v>
          </cell>
          <cell r="O1035" t="str">
            <v>Сибтерм</v>
          </cell>
          <cell r="P1035">
            <v>50</v>
          </cell>
          <cell r="Q1035">
            <v>84</v>
          </cell>
          <cell r="R1035" t="str">
            <v>подземная</v>
          </cell>
          <cell r="S1035" t="str">
            <v>т. Трасса</v>
          </cell>
        </row>
        <row r="1036">
          <cell r="M1036" t="str">
            <v>ТОКПБ</v>
          </cell>
          <cell r="O1036" t="str">
            <v>Сибтерм</v>
          </cell>
          <cell r="P1036">
            <v>100</v>
          </cell>
          <cell r="Q1036">
            <v>280</v>
          </cell>
          <cell r="R1036" t="str">
            <v>подземная</v>
          </cell>
          <cell r="S1036" t="str">
            <v>т. Трасса</v>
          </cell>
        </row>
        <row r="1037">
          <cell r="M1037" t="str">
            <v>ТОКПБ</v>
          </cell>
          <cell r="O1037" t="str">
            <v>Сибтерм</v>
          </cell>
          <cell r="P1037">
            <v>125</v>
          </cell>
          <cell r="Q1037">
            <v>355.2</v>
          </cell>
          <cell r="R1037" t="str">
            <v>подземная</v>
          </cell>
          <cell r="S1037" t="str">
            <v>т. Трасса</v>
          </cell>
        </row>
        <row r="1038">
          <cell r="M1038" t="str">
            <v>ТОКПБ</v>
          </cell>
          <cell r="O1038" t="str">
            <v>Сибтерм</v>
          </cell>
          <cell r="P1038">
            <v>200</v>
          </cell>
          <cell r="Q1038">
            <v>443.5</v>
          </cell>
          <cell r="R1038" t="str">
            <v>подземная</v>
          </cell>
          <cell r="S1038" t="str">
            <v>т. Трасса</v>
          </cell>
        </row>
        <row r="1039">
          <cell r="M1039" t="str">
            <v>ТОКПБ</v>
          </cell>
          <cell r="O1039" t="str">
            <v>Сибтерм</v>
          </cell>
          <cell r="P1039">
            <v>350</v>
          </cell>
          <cell r="Q1039">
            <v>186.7</v>
          </cell>
          <cell r="R1039" t="str">
            <v>подземная</v>
          </cell>
          <cell r="S1039" t="str">
            <v>т. Трасса</v>
          </cell>
        </row>
        <row r="1040">
          <cell r="M1040">
            <v>8</v>
          </cell>
          <cell r="O1040" t="str">
            <v>Северный район</v>
          </cell>
          <cell r="P1040">
            <v>200</v>
          </cell>
          <cell r="Q1040">
            <v>158</v>
          </cell>
          <cell r="R1040" t="str">
            <v>подземная</v>
          </cell>
          <cell r="S1040" t="str">
            <v>т. Трасса</v>
          </cell>
        </row>
        <row r="1041">
          <cell r="M1041">
            <v>8</v>
          </cell>
          <cell r="O1041" t="str">
            <v>Северный район</v>
          </cell>
          <cell r="P1041">
            <v>100</v>
          </cell>
          <cell r="Q1041">
            <v>216</v>
          </cell>
          <cell r="R1041" t="str">
            <v>подземная</v>
          </cell>
          <cell r="S1041" t="str">
            <v>т. Трасса</v>
          </cell>
        </row>
        <row r="1042">
          <cell r="M1042">
            <v>8</v>
          </cell>
          <cell r="O1042" t="str">
            <v>Северный район</v>
          </cell>
          <cell r="P1042">
            <v>80</v>
          </cell>
          <cell r="Q1042">
            <v>6</v>
          </cell>
          <cell r="R1042" t="str">
            <v>подземная</v>
          </cell>
          <cell r="S1042" t="str">
            <v>т. Трасса</v>
          </cell>
        </row>
        <row r="1043">
          <cell r="M1043">
            <v>8</v>
          </cell>
          <cell r="O1043" t="str">
            <v>Северный район</v>
          </cell>
          <cell r="P1043">
            <v>200</v>
          </cell>
          <cell r="Q1043">
            <v>70</v>
          </cell>
          <cell r="R1043" t="str">
            <v>подземная</v>
          </cell>
          <cell r="S1043" t="str">
            <v>т. Трасса</v>
          </cell>
        </row>
        <row r="1044">
          <cell r="M1044">
            <v>8</v>
          </cell>
          <cell r="O1044" t="str">
            <v>Северный район</v>
          </cell>
          <cell r="P1044">
            <v>150</v>
          </cell>
          <cell r="Q1044">
            <v>67</v>
          </cell>
          <cell r="R1044" t="str">
            <v>подземная</v>
          </cell>
          <cell r="S1044" t="str">
            <v>т. Трасса</v>
          </cell>
        </row>
        <row r="1045">
          <cell r="M1045">
            <v>8</v>
          </cell>
          <cell r="O1045" t="str">
            <v>Северный район</v>
          </cell>
          <cell r="P1045">
            <v>125</v>
          </cell>
          <cell r="Q1045">
            <v>9</v>
          </cell>
          <cell r="R1045" t="str">
            <v>подземная</v>
          </cell>
          <cell r="S1045" t="str">
            <v>т. Трасса</v>
          </cell>
        </row>
        <row r="1046">
          <cell r="M1046">
            <v>6</v>
          </cell>
          <cell r="O1046" t="str">
            <v>Северный район</v>
          </cell>
          <cell r="P1046">
            <v>100</v>
          </cell>
          <cell r="Q1046">
            <v>32</v>
          </cell>
          <cell r="R1046" t="str">
            <v>подземная</v>
          </cell>
          <cell r="S1046" t="str">
            <v>т. Трасса</v>
          </cell>
        </row>
        <row r="1047">
          <cell r="M1047">
            <v>6</v>
          </cell>
          <cell r="O1047" t="str">
            <v>Северный район</v>
          </cell>
          <cell r="P1047">
            <v>100</v>
          </cell>
          <cell r="Q1047">
            <v>590.05999999999995</v>
          </cell>
          <cell r="R1047" t="str">
            <v>подземная</v>
          </cell>
          <cell r="S1047" t="str">
            <v>т. Трасса</v>
          </cell>
        </row>
        <row r="1048">
          <cell r="M1048">
            <v>6</v>
          </cell>
          <cell r="O1048" t="str">
            <v>Северный район</v>
          </cell>
          <cell r="P1048">
            <v>80</v>
          </cell>
          <cell r="Q1048">
            <v>191</v>
          </cell>
          <cell r="R1048" t="str">
            <v>подземная</v>
          </cell>
          <cell r="S1048" t="str">
            <v>т. Трасса</v>
          </cell>
        </row>
        <row r="1049">
          <cell r="M1049">
            <v>6</v>
          </cell>
          <cell r="O1049" t="str">
            <v>Северный район</v>
          </cell>
          <cell r="P1049">
            <v>150</v>
          </cell>
          <cell r="Q1049">
            <v>517.54999999999995</v>
          </cell>
          <cell r="R1049" t="str">
            <v>подземная</v>
          </cell>
          <cell r="S1049" t="str">
            <v>т. Трасса</v>
          </cell>
        </row>
        <row r="1050">
          <cell r="M1050">
            <v>8</v>
          </cell>
          <cell r="O1050" t="str">
            <v>Северный район</v>
          </cell>
          <cell r="P1050">
            <v>70</v>
          </cell>
          <cell r="Q1050">
            <v>20</v>
          </cell>
          <cell r="R1050" t="str">
            <v>подземная</v>
          </cell>
          <cell r="S1050" t="str">
            <v>т. Трасса</v>
          </cell>
        </row>
        <row r="1051">
          <cell r="M1051">
            <v>8</v>
          </cell>
          <cell r="O1051" t="str">
            <v>Северный район</v>
          </cell>
          <cell r="P1051">
            <v>80</v>
          </cell>
          <cell r="Q1051">
            <v>198</v>
          </cell>
          <cell r="R1051" t="str">
            <v>подземная</v>
          </cell>
          <cell r="S1051" t="str">
            <v>т. Трасса</v>
          </cell>
        </row>
        <row r="1052">
          <cell r="M1052">
            <v>8</v>
          </cell>
          <cell r="O1052" t="str">
            <v>Северный район</v>
          </cell>
          <cell r="P1052">
            <v>100</v>
          </cell>
          <cell r="Q1052">
            <v>377</v>
          </cell>
          <cell r="R1052" t="str">
            <v>подземная</v>
          </cell>
          <cell r="S1052" t="str">
            <v>т. Трасса</v>
          </cell>
        </row>
        <row r="1053">
          <cell r="M1053">
            <v>8</v>
          </cell>
          <cell r="O1053" t="str">
            <v>Северный район</v>
          </cell>
          <cell r="P1053">
            <v>125</v>
          </cell>
          <cell r="Q1053">
            <v>172</v>
          </cell>
          <cell r="R1053" t="str">
            <v>подземная</v>
          </cell>
          <cell r="S1053" t="str">
            <v>т. Трасса</v>
          </cell>
        </row>
        <row r="1054">
          <cell r="M1054">
            <v>8</v>
          </cell>
          <cell r="O1054" t="str">
            <v>Северный район</v>
          </cell>
          <cell r="P1054">
            <v>150</v>
          </cell>
          <cell r="Q1054">
            <v>155</v>
          </cell>
          <cell r="R1054" t="str">
            <v>подземная</v>
          </cell>
          <cell r="S1054" t="str">
            <v>т. Трасса</v>
          </cell>
        </row>
        <row r="1055">
          <cell r="M1055">
            <v>8</v>
          </cell>
          <cell r="O1055" t="str">
            <v>Северный район</v>
          </cell>
          <cell r="P1055">
            <v>250</v>
          </cell>
          <cell r="Q1055">
            <v>308</v>
          </cell>
          <cell r="R1055" t="str">
            <v>подземная</v>
          </cell>
          <cell r="S1055" t="str">
            <v>т. Трасса</v>
          </cell>
        </row>
        <row r="1056">
          <cell r="M1056" t="str">
            <v>6К</v>
          </cell>
          <cell r="O1056" t="str">
            <v>Северный район</v>
          </cell>
          <cell r="P1056">
            <v>50</v>
          </cell>
          <cell r="Q1056">
            <v>131</v>
          </cell>
          <cell r="R1056" t="str">
            <v>подземная</v>
          </cell>
          <cell r="S1056" t="str">
            <v>т. Трасса</v>
          </cell>
        </row>
        <row r="1057">
          <cell r="M1057" t="str">
            <v>6К</v>
          </cell>
          <cell r="O1057" t="str">
            <v>Северный район</v>
          </cell>
          <cell r="P1057">
            <v>80</v>
          </cell>
          <cell r="Q1057">
            <v>60</v>
          </cell>
          <cell r="R1057" t="str">
            <v>подземная</v>
          </cell>
          <cell r="S1057" t="str">
            <v>т. Трасса</v>
          </cell>
        </row>
        <row r="1058">
          <cell r="M1058" t="str">
            <v>6К</v>
          </cell>
          <cell r="O1058" t="str">
            <v>Северный район</v>
          </cell>
          <cell r="P1058">
            <v>100</v>
          </cell>
          <cell r="Q1058">
            <v>150</v>
          </cell>
          <cell r="R1058" t="str">
            <v>подземная</v>
          </cell>
          <cell r="S1058" t="str">
            <v>т. Трасса</v>
          </cell>
        </row>
        <row r="1059">
          <cell r="M1059" t="str">
            <v>6К</v>
          </cell>
          <cell r="O1059" t="str">
            <v>Северный район</v>
          </cell>
          <cell r="P1059">
            <v>125</v>
          </cell>
          <cell r="Q1059">
            <v>750</v>
          </cell>
          <cell r="R1059" t="str">
            <v>подземная</v>
          </cell>
          <cell r="S1059" t="str">
            <v>т. Трасса</v>
          </cell>
        </row>
        <row r="1060">
          <cell r="M1060" t="str">
            <v>6К</v>
          </cell>
          <cell r="O1060" t="str">
            <v>Северный район</v>
          </cell>
          <cell r="P1060">
            <v>200</v>
          </cell>
          <cell r="Q1060">
            <v>794</v>
          </cell>
          <cell r="R1060" t="str">
            <v>Надземная</v>
          </cell>
          <cell r="S1060" t="str">
            <v>т. Трасса</v>
          </cell>
        </row>
        <row r="1061">
          <cell r="M1061">
            <v>7</v>
          </cell>
          <cell r="O1061" t="str">
            <v>Северный район</v>
          </cell>
          <cell r="P1061">
            <v>50</v>
          </cell>
          <cell r="Q1061">
            <v>109</v>
          </cell>
          <cell r="R1061" t="str">
            <v>подземная</v>
          </cell>
          <cell r="S1061" t="str">
            <v>т. Трасса</v>
          </cell>
        </row>
        <row r="1062">
          <cell r="M1062">
            <v>8</v>
          </cell>
          <cell r="O1062" t="str">
            <v>Северный район</v>
          </cell>
          <cell r="P1062">
            <v>80</v>
          </cell>
          <cell r="Q1062">
            <v>27.5</v>
          </cell>
          <cell r="R1062" t="str">
            <v>подземная</v>
          </cell>
          <cell r="S1062" t="str">
            <v>т. Трасса</v>
          </cell>
        </row>
        <row r="1063">
          <cell r="M1063">
            <v>7</v>
          </cell>
          <cell r="O1063" t="str">
            <v>Северный район</v>
          </cell>
          <cell r="P1063">
            <v>80</v>
          </cell>
          <cell r="Q1063">
            <v>133</v>
          </cell>
          <cell r="R1063" t="str">
            <v>подземная</v>
          </cell>
          <cell r="S1063" t="str">
            <v>т. Трасса</v>
          </cell>
        </row>
        <row r="1064">
          <cell r="M1064">
            <v>7</v>
          </cell>
          <cell r="O1064" t="str">
            <v>Северный район</v>
          </cell>
          <cell r="P1064">
            <v>100</v>
          </cell>
          <cell r="Q1064">
            <v>322.2</v>
          </cell>
          <cell r="R1064" t="str">
            <v>подземная</v>
          </cell>
          <cell r="S1064" t="str">
            <v>т. Трасса</v>
          </cell>
        </row>
        <row r="1065">
          <cell r="M1065">
            <v>7</v>
          </cell>
          <cell r="O1065" t="str">
            <v>Северный район</v>
          </cell>
          <cell r="P1065">
            <v>150</v>
          </cell>
          <cell r="Q1065">
            <v>242</v>
          </cell>
          <cell r="R1065" t="str">
            <v>подземная</v>
          </cell>
          <cell r="S1065" t="str">
            <v>т. Трасса</v>
          </cell>
        </row>
        <row r="1066">
          <cell r="M1066">
            <v>7</v>
          </cell>
          <cell r="O1066" t="str">
            <v>Северный район</v>
          </cell>
          <cell r="P1066">
            <v>50</v>
          </cell>
          <cell r="Q1066">
            <v>133</v>
          </cell>
          <cell r="R1066" t="str">
            <v>подземная</v>
          </cell>
          <cell r="S1066" t="str">
            <v>т. Трасса</v>
          </cell>
        </row>
        <row r="1067">
          <cell r="M1067" t="str">
            <v>8А</v>
          </cell>
          <cell r="O1067" t="str">
            <v>Северный район</v>
          </cell>
          <cell r="P1067">
            <v>50</v>
          </cell>
          <cell r="Q1067">
            <v>12</v>
          </cell>
          <cell r="R1067" t="str">
            <v>подземная</v>
          </cell>
          <cell r="S1067" t="str">
            <v>т. Трасса</v>
          </cell>
        </row>
        <row r="1068">
          <cell r="M1068" t="str">
            <v>8А</v>
          </cell>
          <cell r="O1068" t="str">
            <v>Северный район</v>
          </cell>
          <cell r="P1068">
            <v>80</v>
          </cell>
          <cell r="Q1068">
            <v>541</v>
          </cell>
          <cell r="R1068" t="str">
            <v>подземная</v>
          </cell>
          <cell r="S1068" t="str">
            <v>т. Трасса</v>
          </cell>
        </row>
        <row r="1069">
          <cell r="M1069" t="str">
            <v>8А</v>
          </cell>
          <cell r="O1069" t="str">
            <v>Северный район</v>
          </cell>
          <cell r="P1069">
            <v>100</v>
          </cell>
          <cell r="Q1069">
            <v>45</v>
          </cell>
          <cell r="R1069" t="str">
            <v>подземная</v>
          </cell>
          <cell r="S1069" t="str">
            <v>т. Трасса</v>
          </cell>
        </row>
        <row r="1070">
          <cell r="M1070" t="str">
            <v>8А</v>
          </cell>
          <cell r="O1070" t="str">
            <v>Северный район</v>
          </cell>
          <cell r="P1070">
            <v>150</v>
          </cell>
          <cell r="Q1070">
            <v>563</v>
          </cell>
          <cell r="R1070" t="str">
            <v>подземная</v>
          </cell>
          <cell r="S1070" t="str">
            <v>т. Трасса</v>
          </cell>
        </row>
        <row r="1071">
          <cell r="M1071">
            <v>9</v>
          </cell>
          <cell r="O1071" t="str">
            <v>Северный район</v>
          </cell>
          <cell r="P1071">
            <v>80</v>
          </cell>
          <cell r="Q1071">
            <v>35.799999999999997</v>
          </cell>
          <cell r="R1071" t="str">
            <v>подземная</v>
          </cell>
          <cell r="S1071" t="str">
            <v>т. Трасса</v>
          </cell>
        </row>
        <row r="1072">
          <cell r="M1072" t="str">
            <v>6К</v>
          </cell>
          <cell r="O1072" t="str">
            <v>Северный район</v>
          </cell>
          <cell r="P1072">
            <v>70</v>
          </cell>
          <cell r="Q1072">
            <v>21</v>
          </cell>
          <cell r="R1072" t="str">
            <v>подземная</v>
          </cell>
          <cell r="S1072" t="str">
            <v>т. Трасса</v>
          </cell>
        </row>
        <row r="1073">
          <cell r="M1073" t="str">
            <v>6К</v>
          </cell>
          <cell r="O1073" t="str">
            <v>Северный район</v>
          </cell>
          <cell r="P1073">
            <v>80</v>
          </cell>
          <cell r="Q1073">
            <v>49.7</v>
          </cell>
          <cell r="R1073" t="str">
            <v>подземная</v>
          </cell>
          <cell r="S1073" t="str">
            <v>т. Трасса</v>
          </cell>
        </row>
        <row r="1074">
          <cell r="M1074" t="str">
            <v>6К</v>
          </cell>
          <cell r="O1074" t="str">
            <v>Северный район</v>
          </cell>
          <cell r="P1074">
            <v>100</v>
          </cell>
          <cell r="Q1074">
            <v>340</v>
          </cell>
          <cell r="R1074" t="str">
            <v>подземная</v>
          </cell>
          <cell r="S1074" t="str">
            <v>т. Трасса</v>
          </cell>
        </row>
        <row r="1075">
          <cell r="M1075" t="str">
            <v>6К</v>
          </cell>
          <cell r="O1075" t="str">
            <v>Северный район</v>
          </cell>
          <cell r="P1075">
            <v>150</v>
          </cell>
          <cell r="Q1075">
            <v>201.3</v>
          </cell>
          <cell r="R1075" t="str">
            <v>подземная</v>
          </cell>
          <cell r="S1075" t="str">
            <v>т. Трасса</v>
          </cell>
        </row>
        <row r="1076">
          <cell r="M1076">
            <v>8</v>
          </cell>
          <cell r="O1076" t="str">
            <v>Северный район</v>
          </cell>
          <cell r="P1076">
            <v>250</v>
          </cell>
          <cell r="Q1076">
            <v>113.9</v>
          </cell>
          <cell r="R1076" t="str">
            <v>подземная</v>
          </cell>
          <cell r="S1076" t="str">
            <v>т. Трасса</v>
          </cell>
        </row>
        <row r="1077">
          <cell r="M1077">
            <v>8</v>
          </cell>
          <cell r="O1077" t="str">
            <v>Северный район</v>
          </cell>
          <cell r="P1077">
            <v>200</v>
          </cell>
          <cell r="Q1077">
            <v>55.9</v>
          </cell>
          <cell r="R1077" t="str">
            <v>подземная</v>
          </cell>
          <cell r="S1077" t="str">
            <v>т. Трасса</v>
          </cell>
        </row>
        <row r="1078">
          <cell r="M1078">
            <v>8</v>
          </cell>
          <cell r="O1078" t="str">
            <v>Северный район</v>
          </cell>
          <cell r="P1078">
            <v>50</v>
          </cell>
          <cell r="Q1078">
            <v>15.4</v>
          </cell>
          <cell r="R1078" t="str">
            <v>подземная</v>
          </cell>
          <cell r="S1078" t="str">
            <v>т. Трасса</v>
          </cell>
        </row>
        <row r="1079">
          <cell r="M1079" t="str">
            <v>2Н</v>
          </cell>
          <cell r="O1079" t="str">
            <v>Южный район</v>
          </cell>
          <cell r="P1079">
            <v>250</v>
          </cell>
          <cell r="Q1079">
            <v>60</v>
          </cell>
          <cell r="R1079" t="str">
            <v>подземная</v>
          </cell>
          <cell r="S1079" t="str">
            <v>т. Трасса</v>
          </cell>
        </row>
        <row r="1080">
          <cell r="M1080" t="str">
            <v>2Н</v>
          </cell>
          <cell r="O1080" t="str">
            <v>Южный район</v>
          </cell>
          <cell r="P1080">
            <v>200</v>
          </cell>
          <cell r="Q1080">
            <v>406</v>
          </cell>
          <cell r="R1080" t="str">
            <v>подземная</v>
          </cell>
          <cell r="S1080" t="str">
            <v>т. Трасса</v>
          </cell>
        </row>
        <row r="1081">
          <cell r="M1081">
            <v>11</v>
          </cell>
          <cell r="O1081" t="str">
            <v>Южный район</v>
          </cell>
          <cell r="P1081">
            <v>150</v>
          </cell>
          <cell r="Q1081">
            <v>93.3</v>
          </cell>
          <cell r="R1081" t="str">
            <v>подземная</v>
          </cell>
          <cell r="S1081" t="str">
            <v>т. Трасса</v>
          </cell>
        </row>
        <row r="1082">
          <cell r="M1082">
            <v>11</v>
          </cell>
          <cell r="O1082" t="str">
            <v>Южный район</v>
          </cell>
          <cell r="P1082">
            <v>125</v>
          </cell>
          <cell r="Q1082">
            <v>94</v>
          </cell>
          <cell r="R1082" t="str">
            <v>подземная</v>
          </cell>
          <cell r="S1082" t="str">
            <v>т. Трасса</v>
          </cell>
        </row>
        <row r="1083">
          <cell r="M1083">
            <v>11</v>
          </cell>
          <cell r="O1083" t="str">
            <v>Южный район</v>
          </cell>
          <cell r="P1083">
            <v>100</v>
          </cell>
          <cell r="Q1083">
            <v>57</v>
          </cell>
          <cell r="R1083" t="str">
            <v>подземная</v>
          </cell>
          <cell r="S1083" t="str">
            <v>т. Трасса</v>
          </cell>
        </row>
        <row r="1084">
          <cell r="M1084">
            <v>11</v>
          </cell>
          <cell r="O1084" t="str">
            <v>Южный район</v>
          </cell>
          <cell r="P1084">
            <v>50</v>
          </cell>
          <cell r="Q1084">
            <v>56</v>
          </cell>
          <cell r="R1084" t="str">
            <v>подземная</v>
          </cell>
          <cell r="S1084" t="str">
            <v>т. Трасса</v>
          </cell>
        </row>
        <row r="1085">
          <cell r="M1085" t="str">
            <v>2Н</v>
          </cell>
          <cell r="O1085" t="str">
            <v>Южный район</v>
          </cell>
          <cell r="P1085">
            <v>100</v>
          </cell>
          <cell r="Q1085">
            <v>61.6</v>
          </cell>
          <cell r="R1085" t="str">
            <v>подземная</v>
          </cell>
          <cell r="S1085" t="str">
            <v>т. Трасса</v>
          </cell>
        </row>
        <row r="1086">
          <cell r="M1086">
            <v>5</v>
          </cell>
          <cell r="O1086" t="str">
            <v>Южный район</v>
          </cell>
          <cell r="P1086">
            <v>80</v>
          </cell>
          <cell r="Q1086">
            <v>155</v>
          </cell>
          <cell r="R1086" t="str">
            <v>подземная</v>
          </cell>
          <cell r="S1086" t="str">
            <v>т. Трасса</v>
          </cell>
        </row>
        <row r="1087">
          <cell r="M1087">
            <v>5</v>
          </cell>
          <cell r="O1087" t="str">
            <v>Южный район</v>
          </cell>
          <cell r="P1087">
            <v>100</v>
          </cell>
          <cell r="Q1087">
            <v>289</v>
          </cell>
          <cell r="R1087" t="str">
            <v>подземная</v>
          </cell>
          <cell r="S1087" t="str">
            <v>т. Трасса</v>
          </cell>
        </row>
        <row r="1088">
          <cell r="M1088">
            <v>5</v>
          </cell>
          <cell r="O1088" t="str">
            <v>Южный район</v>
          </cell>
          <cell r="P1088">
            <v>150</v>
          </cell>
          <cell r="Q1088">
            <v>125</v>
          </cell>
          <cell r="R1088" t="str">
            <v>подземная</v>
          </cell>
          <cell r="S1088" t="str">
            <v>т. Трасса</v>
          </cell>
        </row>
        <row r="1089">
          <cell r="M1089">
            <v>5</v>
          </cell>
          <cell r="O1089" t="str">
            <v>Южный район</v>
          </cell>
          <cell r="P1089">
            <v>200</v>
          </cell>
          <cell r="Q1089">
            <v>740</v>
          </cell>
          <cell r="R1089" t="str">
            <v>подземная</v>
          </cell>
          <cell r="S1089" t="str">
            <v>т. Трасса</v>
          </cell>
        </row>
        <row r="1090">
          <cell r="M1090">
            <v>5</v>
          </cell>
          <cell r="O1090" t="str">
            <v>Южный район</v>
          </cell>
          <cell r="P1090">
            <v>400</v>
          </cell>
          <cell r="Q1090">
            <v>224</v>
          </cell>
          <cell r="R1090" t="str">
            <v>подземная</v>
          </cell>
          <cell r="S1090" t="str">
            <v>т. Трасса</v>
          </cell>
        </row>
        <row r="1091">
          <cell r="M1091" t="str">
            <v>6А</v>
          </cell>
          <cell r="O1091" t="str">
            <v>Северный район</v>
          </cell>
          <cell r="P1091">
            <v>200</v>
          </cell>
          <cell r="Q1091">
            <v>785.5</v>
          </cell>
          <cell r="R1091" t="str">
            <v>подземная</v>
          </cell>
          <cell r="S1091" t="str">
            <v>т. Трасса</v>
          </cell>
        </row>
        <row r="1092">
          <cell r="M1092" t="str">
            <v>6А</v>
          </cell>
          <cell r="O1092" t="str">
            <v>Северный район</v>
          </cell>
          <cell r="P1092">
            <v>150</v>
          </cell>
          <cell r="Q1092">
            <v>152</v>
          </cell>
          <cell r="R1092" t="str">
            <v>подземная</v>
          </cell>
          <cell r="S1092" t="str">
            <v>т. Трасса</v>
          </cell>
        </row>
        <row r="1093">
          <cell r="M1093" t="str">
            <v>6А</v>
          </cell>
          <cell r="O1093" t="str">
            <v>Северный район</v>
          </cell>
          <cell r="P1093">
            <v>100</v>
          </cell>
          <cell r="Q1093">
            <v>702.2</v>
          </cell>
          <cell r="R1093" t="str">
            <v>подземная</v>
          </cell>
          <cell r="S1093" t="str">
            <v>т. Трасса</v>
          </cell>
        </row>
        <row r="1094">
          <cell r="M1094" t="str">
            <v>6А</v>
          </cell>
          <cell r="O1094" t="str">
            <v>Северный район</v>
          </cell>
          <cell r="P1094">
            <v>80</v>
          </cell>
          <cell r="Q1094">
            <v>450.3</v>
          </cell>
          <cell r="R1094" t="str">
            <v>подземная</v>
          </cell>
          <cell r="S1094" t="str">
            <v>т. Трасса</v>
          </cell>
        </row>
        <row r="1095">
          <cell r="M1095">
            <v>7</v>
          </cell>
          <cell r="O1095" t="str">
            <v>Северный район</v>
          </cell>
          <cell r="P1095">
            <v>80</v>
          </cell>
          <cell r="Q1095">
            <v>25</v>
          </cell>
          <cell r="R1095" t="str">
            <v>подземная</v>
          </cell>
          <cell r="S1095" t="str">
            <v>т. Трасса</v>
          </cell>
        </row>
        <row r="1096">
          <cell r="M1096">
            <v>7</v>
          </cell>
          <cell r="O1096" t="str">
            <v>Северный район</v>
          </cell>
          <cell r="P1096">
            <v>50</v>
          </cell>
          <cell r="Q1096">
            <v>6</v>
          </cell>
          <cell r="R1096" t="str">
            <v>подземная</v>
          </cell>
          <cell r="S1096" t="str">
            <v>т. Трасса</v>
          </cell>
        </row>
        <row r="1097">
          <cell r="M1097">
            <v>7</v>
          </cell>
          <cell r="O1097" t="str">
            <v>Северный район</v>
          </cell>
          <cell r="P1097">
            <v>30</v>
          </cell>
          <cell r="Q1097">
            <v>64</v>
          </cell>
          <cell r="R1097" t="str">
            <v>подземная</v>
          </cell>
          <cell r="S1097" t="str">
            <v>т. Трасса</v>
          </cell>
        </row>
        <row r="1098">
          <cell r="M1098">
            <v>4</v>
          </cell>
          <cell r="O1098" t="str">
            <v>Южный район</v>
          </cell>
          <cell r="P1098">
            <v>200</v>
          </cell>
          <cell r="Q1098">
            <v>101</v>
          </cell>
          <cell r="R1098" t="str">
            <v>подземная</v>
          </cell>
          <cell r="S1098" t="str">
            <v>т. Трасса</v>
          </cell>
        </row>
        <row r="1099">
          <cell r="M1099">
            <v>4</v>
          </cell>
          <cell r="O1099" t="str">
            <v>Южный район</v>
          </cell>
          <cell r="P1099">
            <v>100</v>
          </cell>
          <cell r="Q1099">
            <v>71.3</v>
          </cell>
          <cell r="R1099" t="str">
            <v>подземная</v>
          </cell>
          <cell r="S1099" t="str">
            <v>т. Трасса</v>
          </cell>
        </row>
        <row r="1100">
          <cell r="M1100" t="str">
            <v>2 (Сев)</v>
          </cell>
          <cell r="O1100" t="str">
            <v>Северный район</v>
          </cell>
          <cell r="P1100">
            <v>200</v>
          </cell>
          <cell r="Q1100">
            <v>250</v>
          </cell>
          <cell r="R1100" t="str">
            <v>подземная</v>
          </cell>
          <cell r="S1100" t="str">
            <v>т. Трасса</v>
          </cell>
        </row>
        <row r="1101">
          <cell r="M1101" t="str">
            <v>2 (Сев)</v>
          </cell>
          <cell r="O1101" t="str">
            <v>Северный район</v>
          </cell>
          <cell r="P1101">
            <v>100</v>
          </cell>
          <cell r="Q1101">
            <v>105</v>
          </cell>
          <cell r="R1101" t="str">
            <v>подземная</v>
          </cell>
          <cell r="S1101" t="str">
            <v>т. Трасса</v>
          </cell>
        </row>
        <row r="1102">
          <cell r="M1102" t="str">
            <v>2Н</v>
          </cell>
          <cell r="O1102" t="str">
            <v>Южный район</v>
          </cell>
          <cell r="P1102">
            <v>300</v>
          </cell>
          <cell r="Q1102">
            <v>422.6</v>
          </cell>
          <cell r="R1102" t="str">
            <v>подземная</v>
          </cell>
          <cell r="S1102" t="str">
            <v>т. Трасса</v>
          </cell>
        </row>
        <row r="1103">
          <cell r="M1103">
            <v>1</v>
          </cell>
          <cell r="O1103" t="str">
            <v>Южный район</v>
          </cell>
          <cell r="P1103">
            <v>125</v>
          </cell>
          <cell r="Q1103">
            <v>111.8</v>
          </cell>
          <cell r="R1103" t="str">
            <v>подземная</v>
          </cell>
          <cell r="S1103" t="str">
            <v>т. Трасса</v>
          </cell>
        </row>
        <row r="1104">
          <cell r="M1104">
            <v>1</v>
          </cell>
          <cell r="O1104" t="str">
            <v>Южный район</v>
          </cell>
          <cell r="P1104">
            <v>50</v>
          </cell>
          <cell r="Q1104">
            <v>5.8</v>
          </cell>
          <cell r="R1104" t="str">
            <v>подземная</v>
          </cell>
          <cell r="S1104" t="str">
            <v>т. Трасса</v>
          </cell>
        </row>
        <row r="1105">
          <cell r="M1105" t="str">
            <v>2Г</v>
          </cell>
          <cell r="O1105" t="str">
            <v>Южный район</v>
          </cell>
          <cell r="P1105">
            <v>80</v>
          </cell>
          <cell r="Q1105">
            <v>73</v>
          </cell>
          <cell r="R1105" t="str">
            <v>подземная</v>
          </cell>
          <cell r="S1105" t="str">
            <v>т. Трасса</v>
          </cell>
        </row>
        <row r="1106">
          <cell r="M1106">
            <v>1</v>
          </cell>
          <cell r="O1106" t="str">
            <v>Южный район</v>
          </cell>
          <cell r="P1106">
            <v>100</v>
          </cell>
          <cell r="Q1106">
            <v>120.96</v>
          </cell>
          <cell r="R1106" t="str">
            <v>подземная</v>
          </cell>
          <cell r="S1106" t="str">
            <v>т. Трасса</v>
          </cell>
        </row>
        <row r="1107">
          <cell r="M1107" t="str">
            <v>2А</v>
          </cell>
          <cell r="O1107" t="str">
            <v>Южный район</v>
          </cell>
          <cell r="P1107">
            <v>100</v>
          </cell>
          <cell r="Q1107">
            <v>98</v>
          </cell>
          <cell r="R1107" t="str">
            <v>подземная</v>
          </cell>
          <cell r="S1107" t="str">
            <v>т. Трасса</v>
          </cell>
        </row>
        <row r="1108">
          <cell r="M1108" t="str">
            <v>2А</v>
          </cell>
          <cell r="O1108" t="str">
            <v>Южный район</v>
          </cell>
          <cell r="P1108">
            <v>80</v>
          </cell>
          <cell r="Q1108">
            <v>7</v>
          </cell>
          <cell r="R1108" t="str">
            <v>подземная</v>
          </cell>
          <cell r="S1108" t="str">
            <v>т. Трасса</v>
          </cell>
        </row>
        <row r="1109">
          <cell r="M1109" t="str">
            <v>2Г</v>
          </cell>
          <cell r="O1109" t="str">
            <v>Южный район</v>
          </cell>
          <cell r="P1109">
            <v>100</v>
          </cell>
          <cell r="Q1109">
            <v>121</v>
          </cell>
          <cell r="R1109" t="str">
            <v>подземная</v>
          </cell>
          <cell r="S1109" t="str">
            <v>т. Трасса</v>
          </cell>
        </row>
        <row r="1110">
          <cell r="M1110" t="str">
            <v>2Г</v>
          </cell>
          <cell r="O1110" t="str">
            <v>Южный район</v>
          </cell>
          <cell r="P1110">
            <v>80</v>
          </cell>
          <cell r="Q1110">
            <v>44</v>
          </cell>
          <cell r="R1110" t="str">
            <v>подземная</v>
          </cell>
          <cell r="S1110" t="str">
            <v>т. Трасса</v>
          </cell>
        </row>
        <row r="1111">
          <cell r="M1111">
            <v>8</v>
          </cell>
          <cell r="O1111" t="str">
            <v>Северный район</v>
          </cell>
          <cell r="P1111">
            <v>200</v>
          </cell>
          <cell r="Q1111">
            <v>157</v>
          </cell>
          <cell r="R1111" t="str">
            <v>подземная</v>
          </cell>
          <cell r="S1111" t="str">
            <v>т. Трасса</v>
          </cell>
        </row>
        <row r="1112">
          <cell r="M1112">
            <v>8</v>
          </cell>
          <cell r="O1112" t="str">
            <v>Северный район</v>
          </cell>
          <cell r="P1112">
            <v>80</v>
          </cell>
          <cell r="Q1112">
            <v>27.5</v>
          </cell>
          <cell r="R1112" t="str">
            <v>подземная</v>
          </cell>
          <cell r="S1112" t="str">
            <v>т. Трасса</v>
          </cell>
        </row>
        <row r="1113">
          <cell r="M1113">
            <v>8</v>
          </cell>
          <cell r="O1113" t="str">
            <v>Северный район</v>
          </cell>
          <cell r="P1113">
            <v>100</v>
          </cell>
          <cell r="Q1113">
            <v>7.5</v>
          </cell>
          <cell r="R1113" t="str">
            <v>подземная</v>
          </cell>
          <cell r="S1113" t="str">
            <v>т. Трасса</v>
          </cell>
        </row>
        <row r="1114">
          <cell r="M1114">
            <v>6</v>
          </cell>
          <cell r="O1114" t="str">
            <v>Северный район</v>
          </cell>
          <cell r="P1114">
            <v>70</v>
          </cell>
          <cell r="Q1114">
            <v>22.5</v>
          </cell>
          <cell r="R1114" t="str">
            <v>подземная</v>
          </cell>
          <cell r="S1114" t="str">
            <v>т. Трасса</v>
          </cell>
        </row>
        <row r="1115">
          <cell r="M1115" t="str">
            <v>6К</v>
          </cell>
          <cell r="O1115" t="str">
            <v>Северный район</v>
          </cell>
          <cell r="P1115">
            <v>200</v>
          </cell>
          <cell r="Q1115">
            <v>144</v>
          </cell>
          <cell r="R1115" t="str">
            <v>подземная</v>
          </cell>
          <cell r="S1115" t="str">
            <v>т. Трасса</v>
          </cell>
        </row>
        <row r="1116">
          <cell r="M1116" t="str">
            <v>6К</v>
          </cell>
          <cell r="O1116" t="str">
            <v>Северный район</v>
          </cell>
          <cell r="R1116" t="str">
            <v>подземная</v>
          </cell>
          <cell r="S1116" t="str">
            <v>т. Трасса</v>
          </cell>
        </row>
        <row r="1117">
          <cell r="M1117" t="str">
            <v>6К</v>
          </cell>
          <cell r="O1117" t="str">
            <v>Северный район</v>
          </cell>
          <cell r="P1117">
            <v>125</v>
          </cell>
          <cell r="Q1117">
            <v>120</v>
          </cell>
          <cell r="R1117" t="str">
            <v>подземная</v>
          </cell>
          <cell r="S1117" t="str">
            <v>т. Трасса</v>
          </cell>
        </row>
        <row r="1118">
          <cell r="M1118">
            <v>8</v>
          </cell>
          <cell r="O1118" t="str">
            <v>Северный район</v>
          </cell>
          <cell r="P1118">
            <v>400</v>
          </cell>
          <cell r="Q1118">
            <v>95</v>
          </cell>
          <cell r="R1118" t="str">
            <v>подземная</v>
          </cell>
          <cell r="S1118" t="str">
            <v>т. Трасса</v>
          </cell>
        </row>
        <row r="1119">
          <cell r="M1119">
            <v>8</v>
          </cell>
          <cell r="O1119" t="str">
            <v>Северный район</v>
          </cell>
          <cell r="P1119">
            <v>150</v>
          </cell>
          <cell r="Q1119">
            <v>47</v>
          </cell>
          <cell r="R1119" t="str">
            <v>подземная</v>
          </cell>
          <cell r="S1119" t="str">
            <v>т. Трасса</v>
          </cell>
        </row>
        <row r="1120">
          <cell r="M1120">
            <v>8</v>
          </cell>
          <cell r="O1120" t="str">
            <v>Северный район</v>
          </cell>
          <cell r="P1120">
            <v>100</v>
          </cell>
          <cell r="Q1120">
            <v>105</v>
          </cell>
          <cell r="R1120" t="str">
            <v>подземная</v>
          </cell>
          <cell r="S1120" t="str">
            <v>т. Трасса</v>
          </cell>
        </row>
        <row r="1121">
          <cell r="M1121">
            <v>8</v>
          </cell>
          <cell r="O1121" t="str">
            <v>Северный район</v>
          </cell>
          <cell r="P1121">
            <v>80</v>
          </cell>
          <cell r="Q1121">
            <v>115</v>
          </cell>
          <cell r="R1121" t="str">
            <v>подземная</v>
          </cell>
          <cell r="S1121" t="str">
            <v>т. Трасса</v>
          </cell>
        </row>
        <row r="1122">
          <cell r="M1122">
            <v>6</v>
          </cell>
          <cell r="O1122" t="str">
            <v>Северный район</v>
          </cell>
          <cell r="P1122">
            <v>300</v>
          </cell>
          <cell r="Q1122">
            <v>83.9</v>
          </cell>
          <cell r="R1122" t="str">
            <v>подземная</v>
          </cell>
          <cell r="S1122" t="str">
            <v>т. Трасса</v>
          </cell>
        </row>
        <row r="1123">
          <cell r="M1123">
            <v>6</v>
          </cell>
          <cell r="O1123" t="str">
            <v>Северный район</v>
          </cell>
          <cell r="P1123">
            <v>200</v>
          </cell>
          <cell r="Q1123">
            <v>62</v>
          </cell>
          <cell r="R1123" t="str">
            <v>подземная</v>
          </cell>
          <cell r="S1123" t="str">
            <v>т. Трасса</v>
          </cell>
        </row>
        <row r="1124">
          <cell r="M1124">
            <v>6</v>
          </cell>
          <cell r="O1124" t="str">
            <v>Северный район</v>
          </cell>
          <cell r="P1124">
            <v>150</v>
          </cell>
          <cell r="Q1124">
            <v>248</v>
          </cell>
          <cell r="R1124" t="str">
            <v>подземная</v>
          </cell>
          <cell r="S1124" t="str">
            <v>т. Трасса</v>
          </cell>
        </row>
        <row r="1125">
          <cell r="M1125">
            <v>6</v>
          </cell>
          <cell r="O1125" t="str">
            <v>Северный район</v>
          </cell>
          <cell r="P1125">
            <v>125</v>
          </cell>
          <cell r="Q1125">
            <v>137</v>
          </cell>
          <cell r="R1125" t="str">
            <v>подземная</v>
          </cell>
          <cell r="S1125" t="str">
            <v>т. Трасса</v>
          </cell>
        </row>
        <row r="1126">
          <cell r="M1126">
            <v>6</v>
          </cell>
          <cell r="O1126" t="str">
            <v>Северный район</v>
          </cell>
          <cell r="P1126">
            <v>50</v>
          </cell>
          <cell r="Q1126">
            <v>200</v>
          </cell>
          <cell r="R1126" t="str">
            <v>подземная</v>
          </cell>
          <cell r="S1126" t="str">
            <v>т. Трасса</v>
          </cell>
        </row>
        <row r="1127">
          <cell r="M1127" t="str">
            <v>6К</v>
          </cell>
          <cell r="O1127" t="str">
            <v>Северный район</v>
          </cell>
          <cell r="P1127">
            <v>200</v>
          </cell>
          <cell r="Q1127">
            <v>43</v>
          </cell>
          <cell r="R1127" t="str">
            <v>подземная</v>
          </cell>
          <cell r="S1127" t="str">
            <v>т. Трасса</v>
          </cell>
        </row>
        <row r="1128">
          <cell r="M1128" t="str">
            <v>6К</v>
          </cell>
          <cell r="O1128" t="str">
            <v>Северный район</v>
          </cell>
          <cell r="P1128">
            <v>150</v>
          </cell>
          <cell r="Q1128">
            <v>90</v>
          </cell>
          <cell r="R1128" t="str">
            <v>подземная</v>
          </cell>
          <cell r="S1128" t="str">
            <v>т. Трасса</v>
          </cell>
        </row>
        <row r="1129">
          <cell r="M1129" t="str">
            <v>6К</v>
          </cell>
          <cell r="O1129" t="str">
            <v>Северный район</v>
          </cell>
          <cell r="P1129">
            <v>70</v>
          </cell>
          <cell r="Q1129">
            <v>43</v>
          </cell>
          <cell r="R1129" t="str">
            <v>подземная</v>
          </cell>
          <cell r="S1129" t="str">
            <v>т. Трасса</v>
          </cell>
        </row>
        <row r="1130">
          <cell r="M1130" t="str">
            <v>6К</v>
          </cell>
          <cell r="O1130" t="str">
            <v>Северный район</v>
          </cell>
          <cell r="P1130">
            <v>100</v>
          </cell>
          <cell r="Q1130">
            <v>90</v>
          </cell>
          <cell r="R1130" t="str">
            <v>подземная</v>
          </cell>
          <cell r="S1130" t="str">
            <v>т. Трасса</v>
          </cell>
        </row>
        <row r="1131">
          <cell r="M1131">
            <v>7</v>
          </cell>
          <cell r="O1131" t="str">
            <v>Северный район</v>
          </cell>
          <cell r="P1131">
            <v>200</v>
          </cell>
          <cell r="Q1131">
            <v>75.2</v>
          </cell>
          <cell r="R1131" t="str">
            <v>подземная</v>
          </cell>
          <cell r="S1131" t="str">
            <v>т. Трасса</v>
          </cell>
        </row>
        <row r="1132">
          <cell r="M1132">
            <v>7</v>
          </cell>
          <cell r="O1132" t="str">
            <v>Северный район</v>
          </cell>
          <cell r="P1132">
            <v>200</v>
          </cell>
          <cell r="Q1132">
            <v>28.5</v>
          </cell>
          <cell r="R1132" t="str">
            <v>Надземная</v>
          </cell>
          <cell r="S1132" t="str">
            <v>т. Трасса</v>
          </cell>
        </row>
        <row r="1133">
          <cell r="M1133" t="str">
            <v>7Т</v>
          </cell>
          <cell r="O1133" t="str">
            <v>Северный район</v>
          </cell>
          <cell r="P1133">
            <v>200</v>
          </cell>
          <cell r="Q1133">
            <v>150</v>
          </cell>
          <cell r="R1133" t="str">
            <v>Надземная</v>
          </cell>
          <cell r="S1133" t="str">
            <v>т. Трасса</v>
          </cell>
        </row>
        <row r="1134">
          <cell r="M1134" t="str">
            <v>7Т</v>
          </cell>
          <cell r="O1134" t="str">
            <v>Северный район</v>
          </cell>
          <cell r="P1134">
            <v>200</v>
          </cell>
          <cell r="Q1134">
            <v>180</v>
          </cell>
          <cell r="R1134" t="str">
            <v>подземная</v>
          </cell>
          <cell r="S1134" t="str">
            <v>т. Трасса</v>
          </cell>
        </row>
        <row r="1135">
          <cell r="M1135" t="str">
            <v>7Т</v>
          </cell>
          <cell r="O1135" t="str">
            <v>Северный район</v>
          </cell>
          <cell r="P1135">
            <v>80</v>
          </cell>
          <cell r="Q1135">
            <v>30</v>
          </cell>
          <cell r="R1135" t="str">
            <v>подземная</v>
          </cell>
          <cell r="S1135" t="str">
            <v>т. Трасса</v>
          </cell>
        </row>
        <row r="1136">
          <cell r="M1136" t="str">
            <v>7А</v>
          </cell>
          <cell r="O1136" t="str">
            <v>Северный район</v>
          </cell>
          <cell r="P1136">
            <v>300</v>
          </cell>
          <cell r="Q1136">
            <v>251</v>
          </cell>
          <cell r="R1136" t="str">
            <v>подземная</v>
          </cell>
          <cell r="S1136" t="str">
            <v>т. Трасса</v>
          </cell>
          <cell r="T1136" t="str">
            <v>4-х трубная</v>
          </cell>
        </row>
        <row r="1137">
          <cell r="M1137" t="str">
            <v>7А</v>
          </cell>
          <cell r="O1137" t="str">
            <v>Северный район</v>
          </cell>
          <cell r="P1137">
            <v>125</v>
          </cell>
          <cell r="Q1137">
            <v>163.19999999999999</v>
          </cell>
          <cell r="R1137" t="str">
            <v>подземная</v>
          </cell>
          <cell r="S1137" t="str">
            <v>т. Трасса</v>
          </cell>
          <cell r="T1137" t="str">
            <v>4-х трубная</v>
          </cell>
        </row>
        <row r="1138">
          <cell r="M1138" t="str">
            <v>7А</v>
          </cell>
          <cell r="O1138" t="str">
            <v>Северный район</v>
          </cell>
          <cell r="P1138">
            <v>100</v>
          </cell>
          <cell r="Q1138">
            <v>81.599999999999994</v>
          </cell>
          <cell r="R1138" t="str">
            <v>подземная</v>
          </cell>
          <cell r="S1138" t="str">
            <v>ГВС</v>
          </cell>
          <cell r="T1138" t="str">
            <v>4-х трубная</v>
          </cell>
        </row>
        <row r="1139">
          <cell r="M1139" t="str">
            <v>7А</v>
          </cell>
          <cell r="O1139" t="str">
            <v>Северный район</v>
          </cell>
          <cell r="P1139">
            <v>80</v>
          </cell>
          <cell r="Q1139">
            <v>81.599999999999994</v>
          </cell>
          <cell r="R1139" t="str">
            <v>подземная</v>
          </cell>
          <cell r="S1139" t="str">
            <v>ГВС</v>
          </cell>
          <cell r="T1139" t="str">
            <v>4-х трубная</v>
          </cell>
        </row>
        <row r="1140">
          <cell r="M1140">
            <v>8</v>
          </cell>
          <cell r="O1140" t="str">
            <v>Северный район</v>
          </cell>
          <cell r="P1140">
            <v>150</v>
          </cell>
          <cell r="Q1140">
            <v>108.3</v>
          </cell>
          <cell r="R1140" t="str">
            <v>подземная</v>
          </cell>
          <cell r="S1140" t="str">
            <v>т. Трасса</v>
          </cell>
        </row>
        <row r="1141">
          <cell r="M1141" t="str">
            <v>11Л</v>
          </cell>
          <cell r="O1141" t="str">
            <v>Южный район</v>
          </cell>
          <cell r="P1141">
            <v>100</v>
          </cell>
          <cell r="Q1141">
            <v>56.4</v>
          </cell>
          <cell r="R1141" t="str">
            <v>подземная</v>
          </cell>
          <cell r="S1141" t="str">
            <v>т. Трасса</v>
          </cell>
        </row>
        <row r="1142">
          <cell r="M1142">
            <v>1</v>
          </cell>
          <cell r="O1142" t="str">
            <v>Южный район</v>
          </cell>
          <cell r="P1142">
            <v>200</v>
          </cell>
          <cell r="Q1142">
            <v>353</v>
          </cell>
          <cell r="R1142" t="str">
            <v>подземная</v>
          </cell>
          <cell r="S1142" t="str">
            <v>т. Трасса</v>
          </cell>
        </row>
        <row r="1143">
          <cell r="M1143">
            <v>11</v>
          </cell>
          <cell r="O1143" t="str">
            <v>Южный район</v>
          </cell>
          <cell r="P1143">
            <v>50</v>
          </cell>
          <cell r="Q1143">
            <v>51.5</v>
          </cell>
          <cell r="R1143" t="str">
            <v>подземная</v>
          </cell>
          <cell r="S1143" t="str">
            <v>т. Трасса</v>
          </cell>
        </row>
        <row r="1144">
          <cell r="M1144">
            <v>11</v>
          </cell>
          <cell r="O1144" t="str">
            <v>Южный район</v>
          </cell>
          <cell r="P1144">
            <v>80</v>
          </cell>
          <cell r="Q1144">
            <v>73</v>
          </cell>
          <cell r="R1144" t="str">
            <v>подземная</v>
          </cell>
          <cell r="S1144" t="str">
            <v>т. Трасса</v>
          </cell>
        </row>
        <row r="1145">
          <cell r="M1145">
            <v>11</v>
          </cell>
          <cell r="O1145" t="str">
            <v>Южный район</v>
          </cell>
          <cell r="P1145">
            <v>150</v>
          </cell>
          <cell r="Q1145">
            <v>60</v>
          </cell>
          <cell r="R1145" t="str">
            <v>подземная</v>
          </cell>
          <cell r="S1145" t="str">
            <v>т. Трасса</v>
          </cell>
        </row>
        <row r="1146">
          <cell r="M1146">
            <v>11</v>
          </cell>
          <cell r="O1146" t="str">
            <v>Южный район</v>
          </cell>
          <cell r="P1146">
            <v>200</v>
          </cell>
          <cell r="Q1146">
            <v>231</v>
          </cell>
          <cell r="R1146" t="str">
            <v>подземная</v>
          </cell>
          <cell r="S1146" t="str">
            <v>т. Трасса</v>
          </cell>
        </row>
        <row r="1147">
          <cell r="M1147" t="str">
            <v>2Г</v>
          </cell>
          <cell r="O1147" t="str">
            <v>Южный район</v>
          </cell>
          <cell r="P1147">
            <v>300</v>
          </cell>
          <cell r="Q1147">
            <v>217</v>
          </cell>
          <cell r="R1147" t="str">
            <v>подземная</v>
          </cell>
          <cell r="S1147" t="str">
            <v>т. Трасса</v>
          </cell>
        </row>
        <row r="1148">
          <cell r="M1148" t="str">
            <v>2Г</v>
          </cell>
          <cell r="O1148" t="str">
            <v>Южный район</v>
          </cell>
          <cell r="P1148">
            <v>100</v>
          </cell>
          <cell r="Q1148">
            <v>42.7</v>
          </cell>
          <cell r="R1148" t="str">
            <v>подземная</v>
          </cell>
          <cell r="S1148" t="str">
            <v>т. Трасса</v>
          </cell>
        </row>
        <row r="1149">
          <cell r="M1149" t="str">
            <v>2Г</v>
          </cell>
          <cell r="O1149" t="str">
            <v>Южный район</v>
          </cell>
          <cell r="P1149">
            <v>80</v>
          </cell>
          <cell r="Q1149">
            <v>42.7</v>
          </cell>
          <cell r="R1149" t="str">
            <v>подземная</v>
          </cell>
          <cell r="S1149" t="str">
            <v>т. Трасса</v>
          </cell>
        </row>
        <row r="1150">
          <cell r="M1150">
            <v>4</v>
          </cell>
          <cell r="O1150" t="str">
            <v>Южный район</v>
          </cell>
          <cell r="P1150">
            <v>150</v>
          </cell>
          <cell r="Q1150">
            <v>108</v>
          </cell>
          <cell r="R1150" t="str">
            <v>подземная</v>
          </cell>
          <cell r="S1150" t="str">
            <v>т. Трасса</v>
          </cell>
        </row>
        <row r="1151">
          <cell r="M1151">
            <v>4</v>
          </cell>
          <cell r="O1151" t="str">
            <v>Южный район</v>
          </cell>
          <cell r="P1151">
            <v>100</v>
          </cell>
          <cell r="Q1151">
            <v>119</v>
          </cell>
          <cell r="R1151" t="str">
            <v>подземная</v>
          </cell>
          <cell r="S1151" t="str">
            <v>т. Трасса</v>
          </cell>
        </row>
        <row r="1152">
          <cell r="M1152" t="str">
            <v>2Н</v>
          </cell>
          <cell r="O1152" t="str">
            <v>Южный район</v>
          </cell>
          <cell r="P1152">
            <v>200</v>
          </cell>
          <cell r="Q1152">
            <v>41.6</v>
          </cell>
          <cell r="R1152" t="str">
            <v>подземная</v>
          </cell>
          <cell r="S1152" t="str">
            <v>т. Трасса</v>
          </cell>
        </row>
        <row r="1153">
          <cell r="M1153" t="str">
            <v>2Н</v>
          </cell>
          <cell r="O1153" t="str">
            <v>Южный район</v>
          </cell>
          <cell r="P1153">
            <v>150</v>
          </cell>
          <cell r="Q1153">
            <v>142</v>
          </cell>
          <cell r="R1153" t="str">
            <v>подземная</v>
          </cell>
          <cell r="S1153" t="str">
            <v>т. Трасса</v>
          </cell>
        </row>
        <row r="1154">
          <cell r="M1154" t="str">
            <v>2Н</v>
          </cell>
          <cell r="O1154" t="str">
            <v>Южный район</v>
          </cell>
          <cell r="P1154">
            <v>100</v>
          </cell>
          <cell r="Q1154">
            <v>76.8</v>
          </cell>
          <cell r="R1154" t="str">
            <v>подземная</v>
          </cell>
          <cell r="S1154" t="str">
            <v>т. Трасса</v>
          </cell>
        </row>
        <row r="1155">
          <cell r="M1155" t="str">
            <v>2Н</v>
          </cell>
          <cell r="O1155" t="str">
            <v>Южный район</v>
          </cell>
          <cell r="P1155">
            <v>80</v>
          </cell>
          <cell r="Q1155">
            <v>86.6</v>
          </cell>
          <cell r="R1155" t="str">
            <v>подземная</v>
          </cell>
          <cell r="S1155" t="str">
            <v>т. Трасса</v>
          </cell>
        </row>
        <row r="1156">
          <cell r="M1156" t="str">
            <v>2Н</v>
          </cell>
          <cell r="O1156" t="str">
            <v>Южный район</v>
          </cell>
          <cell r="P1156">
            <v>50</v>
          </cell>
          <cell r="Q1156">
            <v>117</v>
          </cell>
          <cell r="R1156" t="str">
            <v>подземная</v>
          </cell>
          <cell r="S1156" t="str">
            <v>т. Трасса</v>
          </cell>
        </row>
        <row r="1157">
          <cell r="M1157">
            <v>1</v>
          </cell>
          <cell r="O1157" t="str">
            <v>Южный район</v>
          </cell>
          <cell r="P1157">
            <v>150</v>
          </cell>
          <cell r="Q1157">
            <v>254.9</v>
          </cell>
          <cell r="R1157" t="str">
            <v>подземная</v>
          </cell>
          <cell r="S1157" t="str">
            <v>т. Трасса</v>
          </cell>
        </row>
        <row r="1158">
          <cell r="M1158">
            <v>1</v>
          </cell>
          <cell r="O1158" t="str">
            <v>Южный район</v>
          </cell>
          <cell r="P1158">
            <v>100</v>
          </cell>
          <cell r="Q1158">
            <v>106.4</v>
          </cell>
          <cell r="R1158" t="str">
            <v>подземная</v>
          </cell>
          <cell r="S1158" t="str">
            <v>т. Трасса</v>
          </cell>
        </row>
        <row r="1159">
          <cell r="M1159" t="str">
            <v>12Т</v>
          </cell>
          <cell r="O1159" t="str">
            <v>Южный район</v>
          </cell>
          <cell r="P1159">
            <v>70</v>
          </cell>
          <cell r="Q1159">
            <v>32.700000000000003</v>
          </cell>
          <cell r="R1159" t="str">
            <v>подземная</v>
          </cell>
          <cell r="S1159" t="str">
            <v>т. Трасса</v>
          </cell>
        </row>
        <row r="1160">
          <cell r="M1160" t="str">
            <v>12Т</v>
          </cell>
          <cell r="O1160" t="str">
            <v>Южный район</v>
          </cell>
          <cell r="P1160">
            <v>50</v>
          </cell>
          <cell r="Q1160">
            <v>7</v>
          </cell>
          <cell r="R1160" t="str">
            <v>подземная</v>
          </cell>
          <cell r="S1160" t="str">
            <v>т. Трасса</v>
          </cell>
        </row>
        <row r="1161">
          <cell r="M1161" t="str">
            <v>12Т</v>
          </cell>
          <cell r="O1161" t="str">
            <v>Южный район</v>
          </cell>
          <cell r="P1161">
            <v>150</v>
          </cell>
          <cell r="Q1161">
            <v>384</v>
          </cell>
          <cell r="R1161" t="str">
            <v>подземная</v>
          </cell>
          <cell r="S1161" t="str">
            <v>т. Трасса</v>
          </cell>
        </row>
        <row r="1162">
          <cell r="M1162" t="str">
            <v>12Т</v>
          </cell>
          <cell r="O1162" t="str">
            <v>Южный район</v>
          </cell>
          <cell r="P1162">
            <v>100</v>
          </cell>
          <cell r="Q1162">
            <v>68</v>
          </cell>
          <cell r="R1162" t="str">
            <v>подземная</v>
          </cell>
          <cell r="S1162" t="str">
            <v>т. Трасса</v>
          </cell>
        </row>
        <row r="1163">
          <cell r="M1163" t="str">
            <v>12Т</v>
          </cell>
          <cell r="O1163" t="str">
            <v>Южный район</v>
          </cell>
          <cell r="P1163">
            <v>300</v>
          </cell>
          <cell r="Q1163">
            <v>311.10000000000002</v>
          </cell>
          <cell r="R1163" t="str">
            <v>подземная</v>
          </cell>
          <cell r="S1163" t="str">
            <v>т. Трасса</v>
          </cell>
        </row>
        <row r="1164">
          <cell r="M1164" t="str">
            <v>12Т</v>
          </cell>
          <cell r="O1164" t="str">
            <v>Южный район</v>
          </cell>
          <cell r="P1164">
            <v>150</v>
          </cell>
          <cell r="Q1164">
            <v>302.8</v>
          </cell>
          <cell r="R1164" t="str">
            <v>подземная</v>
          </cell>
          <cell r="S1164" t="str">
            <v>т. Трасса</v>
          </cell>
        </row>
        <row r="1165">
          <cell r="M1165" t="str">
            <v>12Т</v>
          </cell>
          <cell r="O1165" t="str">
            <v>Южный район</v>
          </cell>
          <cell r="P1165">
            <v>100</v>
          </cell>
          <cell r="Q1165">
            <v>159.6</v>
          </cell>
          <cell r="R1165" t="str">
            <v>подземная</v>
          </cell>
          <cell r="S1165" t="str">
            <v>т. Трасса</v>
          </cell>
        </row>
        <row r="1166">
          <cell r="M1166" t="str">
            <v>12Т</v>
          </cell>
          <cell r="O1166" t="str">
            <v>Южный район</v>
          </cell>
          <cell r="P1166">
            <v>70</v>
          </cell>
          <cell r="Q1166">
            <v>69.5</v>
          </cell>
          <cell r="R1166" t="str">
            <v>подземная</v>
          </cell>
          <cell r="S1166" t="str">
            <v>т. Трасса</v>
          </cell>
        </row>
        <row r="1167">
          <cell r="M1167" t="str">
            <v>12Т</v>
          </cell>
          <cell r="O1167" t="str">
            <v>Южный район</v>
          </cell>
          <cell r="P1167">
            <v>50</v>
          </cell>
          <cell r="Q1167">
            <v>9</v>
          </cell>
          <cell r="R1167" t="str">
            <v>подземная</v>
          </cell>
          <cell r="S1167" t="str">
            <v>т. Трасса</v>
          </cell>
        </row>
        <row r="1168">
          <cell r="M1168" t="str">
            <v>2Г</v>
          </cell>
          <cell r="O1168" t="str">
            <v>Южный район</v>
          </cell>
          <cell r="P1168">
            <v>150</v>
          </cell>
          <cell r="Q1168">
            <v>161.9</v>
          </cell>
          <cell r="R1168" t="str">
            <v>подземная</v>
          </cell>
          <cell r="S1168" t="str">
            <v>т. Трасса</v>
          </cell>
        </row>
        <row r="1169">
          <cell r="M1169" t="str">
            <v>2Г</v>
          </cell>
          <cell r="O1169" t="str">
            <v>Южный район</v>
          </cell>
          <cell r="P1169">
            <v>100</v>
          </cell>
          <cell r="Q1169">
            <v>151.30000000000001</v>
          </cell>
          <cell r="R1169" t="str">
            <v>подземная</v>
          </cell>
          <cell r="S1169" t="str">
            <v>т. Трасса</v>
          </cell>
        </row>
        <row r="1170">
          <cell r="M1170" t="str">
            <v>2Г</v>
          </cell>
          <cell r="O1170" t="str">
            <v>Южный район</v>
          </cell>
          <cell r="P1170">
            <v>50</v>
          </cell>
          <cell r="Q1170">
            <v>30</v>
          </cell>
          <cell r="R1170" t="str">
            <v>подземная</v>
          </cell>
          <cell r="S1170" t="str">
            <v>т. Трасса</v>
          </cell>
        </row>
        <row r="1171">
          <cell r="M1171" t="str">
            <v>2Г</v>
          </cell>
          <cell r="O1171" t="str">
            <v>Южный район</v>
          </cell>
          <cell r="P1171">
            <v>200</v>
          </cell>
          <cell r="Q1171">
            <v>110.8</v>
          </cell>
          <cell r="R1171" t="str">
            <v>подземная</v>
          </cell>
          <cell r="S1171" t="str">
            <v>т. Трасса</v>
          </cell>
        </row>
        <row r="1172">
          <cell r="M1172" t="str">
            <v>2Г</v>
          </cell>
          <cell r="O1172" t="str">
            <v>Южный район</v>
          </cell>
          <cell r="P1172">
            <v>100</v>
          </cell>
          <cell r="Q1172">
            <v>56</v>
          </cell>
          <cell r="R1172" t="str">
            <v>Надземная</v>
          </cell>
          <cell r="S1172" t="str">
            <v>т. Трасса</v>
          </cell>
        </row>
        <row r="1173">
          <cell r="M1173" t="str">
            <v>2Г</v>
          </cell>
          <cell r="O1173" t="str">
            <v>Южный район</v>
          </cell>
          <cell r="P1173">
            <v>100</v>
          </cell>
          <cell r="Q1173">
            <v>135</v>
          </cell>
          <cell r="R1173" t="str">
            <v>подземная</v>
          </cell>
          <cell r="S1173" t="str">
            <v>т. Трасса</v>
          </cell>
        </row>
        <row r="1174">
          <cell r="M1174">
            <v>1</v>
          </cell>
          <cell r="O1174" t="str">
            <v>Южный район</v>
          </cell>
          <cell r="P1174">
            <v>80</v>
          </cell>
          <cell r="Q1174">
            <v>112.2</v>
          </cell>
          <cell r="R1174" t="str">
            <v>подземная</v>
          </cell>
          <cell r="S1174" t="str">
            <v>т. Трасса</v>
          </cell>
        </row>
        <row r="1175">
          <cell r="M1175">
            <v>1</v>
          </cell>
          <cell r="O1175" t="str">
            <v>Южный район</v>
          </cell>
          <cell r="P1175">
            <v>50</v>
          </cell>
          <cell r="Q1175">
            <v>37.299999999999997</v>
          </cell>
          <cell r="R1175" t="str">
            <v>подземная</v>
          </cell>
          <cell r="S1175" t="str">
            <v>т. Трасса</v>
          </cell>
        </row>
        <row r="1176">
          <cell r="M1176" t="str">
            <v>2Г</v>
          </cell>
          <cell r="O1176" t="str">
            <v>Южный район</v>
          </cell>
          <cell r="P1176">
            <v>300</v>
          </cell>
          <cell r="Q1176">
            <v>226</v>
          </cell>
          <cell r="R1176" t="str">
            <v>подземная</v>
          </cell>
          <cell r="S1176" t="str">
            <v>т. Трасса</v>
          </cell>
        </row>
        <row r="1177">
          <cell r="M1177" t="str">
            <v>2Г</v>
          </cell>
          <cell r="O1177" t="str">
            <v>Южный район</v>
          </cell>
          <cell r="P1177">
            <v>150</v>
          </cell>
          <cell r="Q1177">
            <v>53</v>
          </cell>
          <cell r="R1177" t="str">
            <v>подземная</v>
          </cell>
          <cell r="S1177" t="str">
            <v>т. Трасса</v>
          </cell>
        </row>
        <row r="1178">
          <cell r="M1178">
            <v>1</v>
          </cell>
          <cell r="O1178" t="str">
            <v>Южный район</v>
          </cell>
          <cell r="P1178">
            <v>100</v>
          </cell>
          <cell r="Q1178">
            <v>126.8</v>
          </cell>
          <cell r="R1178" t="str">
            <v>подземная</v>
          </cell>
          <cell r="S1178" t="str">
            <v>т. Трасса</v>
          </cell>
        </row>
        <row r="1179">
          <cell r="M1179" t="str">
            <v>2 (ЮГ)</v>
          </cell>
          <cell r="O1179" t="str">
            <v>Южный район</v>
          </cell>
          <cell r="P1179">
            <v>200</v>
          </cell>
          <cell r="Q1179">
            <v>324.5</v>
          </cell>
          <cell r="R1179" t="str">
            <v>подземная</v>
          </cell>
          <cell r="S1179" t="str">
            <v>т. Трасса</v>
          </cell>
        </row>
        <row r="1180">
          <cell r="M1180" t="str">
            <v>2 (ЮГ)</v>
          </cell>
          <cell r="O1180" t="str">
            <v>Южный район</v>
          </cell>
          <cell r="P1180">
            <v>150</v>
          </cell>
          <cell r="Q1180">
            <v>42.3</v>
          </cell>
          <cell r="R1180" t="str">
            <v>подземная</v>
          </cell>
          <cell r="S1180" t="str">
            <v>т. Трасса</v>
          </cell>
        </row>
        <row r="1181">
          <cell r="M1181">
            <v>1</v>
          </cell>
          <cell r="O1181" t="str">
            <v>Южный район</v>
          </cell>
          <cell r="P1181">
            <v>250</v>
          </cell>
          <cell r="Q1181">
            <v>150</v>
          </cell>
          <cell r="R1181" t="str">
            <v>подземная</v>
          </cell>
          <cell r="S1181" t="str">
            <v>т. Трасса</v>
          </cell>
        </row>
        <row r="1182">
          <cell r="M1182">
            <v>1</v>
          </cell>
          <cell r="O1182" t="str">
            <v>Южный район</v>
          </cell>
          <cell r="P1182">
            <v>250</v>
          </cell>
          <cell r="Q1182">
            <v>176</v>
          </cell>
          <cell r="R1182" t="str">
            <v>подземная</v>
          </cell>
          <cell r="S1182" t="str">
            <v>т. Трасса</v>
          </cell>
        </row>
        <row r="1183">
          <cell r="M1183">
            <v>4</v>
          </cell>
          <cell r="O1183" t="str">
            <v>Южный район</v>
          </cell>
          <cell r="P1183">
            <v>80</v>
          </cell>
          <cell r="Q1183">
            <v>28.8</v>
          </cell>
          <cell r="R1183" t="str">
            <v>подземная</v>
          </cell>
          <cell r="S1183" t="str">
            <v>т. Трасса</v>
          </cell>
        </row>
        <row r="1184">
          <cell r="M1184">
            <v>6</v>
          </cell>
          <cell r="O1184" t="str">
            <v>Северный район</v>
          </cell>
          <cell r="P1184">
            <v>200</v>
          </cell>
          <cell r="Q1184">
            <v>503</v>
          </cell>
          <cell r="R1184" t="str">
            <v>подземная</v>
          </cell>
          <cell r="S1184" t="str">
            <v>т. Трасса</v>
          </cell>
          <cell r="T1184" t="str">
            <v>4-х трубная</v>
          </cell>
        </row>
        <row r="1185">
          <cell r="M1185">
            <v>6</v>
          </cell>
          <cell r="O1185" t="str">
            <v>Северный район</v>
          </cell>
          <cell r="P1185">
            <v>100</v>
          </cell>
          <cell r="Q1185">
            <v>175</v>
          </cell>
          <cell r="R1185" t="str">
            <v>подземная</v>
          </cell>
          <cell r="S1185" t="str">
            <v>т. Трасса</v>
          </cell>
          <cell r="T1185" t="str">
            <v>4-х трубная</v>
          </cell>
        </row>
        <row r="1186">
          <cell r="M1186">
            <v>6</v>
          </cell>
          <cell r="O1186" t="str">
            <v>Северный район</v>
          </cell>
          <cell r="P1186">
            <v>150</v>
          </cell>
          <cell r="Q1186">
            <v>250</v>
          </cell>
          <cell r="R1186" t="str">
            <v>подземная</v>
          </cell>
          <cell r="S1186" t="str">
            <v>ГВС</v>
          </cell>
          <cell r="T1186" t="str">
            <v>4-х трубная</v>
          </cell>
        </row>
        <row r="1187">
          <cell r="M1187">
            <v>6</v>
          </cell>
          <cell r="O1187" t="str">
            <v>Северный район</v>
          </cell>
          <cell r="P1187">
            <v>100</v>
          </cell>
          <cell r="Q1187">
            <v>250</v>
          </cell>
          <cell r="R1187" t="str">
            <v>подземная</v>
          </cell>
          <cell r="S1187" t="str">
            <v>ГВС</v>
          </cell>
          <cell r="T1187" t="str">
            <v>4-х трубная</v>
          </cell>
        </row>
        <row r="1188">
          <cell r="M1188">
            <v>6</v>
          </cell>
          <cell r="O1188" t="str">
            <v>Северный район</v>
          </cell>
          <cell r="P1188">
            <v>70</v>
          </cell>
          <cell r="Q1188">
            <v>159</v>
          </cell>
          <cell r="R1188" t="str">
            <v>подземная</v>
          </cell>
          <cell r="S1188" t="str">
            <v>ГВС</v>
          </cell>
          <cell r="T1188" t="str">
            <v>4-х трубная</v>
          </cell>
        </row>
        <row r="1189">
          <cell r="M1189">
            <v>6</v>
          </cell>
          <cell r="O1189" t="str">
            <v>Северный район</v>
          </cell>
          <cell r="P1189">
            <v>50</v>
          </cell>
          <cell r="Q1189">
            <v>27</v>
          </cell>
          <cell r="R1189" t="str">
            <v>подземная</v>
          </cell>
          <cell r="S1189" t="str">
            <v>т. Трасса</v>
          </cell>
        </row>
        <row r="1190">
          <cell r="M1190" t="str">
            <v>7Т</v>
          </cell>
          <cell r="O1190" t="str">
            <v>Северный район</v>
          </cell>
          <cell r="P1190">
            <v>80</v>
          </cell>
          <cell r="Q1190">
            <v>42</v>
          </cell>
          <cell r="R1190" t="str">
            <v>подземная</v>
          </cell>
          <cell r="S1190" t="str">
            <v>т. Трасса</v>
          </cell>
        </row>
        <row r="1191">
          <cell r="M1191">
            <v>4</v>
          </cell>
          <cell r="O1191" t="str">
            <v>Южный район</v>
          </cell>
          <cell r="P1191">
            <v>70</v>
          </cell>
          <cell r="Q1191">
            <v>47</v>
          </cell>
          <cell r="R1191" t="str">
            <v>подземная</v>
          </cell>
          <cell r="S1191" t="str">
            <v>т. Трасса</v>
          </cell>
        </row>
        <row r="1192">
          <cell r="M1192">
            <v>4</v>
          </cell>
          <cell r="O1192" t="str">
            <v>Южный район</v>
          </cell>
          <cell r="P1192">
            <v>50</v>
          </cell>
          <cell r="Q1192">
            <v>43</v>
          </cell>
          <cell r="R1192" t="str">
            <v>подземная</v>
          </cell>
          <cell r="S1192" t="str">
            <v>т. Трасса</v>
          </cell>
        </row>
        <row r="1193">
          <cell r="M1193">
            <v>4</v>
          </cell>
          <cell r="O1193" t="str">
            <v>Южный район</v>
          </cell>
          <cell r="P1193">
            <v>80</v>
          </cell>
          <cell r="Q1193">
            <v>90</v>
          </cell>
          <cell r="R1193" t="str">
            <v>подземная</v>
          </cell>
          <cell r="S1193" t="str">
            <v>т. Трасса</v>
          </cell>
        </row>
        <row r="1194">
          <cell r="M1194" t="str">
            <v>11Л</v>
          </cell>
          <cell r="O1194" t="str">
            <v>Южный район</v>
          </cell>
          <cell r="P1194">
            <v>50</v>
          </cell>
          <cell r="Q1194">
            <v>124</v>
          </cell>
          <cell r="R1194" t="str">
            <v>подземная</v>
          </cell>
          <cell r="S1194" t="str">
            <v>т. Трасса</v>
          </cell>
        </row>
        <row r="1195">
          <cell r="M1195" t="str">
            <v>2 (ЮГ)</v>
          </cell>
          <cell r="O1195" t="str">
            <v>Южный район</v>
          </cell>
          <cell r="P1195">
            <v>80</v>
          </cell>
          <cell r="Q1195">
            <v>170</v>
          </cell>
          <cell r="R1195" t="str">
            <v>подземная</v>
          </cell>
          <cell r="S1195" t="str">
            <v>т. Трасса</v>
          </cell>
        </row>
        <row r="1196">
          <cell r="M1196">
            <v>7</v>
          </cell>
          <cell r="O1196" t="str">
            <v>Северный район</v>
          </cell>
          <cell r="P1196">
            <v>80</v>
          </cell>
          <cell r="Q1196">
            <v>80</v>
          </cell>
          <cell r="R1196" t="str">
            <v>подземная</v>
          </cell>
          <cell r="S1196" t="str">
            <v>т. Трасса</v>
          </cell>
        </row>
        <row r="1197">
          <cell r="M1197" t="str">
            <v>8Б</v>
          </cell>
          <cell r="O1197" t="str">
            <v>Северный район</v>
          </cell>
          <cell r="P1197">
            <v>250</v>
          </cell>
          <cell r="Q1197">
            <v>1405</v>
          </cell>
          <cell r="R1197" t="str">
            <v>подземная</v>
          </cell>
          <cell r="S1197" t="str">
            <v>т. Трасса</v>
          </cell>
        </row>
        <row r="1198">
          <cell r="M1198" t="str">
            <v>8Б</v>
          </cell>
          <cell r="O1198" t="str">
            <v>Северный район</v>
          </cell>
          <cell r="P1198">
            <v>150</v>
          </cell>
          <cell r="Q1198">
            <v>427</v>
          </cell>
          <cell r="R1198" t="str">
            <v>подземная</v>
          </cell>
          <cell r="S1198" t="str">
            <v>т. Трасса</v>
          </cell>
        </row>
        <row r="1199">
          <cell r="M1199" t="str">
            <v>8Б</v>
          </cell>
          <cell r="O1199" t="str">
            <v>Северный район</v>
          </cell>
          <cell r="P1199">
            <v>125</v>
          </cell>
          <cell r="Q1199">
            <v>15</v>
          </cell>
          <cell r="R1199" t="str">
            <v>подземная</v>
          </cell>
          <cell r="S1199" t="str">
            <v>т. Трасса</v>
          </cell>
        </row>
        <row r="1200">
          <cell r="M1200" t="str">
            <v>8Б</v>
          </cell>
          <cell r="O1200" t="str">
            <v>Северный район</v>
          </cell>
          <cell r="P1200">
            <v>100</v>
          </cell>
          <cell r="Q1200">
            <v>692</v>
          </cell>
          <cell r="R1200" t="str">
            <v>подземная</v>
          </cell>
          <cell r="S1200" t="str">
            <v>т. Трасса</v>
          </cell>
        </row>
        <row r="1201">
          <cell r="M1201" t="str">
            <v>8Б</v>
          </cell>
          <cell r="O1201" t="str">
            <v>Северный район</v>
          </cell>
          <cell r="P1201">
            <v>80</v>
          </cell>
          <cell r="Q1201">
            <v>245</v>
          </cell>
          <cell r="R1201" t="str">
            <v>подземная</v>
          </cell>
          <cell r="S1201" t="str">
            <v>т. Трасса</v>
          </cell>
        </row>
        <row r="1202">
          <cell r="M1202">
            <v>8</v>
          </cell>
          <cell r="O1202" t="str">
            <v>Северный район</v>
          </cell>
          <cell r="P1202">
            <v>70</v>
          </cell>
          <cell r="Q1202">
            <v>197</v>
          </cell>
          <cell r="R1202" t="str">
            <v>подземная</v>
          </cell>
          <cell r="S1202" t="str">
            <v>т. Трасса</v>
          </cell>
        </row>
        <row r="1203">
          <cell r="M1203" t="str">
            <v>8Б</v>
          </cell>
          <cell r="O1203" t="str">
            <v>Северный район</v>
          </cell>
          <cell r="P1203">
            <v>100</v>
          </cell>
          <cell r="Q1203">
            <v>165</v>
          </cell>
          <cell r="R1203" t="str">
            <v>подземная</v>
          </cell>
          <cell r="S1203" t="str">
            <v>т. Трасса</v>
          </cell>
        </row>
        <row r="1204">
          <cell r="M1204" t="str">
            <v>2 (Сев)</v>
          </cell>
          <cell r="O1204" t="str">
            <v>Северный район</v>
          </cell>
          <cell r="P1204">
            <v>300</v>
          </cell>
          <cell r="Q1204">
            <v>322</v>
          </cell>
          <cell r="R1204" t="str">
            <v>подземная</v>
          </cell>
          <cell r="S1204" t="str">
            <v>т. Трасса</v>
          </cell>
        </row>
        <row r="1205">
          <cell r="M1205" t="str">
            <v>2 (Сев)</v>
          </cell>
          <cell r="O1205" t="str">
            <v>Северный район</v>
          </cell>
          <cell r="P1205">
            <v>200</v>
          </cell>
          <cell r="Q1205">
            <v>255</v>
          </cell>
          <cell r="R1205" t="str">
            <v>подземная</v>
          </cell>
          <cell r="S1205" t="str">
            <v>т. Трасса</v>
          </cell>
        </row>
        <row r="1206">
          <cell r="M1206" t="str">
            <v>6К</v>
          </cell>
          <cell r="O1206" t="str">
            <v>Северный район</v>
          </cell>
          <cell r="P1206">
            <v>50</v>
          </cell>
          <cell r="Q1206">
            <v>38</v>
          </cell>
          <cell r="R1206" t="str">
            <v>подземная</v>
          </cell>
          <cell r="S1206" t="str">
            <v>т. Трасса</v>
          </cell>
        </row>
        <row r="1207">
          <cell r="M1207">
            <v>7</v>
          </cell>
          <cell r="O1207" t="str">
            <v>Северный район</v>
          </cell>
          <cell r="P1207">
            <v>150</v>
          </cell>
          <cell r="Q1207">
            <v>107.2</v>
          </cell>
          <cell r="R1207" t="str">
            <v>подземная</v>
          </cell>
          <cell r="S1207" t="str">
            <v>т. Трасса</v>
          </cell>
        </row>
        <row r="1208">
          <cell r="M1208">
            <v>3</v>
          </cell>
          <cell r="O1208" t="str">
            <v>Южный район</v>
          </cell>
          <cell r="P1208">
            <v>100</v>
          </cell>
          <cell r="Q1208">
            <v>118</v>
          </cell>
          <cell r="R1208" t="str">
            <v>подземная</v>
          </cell>
          <cell r="S1208" t="str">
            <v>т. Трасса</v>
          </cell>
        </row>
        <row r="1209">
          <cell r="M1209" t="str">
            <v>7Т</v>
          </cell>
          <cell r="O1209" t="str">
            <v>Северный район</v>
          </cell>
          <cell r="P1209">
            <v>80</v>
          </cell>
          <cell r="Q1209">
            <v>122.5</v>
          </cell>
          <cell r="R1209" t="str">
            <v>подземная</v>
          </cell>
          <cell r="S1209" t="str">
            <v>т. Трасса</v>
          </cell>
        </row>
        <row r="1210">
          <cell r="M1210" t="str">
            <v>7Т</v>
          </cell>
          <cell r="O1210" t="str">
            <v>Северный район</v>
          </cell>
          <cell r="P1210">
            <v>50</v>
          </cell>
          <cell r="Q1210">
            <v>50</v>
          </cell>
          <cell r="R1210" t="str">
            <v>подземная</v>
          </cell>
          <cell r="S1210" t="str">
            <v>т. Трасса</v>
          </cell>
        </row>
        <row r="1211">
          <cell r="M1211" t="str">
            <v>Б.Подгорная,153</v>
          </cell>
          <cell r="O1211" t="str">
            <v>РК</v>
          </cell>
          <cell r="P1211">
            <v>150</v>
          </cell>
          <cell r="Q1211">
            <v>30</v>
          </cell>
          <cell r="R1211" t="str">
            <v>подземная</v>
          </cell>
          <cell r="S1211" t="str">
            <v>т. Трасса</v>
          </cell>
        </row>
        <row r="1212">
          <cell r="M1212" t="str">
            <v>Б.Подгорная,153</v>
          </cell>
          <cell r="O1212" t="str">
            <v>РК</v>
          </cell>
          <cell r="P1212">
            <v>100</v>
          </cell>
          <cell r="Q1212">
            <v>220</v>
          </cell>
          <cell r="R1212" t="str">
            <v>подземная</v>
          </cell>
          <cell r="S1212" t="str">
            <v>т. Трасса</v>
          </cell>
        </row>
        <row r="1213">
          <cell r="M1213" t="str">
            <v>6А</v>
          </cell>
          <cell r="O1213" t="str">
            <v>Северный район</v>
          </cell>
          <cell r="P1213">
            <v>80</v>
          </cell>
          <cell r="Q1213">
            <v>92</v>
          </cell>
          <cell r="R1213" t="str">
            <v>подземная</v>
          </cell>
          <cell r="S1213" t="str">
            <v>т. Трасса</v>
          </cell>
        </row>
        <row r="1214">
          <cell r="M1214" t="str">
            <v>6А</v>
          </cell>
          <cell r="O1214" t="str">
            <v>Северный район</v>
          </cell>
          <cell r="P1214">
            <v>80</v>
          </cell>
          <cell r="Q1214">
            <v>90</v>
          </cell>
          <cell r="R1214" t="str">
            <v>подземная</v>
          </cell>
          <cell r="S1214" t="str">
            <v>т. Трасса</v>
          </cell>
        </row>
        <row r="1215">
          <cell r="M1215" t="str">
            <v>6А</v>
          </cell>
          <cell r="O1215" t="str">
            <v>Северный район</v>
          </cell>
          <cell r="P1215">
            <v>50</v>
          </cell>
          <cell r="Q1215">
            <v>30</v>
          </cell>
          <cell r="R1215" t="str">
            <v>подземная</v>
          </cell>
          <cell r="S1215" t="str">
            <v>т. Трасса</v>
          </cell>
        </row>
        <row r="1216">
          <cell r="M1216" t="str">
            <v>Ленина,147</v>
          </cell>
          <cell r="O1216" t="str">
            <v>РК</v>
          </cell>
          <cell r="P1216">
            <v>100</v>
          </cell>
          <cell r="Q1216">
            <v>259</v>
          </cell>
          <cell r="R1216" t="str">
            <v>подземная</v>
          </cell>
          <cell r="S1216" t="str">
            <v>т. Трасса</v>
          </cell>
        </row>
        <row r="1217">
          <cell r="M1217" t="str">
            <v>Ленина,147</v>
          </cell>
          <cell r="O1217" t="str">
            <v>РК</v>
          </cell>
          <cell r="P1217">
            <v>50</v>
          </cell>
          <cell r="Q1217">
            <v>25</v>
          </cell>
          <cell r="R1217" t="str">
            <v>подземная</v>
          </cell>
          <cell r="S1217" t="str">
            <v>т. Трасса</v>
          </cell>
        </row>
        <row r="1218">
          <cell r="M1218" t="str">
            <v>6А</v>
          </cell>
          <cell r="O1218" t="str">
            <v>Северный район</v>
          </cell>
          <cell r="P1218">
            <v>150</v>
          </cell>
          <cell r="Q1218">
            <v>416</v>
          </cell>
          <cell r="R1218" t="str">
            <v>Надземная</v>
          </cell>
          <cell r="S1218" t="str">
            <v>т. Трасса</v>
          </cell>
        </row>
        <row r="1219">
          <cell r="M1219" t="str">
            <v>ДК № 21</v>
          </cell>
          <cell r="O1219" t="str">
            <v>РК</v>
          </cell>
          <cell r="P1219">
            <v>70</v>
          </cell>
          <cell r="Q1219">
            <v>125</v>
          </cell>
          <cell r="R1219" t="str">
            <v>Надземная</v>
          </cell>
          <cell r="S1219" t="str">
            <v>т. Трасса</v>
          </cell>
        </row>
        <row r="1220">
          <cell r="M1220" t="str">
            <v>ДК № 21</v>
          </cell>
          <cell r="O1220" t="str">
            <v>РК</v>
          </cell>
          <cell r="P1220">
            <v>50</v>
          </cell>
          <cell r="Q1220">
            <v>75</v>
          </cell>
          <cell r="R1220" t="str">
            <v>Надземная</v>
          </cell>
          <cell r="S1220" t="str">
            <v>т. Трасса</v>
          </cell>
        </row>
        <row r="1221">
          <cell r="M1221" t="str">
            <v>2 (Сев)</v>
          </cell>
          <cell r="O1221" t="str">
            <v>Северный район</v>
          </cell>
          <cell r="P1221">
            <v>100</v>
          </cell>
          <cell r="Q1221">
            <v>12</v>
          </cell>
          <cell r="R1221" t="str">
            <v>подземная</v>
          </cell>
          <cell r="S1221" t="str">
            <v>т. Трасса</v>
          </cell>
        </row>
        <row r="1222">
          <cell r="M1222" t="str">
            <v>2 (Сев)</v>
          </cell>
          <cell r="O1222" t="str">
            <v>Северный район</v>
          </cell>
          <cell r="P1222">
            <v>80</v>
          </cell>
          <cell r="Q1222">
            <v>51.6</v>
          </cell>
          <cell r="R1222" t="str">
            <v>подземная</v>
          </cell>
          <cell r="S1222" t="str">
            <v>т. Трасса</v>
          </cell>
        </row>
        <row r="1223">
          <cell r="M1223">
            <v>7</v>
          </cell>
          <cell r="O1223" t="str">
            <v>Северный район</v>
          </cell>
          <cell r="P1223">
            <v>150</v>
          </cell>
          <cell r="Q1223">
            <v>164.7</v>
          </cell>
          <cell r="R1223" t="str">
            <v>подземная</v>
          </cell>
          <cell r="S1223" t="str">
            <v>т. Трасса</v>
          </cell>
        </row>
        <row r="1224">
          <cell r="M1224">
            <v>7</v>
          </cell>
          <cell r="O1224" t="str">
            <v>Северный район</v>
          </cell>
          <cell r="P1224">
            <v>80</v>
          </cell>
          <cell r="Q1224">
            <v>55.7</v>
          </cell>
          <cell r="R1224" t="str">
            <v>подземная</v>
          </cell>
          <cell r="S1224" t="str">
            <v>т. Трасса</v>
          </cell>
        </row>
        <row r="1225">
          <cell r="M1225">
            <v>7</v>
          </cell>
          <cell r="O1225" t="str">
            <v>Северный район</v>
          </cell>
          <cell r="P1225">
            <v>70</v>
          </cell>
          <cell r="Q1225">
            <v>9.1999999999999993</v>
          </cell>
          <cell r="R1225" t="str">
            <v>подземная</v>
          </cell>
          <cell r="S1225" t="str">
            <v>т. Трасса</v>
          </cell>
        </row>
        <row r="1226">
          <cell r="M1226">
            <v>7</v>
          </cell>
          <cell r="O1226" t="str">
            <v>Северный район</v>
          </cell>
          <cell r="P1226">
            <v>50</v>
          </cell>
          <cell r="Q1226">
            <v>33.799999999999997</v>
          </cell>
          <cell r="R1226" t="str">
            <v>подземная</v>
          </cell>
          <cell r="S1226" t="str">
            <v>т. Трасса</v>
          </cell>
        </row>
        <row r="1227">
          <cell r="M1227" t="str">
            <v>6К</v>
          </cell>
          <cell r="O1227" t="str">
            <v>Северный район</v>
          </cell>
          <cell r="P1227">
            <v>70</v>
          </cell>
          <cell r="Q1227">
            <v>61</v>
          </cell>
          <cell r="R1227" t="str">
            <v>подземная</v>
          </cell>
          <cell r="S1227" t="str">
            <v>т. Трасса</v>
          </cell>
        </row>
        <row r="1228">
          <cell r="M1228" t="str">
            <v>6К</v>
          </cell>
          <cell r="O1228" t="str">
            <v>Северный район</v>
          </cell>
          <cell r="P1228">
            <v>100</v>
          </cell>
          <cell r="Q1228">
            <v>184</v>
          </cell>
          <cell r="R1228" t="str">
            <v>подземная</v>
          </cell>
          <cell r="S1228" t="str">
            <v>т. Трасса</v>
          </cell>
        </row>
        <row r="1229">
          <cell r="M1229" t="str">
            <v>школа №52</v>
          </cell>
          <cell r="O1229" t="str">
            <v>РК</v>
          </cell>
          <cell r="P1229">
            <v>100</v>
          </cell>
          <cell r="Q1229">
            <v>506</v>
          </cell>
          <cell r="R1229" t="str">
            <v>подземная</v>
          </cell>
          <cell r="S1229" t="str">
            <v>т. Трасса</v>
          </cell>
        </row>
        <row r="1230">
          <cell r="M1230" t="str">
            <v>2 (Сев)</v>
          </cell>
          <cell r="O1230" t="str">
            <v>Северный район</v>
          </cell>
          <cell r="P1230">
            <v>150</v>
          </cell>
          <cell r="Q1230">
            <v>7</v>
          </cell>
          <cell r="R1230" t="str">
            <v>подземная</v>
          </cell>
          <cell r="S1230" t="str">
            <v>т. Трасса</v>
          </cell>
        </row>
        <row r="1231">
          <cell r="M1231" t="str">
            <v>2 (Сев)</v>
          </cell>
          <cell r="O1231" t="str">
            <v>Северный район</v>
          </cell>
          <cell r="P1231">
            <v>125</v>
          </cell>
          <cell r="Q1231">
            <v>50</v>
          </cell>
          <cell r="R1231" t="str">
            <v>подземная</v>
          </cell>
          <cell r="S1231" t="str">
            <v>т. Трасса</v>
          </cell>
        </row>
        <row r="1232">
          <cell r="M1232" t="str">
            <v>2 (Сев)</v>
          </cell>
          <cell r="O1232" t="str">
            <v>Северный район</v>
          </cell>
          <cell r="P1232">
            <v>100</v>
          </cell>
          <cell r="Q1232">
            <v>43</v>
          </cell>
          <cell r="R1232" t="str">
            <v>подземная</v>
          </cell>
          <cell r="S1232" t="str">
            <v>т. Трасса</v>
          </cell>
        </row>
        <row r="1233">
          <cell r="M1233" t="str">
            <v>2 (Сев)</v>
          </cell>
          <cell r="O1233" t="str">
            <v>Северный район</v>
          </cell>
          <cell r="P1233">
            <v>80</v>
          </cell>
          <cell r="Q1233">
            <v>151</v>
          </cell>
          <cell r="R1233" t="str">
            <v>подземная</v>
          </cell>
          <cell r="S1233" t="str">
            <v>т. Трасса</v>
          </cell>
        </row>
        <row r="1234">
          <cell r="M1234">
            <v>1</v>
          </cell>
          <cell r="O1234" t="str">
            <v>Южный район</v>
          </cell>
          <cell r="P1234">
            <v>300</v>
          </cell>
          <cell r="Q1234">
            <v>75</v>
          </cell>
          <cell r="R1234" t="str">
            <v>подземная</v>
          </cell>
          <cell r="S1234" t="str">
            <v>т. Трасса</v>
          </cell>
        </row>
        <row r="1235">
          <cell r="M1235">
            <v>1</v>
          </cell>
          <cell r="O1235" t="str">
            <v>Южный район</v>
          </cell>
          <cell r="P1235">
            <v>200</v>
          </cell>
          <cell r="Q1235">
            <v>355</v>
          </cell>
          <cell r="R1235" t="str">
            <v>подземная</v>
          </cell>
          <cell r="S1235" t="str">
            <v>т. Трасса</v>
          </cell>
        </row>
        <row r="1236">
          <cell r="M1236">
            <v>1</v>
          </cell>
          <cell r="O1236" t="str">
            <v>Южный район</v>
          </cell>
          <cell r="P1236">
            <v>150</v>
          </cell>
          <cell r="Q1236">
            <v>250</v>
          </cell>
          <cell r="R1236" t="str">
            <v>подземная</v>
          </cell>
          <cell r="S1236" t="str">
            <v>т. Трасса</v>
          </cell>
        </row>
        <row r="1237">
          <cell r="M1237" t="str">
            <v>2Г</v>
          </cell>
          <cell r="O1237" t="str">
            <v>Южный район</v>
          </cell>
          <cell r="P1237">
            <v>50</v>
          </cell>
          <cell r="Q1237">
            <v>14.8</v>
          </cell>
          <cell r="R1237" t="str">
            <v>подземная</v>
          </cell>
          <cell r="S1237" t="str">
            <v>т. Трасса</v>
          </cell>
        </row>
        <row r="1238">
          <cell r="M1238">
            <v>4</v>
          </cell>
          <cell r="O1238" t="str">
            <v>Южный район</v>
          </cell>
          <cell r="P1238">
            <v>80</v>
          </cell>
          <cell r="Q1238">
            <v>82</v>
          </cell>
          <cell r="R1238" t="str">
            <v>подземная</v>
          </cell>
          <cell r="S1238" t="str">
            <v>т. Трасса</v>
          </cell>
        </row>
        <row r="1239">
          <cell r="M1239" t="str">
            <v>2Г</v>
          </cell>
          <cell r="O1239" t="str">
            <v>Южный район</v>
          </cell>
          <cell r="P1239">
            <v>200</v>
          </cell>
          <cell r="Q1239">
            <v>389.79999999999995</v>
          </cell>
          <cell r="R1239" t="str">
            <v>подземная</v>
          </cell>
          <cell r="S1239" t="str">
            <v>т. Трасса</v>
          </cell>
        </row>
        <row r="1240">
          <cell r="M1240" t="str">
            <v>2Г</v>
          </cell>
          <cell r="O1240" t="str">
            <v>Южный район</v>
          </cell>
          <cell r="P1240">
            <v>150</v>
          </cell>
          <cell r="Q1240">
            <v>54.7</v>
          </cell>
          <cell r="R1240" t="str">
            <v>подземная</v>
          </cell>
          <cell r="S1240" t="str">
            <v>т. Трасса</v>
          </cell>
        </row>
        <row r="1241">
          <cell r="M1241" t="str">
            <v>2Г</v>
          </cell>
          <cell r="O1241" t="str">
            <v>Южный район</v>
          </cell>
          <cell r="P1241">
            <v>100</v>
          </cell>
          <cell r="Q1241">
            <v>63.3</v>
          </cell>
          <cell r="R1241" t="str">
            <v>подземная</v>
          </cell>
          <cell r="S1241" t="str">
            <v>т. Трасса</v>
          </cell>
        </row>
        <row r="1242">
          <cell r="M1242" t="str">
            <v>2Г</v>
          </cell>
          <cell r="O1242" t="str">
            <v>Южный район</v>
          </cell>
          <cell r="P1242">
            <v>50</v>
          </cell>
          <cell r="Q1242">
            <v>14.8</v>
          </cell>
          <cell r="R1242" t="str">
            <v>подземная</v>
          </cell>
          <cell r="S1242" t="str">
            <v>т. Трасса</v>
          </cell>
        </row>
        <row r="1243">
          <cell r="M1243">
            <v>6</v>
          </cell>
          <cell r="O1243" t="str">
            <v>Северный район</v>
          </cell>
          <cell r="P1243">
            <v>100</v>
          </cell>
          <cell r="Q1243">
            <v>125</v>
          </cell>
          <cell r="R1243" t="str">
            <v>подземная</v>
          </cell>
          <cell r="S1243" t="str">
            <v>т. Трасса</v>
          </cell>
        </row>
        <row r="1244">
          <cell r="M1244" t="str">
            <v>2Н</v>
          </cell>
          <cell r="O1244" t="str">
            <v>Южный район</v>
          </cell>
          <cell r="P1244">
            <v>80</v>
          </cell>
          <cell r="Q1244">
            <v>59</v>
          </cell>
          <cell r="R1244" t="str">
            <v>подземная</v>
          </cell>
          <cell r="S1244" t="str">
            <v>т. Трасса</v>
          </cell>
        </row>
        <row r="1245">
          <cell r="M1245" t="str">
            <v>2Н</v>
          </cell>
          <cell r="O1245" t="str">
            <v>Южный район</v>
          </cell>
          <cell r="P1245">
            <v>70</v>
          </cell>
          <cell r="Q1245">
            <v>14</v>
          </cell>
          <cell r="R1245" t="str">
            <v>подземная</v>
          </cell>
          <cell r="S1245" t="str">
            <v>т. Трасса</v>
          </cell>
        </row>
        <row r="1246">
          <cell r="M1246" t="str">
            <v>2Н</v>
          </cell>
          <cell r="O1246" t="str">
            <v>Южный район</v>
          </cell>
          <cell r="P1246">
            <v>50</v>
          </cell>
          <cell r="Q1246">
            <v>32.5</v>
          </cell>
          <cell r="R1246" t="str">
            <v>подземная</v>
          </cell>
          <cell r="S1246" t="str">
            <v>т. Трасса</v>
          </cell>
        </row>
        <row r="1247">
          <cell r="M1247">
            <v>5</v>
          </cell>
          <cell r="O1247" t="str">
            <v>Южный район</v>
          </cell>
          <cell r="P1247">
            <v>100</v>
          </cell>
          <cell r="Q1247">
            <v>29.5</v>
          </cell>
          <cell r="R1247" t="str">
            <v>подземная</v>
          </cell>
          <cell r="S1247" t="str">
            <v>т. Трасса</v>
          </cell>
        </row>
        <row r="1248">
          <cell r="M1248">
            <v>11</v>
          </cell>
          <cell r="O1248" t="str">
            <v>Южный район</v>
          </cell>
          <cell r="P1248">
            <v>70</v>
          </cell>
          <cell r="Q1248">
            <v>35</v>
          </cell>
          <cell r="R1248" t="str">
            <v>подземная</v>
          </cell>
          <cell r="S1248" t="str">
            <v>т. Трасса</v>
          </cell>
        </row>
        <row r="1249">
          <cell r="M1249">
            <v>6</v>
          </cell>
          <cell r="O1249" t="str">
            <v>Северный район</v>
          </cell>
          <cell r="P1249">
            <v>100</v>
          </cell>
          <cell r="Q1249">
            <v>41.25</v>
          </cell>
          <cell r="R1249" t="str">
            <v>подземная</v>
          </cell>
          <cell r="S1249" t="str">
            <v>т. Трасса</v>
          </cell>
        </row>
        <row r="1250">
          <cell r="M1250">
            <v>5</v>
          </cell>
          <cell r="O1250" t="str">
            <v>Южный район</v>
          </cell>
          <cell r="P1250">
            <v>150</v>
          </cell>
          <cell r="Q1250">
            <v>15</v>
          </cell>
          <cell r="R1250" t="str">
            <v>подземная</v>
          </cell>
          <cell r="S1250" t="str">
            <v>т. Трасса</v>
          </cell>
        </row>
        <row r="1251">
          <cell r="M1251">
            <v>4</v>
          </cell>
          <cell r="O1251" t="str">
            <v>Южный район</v>
          </cell>
          <cell r="P1251">
            <v>80</v>
          </cell>
          <cell r="Q1251">
            <v>186.5</v>
          </cell>
          <cell r="R1251" t="str">
            <v>подземная</v>
          </cell>
          <cell r="S1251" t="str">
            <v>т. Трасса</v>
          </cell>
        </row>
        <row r="1252">
          <cell r="M1252">
            <v>8</v>
          </cell>
          <cell r="O1252" t="str">
            <v>Северный район</v>
          </cell>
          <cell r="P1252">
            <v>70</v>
          </cell>
          <cell r="Q1252">
            <v>72</v>
          </cell>
          <cell r="R1252" t="str">
            <v>подземная</v>
          </cell>
          <cell r="S1252" t="str">
            <v>т. Трасса</v>
          </cell>
        </row>
        <row r="1253">
          <cell r="M1253">
            <v>12</v>
          </cell>
          <cell r="O1253" t="str">
            <v>Южный район</v>
          </cell>
          <cell r="P1253">
            <v>100</v>
          </cell>
          <cell r="Q1253">
            <v>372</v>
          </cell>
          <cell r="R1253" t="str">
            <v>подземная</v>
          </cell>
          <cell r="S1253" t="str">
            <v>т. Трасса</v>
          </cell>
        </row>
        <row r="1254">
          <cell r="M1254" t="str">
            <v>12Т</v>
          </cell>
          <cell r="O1254" t="str">
            <v>Южный район</v>
          </cell>
          <cell r="P1254">
            <v>50</v>
          </cell>
          <cell r="Q1254">
            <v>62</v>
          </cell>
          <cell r="R1254" t="str">
            <v>подземная</v>
          </cell>
          <cell r="S1254" t="str">
            <v>т. Трасса</v>
          </cell>
        </row>
        <row r="1255">
          <cell r="M1255">
            <v>6</v>
          </cell>
          <cell r="O1255" t="str">
            <v>Северный район</v>
          </cell>
          <cell r="P1255">
            <v>150</v>
          </cell>
          <cell r="Q1255">
            <v>42</v>
          </cell>
          <cell r="R1255" t="str">
            <v>подземная</v>
          </cell>
          <cell r="S1255" t="str">
            <v>т. Трасса</v>
          </cell>
        </row>
        <row r="1256">
          <cell r="M1256">
            <v>6</v>
          </cell>
          <cell r="O1256" t="str">
            <v>Северный район</v>
          </cell>
          <cell r="P1256">
            <v>100</v>
          </cell>
          <cell r="Q1256">
            <v>81</v>
          </cell>
          <cell r="R1256" t="str">
            <v>подземная</v>
          </cell>
          <cell r="S1256" t="str">
            <v>т. Трасса</v>
          </cell>
        </row>
        <row r="1257">
          <cell r="M1257">
            <v>8</v>
          </cell>
          <cell r="O1257" t="str">
            <v>Северный район</v>
          </cell>
          <cell r="P1257">
            <v>300</v>
          </cell>
          <cell r="Q1257">
            <v>14</v>
          </cell>
          <cell r="R1257" t="str">
            <v>подземная</v>
          </cell>
          <cell r="S1257" t="str">
            <v>т. Трасса</v>
          </cell>
          <cell r="T1257" t="str">
            <v>4-х трубная</v>
          </cell>
        </row>
        <row r="1258">
          <cell r="M1258">
            <v>8</v>
          </cell>
          <cell r="O1258" t="str">
            <v>Северный район</v>
          </cell>
          <cell r="P1258">
            <v>200</v>
          </cell>
          <cell r="Q1258">
            <v>122.5</v>
          </cell>
          <cell r="R1258" t="str">
            <v>подземная</v>
          </cell>
          <cell r="S1258" t="str">
            <v>т. Трасса</v>
          </cell>
          <cell r="T1258" t="str">
            <v>4-х трубная</v>
          </cell>
        </row>
        <row r="1259">
          <cell r="M1259">
            <v>8</v>
          </cell>
          <cell r="O1259" t="str">
            <v>Северный район</v>
          </cell>
          <cell r="P1259">
            <v>80</v>
          </cell>
          <cell r="Q1259">
            <v>77.7</v>
          </cell>
          <cell r="R1259" t="str">
            <v>подземная</v>
          </cell>
          <cell r="S1259" t="str">
            <v>т. Трасса</v>
          </cell>
          <cell r="T1259" t="str">
            <v>4-х трубная</v>
          </cell>
        </row>
        <row r="1260">
          <cell r="M1260">
            <v>8</v>
          </cell>
          <cell r="O1260" t="str">
            <v>Северный район</v>
          </cell>
          <cell r="P1260">
            <v>50</v>
          </cell>
          <cell r="Q1260">
            <v>21.5</v>
          </cell>
          <cell r="R1260" t="str">
            <v>подземная</v>
          </cell>
          <cell r="S1260" t="str">
            <v>т. Трасса</v>
          </cell>
          <cell r="T1260" t="str">
            <v>4-х трубная</v>
          </cell>
        </row>
        <row r="1261">
          <cell r="M1261">
            <v>8</v>
          </cell>
          <cell r="O1261" t="str">
            <v>Северный район</v>
          </cell>
          <cell r="P1261">
            <v>70</v>
          </cell>
          <cell r="Q1261">
            <v>145.69999999999999</v>
          </cell>
          <cell r="R1261" t="str">
            <v>подземная</v>
          </cell>
          <cell r="S1261" t="str">
            <v>ГВС</v>
          </cell>
          <cell r="T1261" t="str">
            <v>4-х трубная</v>
          </cell>
        </row>
        <row r="1262">
          <cell r="M1262">
            <v>8</v>
          </cell>
          <cell r="O1262" t="str">
            <v>Северный район</v>
          </cell>
          <cell r="P1262">
            <v>80</v>
          </cell>
          <cell r="Q1262">
            <v>60</v>
          </cell>
          <cell r="R1262" t="str">
            <v>подземная</v>
          </cell>
          <cell r="S1262" t="str">
            <v>ГВС</v>
          </cell>
          <cell r="T1262" t="str">
            <v>4-х трубная</v>
          </cell>
        </row>
        <row r="1263">
          <cell r="M1263">
            <v>8</v>
          </cell>
          <cell r="O1263" t="str">
            <v>Северный район</v>
          </cell>
          <cell r="P1263">
            <v>100</v>
          </cell>
          <cell r="Q1263">
            <v>30</v>
          </cell>
          <cell r="R1263" t="str">
            <v>подземная</v>
          </cell>
          <cell r="S1263" t="str">
            <v>ГВС</v>
          </cell>
          <cell r="T1263" t="str">
            <v>4-х трубная</v>
          </cell>
        </row>
        <row r="1264">
          <cell r="M1264">
            <v>6</v>
          </cell>
          <cell r="O1264" t="str">
            <v>Северный район</v>
          </cell>
          <cell r="P1264">
            <v>80</v>
          </cell>
          <cell r="Q1264">
            <v>26</v>
          </cell>
          <cell r="R1264" t="str">
            <v>подземная</v>
          </cell>
          <cell r="S1264" t="str">
            <v>т. Трасса</v>
          </cell>
        </row>
        <row r="1265">
          <cell r="M1265">
            <v>6</v>
          </cell>
          <cell r="O1265" t="str">
            <v>Северный район</v>
          </cell>
          <cell r="P1265">
            <v>150</v>
          </cell>
          <cell r="Q1265">
            <v>239.4</v>
          </cell>
          <cell r="R1265" t="str">
            <v>подземная</v>
          </cell>
          <cell r="S1265" t="str">
            <v>т. Трасса</v>
          </cell>
        </row>
        <row r="1266">
          <cell r="M1266">
            <v>4</v>
          </cell>
          <cell r="O1266" t="str">
            <v>Южный район</v>
          </cell>
          <cell r="P1266">
            <v>125</v>
          </cell>
          <cell r="Q1266">
            <v>56.4</v>
          </cell>
          <cell r="R1266" t="str">
            <v>подземная</v>
          </cell>
          <cell r="S1266" t="str">
            <v>т. Трасса</v>
          </cell>
        </row>
        <row r="1267">
          <cell r="M1267">
            <v>1</v>
          </cell>
          <cell r="O1267" t="str">
            <v>Южный район</v>
          </cell>
          <cell r="P1267">
            <v>125</v>
          </cell>
          <cell r="Q1267">
            <v>71.7</v>
          </cell>
          <cell r="R1267" t="str">
            <v>подземная</v>
          </cell>
          <cell r="S1267" t="str">
            <v>т. Трасса</v>
          </cell>
        </row>
        <row r="1268">
          <cell r="M1268">
            <v>1</v>
          </cell>
          <cell r="O1268" t="str">
            <v>Южный район</v>
          </cell>
          <cell r="P1268">
            <v>100</v>
          </cell>
          <cell r="Q1268">
            <v>40</v>
          </cell>
          <cell r="R1268" t="str">
            <v>подземная</v>
          </cell>
          <cell r="S1268" t="str">
            <v>т. Трасса</v>
          </cell>
        </row>
        <row r="1269">
          <cell r="M1269">
            <v>4</v>
          </cell>
          <cell r="O1269" t="str">
            <v>Южный район</v>
          </cell>
          <cell r="P1269">
            <v>250</v>
          </cell>
          <cell r="Q1269">
            <v>333.2</v>
          </cell>
          <cell r="R1269" t="str">
            <v>подземная</v>
          </cell>
          <cell r="S1269" t="str">
            <v>т. Трасса</v>
          </cell>
        </row>
        <row r="1270">
          <cell r="M1270">
            <v>4</v>
          </cell>
          <cell r="O1270" t="str">
            <v>Южный район</v>
          </cell>
          <cell r="P1270">
            <v>200</v>
          </cell>
          <cell r="Q1270">
            <v>69.099999999999994</v>
          </cell>
          <cell r="R1270" t="str">
            <v>подземная</v>
          </cell>
          <cell r="S1270" t="str">
            <v>т. Трасса</v>
          </cell>
        </row>
        <row r="1271">
          <cell r="M1271">
            <v>4</v>
          </cell>
          <cell r="O1271" t="str">
            <v>Южный район</v>
          </cell>
          <cell r="P1271">
            <v>150</v>
          </cell>
          <cell r="Q1271">
            <v>138.6</v>
          </cell>
          <cell r="R1271" t="str">
            <v>подземная</v>
          </cell>
          <cell r="S1271" t="str">
            <v>т. Трасса</v>
          </cell>
        </row>
        <row r="1272">
          <cell r="M1272">
            <v>4</v>
          </cell>
          <cell r="O1272" t="str">
            <v>Южный район</v>
          </cell>
          <cell r="P1272">
            <v>100</v>
          </cell>
          <cell r="Q1272">
            <v>131.19999999999999</v>
          </cell>
          <cell r="R1272" t="str">
            <v>подземная</v>
          </cell>
          <cell r="S1272" t="str">
            <v>т. Трасса</v>
          </cell>
        </row>
        <row r="1273">
          <cell r="M1273">
            <v>4</v>
          </cell>
          <cell r="O1273" t="str">
            <v>Южный район</v>
          </cell>
          <cell r="P1273">
            <v>80</v>
          </cell>
          <cell r="Q1273">
            <v>24</v>
          </cell>
          <cell r="R1273" t="str">
            <v>подземная</v>
          </cell>
          <cell r="S1273" t="str">
            <v>т. Трасса</v>
          </cell>
        </row>
        <row r="1274">
          <cell r="M1274">
            <v>7</v>
          </cell>
          <cell r="O1274" t="str">
            <v>Северный район</v>
          </cell>
          <cell r="P1274">
            <v>400</v>
          </cell>
          <cell r="Q1274">
            <v>317.39999999999998</v>
          </cell>
          <cell r="R1274" t="str">
            <v>подземная</v>
          </cell>
          <cell r="S1274" t="str">
            <v>т. Трасса</v>
          </cell>
        </row>
        <row r="1275">
          <cell r="M1275" t="str">
            <v>6К</v>
          </cell>
          <cell r="O1275" t="str">
            <v>Северный район</v>
          </cell>
          <cell r="P1275">
            <v>70</v>
          </cell>
          <cell r="Q1275">
            <v>34.799999999999997</v>
          </cell>
          <cell r="R1275" t="str">
            <v>подземная</v>
          </cell>
          <cell r="S1275" t="str">
            <v>т. Трасса</v>
          </cell>
        </row>
        <row r="1276">
          <cell r="M1276" t="str">
            <v>ТР</v>
          </cell>
          <cell r="O1276" t="str">
            <v>Северный район</v>
          </cell>
          <cell r="P1276">
            <v>250</v>
          </cell>
          <cell r="Q1276">
            <v>365</v>
          </cell>
          <cell r="R1276" t="str">
            <v>Надземная</v>
          </cell>
          <cell r="S1276" t="str">
            <v>т. Трасса</v>
          </cell>
        </row>
        <row r="1277">
          <cell r="M1277">
            <v>7</v>
          </cell>
          <cell r="O1277" t="str">
            <v>Северный район</v>
          </cell>
          <cell r="P1277">
            <v>150</v>
          </cell>
          <cell r="Q1277">
            <v>25</v>
          </cell>
          <cell r="R1277" t="str">
            <v>подземная</v>
          </cell>
          <cell r="S1277" t="str">
            <v>т. Трасса</v>
          </cell>
        </row>
        <row r="1278">
          <cell r="M1278">
            <v>7</v>
          </cell>
          <cell r="O1278" t="str">
            <v>Северный район</v>
          </cell>
          <cell r="P1278">
            <v>150</v>
          </cell>
          <cell r="Q1278">
            <v>110</v>
          </cell>
          <cell r="R1278" t="str">
            <v>Надземная</v>
          </cell>
          <cell r="S1278" t="str">
            <v>т. Трасса</v>
          </cell>
        </row>
        <row r="1279">
          <cell r="M1279">
            <v>11</v>
          </cell>
          <cell r="O1279" t="str">
            <v>Южный район</v>
          </cell>
          <cell r="P1279">
            <v>150</v>
          </cell>
          <cell r="Q1279">
            <v>295.5</v>
          </cell>
          <cell r="R1279" t="str">
            <v>подземная</v>
          </cell>
          <cell r="S1279" t="str">
            <v>т. Трасса</v>
          </cell>
        </row>
        <row r="1280">
          <cell r="M1280" t="str">
            <v>2 (ЮГ)</v>
          </cell>
          <cell r="O1280" t="str">
            <v>Южный район</v>
          </cell>
          <cell r="P1280">
            <v>80</v>
          </cell>
          <cell r="Q1280">
            <v>64.5</v>
          </cell>
          <cell r="R1280" t="str">
            <v>подземная</v>
          </cell>
          <cell r="S1280" t="str">
            <v>т. Трасса</v>
          </cell>
        </row>
        <row r="1281">
          <cell r="M1281" t="str">
            <v>2 (ЮГ)</v>
          </cell>
          <cell r="O1281" t="str">
            <v>Южный район</v>
          </cell>
          <cell r="P1281">
            <v>150</v>
          </cell>
          <cell r="Q1281">
            <v>37.5</v>
          </cell>
          <cell r="R1281" t="str">
            <v>подземная</v>
          </cell>
          <cell r="S1281" t="str">
            <v>т. Трасса</v>
          </cell>
        </row>
        <row r="1282">
          <cell r="M1282" t="str">
            <v>2 (ЮГ)</v>
          </cell>
          <cell r="O1282" t="str">
            <v>Южный район</v>
          </cell>
          <cell r="P1282">
            <v>50</v>
          </cell>
          <cell r="Q1282">
            <v>22.8</v>
          </cell>
          <cell r="R1282" t="str">
            <v>подземная</v>
          </cell>
          <cell r="S1282" t="str">
            <v>т. Трасса</v>
          </cell>
        </row>
        <row r="1283">
          <cell r="M1283" t="str">
            <v>2 (ЮГ)</v>
          </cell>
          <cell r="O1283" t="str">
            <v>Южный район</v>
          </cell>
          <cell r="P1283">
            <v>30</v>
          </cell>
          <cell r="Q1283">
            <v>38</v>
          </cell>
          <cell r="R1283" t="str">
            <v>подземная</v>
          </cell>
          <cell r="S1283" t="str">
            <v>т. Трасса</v>
          </cell>
        </row>
        <row r="1284">
          <cell r="M1284">
            <v>4</v>
          </cell>
          <cell r="O1284" t="str">
            <v>Южный район</v>
          </cell>
          <cell r="P1284">
            <v>100</v>
          </cell>
          <cell r="Q1284">
            <v>418.6</v>
          </cell>
          <cell r="R1284" t="str">
            <v>подземная</v>
          </cell>
          <cell r="S1284" t="str">
            <v>т. Трасса</v>
          </cell>
        </row>
        <row r="1285">
          <cell r="M1285">
            <v>4</v>
          </cell>
          <cell r="O1285" t="str">
            <v>Южный район</v>
          </cell>
          <cell r="P1285">
            <v>150</v>
          </cell>
          <cell r="Q1285">
            <v>21</v>
          </cell>
          <cell r="R1285" t="str">
            <v>подземная</v>
          </cell>
          <cell r="S1285" t="str">
            <v>т. Трасса</v>
          </cell>
        </row>
        <row r="1286">
          <cell r="M1286">
            <v>4</v>
          </cell>
          <cell r="O1286" t="str">
            <v>Южный район</v>
          </cell>
          <cell r="P1286">
            <v>150</v>
          </cell>
          <cell r="Q1286">
            <v>72</v>
          </cell>
          <cell r="R1286" t="str">
            <v>подземная</v>
          </cell>
          <cell r="S1286" t="str">
            <v>т. Трасса</v>
          </cell>
        </row>
        <row r="1287">
          <cell r="M1287">
            <v>4</v>
          </cell>
          <cell r="O1287" t="str">
            <v>Южный район</v>
          </cell>
          <cell r="P1287">
            <v>80</v>
          </cell>
          <cell r="Q1287">
            <v>16</v>
          </cell>
          <cell r="R1287" t="str">
            <v>подземная</v>
          </cell>
          <cell r="S1287" t="str">
            <v>т. Трасса</v>
          </cell>
        </row>
        <row r="1288">
          <cell r="M1288" t="str">
            <v>2Н</v>
          </cell>
          <cell r="O1288" t="str">
            <v>Южный район</v>
          </cell>
          <cell r="P1288">
            <v>150</v>
          </cell>
          <cell r="Q1288">
            <v>100.5</v>
          </cell>
          <cell r="R1288" t="str">
            <v>подземная</v>
          </cell>
          <cell r="S1288" t="str">
            <v>т. Трасса</v>
          </cell>
        </row>
        <row r="1289">
          <cell r="M1289" t="str">
            <v>2Н</v>
          </cell>
          <cell r="O1289" t="str">
            <v>Южный район</v>
          </cell>
          <cell r="P1289">
            <v>200</v>
          </cell>
          <cell r="Q1289">
            <v>366</v>
          </cell>
          <cell r="R1289" t="str">
            <v>подземная</v>
          </cell>
          <cell r="S1289" t="str">
            <v>т. Трасса</v>
          </cell>
        </row>
        <row r="1290">
          <cell r="M1290" t="str">
            <v>2А</v>
          </cell>
          <cell r="O1290" t="str">
            <v>Южный район</v>
          </cell>
          <cell r="P1290">
            <v>150</v>
          </cell>
          <cell r="Q1290">
            <v>57.8</v>
          </cell>
          <cell r="R1290" t="str">
            <v>подземная</v>
          </cell>
          <cell r="S1290" t="str">
            <v>т. Трасса</v>
          </cell>
        </row>
        <row r="1291">
          <cell r="M1291" t="str">
            <v>2Н</v>
          </cell>
          <cell r="O1291" t="str">
            <v>Южный район</v>
          </cell>
          <cell r="P1291">
            <v>200</v>
          </cell>
          <cell r="Q1291">
            <v>71.3</v>
          </cell>
          <cell r="R1291" t="str">
            <v>подземная</v>
          </cell>
          <cell r="S1291" t="str">
            <v>т. Трасса</v>
          </cell>
        </row>
        <row r="1292">
          <cell r="M1292" t="str">
            <v>2Н</v>
          </cell>
          <cell r="O1292" t="str">
            <v>Южный район</v>
          </cell>
          <cell r="P1292">
            <v>150</v>
          </cell>
          <cell r="Q1292">
            <v>100.7</v>
          </cell>
          <cell r="R1292" t="str">
            <v>подземная</v>
          </cell>
          <cell r="S1292" t="str">
            <v>т. Трасса</v>
          </cell>
        </row>
        <row r="1293">
          <cell r="M1293" t="str">
            <v>2А</v>
          </cell>
          <cell r="O1293" t="str">
            <v>Южный район</v>
          </cell>
          <cell r="P1293">
            <v>150</v>
          </cell>
          <cell r="Q1293">
            <v>54</v>
          </cell>
          <cell r="R1293" t="str">
            <v>подземная</v>
          </cell>
          <cell r="S1293" t="str">
            <v>т. Трасса</v>
          </cell>
        </row>
        <row r="1294">
          <cell r="M1294" t="str">
            <v>2Н</v>
          </cell>
          <cell r="O1294" t="str">
            <v>Южный район</v>
          </cell>
          <cell r="P1294">
            <v>150</v>
          </cell>
          <cell r="Q1294">
            <v>95.7</v>
          </cell>
          <cell r="R1294" t="str">
            <v>подземная</v>
          </cell>
          <cell r="S1294" t="str">
            <v>т. Трасса</v>
          </cell>
        </row>
        <row r="1295">
          <cell r="M1295" t="str">
            <v>2Н</v>
          </cell>
          <cell r="O1295" t="str">
            <v>Южный район</v>
          </cell>
          <cell r="P1295">
            <v>125</v>
          </cell>
          <cell r="Q1295">
            <v>170.4</v>
          </cell>
          <cell r="R1295" t="str">
            <v>подземная</v>
          </cell>
          <cell r="S1295" t="str">
            <v>т. Трасса</v>
          </cell>
        </row>
        <row r="1296">
          <cell r="M1296" t="str">
            <v>2Н</v>
          </cell>
          <cell r="O1296" t="str">
            <v>Южный район</v>
          </cell>
          <cell r="P1296">
            <v>100</v>
          </cell>
          <cell r="Q1296">
            <v>277</v>
          </cell>
          <cell r="R1296" t="str">
            <v>подземная</v>
          </cell>
          <cell r="S1296" t="str">
            <v>т. Трасса</v>
          </cell>
        </row>
        <row r="1297">
          <cell r="M1297">
            <v>11</v>
          </cell>
          <cell r="O1297" t="str">
            <v>Южный район</v>
          </cell>
          <cell r="P1297">
            <v>200</v>
          </cell>
          <cell r="Q1297">
            <v>85</v>
          </cell>
          <cell r="R1297" t="str">
            <v>подземная</v>
          </cell>
          <cell r="S1297" t="str">
            <v>т. Трасса</v>
          </cell>
        </row>
        <row r="1298">
          <cell r="M1298">
            <v>11</v>
          </cell>
          <cell r="O1298" t="str">
            <v>Южный район</v>
          </cell>
          <cell r="P1298">
            <v>80</v>
          </cell>
          <cell r="Q1298">
            <v>22</v>
          </cell>
          <cell r="R1298" t="str">
            <v>подземная</v>
          </cell>
          <cell r="S1298" t="str">
            <v>т. Трасса</v>
          </cell>
        </row>
        <row r="1299">
          <cell r="M1299">
            <v>11</v>
          </cell>
          <cell r="O1299" t="str">
            <v>Южный район</v>
          </cell>
          <cell r="P1299">
            <v>200</v>
          </cell>
          <cell r="Q1299">
            <v>42.5</v>
          </cell>
          <cell r="R1299" t="str">
            <v>подземная</v>
          </cell>
          <cell r="S1299" t="str">
            <v>ГВС</v>
          </cell>
          <cell r="T1299" t="str">
            <v>4-х трубная</v>
          </cell>
        </row>
        <row r="1300">
          <cell r="M1300">
            <v>11</v>
          </cell>
          <cell r="O1300" t="str">
            <v>Южный район</v>
          </cell>
          <cell r="P1300">
            <v>100</v>
          </cell>
          <cell r="Q1300">
            <v>42.5</v>
          </cell>
          <cell r="R1300" t="str">
            <v>подземная</v>
          </cell>
          <cell r="S1300" t="str">
            <v>ГВС</v>
          </cell>
          <cell r="T1300" t="str">
            <v>4-х трубная</v>
          </cell>
        </row>
        <row r="1301">
          <cell r="M1301">
            <v>11</v>
          </cell>
          <cell r="O1301" t="str">
            <v>Южный район</v>
          </cell>
          <cell r="P1301">
            <v>80</v>
          </cell>
          <cell r="Q1301">
            <v>11</v>
          </cell>
          <cell r="R1301" t="str">
            <v>подземная</v>
          </cell>
          <cell r="S1301" t="str">
            <v>ГВС</v>
          </cell>
          <cell r="T1301" t="str">
            <v>4-х трубная</v>
          </cell>
        </row>
        <row r="1302">
          <cell r="M1302">
            <v>11</v>
          </cell>
          <cell r="O1302" t="str">
            <v>Южный район</v>
          </cell>
          <cell r="P1302">
            <v>50</v>
          </cell>
          <cell r="Q1302">
            <v>11</v>
          </cell>
          <cell r="R1302" t="str">
            <v>подземная</v>
          </cell>
          <cell r="S1302" t="str">
            <v>ГВС</v>
          </cell>
          <cell r="T1302" t="str">
            <v>4-х трубная</v>
          </cell>
        </row>
        <row r="1303">
          <cell r="M1303" t="str">
            <v>11Л</v>
          </cell>
          <cell r="O1303" t="str">
            <v>Южный район</v>
          </cell>
          <cell r="P1303">
            <v>200</v>
          </cell>
          <cell r="Q1303">
            <v>84.8</v>
          </cell>
          <cell r="R1303" t="str">
            <v>подземная</v>
          </cell>
          <cell r="S1303" t="str">
            <v>т. Трасса</v>
          </cell>
        </row>
        <row r="1304">
          <cell r="M1304" t="str">
            <v>11Л</v>
          </cell>
          <cell r="O1304" t="str">
            <v>Южный район</v>
          </cell>
          <cell r="P1304">
            <v>150</v>
          </cell>
          <cell r="Q1304">
            <v>229</v>
          </cell>
          <cell r="R1304" t="str">
            <v>подземная</v>
          </cell>
          <cell r="S1304" t="str">
            <v>т. Трасса</v>
          </cell>
        </row>
        <row r="1305">
          <cell r="M1305">
            <v>4</v>
          </cell>
          <cell r="O1305" t="str">
            <v>Южный район</v>
          </cell>
          <cell r="P1305">
            <v>100</v>
          </cell>
          <cell r="Q1305">
            <v>50</v>
          </cell>
          <cell r="R1305" t="str">
            <v>подземная</v>
          </cell>
          <cell r="S1305" t="str">
            <v>т. Трасса</v>
          </cell>
        </row>
        <row r="1306">
          <cell r="M1306">
            <v>4</v>
          </cell>
          <cell r="O1306" t="str">
            <v>Южный район</v>
          </cell>
          <cell r="P1306">
            <v>70</v>
          </cell>
          <cell r="Q1306">
            <v>15</v>
          </cell>
          <cell r="R1306" t="str">
            <v>подземная</v>
          </cell>
          <cell r="S1306" t="str">
            <v>т. Трасса</v>
          </cell>
        </row>
        <row r="1307">
          <cell r="M1307">
            <v>4</v>
          </cell>
          <cell r="O1307" t="str">
            <v>Южный район</v>
          </cell>
          <cell r="P1307">
            <v>80</v>
          </cell>
          <cell r="Q1307">
            <v>55</v>
          </cell>
          <cell r="R1307" t="str">
            <v>подземная</v>
          </cell>
          <cell r="S1307" t="str">
            <v>т. Трасса</v>
          </cell>
        </row>
        <row r="1308">
          <cell r="M1308">
            <v>4</v>
          </cell>
          <cell r="O1308" t="str">
            <v>Южный район</v>
          </cell>
          <cell r="P1308">
            <v>150</v>
          </cell>
          <cell r="Q1308">
            <v>282</v>
          </cell>
          <cell r="R1308" t="str">
            <v>подземная</v>
          </cell>
          <cell r="S1308" t="str">
            <v>т. Трасса</v>
          </cell>
        </row>
        <row r="1309">
          <cell r="M1309">
            <v>1</v>
          </cell>
          <cell r="O1309" t="str">
            <v>Южный район</v>
          </cell>
          <cell r="P1309">
            <v>150</v>
          </cell>
          <cell r="Q1309">
            <v>234</v>
          </cell>
          <cell r="R1309" t="str">
            <v>подземная</v>
          </cell>
          <cell r="S1309" t="str">
            <v>т. Трасса</v>
          </cell>
        </row>
        <row r="1310">
          <cell r="M1310">
            <v>1</v>
          </cell>
          <cell r="O1310" t="str">
            <v>Южный район</v>
          </cell>
          <cell r="P1310">
            <v>100</v>
          </cell>
          <cell r="Q1310">
            <v>69</v>
          </cell>
          <cell r="R1310" t="str">
            <v>Надземная</v>
          </cell>
          <cell r="S1310" t="str">
            <v>т. Трасса</v>
          </cell>
        </row>
        <row r="1311">
          <cell r="M1311">
            <v>11</v>
          </cell>
          <cell r="O1311" t="str">
            <v>Южный район</v>
          </cell>
          <cell r="P1311">
            <v>150</v>
          </cell>
          <cell r="Q1311">
            <v>55.8</v>
          </cell>
          <cell r="R1311" t="str">
            <v>подземная</v>
          </cell>
          <cell r="S1311" t="str">
            <v>т. Трасса</v>
          </cell>
          <cell r="T1311" t="str">
            <v>4-х трубная</v>
          </cell>
        </row>
        <row r="1312">
          <cell r="M1312">
            <v>11</v>
          </cell>
          <cell r="O1312" t="str">
            <v>Южный район</v>
          </cell>
          <cell r="P1312">
            <v>50</v>
          </cell>
          <cell r="Q1312">
            <v>94.6</v>
          </cell>
          <cell r="R1312" t="str">
            <v>подземная</v>
          </cell>
          <cell r="S1312" t="str">
            <v>т. Трасса</v>
          </cell>
          <cell r="T1312" t="str">
            <v>4-х трубная</v>
          </cell>
        </row>
        <row r="1313">
          <cell r="M1313">
            <v>11</v>
          </cell>
          <cell r="O1313" t="str">
            <v>Южный район</v>
          </cell>
          <cell r="P1313">
            <v>150</v>
          </cell>
          <cell r="Q1313">
            <v>27.9</v>
          </cell>
          <cell r="R1313" t="str">
            <v>подземная</v>
          </cell>
          <cell r="S1313" t="str">
            <v>ГВС</v>
          </cell>
          <cell r="T1313" t="str">
            <v>4-х трубная</v>
          </cell>
        </row>
        <row r="1314">
          <cell r="M1314">
            <v>11</v>
          </cell>
          <cell r="O1314" t="str">
            <v>Южный район</v>
          </cell>
          <cell r="P1314">
            <v>80</v>
          </cell>
          <cell r="Q1314">
            <v>27.9</v>
          </cell>
          <cell r="R1314" t="str">
            <v>подземная</v>
          </cell>
          <cell r="S1314" t="str">
            <v>ГВС</v>
          </cell>
          <cell r="T1314" t="str">
            <v>4-х трубная</v>
          </cell>
        </row>
        <row r="1315">
          <cell r="M1315">
            <v>11</v>
          </cell>
          <cell r="O1315" t="str">
            <v>Южный район</v>
          </cell>
          <cell r="P1315">
            <v>70</v>
          </cell>
          <cell r="Q1315">
            <v>6.75</v>
          </cell>
          <cell r="R1315" t="str">
            <v>подземная</v>
          </cell>
          <cell r="S1315" t="str">
            <v>ГВС</v>
          </cell>
          <cell r="T1315" t="str">
            <v>4-х трубная</v>
          </cell>
        </row>
        <row r="1316">
          <cell r="M1316">
            <v>11</v>
          </cell>
          <cell r="O1316" t="str">
            <v>Южный район</v>
          </cell>
          <cell r="P1316">
            <v>50</v>
          </cell>
          <cell r="Q1316">
            <v>49.35</v>
          </cell>
          <cell r="R1316" t="str">
            <v>подземная</v>
          </cell>
          <cell r="S1316" t="str">
            <v>ГВС</v>
          </cell>
          <cell r="T1316" t="str">
            <v>4-х трубная</v>
          </cell>
        </row>
        <row r="1317">
          <cell r="M1317">
            <v>6</v>
          </cell>
          <cell r="O1317" t="str">
            <v>Северный район</v>
          </cell>
          <cell r="P1317">
            <v>100</v>
          </cell>
          <cell r="Q1317">
            <v>46</v>
          </cell>
          <cell r="R1317" t="str">
            <v>подземная</v>
          </cell>
          <cell r="S1317" t="str">
            <v>т. Трасса</v>
          </cell>
        </row>
        <row r="1318">
          <cell r="M1318" t="str">
            <v>2Н</v>
          </cell>
          <cell r="O1318" t="str">
            <v>Южный район</v>
          </cell>
          <cell r="P1318">
            <v>150</v>
          </cell>
          <cell r="Q1318">
            <v>170</v>
          </cell>
          <cell r="R1318" t="str">
            <v>подземная</v>
          </cell>
          <cell r="S1318" t="str">
            <v>т. Трасса</v>
          </cell>
        </row>
        <row r="1319">
          <cell r="M1319" t="str">
            <v>2Г</v>
          </cell>
          <cell r="O1319" t="str">
            <v>Южный район</v>
          </cell>
          <cell r="P1319">
            <v>200</v>
          </cell>
          <cell r="Q1319">
            <v>252</v>
          </cell>
          <cell r="R1319" t="str">
            <v>подземная</v>
          </cell>
          <cell r="S1319" t="str">
            <v>т. Трасса</v>
          </cell>
        </row>
        <row r="1320">
          <cell r="M1320" t="str">
            <v>2Г</v>
          </cell>
          <cell r="O1320" t="str">
            <v>Южный район</v>
          </cell>
          <cell r="P1320">
            <v>200</v>
          </cell>
          <cell r="Q1320">
            <v>430</v>
          </cell>
          <cell r="R1320" t="str">
            <v>Надземная</v>
          </cell>
          <cell r="S1320" t="str">
            <v>т. Трасса</v>
          </cell>
        </row>
        <row r="1321">
          <cell r="M1321">
            <v>8</v>
          </cell>
          <cell r="O1321" t="str">
            <v>Северный район</v>
          </cell>
          <cell r="P1321">
            <v>150</v>
          </cell>
          <cell r="Q1321">
            <v>92</v>
          </cell>
          <cell r="R1321" t="str">
            <v>подземная</v>
          </cell>
          <cell r="S1321" t="str">
            <v>т. Трасса</v>
          </cell>
        </row>
        <row r="1322">
          <cell r="M1322">
            <v>7</v>
          </cell>
          <cell r="O1322" t="str">
            <v>Северный район</v>
          </cell>
          <cell r="P1322">
            <v>150</v>
          </cell>
          <cell r="Q1322">
            <v>165</v>
          </cell>
          <cell r="R1322" t="str">
            <v>подземная</v>
          </cell>
          <cell r="S1322" t="str">
            <v>т. Трасса</v>
          </cell>
        </row>
        <row r="1323">
          <cell r="M1323" t="str">
            <v>Ленина,147</v>
          </cell>
          <cell r="O1323" t="str">
            <v>РК</v>
          </cell>
          <cell r="P1323">
            <v>100</v>
          </cell>
          <cell r="Q1323">
            <v>12</v>
          </cell>
          <cell r="R1323" t="str">
            <v>подземная</v>
          </cell>
          <cell r="S1323" t="str">
            <v>т. Трасса</v>
          </cell>
        </row>
        <row r="1324">
          <cell r="M1324" t="str">
            <v>Ленина,147</v>
          </cell>
          <cell r="O1324" t="str">
            <v>РК</v>
          </cell>
          <cell r="P1324">
            <v>80</v>
          </cell>
          <cell r="Q1324">
            <v>86.5</v>
          </cell>
          <cell r="R1324" t="str">
            <v>подземная</v>
          </cell>
          <cell r="S1324" t="str">
            <v>т. Трасса</v>
          </cell>
        </row>
        <row r="1325">
          <cell r="M1325" t="str">
            <v>Ленина,147</v>
          </cell>
          <cell r="O1325" t="str">
            <v>РК</v>
          </cell>
          <cell r="P1325">
            <v>50</v>
          </cell>
          <cell r="Q1325">
            <v>59</v>
          </cell>
          <cell r="R1325" t="str">
            <v>подземная</v>
          </cell>
          <cell r="S1325" t="str">
            <v>т. Трасса</v>
          </cell>
        </row>
        <row r="1326">
          <cell r="M1326" t="str">
            <v>Ленина,147</v>
          </cell>
          <cell r="O1326" t="str">
            <v>РК</v>
          </cell>
          <cell r="P1326">
            <v>40</v>
          </cell>
          <cell r="Q1326">
            <v>13.5</v>
          </cell>
          <cell r="R1326" t="str">
            <v>подземная</v>
          </cell>
          <cell r="S1326" t="str">
            <v>т. Трасса</v>
          </cell>
        </row>
        <row r="1327">
          <cell r="M1327" t="str">
            <v>2 (ЮГ)</v>
          </cell>
          <cell r="O1327" t="str">
            <v>Южный район</v>
          </cell>
          <cell r="P1327">
            <v>200</v>
          </cell>
          <cell r="Q1327">
            <v>189.6</v>
          </cell>
          <cell r="R1327" t="str">
            <v>подземная</v>
          </cell>
          <cell r="S1327" t="str">
            <v>т. Трасса</v>
          </cell>
        </row>
        <row r="1328">
          <cell r="M1328" t="str">
            <v>2 (ЮГ)</v>
          </cell>
          <cell r="O1328" t="str">
            <v>Южный район</v>
          </cell>
          <cell r="P1328">
            <v>100</v>
          </cell>
          <cell r="Q1328">
            <v>141.30000000000001</v>
          </cell>
          <cell r="R1328" t="str">
            <v>подземная</v>
          </cell>
          <cell r="S1328" t="str">
            <v>т. Трасса</v>
          </cell>
        </row>
        <row r="1329">
          <cell r="M1329">
            <v>9</v>
          </cell>
          <cell r="O1329" t="str">
            <v>Северный район</v>
          </cell>
          <cell r="P1329">
            <v>150</v>
          </cell>
          <cell r="Q1329">
            <v>90</v>
          </cell>
          <cell r="R1329" t="str">
            <v>подземная</v>
          </cell>
          <cell r="S1329" t="str">
            <v>т. Трасса</v>
          </cell>
        </row>
        <row r="1330">
          <cell r="M1330">
            <v>9</v>
          </cell>
          <cell r="O1330" t="str">
            <v>Северный район</v>
          </cell>
          <cell r="P1330">
            <v>100</v>
          </cell>
          <cell r="Q1330">
            <v>41</v>
          </cell>
          <cell r="R1330" t="str">
            <v>подземная</v>
          </cell>
          <cell r="S1330" t="str">
            <v>т. Трасса</v>
          </cell>
        </row>
        <row r="1331">
          <cell r="M1331" t="str">
            <v>12Т</v>
          </cell>
          <cell r="O1331" t="str">
            <v>Южный район</v>
          </cell>
          <cell r="P1331">
            <v>200</v>
          </cell>
          <cell r="Q1331">
            <v>205</v>
          </cell>
          <cell r="R1331" t="str">
            <v>подземная</v>
          </cell>
          <cell r="S1331" t="str">
            <v>т. Трасса</v>
          </cell>
        </row>
        <row r="1332">
          <cell r="M1332" t="str">
            <v>12Т</v>
          </cell>
          <cell r="O1332" t="str">
            <v>Южный район</v>
          </cell>
          <cell r="P1332">
            <v>150</v>
          </cell>
          <cell r="Q1332">
            <v>106</v>
          </cell>
          <cell r="R1332" t="str">
            <v>подземная</v>
          </cell>
          <cell r="S1332" t="str">
            <v>т. Трасса</v>
          </cell>
        </row>
        <row r="1333">
          <cell r="M1333" t="str">
            <v>12Т</v>
          </cell>
          <cell r="O1333" t="str">
            <v>Южный район</v>
          </cell>
          <cell r="P1333">
            <v>100</v>
          </cell>
          <cell r="Q1333">
            <v>60</v>
          </cell>
          <cell r="R1333" t="str">
            <v>подземная</v>
          </cell>
          <cell r="S1333" t="str">
            <v>т. Трасса</v>
          </cell>
        </row>
        <row r="1334">
          <cell r="M1334" t="str">
            <v>12Т</v>
          </cell>
          <cell r="O1334" t="str">
            <v>Южный район</v>
          </cell>
          <cell r="P1334">
            <v>80</v>
          </cell>
          <cell r="Q1334">
            <v>106</v>
          </cell>
          <cell r="R1334" t="str">
            <v>подземная</v>
          </cell>
          <cell r="S1334" t="str">
            <v>т. Трасса</v>
          </cell>
        </row>
        <row r="1335">
          <cell r="M1335" t="str">
            <v>12Т</v>
          </cell>
          <cell r="O1335" t="str">
            <v>Южный район</v>
          </cell>
          <cell r="P1335">
            <v>70</v>
          </cell>
          <cell r="Q1335">
            <v>41</v>
          </cell>
          <cell r="R1335" t="str">
            <v>подземная</v>
          </cell>
          <cell r="S1335" t="str">
            <v>т. Трасса</v>
          </cell>
        </row>
        <row r="1336">
          <cell r="M1336" t="str">
            <v>2Н</v>
          </cell>
          <cell r="O1336" t="str">
            <v>Южный район</v>
          </cell>
          <cell r="P1336">
            <v>300</v>
          </cell>
          <cell r="Q1336">
            <v>547</v>
          </cell>
          <cell r="R1336" t="str">
            <v>подземная</v>
          </cell>
          <cell r="S1336" t="str">
            <v>т. Трасса</v>
          </cell>
        </row>
        <row r="1337">
          <cell r="M1337" t="str">
            <v>2Г</v>
          </cell>
          <cell r="O1337" t="str">
            <v>Южный район</v>
          </cell>
          <cell r="P1337">
            <v>150</v>
          </cell>
          <cell r="Q1337">
            <v>106</v>
          </cell>
          <cell r="R1337" t="str">
            <v>подземная</v>
          </cell>
          <cell r="S1337" t="str">
            <v>т. Трасса</v>
          </cell>
        </row>
        <row r="1338">
          <cell r="M1338" t="str">
            <v>2Г</v>
          </cell>
          <cell r="O1338" t="str">
            <v>Южный район</v>
          </cell>
          <cell r="P1338">
            <v>300</v>
          </cell>
          <cell r="Q1338">
            <v>59.5</v>
          </cell>
          <cell r="R1338" t="str">
            <v>подземная</v>
          </cell>
          <cell r="S1338" t="str">
            <v>т. Трасса</v>
          </cell>
        </row>
        <row r="1339">
          <cell r="M1339" t="str">
            <v>7 (ЮГ)</v>
          </cell>
          <cell r="O1339" t="str">
            <v>Южный район</v>
          </cell>
          <cell r="P1339">
            <v>300</v>
          </cell>
          <cell r="Q1339">
            <v>44</v>
          </cell>
          <cell r="R1339" t="str">
            <v>подземная</v>
          </cell>
          <cell r="S1339" t="str">
            <v>т. Трасса</v>
          </cell>
        </row>
        <row r="1340">
          <cell r="M1340" t="str">
            <v>7 (ЮГ)</v>
          </cell>
          <cell r="O1340" t="str">
            <v>Южный район</v>
          </cell>
          <cell r="P1340">
            <v>300</v>
          </cell>
          <cell r="Q1340">
            <v>90</v>
          </cell>
          <cell r="R1340" t="str">
            <v>Надземная</v>
          </cell>
          <cell r="S1340" t="str">
            <v>т. Трасса</v>
          </cell>
        </row>
        <row r="1341">
          <cell r="M1341" t="str">
            <v>7 (ЮГ)</v>
          </cell>
          <cell r="O1341" t="str">
            <v>Южный район</v>
          </cell>
          <cell r="P1341">
            <v>100</v>
          </cell>
          <cell r="Q1341">
            <v>65</v>
          </cell>
          <cell r="R1341" t="str">
            <v>подземная</v>
          </cell>
          <cell r="S1341" t="str">
            <v>т. Трасса</v>
          </cell>
        </row>
        <row r="1342">
          <cell r="M1342" t="str">
            <v>2Н</v>
          </cell>
          <cell r="O1342" t="str">
            <v>Южный район</v>
          </cell>
          <cell r="P1342">
            <v>200</v>
          </cell>
          <cell r="Q1342">
            <v>16</v>
          </cell>
          <cell r="R1342" t="str">
            <v>подземная</v>
          </cell>
          <cell r="S1342" t="str">
            <v>т. Трасса</v>
          </cell>
        </row>
        <row r="1343">
          <cell r="M1343" t="str">
            <v>2Н</v>
          </cell>
          <cell r="O1343" t="str">
            <v>Южный район</v>
          </cell>
          <cell r="P1343">
            <v>150</v>
          </cell>
          <cell r="Q1343">
            <v>428</v>
          </cell>
          <cell r="R1343" t="str">
            <v>подземная</v>
          </cell>
          <cell r="S1343" t="str">
            <v>т. Трасса</v>
          </cell>
        </row>
        <row r="1344">
          <cell r="M1344" t="str">
            <v>2Н</v>
          </cell>
          <cell r="O1344" t="str">
            <v>Южный район</v>
          </cell>
          <cell r="P1344">
            <v>50</v>
          </cell>
          <cell r="Q1344">
            <v>80</v>
          </cell>
          <cell r="R1344" t="str">
            <v>подземная</v>
          </cell>
          <cell r="S1344" t="str">
            <v>т. Трасса</v>
          </cell>
        </row>
        <row r="1345">
          <cell r="M1345">
            <v>5</v>
          </cell>
          <cell r="O1345" t="str">
            <v>Южный район</v>
          </cell>
          <cell r="P1345">
            <v>300</v>
          </cell>
          <cell r="Q1345">
            <v>82.5</v>
          </cell>
          <cell r="R1345" t="str">
            <v>подземная</v>
          </cell>
          <cell r="S1345" t="str">
            <v>т. Трасса</v>
          </cell>
        </row>
        <row r="1346">
          <cell r="M1346">
            <v>5</v>
          </cell>
          <cell r="O1346" t="str">
            <v>Южный район</v>
          </cell>
          <cell r="P1346">
            <v>125</v>
          </cell>
          <cell r="Q1346">
            <v>77</v>
          </cell>
          <cell r="R1346" t="str">
            <v>подземная</v>
          </cell>
          <cell r="S1346" t="str">
            <v>т. Трасса</v>
          </cell>
        </row>
        <row r="1347">
          <cell r="M1347">
            <v>5</v>
          </cell>
          <cell r="O1347" t="str">
            <v>Южный район</v>
          </cell>
          <cell r="P1347">
            <v>200</v>
          </cell>
          <cell r="Q1347">
            <v>127</v>
          </cell>
          <cell r="R1347" t="str">
            <v>подземная</v>
          </cell>
          <cell r="S1347" t="str">
            <v>т. Трасса</v>
          </cell>
        </row>
        <row r="1348">
          <cell r="M1348">
            <v>5</v>
          </cell>
          <cell r="O1348" t="str">
            <v>Южный район</v>
          </cell>
          <cell r="P1348">
            <v>100</v>
          </cell>
          <cell r="Q1348">
            <v>121</v>
          </cell>
          <cell r="R1348" t="str">
            <v>подземная</v>
          </cell>
          <cell r="S1348" t="str">
            <v>т. Трасса</v>
          </cell>
        </row>
        <row r="1349">
          <cell r="M1349" t="str">
            <v>2 (ЮГ)</v>
          </cell>
          <cell r="O1349" t="str">
            <v>Южный район</v>
          </cell>
          <cell r="P1349">
            <v>200</v>
          </cell>
          <cell r="Q1349">
            <v>249.6</v>
          </cell>
          <cell r="R1349" t="str">
            <v>подземная</v>
          </cell>
          <cell r="S1349" t="str">
            <v>т. Трасса</v>
          </cell>
        </row>
        <row r="1350">
          <cell r="M1350" t="str">
            <v>2 (ЮГ)</v>
          </cell>
          <cell r="O1350" t="str">
            <v>Южный район</v>
          </cell>
          <cell r="P1350">
            <v>150</v>
          </cell>
          <cell r="Q1350">
            <v>22.1</v>
          </cell>
          <cell r="R1350" t="str">
            <v>подземная</v>
          </cell>
          <cell r="S1350" t="str">
            <v>т. Трасса</v>
          </cell>
        </row>
        <row r="1351">
          <cell r="M1351" t="str">
            <v>2 (ЮГ)</v>
          </cell>
          <cell r="O1351" t="str">
            <v>Южный район</v>
          </cell>
          <cell r="P1351">
            <v>100</v>
          </cell>
          <cell r="Q1351">
            <v>164.6</v>
          </cell>
          <cell r="R1351" t="str">
            <v>подземная</v>
          </cell>
          <cell r="S1351" t="str">
            <v>т. Трасса</v>
          </cell>
        </row>
        <row r="1352">
          <cell r="M1352" t="str">
            <v>2 (ЮГ)</v>
          </cell>
          <cell r="O1352" t="str">
            <v>Южный район</v>
          </cell>
          <cell r="P1352">
            <v>70</v>
          </cell>
          <cell r="Q1352">
            <v>74.3</v>
          </cell>
          <cell r="R1352" t="str">
            <v>подземная</v>
          </cell>
          <cell r="S1352" t="str">
            <v>т. Трасса</v>
          </cell>
        </row>
        <row r="1353">
          <cell r="M1353" t="str">
            <v>2 (ЮГ)</v>
          </cell>
          <cell r="O1353" t="str">
            <v>Южный район</v>
          </cell>
          <cell r="P1353">
            <v>200</v>
          </cell>
          <cell r="Q1353">
            <v>121</v>
          </cell>
          <cell r="R1353" t="str">
            <v>подземная</v>
          </cell>
          <cell r="S1353" t="str">
            <v>т. Трасса</v>
          </cell>
        </row>
        <row r="1354">
          <cell r="M1354">
            <v>5</v>
          </cell>
          <cell r="O1354" t="str">
            <v>Южный район</v>
          </cell>
          <cell r="P1354">
            <v>200</v>
          </cell>
          <cell r="Q1354">
            <v>295.5</v>
          </cell>
          <cell r="R1354" t="str">
            <v>подземная</v>
          </cell>
          <cell r="S1354" t="str">
            <v>т. Трасса</v>
          </cell>
        </row>
        <row r="1355">
          <cell r="M1355">
            <v>5</v>
          </cell>
          <cell r="O1355" t="str">
            <v>Южный район</v>
          </cell>
          <cell r="P1355">
            <v>150</v>
          </cell>
          <cell r="Q1355">
            <v>101.5</v>
          </cell>
          <cell r="R1355" t="str">
            <v>подземная</v>
          </cell>
          <cell r="S1355" t="str">
            <v>т. Трасса</v>
          </cell>
        </row>
        <row r="1356">
          <cell r="M1356">
            <v>5</v>
          </cell>
          <cell r="O1356" t="str">
            <v>Южный район</v>
          </cell>
          <cell r="P1356">
            <v>125</v>
          </cell>
          <cell r="Q1356">
            <v>42</v>
          </cell>
          <cell r="R1356" t="str">
            <v>подземная</v>
          </cell>
          <cell r="S1356" t="str">
            <v>т. Трасса</v>
          </cell>
        </row>
        <row r="1357">
          <cell r="M1357">
            <v>5</v>
          </cell>
          <cell r="O1357" t="str">
            <v>Южный район</v>
          </cell>
          <cell r="P1357">
            <v>100</v>
          </cell>
          <cell r="Q1357">
            <v>152</v>
          </cell>
          <cell r="R1357" t="str">
            <v>подземная</v>
          </cell>
          <cell r="S1357" t="str">
            <v>т. Трасса</v>
          </cell>
        </row>
        <row r="1358">
          <cell r="M1358">
            <v>5</v>
          </cell>
          <cell r="O1358" t="str">
            <v>Южный район</v>
          </cell>
          <cell r="P1358">
            <v>80</v>
          </cell>
          <cell r="Q1358">
            <v>29</v>
          </cell>
          <cell r="R1358" t="str">
            <v>подземная</v>
          </cell>
          <cell r="S1358" t="str">
            <v>т. Трасса</v>
          </cell>
        </row>
        <row r="1359">
          <cell r="M1359">
            <v>5</v>
          </cell>
          <cell r="O1359" t="str">
            <v>Южный район</v>
          </cell>
          <cell r="P1359">
            <v>100</v>
          </cell>
          <cell r="Q1359">
            <v>133.44999999999999</v>
          </cell>
          <cell r="R1359" t="str">
            <v>Надземная</v>
          </cell>
          <cell r="S1359" t="str">
            <v>т. Трасса</v>
          </cell>
        </row>
        <row r="1360">
          <cell r="M1360">
            <v>5</v>
          </cell>
          <cell r="O1360" t="str">
            <v>Южный район</v>
          </cell>
          <cell r="P1360">
            <v>100</v>
          </cell>
          <cell r="Q1360">
            <v>16.55</v>
          </cell>
          <cell r="R1360" t="str">
            <v>подземная</v>
          </cell>
          <cell r="S1360" t="str">
            <v>т. Трасса</v>
          </cell>
        </row>
        <row r="1361">
          <cell r="M1361">
            <v>5</v>
          </cell>
          <cell r="O1361" t="str">
            <v>Южный район</v>
          </cell>
          <cell r="P1361">
            <v>250</v>
          </cell>
          <cell r="Q1361">
            <v>99</v>
          </cell>
          <cell r="R1361" t="str">
            <v>подземная</v>
          </cell>
          <cell r="S1361" t="str">
            <v>т. Трасса</v>
          </cell>
        </row>
        <row r="1362">
          <cell r="M1362">
            <v>5</v>
          </cell>
          <cell r="O1362" t="str">
            <v>Южный район</v>
          </cell>
          <cell r="P1362">
            <v>200</v>
          </cell>
          <cell r="Q1362">
            <v>96</v>
          </cell>
          <cell r="R1362" t="str">
            <v>подземная</v>
          </cell>
          <cell r="S1362" t="str">
            <v>т. Трасса</v>
          </cell>
        </row>
        <row r="1363">
          <cell r="M1363">
            <v>5</v>
          </cell>
          <cell r="O1363" t="str">
            <v>Южный район</v>
          </cell>
          <cell r="P1363">
            <v>150</v>
          </cell>
          <cell r="Q1363">
            <v>34</v>
          </cell>
          <cell r="R1363" t="str">
            <v>подземная</v>
          </cell>
          <cell r="S1363" t="str">
            <v>т. Трасса</v>
          </cell>
        </row>
        <row r="1364">
          <cell r="M1364">
            <v>5</v>
          </cell>
          <cell r="O1364" t="str">
            <v>Южный район</v>
          </cell>
          <cell r="P1364">
            <v>100</v>
          </cell>
          <cell r="Q1364">
            <v>134</v>
          </cell>
          <cell r="R1364" t="str">
            <v>подземная</v>
          </cell>
          <cell r="S1364" t="str">
            <v>т. Трасса</v>
          </cell>
        </row>
        <row r="1365">
          <cell r="M1365">
            <v>5</v>
          </cell>
          <cell r="O1365" t="str">
            <v>Южный район</v>
          </cell>
          <cell r="P1365">
            <v>80</v>
          </cell>
          <cell r="Q1365">
            <v>42</v>
          </cell>
          <cell r="R1365" t="str">
            <v>подземная</v>
          </cell>
          <cell r="S1365" t="str">
            <v>т. Трасса</v>
          </cell>
        </row>
        <row r="1366">
          <cell r="M1366">
            <v>5</v>
          </cell>
          <cell r="O1366" t="str">
            <v>Южный район</v>
          </cell>
          <cell r="P1366">
            <v>100</v>
          </cell>
          <cell r="Q1366">
            <v>41</v>
          </cell>
          <cell r="R1366" t="str">
            <v>подземная</v>
          </cell>
          <cell r="S1366" t="str">
            <v>т. Трасса</v>
          </cell>
        </row>
        <row r="1367">
          <cell r="M1367" t="str">
            <v>2 (ЮГ)</v>
          </cell>
          <cell r="O1367" t="str">
            <v>Южный район</v>
          </cell>
          <cell r="P1367">
            <v>80</v>
          </cell>
          <cell r="Q1367">
            <v>170</v>
          </cell>
          <cell r="R1367" t="str">
            <v>подземная</v>
          </cell>
          <cell r="S1367" t="str">
            <v>т. Трасса</v>
          </cell>
        </row>
        <row r="1368">
          <cell r="M1368" t="str">
            <v>2 (ЮГ)</v>
          </cell>
          <cell r="O1368" t="str">
            <v>Южный район</v>
          </cell>
          <cell r="P1368">
            <v>125</v>
          </cell>
          <cell r="Q1368">
            <v>98.5</v>
          </cell>
          <cell r="R1368" t="str">
            <v>подземная</v>
          </cell>
          <cell r="S1368" t="str">
            <v>т. Трасса</v>
          </cell>
        </row>
        <row r="1369">
          <cell r="M1369" t="str">
            <v>2 (ЮГ)</v>
          </cell>
          <cell r="O1369" t="str">
            <v>Южный район</v>
          </cell>
          <cell r="P1369">
            <v>150</v>
          </cell>
          <cell r="Q1369">
            <v>87.8</v>
          </cell>
          <cell r="R1369" t="str">
            <v>подземная</v>
          </cell>
          <cell r="S1369" t="str">
            <v>т. Трасса</v>
          </cell>
        </row>
        <row r="1370">
          <cell r="M1370" t="str">
            <v>2 (ЮГ)</v>
          </cell>
          <cell r="O1370" t="str">
            <v>Южный район</v>
          </cell>
          <cell r="P1370">
            <v>100</v>
          </cell>
          <cell r="Q1370">
            <v>48.6</v>
          </cell>
          <cell r="R1370" t="str">
            <v>подземная</v>
          </cell>
          <cell r="S1370" t="str">
            <v>т. Трасса</v>
          </cell>
        </row>
        <row r="1371">
          <cell r="M1371">
            <v>11</v>
          </cell>
          <cell r="O1371" t="str">
            <v>Южный район</v>
          </cell>
          <cell r="P1371">
            <v>250</v>
          </cell>
          <cell r="Q1371">
            <v>135.80000000000001</v>
          </cell>
          <cell r="R1371" t="str">
            <v>подземная</v>
          </cell>
          <cell r="S1371" t="str">
            <v>т. Трасса</v>
          </cell>
        </row>
        <row r="1372">
          <cell r="M1372">
            <v>11</v>
          </cell>
          <cell r="O1372" t="str">
            <v>Южный район</v>
          </cell>
          <cell r="P1372">
            <v>200</v>
          </cell>
          <cell r="Q1372">
            <v>123.3</v>
          </cell>
          <cell r="R1372" t="str">
            <v>подземная</v>
          </cell>
          <cell r="S1372" t="str">
            <v>т. Трасса</v>
          </cell>
        </row>
        <row r="1373">
          <cell r="M1373">
            <v>11</v>
          </cell>
          <cell r="O1373" t="str">
            <v>Южный район</v>
          </cell>
          <cell r="P1373">
            <v>100</v>
          </cell>
          <cell r="Q1373">
            <v>24</v>
          </cell>
          <cell r="R1373" t="str">
            <v>подземная</v>
          </cell>
          <cell r="S1373" t="str">
            <v>т. Трасса</v>
          </cell>
        </row>
        <row r="1374">
          <cell r="M1374">
            <v>4</v>
          </cell>
          <cell r="O1374" t="str">
            <v>Южный район</v>
          </cell>
          <cell r="P1374">
            <v>80</v>
          </cell>
          <cell r="Q1374">
            <v>84.1</v>
          </cell>
          <cell r="R1374" t="str">
            <v>подземная</v>
          </cell>
          <cell r="S1374" t="str">
            <v>т. Трасса</v>
          </cell>
        </row>
        <row r="1375">
          <cell r="M1375" t="str">
            <v>ВЕДОМ</v>
          </cell>
          <cell r="O1375" t="str">
            <v>Южный район</v>
          </cell>
          <cell r="P1375">
            <v>150</v>
          </cell>
          <cell r="Q1375">
            <v>379</v>
          </cell>
          <cell r="R1375" t="str">
            <v>подземная</v>
          </cell>
          <cell r="S1375" t="str">
            <v>т. Трасса</v>
          </cell>
        </row>
        <row r="1376">
          <cell r="M1376" t="str">
            <v>ВЕДОМ</v>
          </cell>
          <cell r="O1376" t="str">
            <v>Южный район</v>
          </cell>
          <cell r="P1376">
            <v>80</v>
          </cell>
          <cell r="Q1376">
            <v>84</v>
          </cell>
          <cell r="R1376" t="str">
            <v>подземная</v>
          </cell>
          <cell r="S1376" t="str">
            <v>т. Трасса</v>
          </cell>
        </row>
        <row r="1377">
          <cell r="M1377">
            <v>5</v>
          </cell>
          <cell r="O1377" t="str">
            <v>Южный район</v>
          </cell>
          <cell r="P1377">
            <v>100</v>
          </cell>
          <cell r="Q1377">
            <v>89.2</v>
          </cell>
          <cell r="R1377" t="str">
            <v>подземная</v>
          </cell>
          <cell r="S1377" t="str">
            <v>т. Трасса</v>
          </cell>
        </row>
        <row r="1378">
          <cell r="M1378">
            <v>5</v>
          </cell>
          <cell r="O1378" t="str">
            <v>Южный район</v>
          </cell>
          <cell r="P1378">
            <v>70</v>
          </cell>
          <cell r="Q1378">
            <v>120.6</v>
          </cell>
          <cell r="R1378" t="str">
            <v>подземная</v>
          </cell>
          <cell r="S1378" t="str">
            <v>т. Трасса</v>
          </cell>
        </row>
        <row r="1379">
          <cell r="M1379">
            <v>5</v>
          </cell>
          <cell r="O1379" t="str">
            <v>Южный район</v>
          </cell>
          <cell r="P1379">
            <v>150</v>
          </cell>
          <cell r="Q1379">
            <v>120</v>
          </cell>
          <cell r="R1379" t="str">
            <v>подземная</v>
          </cell>
          <cell r="S1379" t="str">
            <v>т. Трасса</v>
          </cell>
        </row>
        <row r="1380">
          <cell r="M1380">
            <v>5</v>
          </cell>
          <cell r="O1380" t="str">
            <v>Южный район</v>
          </cell>
          <cell r="P1380">
            <v>80</v>
          </cell>
          <cell r="Q1380">
            <v>25</v>
          </cell>
          <cell r="R1380" t="str">
            <v>подземная</v>
          </cell>
          <cell r="S1380" t="str">
            <v>т. Трасса</v>
          </cell>
        </row>
        <row r="1381">
          <cell r="M1381">
            <v>5</v>
          </cell>
          <cell r="O1381" t="str">
            <v>Южный район</v>
          </cell>
          <cell r="P1381">
            <v>300</v>
          </cell>
          <cell r="Q1381">
            <v>118</v>
          </cell>
          <cell r="R1381" t="str">
            <v>подземная</v>
          </cell>
          <cell r="S1381" t="str">
            <v>т. Трасса</v>
          </cell>
        </row>
        <row r="1382">
          <cell r="M1382">
            <v>5</v>
          </cell>
          <cell r="O1382" t="str">
            <v>Южный район</v>
          </cell>
          <cell r="P1382">
            <v>150</v>
          </cell>
          <cell r="Q1382">
            <v>35</v>
          </cell>
          <cell r="R1382" t="str">
            <v>подземная</v>
          </cell>
          <cell r="S1382" t="str">
            <v>т. Трасса</v>
          </cell>
        </row>
        <row r="1383">
          <cell r="M1383">
            <v>5</v>
          </cell>
          <cell r="O1383" t="str">
            <v>Южный район</v>
          </cell>
          <cell r="P1383">
            <v>100</v>
          </cell>
          <cell r="Q1383">
            <v>68.5</v>
          </cell>
          <cell r="R1383" t="str">
            <v>подземная</v>
          </cell>
          <cell r="S1383" t="str">
            <v>т. Трасса</v>
          </cell>
        </row>
        <row r="1384">
          <cell r="M1384">
            <v>5</v>
          </cell>
          <cell r="O1384" t="str">
            <v>Южный район</v>
          </cell>
          <cell r="P1384">
            <v>70</v>
          </cell>
          <cell r="Q1384">
            <v>78</v>
          </cell>
          <cell r="R1384" t="str">
            <v>подземная</v>
          </cell>
          <cell r="S1384" t="str">
            <v>т. Трасса</v>
          </cell>
        </row>
        <row r="1385">
          <cell r="M1385">
            <v>5</v>
          </cell>
          <cell r="O1385" t="str">
            <v>Южный район</v>
          </cell>
          <cell r="P1385">
            <v>400</v>
          </cell>
          <cell r="Q1385">
            <v>144</v>
          </cell>
          <cell r="R1385" t="str">
            <v>Надземная</v>
          </cell>
          <cell r="S1385" t="str">
            <v>т. Трасса</v>
          </cell>
        </row>
        <row r="1386">
          <cell r="M1386" t="str">
            <v>2 (ЮГ)</v>
          </cell>
          <cell r="O1386" t="str">
            <v>Южный район</v>
          </cell>
          <cell r="P1386">
            <v>200</v>
          </cell>
          <cell r="Q1386">
            <v>220</v>
          </cell>
          <cell r="R1386" t="str">
            <v>подземная</v>
          </cell>
          <cell r="S1386" t="str">
            <v>т. Трасса</v>
          </cell>
        </row>
        <row r="1387">
          <cell r="M1387" t="str">
            <v>2 (ЮГ)</v>
          </cell>
          <cell r="O1387" t="str">
            <v>Южный район</v>
          </cell>
          <cell r="P1387">
            <v>150</v>
          </cell>
          <cell r="Q1387">
            <v>52</v>
          </cell>
          <cell r="R1387" t="str">
            <v>подземная</v>
          </cell>
          <cell r="S1387" t="str">
            <v>т. Трасса</v>
          </cell>
        </row>
        <row r="1388">
          <cell r="M1388">
            <v>11</v>
          </cell>
          <cell r="O1388" t="str">
            <v>Южный район</v>
          </cell>
          <cell r="P1388">
            <v>50</v>
          </cell>
          <cell r="Q1388">
            <v>25.1</v>
          </cell>
          <cell r="R1388" t="str">
            <v>подземная</v>
          </cell>
          <cell r="S1388" t="str">
            <v>т. Трасса</v>
          </cell>
          <cell r="T1388" t="str">
            <v>4-х трубная</v>
          </cell>
        </row>
        <row r="1389">
          <cell r="M1389">
            <v>11</v>
          </cell>
          <cell r="O1389" t="str">
            <v>Южный район</v>
          </cell>
          <cell r="P1389">
            <v>25</v>
          </cell>
          <cell r="Q1389">
            <v>25.1</v>
          </cell>
          <cell r="R1389" t="str">
            <v>подземная</v>
          </cell>
          <cell r="S1389" t="str">
            <v>ГВС</v>
          </cell>
          <cell r="T1389" t="str">
            <v>4-х трубная</v>
          </cell>
        </row>
        <row r="1390">
          <cell r="M1390">
            <v>4</v>
          </cell>
          <cell r="O1390" t="str">
            <v>Южный район</v>
          </cell>
          <cell r="P1390">
            <v>150</v>
          </cell>
          <cell r="Q1390">
            <v>20</v>
          </cell>
          <cell r="R1390" t="str">
            <v>подземная</v>
          </cell>
          <cell r="S1390" t="str">
            <v>т. Трасса</v>
          </cell>
        </row>
        <row r="1391">
          <cell r="M1391">
            <v>4</v>
          </cell>
          <cell r="O1391" t="str">
            <v>Южный район</v>
          </cell>
          <cell r="P1391">
            <v>125</v>
          </cell>
          <cell r="Q1391">
            <v>10</v>
          </cell>
          <cell r="R1391" t="str">
            <v>подземная</v>
          </cell>
          <cell r="S1391" t="str">
            <v>т. Трасса</v>
          </cell>
        </row>
        <row r="1392">
          <cell r="M1392">
            <v>4</v>
          </cell>
          <cell r="O1392" t="str">
            <v>Южный район</v>
          </cell>
          <cell r="P1392">
            <v>100</v>
          </cell>
          <cell r="Q1392">
            <v>110</v>
          </cell>
          <cell r="R1392" t="str">
            <v>подземная</v>
          </cell>
          <cell r="S1392" t="str">
            <v>т. Трасса</v>
          </cell>
        </row>
        <row r="1393">
          <cell r="M1393">
            <v>4</v>
          </cell>
          <cell r="O1393" t="str">
            <v>Южный район</v>
          </cell>
          <cell r="P1393">
            <v>100</v>
          </cell>
          <cell r="Q1393">
            <v>9</v>
          </cell>
          <cell r="R1393" t="str">
            <v>подземная</v>
          </cell>
          <cell r="S1393" t="str">
            <v>т. Трасса</v>
          </cell>
        </row>
        <row r="1394">
          <cell r="M1394">
            <v>1</v>
          </cell>
          <cell r="O1394" t="str">
            <v>Южный район</v>
          </cell>
          <cell r="P1394">
            <v>300</v>
          </cell>
          <cell r="Q1394">
            <v>190</v>
          </cell>
          <cell r="R1394" t="str">
            <v>подземная</v>
          </cell>
          <cell r="S1394" t="str">
            <v>т. Трасса</v>
          </cell>
        </row>
        <row r="1395">
          <cell r="M1395">
            <v>1</v>
          </cell>
          <cell r="O1395" t="str">
            <v>Южный район</v>
          </cell>
          <cell r="P1395">
            <v>100</v>
          </cell>
          <cell r="Q1395">
            <v>55</v>
          </cell>
          <cell r="R1395" t="str">
            <v>подземная</v>
          </cell>
          <cell r="S1395" t="str">
            <v>т. Трасса</v>
          </cell>
        </row>
        <row r="1396">
          <cell r="M1396">
            <v>1</v>
          </cell>
          <cell r="O1396" t="str">
            <v>Южный район</v>
          </cell>
          <cell r="P1396">
            <v>300</v>
          </cell>
          <cell r="Q1396">
            <v>680</v>
          </cell>
          <cell r="R1396" t="str">
            <v>подземная</v>
          </cell>
          <cell r="S1396" t="str">
            <v>т. Трасса</v>
          </cell>
        </row>
        <row r="1397">
          <cell r="M1397" t="str">
            <v>2Г</v>
          </cell>
          <cell r="O1397" t="str">
            <v>Южный район</v>
          </cell>
          <cell r="P1397">
            <v>50</v>
          </cell>
          <cell r="Q1397">
            <v>10</v>
          </cell>
          <cell r="R1397" t="str">
            <v>подземная</v>
          </cell>
          <cell r="S1397" t="str">
            <v>т. Трасса</v>
          </cell>
        </row>
        <row r="1398">
          <cell r="M1398">
            <v>1</v>
          </cell>
          <cell r="O1398" t="str">
            <v>Южный район</v>
          </cell>
          <cell r="P1398">
            <v>70</v>
          </cell>
          <cell r="Q1398">
            <v>197.5</v>
          </cell>
          <cell r="R1398" t="str">
            <v>подземная</v>
          </cell>
          <cell r="S1398" t="str">
            <v>т. Трасса</v>
          </cell>
        </row>
        <row r="1399">
          <cell r="M1399">
            <v>5</v>
          </cell>
          <cell r="O1399" t="str">
            <v>Южный район</v>
          </cell>
          <cell r="P1399">
            <v>200</v>
          </cell>
          <cell r="Q1399">
            <v>56</v>
          </cell>
          <cell r="R1399" t="str">
            <v>подземная</v>
          </cell>
          <cell r="S1399" t="str">
            <v>т. Трасса</v>
          </cell>
        </row>
        <row r="1400">
          <cell r="M1400">
            <v>5</v>
          </cell>
          <cell r="O1400" t="str">
            <v>Южный район</v>
          </cell>
          <cell r="P1400">
            <v>150</v>
          </cell>
          <cell r="Q1400">
            <v>197.5</v>
          </cell>
          <cell r="R1400" t="str">
            <v>подземная</v>
          </cell>
          <cell r="S1400" t="str">
            <v>т. Трасса</v>
          </cell>
        </row>
        <row r="1401">
          <cell r="M1401">
            <v>4</v>
          </cell>
          <cell r="O1401" t="str">
            <v>Южный район</v>
          </cell>
          <cell r="P1401">
            <v>250</v>
          </cell>
          <cell r="Q1401">
            <v>50.7</v>
          </cell>
          <cell r="R1401" t="str">
            <v>подземная</v>
          </cell>
          <cell r="S1401" t="str">
            <v>т. Трасса</v>
          </cell>
        </row>
        <row r="1402">
          <cell r="M1402" t="str">
            <v>11Л</v>
          </cell>
          <cell r="O1402" t="str">
            <v>Южный район</v>
          </cell>
          <cell r="P1402">
            <v>100</v>
          </cell>
          <cell r="Q1402">
            <v>118.1</v>
          </cell>
          <cell r="R1402" t="str">
            <v>подземная</v>
          </cell>
          <cell r="S1402" t="str">
            <v>т. Трасса</v>
          </cell>
        </row>
        <row r="1403">
          <cell r="M1403" t="str">
            <v>11Л</v>
          </cell>
          <cell r="O1403" t="str">
            <v>Южный район</v>
          </cell>
          <cell r="P1403">
            <v>50</v>
          </cell>
          <cell r="Q1403">
            <v>5.5</v>
          </cell>
          <cell r="R1403" t="str">
            <v>подземная</v>
          </cell>
          <cell r="S1403" t="str">
            <v>т. Трасса</v>
          </cell>
        </row>
        <row r="1404">
          <cell r="M1404" t="str">
            <v>11Л</v>
          </cell>
          <cell r="O1404" t="str">
            <v>Южный район</v>
          </cell>
          <cell r="P1404">
            <v>40</v>
          </cell>
          <cell r="Q1404">
            <v>4.5999999999999996</v>
          </cell>
          <cell r="R1404" t="str">
            <v>подземная</v>
          </cell>
          <cell r="S1404" t="str">
            <v>т. Трасса</v>
          </cell>
        </row>
        <row r="1405">
          <cell r="M1405" t="str">
            <v>11Л</v>
          </cell>
          <cell r="O1405" t="str">
            <v>Южный район</v>
          </cell>
          <cell r="P1405">
            <v>150</v>
          </cell>
          <cell r="Q1405">
            <v>1.5</v>
          </cell>
          <cell r="R1405" t="str">
            <v>подземная</v>
          </cell>
          <cell r="S1405" t="str">
            <v>т. Трасса</v>
          </cell>
        </row>
        <row r="1406">
          <cell r="M1406" t="str">
            <v>11Л</v>
          </cell>
          <cell r="O1406" t="str">
            <v>Южный район</v>
          </cell>
          <cell r="P1406">
            <v>70</v>
          </cell>
          <cell r="Q1406">
            <v>9.5</v>
          </cell>
          <cell r="R1406" t="str">
            <v>подземная</v>
          </cell>
          <cell r="S1406" t="str">
            <v>т. Трасса</v>
          </cell>
        </row>
        <row r="1407">
          <cell r="M1407" t="str">
            <v>2Г</v>
          </cell>
          <cell r="O1407" t="str">
            <v>Южный район</v>
          </cell>
          <cell r="P1407">
            <v>150</v>
          </cell>
          <cell r="Q1407">
            <v>181.9</v>
          </cell>
          <cell r="R1407" t="str">
            <v>подземная</v>
          </cell>
          <cell r="S1407" t="str">
            <v>т. Трасса</v>
          </cell>
        </row>
        <row r="1408">
          <cell r="M1408" t="str">
            <v>2Г</v>
          </cell>
          <cell r="O1408" t="str">
            <v>Южный район</v>
          </cell>
          <cell r="P1408">
            <v>100</v>
          </cell>
          <cell r="Q1408">
            <v>158.30000000000001</v>
          </cell>
          <cell r="R1408" t="str">
            <v>подземная</v>
          </cell>
          <cell r="S1408" t="str">
            <v>т. Трасса</v>
          </cell>
        </row>
        <row r="1409">
          <cell r="M1409">
            <v>1</v>
          </cell>
          <cell r="O1409" t="str">
            <v>Южный район</v>
          </cell>
          <cell r="P1409">
            <v>150</v>
          </cell>
          <cell r="Q1409">
            <v>48</v>
          </cell>
          <cell r="R1409" t="str">
            <v>подземная</v>
          </cell>
          <cell r="S1409" t="str">
            <v>т. Трасса</v>
          </cell>
        </row>
        <row r="1410">
          <cell r="M1410">
            <v>1</v>
          </cell>
          <cell r="O1410" t="str">
            <v>Южный район</v>
          </cell>
          <cell r="P1410">
            <v>100</v>
          </cell>
          <cell r="Q1410">
            <v>46</v>
          </cell>
          <cell r="R1410" t="str">
            <v>подземная</v>
          </cell>
          <cell r="S1410" t="str">
            <v>т. Трасса</v>
          </cell>
        </row>
        <row r="1411">
          <cell r="M1411">
            <v>4</v>
          </cell>
          <cell r="O1411" t="str">
            <v>Южный район</v>
          </cell>
          <cell r="P1411">
            <v>150</v>
          </cell>
          <cell r="Q1411">
            <v>106</v>
          </cell>
          <cell r="R1411" t="str">
            <v>подземная</v>
          </cell>
          <cell r="S1411" t="str">
            <v>т. Трасса</v>
          </cell>
          <cell r="T1411" t="str">
            <v>4-х трубная</v>
          </cell>
        </row>
        <row r="1412">
          <cell r="M1412">
            <v>4</v>
          </cell>
          <cell r="O1412" t="str">
            <v>Южный район</v>
          </cell>
          <cell r="P1412">
            <v>100</v>
          </cell>
          <cell r="Q1412">
            <v>11.5</v>
          </cell>
          <cell r="R1412" t="str">
            <v>подземная</v>
          </cell>
          <cell r="S1412" t="str">
            <v>т. Трасса</v>
          </cell>
          <cell r="T1412" t="str">
            <v>4-х трубная</v>
          </cell>
        </row>
        <row r="1413">
          <cell r="M1413">
            <v>4</v>
          </cell>
          <cell r="O1413" t="str">
            <v>Южный район</v>
          </cell>
          <cell r="P1413">
            <v>125</v>
          </cell>
          <cell r="Q1413">
            <v>53</v>
          </cell>
          <cell r="R1413" t="str">
            <v>подземная</v>
          </cell>
          <cell r="S1413" t="str">
            <v>ГВС</v>
          </cell>
          <cell r="T1413" t="str">
            <v>4-х трубная</v>
          </cell>
        </row>
        <row r="1414">
          <cell r="M1414">
            <v>4</v>
          </cell>
          <cell r="O1414" t="str">
            <v>Южный район</v>
          </cell>
          <cell r="P1414">
            <v>100</v>
          </cell>
          <cell r="Q1414">
            <v>53</v>
          </cell>
          <cell r="R1414" t="str">
            <v>подземная</v>
          </cell>
          <cell r="S1414" t="str">
            <v>ГВС</v>
          </cell>
          <cell r="T1414" t="str">
            <v>4-х трубная</v>
          </cell>
        </row>
        <row r="1415">
          <cell r="M1415">
            <v>4</v>
          </cell>
          <cell r="O1415" t="str">
            <v>Южный район</v>
          </cell>
          <cell r="P1415">
            <v>80</v>
          </cell>
          <cell r="Q1415">
            <v>5.75</v>
          </cell>
          <cell r="R1415" t="str">
            <v>подземная</v>
          </cell>
          <cell r="S1415" t="str">
            <v>ГВС</v>
          </cell>
          <cell r="T1415" t="str">
            <v>4-х трубная</v>
          </cell>
        </row>
        <row r="1416">
          <cell r="M1416">
            <v>4</v>
          </cell>
          <cell r="O1416" t="str">
            <v>Южный район</v>
          </cell>
          <cell r="P1416">
            <v>70</v>
          </cell>
          <cell r="Q1416">
            <v>5.75</v>
          </cell>
          <cell r="R1416" t="str">
            <v>подземная</v>
          </cell>
          <cell r="S1416" t="str">
            <v>ГВС</v>
          </cell>
          <cell r="T1416" t="str">
            <v>4-х трубная</v>
          </cell>
        </row>
        <row r="1417">
          <cell r="M1417">
            <v>4</v>
          </cell>
          <cell r="O1417" t="str">
            <v>Южный район</v>
          </cell>
          <cell r="P1417">
            <v>200</v>
          </cell>
          <cell r="Q1417">
            <v>37</v>
          </cell>
          <cell r="R1417" t="str">
            <v>подземная</v>
          </cell>
          <cell r="S1417" t="str">
            <v>т. Трасса</v>
          </cell>
        </row>
        <row r="1418">
          <cell r="M1418">
            <v>4</v>
          </cell>
          <cell r="O1418" t="str">
            <v>Южный район</v>
          </cell>
          <cell r="P1418">
            <v>150</v>
          </cell>
          <cell r="Q1418">
            <v>78</v>
          </cell>
          <cell r="R1418" t="str">
            <v>подземная</v>
          </cell>
          <cell r="S1418" t="str">
            <v>т. Трасса</v>
          </cell>
        </row>
        <row r="1419">
          <cell r="M1419">
            <v>4</v>
          </cell>
          <cell r="O1419" t="str">
            <v>Южный район</v>
          </cell>
          <cell r="P1419">
            <v>100</v>
          </cell>
          <cell r="Q1419">
            <v>35</v>
          </cell>
          <cell r="R1419" t="str">
            <v>Надземная</v>
          </cell>
          <cell r="S1419" t="str">
            <v>т. Трасса</v>
          </cell>
        </row>
        <row r="1420">
          <cell r="M1420">
            <v>7</v>
          </cell>
          <cell r="O1420" t="str">
            <v>Северный район</v>
          </cell>
          <cell r="P1420">
            <v>70</v>
          </cell>
          <cell r="Q1420">
            <v>55</v>
          </cell>
          <cell r="R1420" t="str">
            <v>Надземная</v>
          </cell>
          <cell r="S1420" t="str">
            <v>т. Трасса</v>
          </cell>
        </row>
        <row r="1421">
          <cell r="M1421">
            <v>4</v>
          </cell>
          <cell r="O1421" t="str">
            <v>Южный район</v>
          </cell>
          <cell r="P1421">
            <v>70</v>
          </cell>
          <cell r="Q1421">
            <v>52.8</v>
          </cell>
          <cell r="R1421" t="str">
            <v>подземная</v>
          </cell>
          <cell r="S1421" t="str">
            <v>т. Трасса</v>
          </cell>
        </row>
        <row r="1422">
          <cell r="M1422">
            <v>12</v>
          </cell>
          <cell r="O1422" t="str">
            <v>Южный район</v>
          </cell>
          <cell r="P1422">
            <v>200</v>
          </cell>
          <cell r="Q1422">
            <v>380</v>
          </cell>
          <cell r="R1422" t="str">
            <v>подземная</v>
          </cell>
          <cell r="S1422" t="str">
            <v>т. Трасса</v>
          </cell>
        </row>
        <row r="1423">
          <cell r="M1423" t="str">
            <v>2 (ЮГ)</v>
          </cell>
          <cell r="O1423" t="str">
            <v>Южный район</v>
          </cell>
          <cell r="P1423">
            <v>250</v>
          </cell>
          <cell r="Q1423">
            <v>36</v>
          </cell>
          <cell r="R1423" t="str">
            <v>подземная</v>
          </cell>
          <cell r="S1423" t="str">
            <v>т. Трасса</v>
          </cell>
        </row>
        <row r="1424">
          <cell r="M1424" t="str">
            <v>2 (ЮГ)</v>
          </cell>
          <cell r="O1424" t="str">
            <v>Южный район</v>
          </cell>
          <cell r="P1424">
            <v>200</v>
          </cell>
          <cell r="Q1424">
            <v>36</v>
          </cell>
          <cell r="R1424" t="str">
            <v>подземная</v>
          </cell>
          <cell r="S1424" t="str">
            <v>т. Трасса</v>
          </cell>
        </row>
        <row r="1425">
          <cell r="M1425">
            <v>1</v>
          </cell>
          <cell r="O1425" t="str">
            <v>Южный район</v>
          </cell>
          <cell r="P1425">
            <v>250</v>
          </cell>
          <cell r="Q1425">
            <v>92</v>
          </cell>
          <cell r="R1425" t="str">
            <v>подземная</v>
          </cell>
          <cell r="S1425" t="str">
            <v>т. Трасса</v>
          </cell>
        </row>
        <row r="1426">
          <cell r="M1426">
            <v>4</v>
          </cell>
          <cell r="O1426" t="str">
            <v>Южный район</v>
          </cell>
          <cell r="P1426">
            <v>80</v>
          </cell>
          <cell r="Q1426">
            <v>30</v>
          </cell>
          <cell r="R1426" t="str">
            <v>подземная</v>
          </cell>
          <cell r="S1426" t="str">
            <v>т. Трасса</v>
          </cell>
        </row>
        <row r="1427">
          <cell r="M1427">
            <v>4</v>
          </cell>
          <cell r="O1427" t="str">
            <v>Южный район</v>
          </cell>
          <cell r="P1427">
            <v>100</v>
          </cell>
          <cell r="Q1427">
            <v>91.5</v>
          </cell>
          <cell r="R1427" t="str">
            <v>подземная</v>
          </cell>
          <cell r="S1427" t="str">
            <v>т. Трасса</v>
          </cell>
        </row>
        <row r="1428">
          <cell r="M1428">
            <v>1</v>
          </cell>
          <cell r="O1428" t="str">
            <v>Южный район</v>
          </cell>
          <cell r="P1428">
            <v>150</v>
          </cell>
          <cell r="Q1428">
            <v>25.2</v>
          </cell>
          <cell r="R1428" t="str">
            <v>подземная</v>
          </cell>
          <cell r="S1428" t="str">
            <v>т. Трасса</v>
          </cell>
        </row>
        <row r="1429">
          <cell r="M1429">
            <v>1</v>
          </cell>
          <cell r="O1429" t="str">
            <v>Южный район</v>
          </cell>
          <cell r="P1429">
            <v>125</v>
          </cell>
          <cell r="Q1429">
            <v>46</v>
          </cell>
          <cell r="R1429" t="str">
            <v>подземная</v>
          </cell>
          <cell r="S1429" t="str">
            <v>т. Трасса</v>
          </cell>
        </row>
        <row r="1430">
          <cell r="M1430">
            <v>1</v>
          </cell>
          <cell r="O1430" t="str">
            <v>Южный район</v>
          </cell>
          <cell r="P1430">
            <v>100</v>
          </cell>
          <cell r="Q1430">
            <v>30</v>
          </cell>
          <cell r="R1430" t="str">
            <v>подземная</v>
          </cell>
          <cell r="S1430" t="str">
            <v>т. Трасса</v>
          </cell>
        </row>
        <row r="1431">
          <cell r="M1431">
            <v>1</v>
          </cell>
          <cell r="O1431" t="str">
            <v>Южный район</v>
          </cell>
          <cell r="P1431">
            <v>70</v>
          </cell>
          <cell r="Q1431">
            <v>9.8000000000000007</v>
          </cell>
          <cell r="R1431" t="str">
            <v>подземная</v>
          </cell>
          <cell r="S1431" t="str">
            <v>т. Трасса</v>
          </cell>
        </row>
        <row r="1432">
          <cell r="M1432">
            <v>4</v>
          </cell>
          <cell r="O1432" t="str">
            <v>Южный район</v>
          </cell>
          <cell r="P1432">
            <v>80</v>
          </cell>
          <cell r="Q1432">
            <v>41</v>
          </cell>
          <cell r="R1432" t="str">
            <v>подземная</v>
          </cell>
          <cell r="S1432" t="str">
            <v>т. Трасса</v>
          </cell>
        </row>
        <row r="1433">
          <cell r="M1433">
            <v>4</v>
          </cell>
          <cell r="O1433" t="str">
            <v>Южный район</v>
          </cell>
          <cell r="P1433">
            <v>150</v>
          </cell>
          <cell r="Q1433">
            <v>110</v>
          </cell>
          <cell r="R1433" t="str">
            <v>подземная</v>
          </cell>
          <cell r="S1433" t="str">
            <v>т. Трасса</v>
          </cell>
        </row>
        <row r="1434">
          <cell r="M1434">
            <v>4</v>
          </cell>
          <cell r="O1434" t="str">
            <v>Южный район</v>
          </cell>
          <cell r="P1434">
            <v>100</v>
          </cell>
          <cell r="Q1434">
            <v>145</v>
          </cell>
          <cell r="R1434" t="str">
            <v>подземная</v>
          </cell>
          <cell r="S1434" t="str">
            <v>т. Трасса</v>
          </cell>
        </row>
        <row r="1435">
          <cell r="M1435">
            <v>4</v>
          </cell>
          <cell r="O1435" t="str">
            <v>Южный район</v>
          </cell>
          <cell r="P1435">
            <v>100</v>
          </cell>
          <cell r="Q1435">
            <v>72</v>
          </cell>
          <cell r="R1435" t="str">
            <v>подземная</v>
          </cell>
          <cell r="S1435" t="str">
            <v>т. Трасса</v>
          </cell>
        </row>
        <row r="1436">
          <cell r="M1436">
            <v>1</v>
          </cell>
          <cell r="O1436" t="str">
            <v>Южный район</v>
          </cell>
          <cell r="P1436">
            <v>300</v>
          </cell>
          <cell r="Q1436">
            <v>232</v>
          </cell>
          <cell r="R1436" t="str">
            <v>подземная</v>
          </cell>
          <cell r="S1436" t="str">
            <v>т. Трасса</v>
          </cell>
        </row>
        <row r="1437">
          <cell r="M1437" t="str">
            <v>2 (ЮГ)</v>
          </cell>
          <cell r="O1437" t="str">
            <v>Южный район</v>
          </cell>
          <cell r="P1437">
            <v>150</v>
          </cell>
          <cell r="Q1437">
            <v>39</v>
          </cell>
          <cell r="R1437" t="str">
            <v>Надземная</v>
          </cell>
          <cell r="S1437" t="str">
            <v>т. Трасса</v>
          </cell>
        </row>
        <row r="1438">
          <cell r="M1438">
            <v>4</v>
          </cell>
          <cell r="O1438" t="str">
            <v>Южный район</v>
          </cell>
          <cell r="P1438">
            <v>200</v>
          </cell>
          <cell r="Q1438">
            <v>200</v>
          </cell>
          <cell r="R1438" t="str">
            <v>подземная</v>
          </cell>
          <cell r="S1438" t="str">
            <v>т. Трасса</v>
          </cell>
        </row>
        <row r="1439">
          <cell r="M1439">
            <v>5</v>
          </cell>
          <cell r="O1439" t="str">
            <v>Южный район</v>
          </cell>
          <cell r="P1439">
            <v>150</v>
          </cell>
          <cell r="Q1439">
            <v>354</v>
          </cell>
          <cell r="R1439" t="str">
            <v>подземная</v>
          </cell>
          <cell r="S1439" t="str">
            <v>т. Трасса</v>
          </cell>
        </row>
        <row r="1440">
          <cell r="M1440">
            <v>4</v>
          </cell>
          <cell r="O1440" t="str">
            <v>Южный район</v>
          </cell>
          <cell r="P1440">
            <v>80</v>
          </cell>
          <cell r="Q1440">
            <v>110</v>
          </cell>
          <cell r="R1440" t="str">
            <v>подземная</v>
          </cell>
          <cell r="S1440" t="str">
            <v>т. Трасса</v>
          </cell>
          <cell r="T1440" t="str">
            <v>4-х трубная</v>
          </cell>
        </row>
        <row r="1441">
          <cell r="M1441">
            <v>4</v>
          </cell>
          <cell r="O1441" t="str">
            <v>Южный район</v>
          </cell>
          <cell r="P1441">
            <v>50</v>
          </cell>
          <cell r="Q1441">
            <v>125</v>
          </cell>
          <cell r="R1441" t="str">
            <v>подземная</v>
          </cell>
          <cell r="S1441" t="str">
            <v>ГВС</v>
          </cell>
          <cell r="T1441" t="str">
            <v>4-х трубная</v>
          </cell>
        </row>
        <row r="1442">
          <cell r="M1442" t="str">
            <v>2Г</v>
          </cell>
          <cell r="O1442" t="str">
            <v>Южный район</v>
          </cell>
          <cell r="P1442">
            <v>100</v>
          </cell>
          <cell r="Q1442">
            <v>148</v>
          </cell>
          <cell r="R1442" t="str">
            <v>подземная</v>
          </cell>
          <cell r="S1442" t="str">
            <v>т. Трасса</v>
          </cell>
        </row>
        <row r="1443">
          <cell r="M1443" t="str">
            <v>2Г</v>
          </cell>
          <cell r="O1443" t="str">
            <v>Южный район</v>
          </cell>
          <cell r="P1443">
            <v>200</v>
          </cell>
          <cell r="Q1443">
            <v>55.8</v>
          </cell>
          <cell r="R1443" t="str">
            <v>подземная</v>
          </cell>
          <cell r="S1443" t="str">
            <v>т. Трасса</v>
          </cell>
        </row>
        <row r="1444">
          <cell r="M1444" t="str">
            <v>2Н</v>
          </cell>
          <cell r="O1444" t="str">
            <v>Южный район</v>
          </cell>
          <cell r="P1444">
            <v>150</v>
          </cell>
          <cell r="Q1444">
            <v>132</v>
          </cell>
          <cell r="R1444" t="str">
            <v>подземная</v>
          </cell>
          <cell r="S1444" t="str">
            <v>т. Трасса</v>
          </cell>
        </row>
        <row r="1445">
          <cell r="M1445" t="str">
            <v>2Н</v>
          </cell>
          <cell r="O1445" t="str">
            <v>Южный район</v>
          </cell>
          <cell r="P1445">
            <v>80</v>
          </cell>
          <cell r="Q1445">
            <v>12.2</v>
          </cell>
          <cell r="R1445" t="str">
            <v>подземная</v>
          </cell>
          <cell r="S1445" t="str">
            <v>т. Трасса</v>
          </cell>
        </row>
        <row r="1446">
          <cell r="M1446" t="str">
            <v>2Н</v>
          </cell>
          <cell r="O1446" t="str">
            <v>Южный район</v>
          </cell>
          <cell r="P1446">
            <v>150</v>
          </cell>
          <cell r="Q1446">
            <v>319.2</v>
          </cell>
          <cell r="R1446" t="str">
            <v>подземная</v>
          </cell>
          <cell r="S1446" t="str">
            <v>т. Трасса</v>
          </cell>
        </row>
        <row r="1447">
          <cell r="M1447" t="str">
            <v>2Н</v>
          </cell>
          <cell r="O1447" t="str">
            <v>Южный район</v>
          </cell>
          <cell r="P1447">
            <v>150</v>
          </cell>
          <cell r="Q1447">
            <v>230</v>
          </cell>
          <cell r="R1447" t="str">
            <v>подземная</v>
          </cell>
          <cell r="S1447" t="str">
            <v>т. Трасса</v>
          </cell>
        </row>
        <row r="1448">
          <cell r="M1448" t="str">
            <v>2Н</v>
          </cell>
          <cell r="O1448" t="str">
            <v>Южный район</v>
          </cell>
          <cell r="P1448">
            <v>80</v>
          </cell>
          <cell r="Q1448">
            <v>70</v>
          </cell>
          <cell r="R1448" t="str">
            <v>подземная</v>
          </cell>
          <cell r="S1448" t="str">
            <v>т. Трасса</v>
          </cell>
        </row>
        <row r="1449">
          <cell r="M1449" t="str">
            <v>2Н</v>
          </cell>
          <cell r="O1449" t="str">
            <v>Южный район</v>
          </cell>
          <cell r="P1449">
            <v>100</v>
          </cell>
          <cell r="Q1449">
            <v>100</v>
          </cell>
          <cell r="R1449" t="str">
            <v>подземная</v>
          </cell>
          <cell r="S1449" t="str">
            <v>т. Трасса</v>
          </cell>
        </row>
        <row r="1450">
          <cell r="M1450" t="str">
            <v>2Н</v>
          </cell>
          <cell r="O1450" t="str">
            <v>Южный район</v>
          </cell>
          <cell r="P1450">
            <v>50</v>
          </cell>
          <cell r="Q1450">
            <v>60</v>
          </cell>
          <cell r="R1450" t="str">
            <v>подземная</v>
          </cell>
          <cell r="S1450" t="str">
            <v>т. Трасса</v>
          </cell>
        </row>
        <row r="1451">
          <cell r="M1451" t="str">
            <v>2Н</v>
          </cell>
          <cell r="O1451" t="str">
            <v>Южный район</v>
          </cell>
          <cell r="P1451">
            <v>150</v>
          </cell>
          <cell r="Q1451">
            <v>220</v>
          </cell>
          <cell r="R1451" t="str">
            <v>подземная</v>
          </cell>
          <cell r="S1451" t="str">
            <v>т. Трасса</v>
          </cell>
        </row>
        <row r="1452">
          <cell r="M1452" t="str">
            <v>2К</v>
          </cell>
          <cell r="O1452" t="str">
            <v>Южный район</v>
          </cell>
          <cell r="P1452">
            <v>150</v>
          </cell>
          <cell r="Q1452">
            <v>275</v>
          </cell>
          <cell r="R1452" t="str">
            <v>подземная</v>
          </cell>
          <cell r="S1452" t="str">
            <v>т. Трасса</v>
          </cell>
        </row>
        <row r="1453">
          <cell r="M1453" t="str">
            <v>11Л</v>
          </cell>
          <cell r="O1453" t="str">
            <v>Южный район</v>
          </cell>
          <cell r="P1453">
            <v>150</v>
          </cell>
          <cell r="Q1453">
            <v>150</v>
          </cell>
          <cell r="R1453" t="str">
            <v>подземная</v>
          </cell>
          <cell r="S1453" t="str">
            <v>т. Трасса</v>
          </cell>
        </row>
        <row r="1454">
          <cell r="M1454">
            <v>11</v>
          </cell>
          <cell r="O1454" t="str">
            <v>Южный район</v>
          </cell>
          <cell r="P1454">
            <v>100</v>
          </cell>
          <cell r="Q1454">
            <v>145</v>
          </cell>
          <cell r="R1454" t="str">
            <v>подземная</v>
          </cell>
          <cell r="S1454" t="str">
            <v>т. Трасса</v>
          </cell>
        </row>
        <row r="1455">
          <cell r="M1455">
            <v>4</v>
          </cell>
          <cell r="O1455" t="str">
            <v>Южный район</v>
          </cell>
          <cell r="P1455">
            <v>70</v>
          </cell>
          <cell r="Q1455">
            <v>76.400000000000006</v>
          </cell>
          <cell r="R1455" t="str">
            <v>подземная</v>
          </cell>
          <cell r="S1455" t="str">
            <v>т. Трасса</v>
          </cell>
        </row>
        <row r="1456">
          <cell r="M1456">
            <v>4</v>
          </cell>
          <cell r="O1456" t="str">
            <v>Южный район</v>
          </cell>
          <cell r="P1456">
            <v>80</v>
          </cell>
          <cell r="Q1456">
            <v>169.5</v>
          </cell>
          <cell r="R1456" t="str">
            <v>подземная</v>
          </cell>
          <cell r="S1456" t="str">
            <v>т. Трасса</v>
          </cell>
        </row>
        <row r="1457">
          <cell r="M1457">
            <v>4</v>
          </cell>
          <cell r="O1457" t="str">
            <v>Южный район</v>
          </cell>
          <cell r="P1457">
            <v>100</v>
          </cell>
          <cell r="Q1457">
            <v>202.4</v>
          </cell>
          <cell r="R1457" t="str">
            <v>подземная</v>
          </cell>
          <cell r="S1457" t="str">
            <v>т. Трасса</v>
          </cell>
        </row>
        <row r="1458">
          <cell r="M1458">
            <v>4</v>
          </cell>
          <cell r="O1458" t="str">
            <v>Южный район</v>
          </cell>
          <cell r="P1458">
            <v>150</v>
          </cell>
          <cell r="Q1458">
            <v>165.5</v>
          </cell>
          <cell r="R1458" t="str">
            <v>подземная</v>
          </cell>
          <cell r="S1458" t="str">
            <v>т. Трасса</v>
          </cell>
        </row>
        <row r="1459">
          <cell r="M1459" t="str">
            <v>2Г</v>
          </cell>
          <cell r="O1459" t="str">
            <v>Южный район</v>
          </cell>
          <cell r="P1459">
            <v>80</v>
          </cell>
          <cell r="Q1459">
            <v>48</v>
          </cell>
          <cell r="R1459" t="str">
            <v>подземная</v>
          </cell>
          <cell r="S1459" t="str">
            <v>т. Трасса</v>
          </cell>
        </row>
        <row r="1460">
          <cell r="M1460" t="str">
            <v>2Г</v>
          </cell>
          <cell r="O1460" t="str">
            <v>Южный район</v>
          </cell>
          <cell r="P1460">
            <v>250</v>
          </cell>
          <cell r="Q1460">
            <v>119.8</v>
          </cell>
          <cell r="R1460" t="str">
            <v>подземная</v>
          </cell>
          <cell r="S1460" t="str">
            <v>т. Трасса</v>
          </cell>
        </row>
        <row r="1461">
          <cell r="M1461" t="str">
            <v>2Г</v>
          </cell>
          <cell r="O1461" t="str">
            <v>Южный район</v>
          </cell>
          <cell r="P1461">
            <v>200</v>
          </cell>
          <cell r="Q1461">
            <v>46.6</v>
          </cell>
          <cell r="R1461" t="str">
            <v>подземная</v>
          </cell>
          <cell r="S1461" t="str">
            <v>т. Трасса</v>
          </cell>
        </row>
        <row r="1462">
          <cell r="M1462" t="str">
            <v>2Г</v>
          </cell>
          <cell r="O1462" t="str">
            <v>Южный район</v>
          </cell>
          <cell r="P1462">
            <v>150</v>
          </cell>
          <cell r="Q1462">
            <v>94.5</v>
          </cell>
          <cell r="R1462" t="str">
            <v>подземная</v>
          </cell>
          <cell r="S1462" t="str">
            <v>т. Трасса</v>
          </cell>
        </row>
        <row r="1463">
          <cell r="M1463" t="str">
            <v>2Г</v>
          </cell>
          <cell r="O1463" t="str">
            <v>Южный район</v>
          </cell>
          <cell r="P1463">
            <v>100</v>
          </cell>
          <cell r="Q1463">
            <v>114.3</v>
          </cell>
          <cell r="R1463" t="str">
            <v>подземная</v>
          </cell>
          <cell r="S1463" t="str">
            <v>т. Трасса</v>
          </cell>
        </row>
        <row r="1464">
          <cell r="M1464" t="str">
            <v>2Г</v>
          </cell>
          <cell r="O1464" t="str">
            <v>Южный район</v>
          </cell>
          <cell r="P1464">
            <v>100</v>
          </cell>
          <cell r="Q1464">
            <v>65.5</v>
          </cell>
          <cell r="R1464" t="str">
            <v>подземная</v>
          </cell>
          <cell r="S1464" t="str">
            <v>т. Трасса</v>
          </cell>
        </row>
        <row r="1465">
          <cell r="M1465" t="str">
            <v>2Г</v>
          </cell>
          <cell r="O1465" t="str">
            <v>Южный район</v>
          </cell>
          <cell r="P1465">
            <v>150</v>
          </cell>
          <cell r="Q1465">
            <v>170</v>
          </cell>
          <cell r="R1465" t="str">
            <v>подземная</v>
          </cell>
          <cell r="S1465" t="str">
            <v>т. Трасса</v>
          </cell>
        </row>
        <row r="1466">
          <cell r="M1466">
            <v>3</v>
          </cell>
          <cell r="O1466" t="str">
            <v>Южный район</v>
          </cell>
          <cell r="P1466">
            <v>70</v>
          </cell>
          <cell r="Q1466">
            <v>269.39999999999998</v>
          </cell>
          <cell r="R1466" t="str">
            <v>подземная</v>
          </cell>
          <cell r="S1466" t="str">
            <v>т. Трасса</v>
          </cell>
        </row>
        <row r="1467">
          <cell r="M1467">
            <v>3</v>
          </cell>
          <cell r="O1467" t="str">
            <v>Южный район</v>
          </cell>
          <cell r="P1467">
            <v>50</v>
          </cell>
          <cell r="Q1467">
            <v>41.2</v>
          </cell>
          <cell r="R1467" t="str">
            <v>подземная</v>
          </cell>
          <cell r="S1467" t="str">
            <v>т. Трасса</v>
          </cell>
        </row>
        <row r="1468">
          <cell r="M1468">
            <v>3</v>
          </cell>
          <cell r="O1468" t="str">
            <v>Южный район</v>
          </cell>
          <cell r="P1468">
            <v>100</v>
          </cell>
          <cell r="Q1468">
            <v>45.1</v>
          </cell>
          <cell r="R1468" t="str">
            <v>подземная</v>
          </cell>
          <cell r="S1468" t="str">
            <v>т. Трасса</v>
          </cell>
        </row>
        <row r="1469">
          <cell r="M1469" t="str">
            <v>2А</v>
          </cell>
          <cell r="O1469" t="str">
            <v>Южный район</v>
          </cell>
          <cell r="P1469">
            <v>300</v>
          </cell>
          <cell r="Q1469">
            <v>906</v>
          </cell>
          <cell r="R1469" t="str">
            <v>подземная</v>
          </cell>
          <cell r="S1469" t="str">
            <v>т. Трасса</v>
          </cell>
        </row>
        <row r="1470">
          <cell r="M1470">
            <v>7</v>
          </cell>
          <cell r="O1470" t="str">
            <v>Северный район</v>
          </cell>
          <cell r="P1470">
            <v>200</v>
          </cell>
          <cell r="Q1470">
            <v>51.8</v>
          </cell>
          <cell r="R1470" t="str">
            <v>подземная</v>
          </cell>
          <cell r="S1470" t="str">
            <v>т. Трасса</v>
          </cell>
        </row>
        <row r="1471">
          <cell r="M1471">
            <v>7</v>
          </cell>
          <cell r="O1471" t="str">
            <v>Северный район</v>
          </cell>
          <cell r="P1471">
            <v>100</v>
          </cell>
          <cell r="Q1471">
            <v>22.7</v>
          </cell>
          <cell r="R1471" t="str">
            <v>Надземная</v>
          </cell>
          <cell r="S1471" t="str">
            <v>т. Трасса</v>
          </cell>
        </row>
        <row r="1472">
          <cell r="M1472" t="str">
            <v>2 (ЮГ)</v>
          </cell>
          <cell r="O1472" t="str">
            <v>Южный район</v>
          </cell>
          <cell r="P1472">
            <v>200</v>
          </cell>
          <cell r="Q1472">
            <v>136</v>
          </cell>
          <cell r="R1472" t="str">
            <v>подземная</v>
          </cell>
          <cell r="S1472" t="str">
            <v>т. Трасса</v>
          </cell>
        </row>
        <row r="1473">
          <cell r="M1473" t="str">
            <v>2 (ЮГ)</v>
          </cell>
          <cell r="O1473" t="str">
            <v>Южный район</v>
          </cell>
          <cell r="P1473">
            <v>150</v>
          </cell>
          <cell r="Q1473">
            <v>15</v>
          </cell>
          <cell r="R1473" t="str">
            <v>подземная</v>
          </cell>
          <cell r="S1473" t="str">
            <v>т. Трасса</v>
          </cell>
        </row>
        <row r="1474">
          <cell r="M1474" t="str">
            <v>2 (ЮГ)</v>
          </cell>
          <cell r="O1474" t="str">
            <v>Южный район</v>
          </cell>
          <cell r="P1474">
            <v>150</v>
          </cell>
          <cell r="Q1474">
            <v>105</v>
          </cell>
          <cell r="R1474" t="str">
            <v>Надземная</v>
          </cell>
          <cell r="S1474" t="str">
            <v>т. Трасса</v>
          </cell>
        </row>
        <row r="1475">
          <cell r="M1475" t="str">
            <v>2 (ЮГ)</v>
          </cell>
          <cell r="O1475" t="str">
            <v>Южный район</v>
          </cell>
          <cell r="P1475">
            <v>100</v>
          </cell>
          <cell r="Q1475">
            <v>86</v>
          </cell>
          <cell r="R1475" t="str">
            <v>подземная</v>
          </cell>
          <cell r="S1475" t="str">
            <v>т. Трасса</v>
          </cell>
        </row>
        <row r="1476">
          <cell r="M1476" t="str">
            <v>2Г</v>
          </cell>
          <cell r="O1476" t="str">
            <v>Южный район</v>
          </cell>
          <cell r="P1476">
            <v>200</v>
          </cell>
          <cell r="Q1476">
            <v>6</v>
          </cell>
          <cell r="R1476" t="str">
            <v>подземная</v>
          </cell>
          <cell r="S1476" t="str">
            <v>т. Трасса</v>
          </cell>
        </row>
        <row r="1477">
          <cell r="M1477" t="str">
            <v>2Г</v>
          </cell>
          <cell r="O1477" t="str">
            <v>Южный район</v>
          </cell>
          <cell r="P1477">
            <v>80</v>
          </cell>
          <cell r="Q1477">
            <v>14.9</v>
          </cell>
          <cell r="R1477" t="str">
            <v>подземная</v>
          </cell>
          <cell r="S1477" t="str">
            <v>т. Трасса</v>
          </cell>
        </row>
        <row r="1478">
          <cell r="M1478" t="str">
            <v>2Г</v>
          </cell>
          <cell r="O1478" t="str">
            <v>Южный район</v>
          </cell>
          <cell r="P1478">
            <v>50</v>
          </cell>
          <cell r="Q1478">
            <v>32</v>
          </cell>
          <cell r="R1478" t="str">
            <v>подземная</v>
          </cell>
          <cell r="S1478" t="str">
            <v>т. Трасса</v>
          </cell>
        </row>
        <row r="1479">
          <cell r="M1479" t="str">
            <v>2Г</v>
          </cell>
          <cell r="O1479" t="str">
            <v>Южный район</v>
          </cell>
          <cell r="P1479">
            <v>70</v>
          </cell>
          <cell r="Q1479">
            <v>85</v>
          </cell>
          <cell r="R1479" t="str">
            <v>подземная</v>
          </cell>
          <cell r="S1479" t="str">
            <v>т. Трасса</v>
          </cell>
        </row>
        <row r="1480">
          <cell r="M1480" t="str">
            <v>2А</v>
          </cell>
          <cell r="O1480" t="str">
            <v>Южный район</v>
          </cell>
          <cell r="P1480">
            <v>300</v>
          </cell>
          <cell r="Q1480">
            <v>107.7</v>
          </cell>
          <cell r="R1480" t="str">
            <v>подземная</v>
          </cell>
          <cell r="S1480" t="str">
            <v>т. Трасса</v>
          </cell>
        </row>
        <row r="1481">
          <cell r="M1481" t="str">
            <v>2А</v>
          </cell>
          <cell r="O1481" t="str">
            <v>Южный район</v>
          </cell>
          <cell r="P1481">
            <v>150</v>
          </cell>
          <cell r="Q1481">
            <v>43.7</v>
          </cell>
          <cell r="R1481" t="str">
            <v>подземная</v>
          </cell>
          <cell r="S1481" t="str">
            <v>т. Трасса</v>
          </cell>
          <cell r="T1481" t="str">
            <v>4-х трубная</v>
          </cell>
        </row>
        <row r="1482">
          <cell r="M1482" t="str">
            <v>2А</v>
          </cell>
          <cell r="O1482" t="str">
            <v>Южный район</v>
          </cell>
          <cell r="P1482">
            <v>50</v>
          </cell>
          <cell r="Q1482">
            <v>15</v>
          </cell>
          <cell r="R1482" t="str">
            <v>подземная</v>
          </cell>
          <cell r="S1482" t="str">
            <v>т. Трасса</v>
          </cell>
          <cell r="T1482" t="str">
            <v>4-х трубная</v>
          </cell>
        </row>
        <row r="1483">
          <cell r="M1483" t="str">
            <v>2А</v>
          </cell>
          <cell r="O1483" t="str">
            <v>Южный район</v>
          </cell>
          <cell r="P1483">
            <v>100</v>
          </cell>
          <cell r="Q1483">
            <v>11.73</v>
          </cell>
          <cell r="R1483" t="str">
            <v>подземная</v>
          </cell>
          <cell r="S1483" t="str">
            <v>ГВС</v>
          </cell>
          <cell r="T1483" t="str">
            <v>4-х трубная</v>
          </cell>
        </row>
        <row r="1484">
          <cell r="M1484" t="str">
            <v>2А</v>
          </cell>
          <cell r="O1484" t="str">
            <v>Южный район</v>
          </cell>
          <cell r="P1484">
            <v>80</v>
          </cell>
          <cell r="Q1484">
            <v>11.52</v>
          </cell>
          <cell r="R1484" t="str">
            <v>подземная</v>
          </cell>
          <cell r="S1484" t="str">
            <v>ГВС</v>
          </cell>
          <cell r="T1484" t="str">
            <v>4-х трубная</v>
          </cell>
        </row>
        <row r="1485">
          <cell r="M1485">
            <v>1</v>
          </cell>
          <cell r="O1485" t="str">
            <v>Южный район</v>
          </cell>
          <cell r="P1485">
            <v>100</v>
          </cell>
          <cell r="Q1485">
            <v>57.8</v>
          </cell>
          <cell r="R1485" t="str">
            <v>подземная</v>
          </cell>
          <cell r="S1485" t="str">
            <v>т. Трасса</v>
          </cell>
        </row>
        <row r="1486">
          <cell r="M1486">
            <v>1</v>
          </cell>
          <cell r="O1486" t="str">
            <v>Южный район</v>
          </cell>
          <cell r="P1486">
            <v>150</v>
          </cell>
          <cell r="Q1486">
            <v>121.1</v>
          </cell>
          <cell r="R1486" t="str">
            <v>подземная</v>
          </cell>
          <cell r="S1486" t="str">
            <v>т. Трасса</v>
          </cell>
        </row>
        <row r="1487">
          <cell r="M1487">
            <v>1</v>
          </cell>
          <cell r="O1487" t="str">
            <v>Южный район</v>
          </cell>
          <cell r="P1487">
            <v>80</v>
          </cell>
          <cell r="Q1487">
            <v>55</v>
          </cell>
          <cell r="R1487" t="str">
            <v>подземная</v>
          </cell>
          <cell r="S1487" t="str">
            <v>т. Трасса</v>
          </cell>
        </row>
        <row r="1488">
          <cell r="M1488">
            <v>11</v>
          </cell>
          <cell r="O1488" t="str">
            <v>Южный район</v>
          </cell>
          <cell r="P1488">
            <v>200</v>
          </cell>
          <cell r="Q1488">
            <v>174</v>
          </cell>
          <cell r="R1488" t="str">
            <v>подземная</v>
          </cell>
          <cell r="S1488" t="str">
            <v>т. Трасса</v>
          </cell>
          <cell r="T1488" t="str">
            <v>4-х трубная</v>
          </cell>
        </row>
        <row r="1489">
          <cell r="M1489">
            <v>11</v>
          </cell>
          <cell r="O1489" t="str">
            <v>Южный район</v>
          </cell>
          <cell r="P1489">
            <v>200</v>
          </cell>
          <cell r="Q1489">
            <v>87</v>
          </cell>
          <cell r="R1489" t="str">
            <v>подземная</v>
          </cell>
          <cell r="S1489" t="str">
            <v>ГВС</v>
          </cell>
          <cell r="T1489" t="str">
            <v>4-х трубная</v>
          </cell>
        </row>
        <row r="1490">
          <cell r="M1490">
            <v>11</v>
          </cell>
          <cell r="O1490" t="str">
            <v>Южный район</v>
          </cell>
          <cell r="P1490">
            <v>100</v>
          </cell>
          <cell r="Q1490">
            <v>87</v>
          </cell>
          <cell r="R1490" t="str">
            <v>подземная</v>
          </cell>
          <cell r="S1490" t="str">
            <v>ГВС</v>
          </cell>
          <cell r="T1490" t="str">
            <v>4-х трубная</v>
          </cell>
        </row>
        <row r="1491">
          <cell r="M1491" t="str">
            <v>2Н</v>
          </cell>
          <cell r="O1491" t="str">
            <v>Южный район</v>
          </cell>
          <cell r="P1491">
            <v>150</v>
          </cell>
          <cell r="Q1491">
            <v>208</v>
          </cell>
          <cell r="R1491" t="str">
            <v>подземная</v>
          </cell>
          <cell r="S1491" t="str">
            <v>т. Трасса</v>
          </cell>
        </row>
        <row r="1492">
          <cell r="M1492">
            <v>11</v>
          </cell>
          <cell r="O1492" t="str">
            <v>Южный район</v>
          </cell>
          <cell r="P1492">
            <v>70</v>
          </cell>
          <cell r="Q1492">
            <v>50</v>
          </cell>
          <cell r="R1492" t="str">
            <v>подземная</v>
          </cell>
          <cell r="S1492" t="str">
            <v>т. Трасса</v>
          </cell>
        </row>
        <row r="1493">
          <cell r="M1493">
            <v>7</v>
          </cell>
          <cell r="O1493" t="str">
            <v>Северный район</v>
          </cell>
          <cell r="P1493">
            <v>50</v>
          </cell>
          <cell r="Q1493">
            <v>30</v>
          </cell>
          <cell r="R1493" t="str">
            <v>подземная</v>
          </cell>
          <cell r="S1493" t="str">
            <v>т. Трасса</v>
          </cell>
        </row>
        <row r="1494">
          <cell r="M1494">
            <v>1</v>
          </cell>
          <cell r="O1494" t="str">
            <v>Южный район</v>
          </cell>
          <cell r="P1494">
            <v>300</v>
          </cell>
          <cell r="Q1494">
            <v>383.3</v>
          </cell>
          <cell r="R1494" t="str">
            <v>подземная</v>
          </cell>
          <cell r="S1494" t="str">
            <v>т. Трасса</v>
          </cell>
        </row>
        <row r="1495">
          <cell r="M1495">
            <v>4</v>
          </cell>
          <cell r="O1495" t="str">
            <v>Южный район</v>
          </cell>
          <cell r="P1495">
            <v>300</v>
          </cell>
          <cell r="Q1495">
            <v>300</v>
          </cell>
          <cell r="R1495" t="str">
            <v>Надземная</v>
          </cell>
          <cell r="S1495" t="str">
            <v>т. Трасса</v>
          </cell>
        </row>
        <row r="1496">
          <cell r="M1496" t="str">
            <v>2Н</v>
          </cell>
          <cell r="O1496" t="str">
            <v>Южный район</v>
          </cell>
          <cell r="P1496">
            <v>150</v>
          </cell>
          <cell r="Q1496">
            <v>75</v>
          </cell>
          <cell r="R1496" t="str">
            <v>подземная</v>
          </cell>
          <cell r="S1496" t="str">
            <v>т. Трасса</v>
          </cell>
        </row>
        <row r="1497">
          <cell r="M1497" t="str">
            <v>11Л</v>
          </cell>
          <cell r="O1497" t="str">
            <v>Южный район</v>
          </cell>
          <cell r="P1497">
            <v>250</v>
          </cell>
          <cell r="Q1497">
            <v>140.80000000000001</v>
          </cell>
          <cell r="R1497" t="str">
            <v>подземная</v>
          </cell>
          <cell r="S1497" t="str">
            <v>т. Трасса</v>
          </cell>
        </row>
        <row r="1498">
          <cell r="M1498" t="str">
            <v>11Л</v>
          </cell>
          <cell r="O1498" t="str">
            <v>Южный район</v>
          </cell>
          <cell r="P1498">
            <v>200</v>
          </cell>
          <cell r="Q1498">
            <v>70.599999999999994</v>
          </cell>
          <cell r="R1498" t="str">
            <v>подземная</v>
          </cell>
          <cell r="S1498" t="str">
            <v>т. Трасса</v>
          </cell>
        </row>
        <row r="1499">
          <cell r="M1499" t="str">
            <v>11Л</v>
          </cell>
          <cell r="O1499" t="str">
            <v>Южный район</v>
          </cell>
          <cell r="P1499">
            <v>125</v>
          </cell>
          <cell r="Q1499">
            <v>143</v>
          </cell>
          <cell r="R1499" t="str">
            <v>подземная</v>
          </cell>
          <cell r="S1499" t="str">
            <v>т. Трасса</v>
          </cell>
        </row>
        <row r="1500">
          <cell r="M1500">
            <v>7</v>
          </cell>
          <cell r="O1500" t="str">
            <v>Северный район</v>
          </cell>
          <cell r="P1500">
            <v>200</v>
          </cell>
          <cell r="Q1500">
            <v>103.7</v>
          </cell>
          <cell r="R1500" t="str">
            <v>подземная</v>
          </cell>
          <cell r="S1500" t="str">
            <v>т. Трасса</v>
          </cell>
        </row>
        <row r="1501">
          <cell r="M1501">
            <v>7</v>
          </cell>
          <cell r="O1501" t="str">
            <v>Северный район</v>
          </cell>
          <cell r="P1501">
            <v>150</v>
          </cell>
          <cell r="Q1501">
            <v>122.3</v>
          </cell>
          <cell r="R1501" t="str">
            <v>подземная</v>
          </cell>
          <cell r="S1501" t="str">
            <v>т. Трасса</v>
          </cell>
        </row>
        <row r="1502">
          <cell r="M1502">
            <v>7</v>
          </cell>
          <cell r="O1502" t="str">
            <v>Северный район</v>
          </cell>
          <cell r="P1502">
            <v>100</v>
          </cell>
          <cell r="Q1502">
            <v>81.599999999999994</v>
          </cell>
          <cell r="R1502" t="str">
            <v>подземная</v>
          </cell>
          <cell r="S1502" t="str">
            <v>т. Трасса</v>
          </cell>
        </row>
        <row r="1503">
          <cell r="M1503">
            <v>7</v>
          </cell>
          <cell r="O1503" t="str">
            <v>Северный район</v>
          </cell>
          <cell r="P1503">
            <v>30</v>
          </cell>
          <cell r="Q1503">
            <v>10</v>
          </cell>
          <cell r="R1503" t="str">
            <v>подземная</v>
          </cell>
          <cell r="S1503" t="str">
            <v>т. Трасса</v>
          </cell>
        </row>
        <row r="1504">
          <cell r="M1504">
            <v>4</v>
          </cell>
          <cell r="O1504" t="str">
            <v>Южный район</v>
          </cell>
          <cell r="P1504">
            <v>125</v>
          </cell>
          <cell r="Q1504">
            <v>56.5</v>
          </cell>
          <cell r="R1504" t="str">
            <v>подземная</v>
          </cell>
          <cell r="S1504" t="str">
            <v>т. Трасса</v>
          </cell>
        </row>
        <row r="1505">
          <cell r="M1505">
            <v>3</v>
          </cell>
          <cell r="O1505" t="str">
            <v>Южный район</v>
          </cell>
          <cell r="P1505">
            <v>200</v>
          </cell>
          <cell r="Q1505">
            <v>324.7</v>
          </cell>
          <cell r="R1505" t="str">
            <v>подземная</v>
          </cell>
          <cell r="S1505" t="str">
            <v>т. Трасса</v>
          </cell>
        </row>
        <row r="1506">
          <cell r="M1506">
            <v>4</v>
          </cell>
          <cell r="O1506" t="str">
            <v>Южный район</v>
          </cell>
          <cell r="P1506">
            <v>200</v>
          </cell>
          <cell r="Q1506">
            <v>64.7</v>
          </cell>
          <cell r="R1506" t="str">
            <v>подземная</v>
          </cell>
          <cell r="S1506" t="str">
            <v>т. Трасса</v>
          </cell>
          <cell r="T1506" t="str">
            <v>4-х трубная</v>
          </cell>
        </row>
        <row r="1507">
          <cell r="M1507">
            <v>4</v>
          </cell>
          <cell r="O1507" t="str">
            <v>Южный район</v>
          </cell>
          <cell r="P1507">
            <v>150</v>
          </cell>
          <cell r="Q1507">
            <v>113</v>
          </cell>
          <cell r="R1507" t="str">
            <v>подземная</v>
          </cell>
          <cell r="S1507" t="str">
            <v>т. Трасса</v>
          </cell>
          <cell r="T1507" t="str">
            <v>4-х трубная</v>
          </cell>
        </row>
        <row r="1508">
          <cell r="M1508">
            <v>4</v>
          </cell>
          <cell r="O1508" t="str">
            <v>Южный район</v>
          </cell>
          <cell r="P1508">
            <v>125</v>
          </cell>
          <cell r="Q1508">
            <v>152.10000000000002</v>
          </cell>
          <cell r="R1508" t="str">
            <v>подземная</v>
          </cell>
          <cell r="S1508" t="str">
            <v>т. Трасса</v>
          </cell>
          <cell r="T1508" t="str">
            <v>4-х трубная</v>
          </cell>
        </row>
        <row r="1509">
          <cell r="M1509">
            <v>4</v>
          </cell>
          <cell r="O1509" t="str">
            <v>Южный район</v>
          </cell>
          <cell r="P1509">
            <v>150</v>
          </cell>
          <cell r="Q1509">
            <v>32.35</v>
          </cell>
          <cell r="R1509" t="str">
            <v>подземная</v>
          </cell>
          <cell r="S1509" t="str">
            <v>ГВС</v>
          </cell>
          <cell r="T1509" t="str">
            <v>4-х трубная</v>
          </cell>
        </row>
        <row r="1510">
          <cell r="M1510">
            <v>4</v>
          </cell>
          <cell r="O1510" t="str">
            <v>Южный район</v>
          </cell>
          <cell r="P1510">
            <v>125</v>
          </cell>
          <cell r="Q1510">
            <v>88.85</v>
          </cell>
          <cell r="R1510" t="str">
            <v>подземная</v>
          </cell>
          <cell r="S1510" t="str">
            <v>ГВС</v>
          </cell>
          <cell r="T1510" t="str">
            <v>4-х трубная</v>
          </cell>
        </row>
        <row r="1511">
          <cell r="M1511">
            <v>4</v>
          </cell>
          <cell r="O1511" t="str">
            <v>Южный район</v>
          </cell>
          <cell r="P1511">
            <v>100</v>
          </cell>
          <cell r="Q1511">
            <v>132.55000000000001</v>
          </cell>
          <cell r="R1511" t="str">
            <v>подземная</v>
          </cell>
          <cell r="S1511" t="str">
            <v>ГВС</v>
          </cell>
          <cell r="T1511" t="str">
            <v>4-х трубная</v>
          </cell>
        </row>
        <row r="1512">
          <cell r="M1512">
            <v>4</v>
          </cell>
          <cell r="O1512" t="str">
            <v>Южный район</v>
          </cell>
          <cell r="P1512">
            <v>80</v>
          </cell>
          <cell r="Q1512">
            <v>76.050000000000011</v>
          </cell>
          <cell r="R1512" t="str">
            <v>подземная</v>
          </cell>
          <cell r="S1512" t="str">
            <v>ГВС</v>
          </cell>
          <cell r="T1512" t="str">
            <v>4-х трубная</v>
          </cell>
        </row>
        <row r="1513">
          <cell r="M1513">
            <v>4</v>
          </cell>
          <cell r="O1513" t="str">
            <v>Южный район</v>
          </cell>
          <cell r="P1513">
            <v>100</v>
          </cell>
          <cell r="Q1513">
            <v>72</v>
          </cell>
          <cell r="R1513" t="str">
            <v>подземная</v>
          </cell>
          <cell r="S1513" t="str">
            <v>т. Трасса</v>
          </cell>
        </row>
        <row r="1514">
          <cell r="M1514">
            <v>1</v>
          </cell>
          <cell r="O1514" t="str">
            <v>Южный район</v>
          </cell>
          <cell r="P1514">
            <v>100</v>
          </cell>
          <cell r="Q1514">
            <v>8.1999999999999993</v>
          </cell>
          <cell r="R1514" t="str">
            <v>подземная</v>
          </cell>
          <cell r="S1514" t="str">
            <v>т. Трасса</v>
          </cell>
        </row>
        <row r="1515">
          <cell r="M1515">
            <v>1</v>
          </cell>
          <cell r="O1515" t="str">
            <v>Южный район</v>
          </cell>
          <cell r="P1515">
            <v>80</v>
          </cell>
          <cell r="Q1515">
            <v>27</v>
          </cell>
          <cell r="R1515" t="str">
            <v>подземная</v>
          </cell>
          <cell r="S1515" t="str">
            <v>т. Трасса</v>
          </cell>
        </row>
        <row r="1516">
          <cell r="M1516">
            <v>1</v>
          </cell>
          <cell r="O1516" t="str">
            <v>Южный район</v>
          </cell>
          <cell r="P1516">
            <v>50</v>
          </cell>
          <cell r="Q1516">
            <v>6.3</v>
          </cell>
          <cell r="R1516" t="str">
            <v>подземная</v>
          </cell>
          <cell r="S1516" t="str">
            <v>т. Трасса</v>
          </cell>
        </row>
        <row r="1517">
          <cell r="M1517" t="str">
            <v>2Г</v>
          </cell>
          <cell r="O1517" t="str">
            <v>Южный район</v>
          </cell>
          <cell r="P1517">
            <v>150</v>
          </cell>
          <cell r="Q1517">
            <v>71</v>
          </cell>
          <cell r="R1517" t="str">
            <v>подземная</v>
          </cell>
          <cell r="S1517" t="str">
            <v>т. Трасса</v>
          </cell>
        </row>
        <row r="1518">
          <cell r="M1518" t="str">
            <v>2Г</v>
          </cell>
          <cell r="O1518" t="str">
            <v>Южный район</v>
          </cell>
          <cell r="P1518">
            <v>100</v>
          </cell>
          <cell r="Q1518">
            <v>22.1</v>
          </cell>
          <cell r="R1518" t="str">
            <v>подземная</v>
          </cell>
          <cell r="S1518" t="str">
            <v>т. Трасса</v>
          </cell>
        </row>
        <row r="1519">
          <cell r="M1519" t="str">
            <v>12Т</v>
          </cell>
          <cell r="O1519" t="str">
            <v>Южный район</v>
          </cell>
          <cell r="P1519">
            <v>50</v>
          </cell>
          <cell r="Q1519">
            <v>16.3</v>
          </cell>
          <cell r="R1519" t="str">
            <v>подземная</v>
          </cell>
          <cell r="S1519" t="str">
            <v>т. Трасса</v>
          </cell>
        </row>
        <row r="1520">
          <cell r="M1520">
            <v>4</v>
          </cell>
          <cell r="O1520" t="str">
            <v>Южный район</v>
          </cell>
          <cell r="P1520">
            <v>80</v>
          </cell>
          <cell r="Q1520">
            <v>74</v>
          </cell>
          <cell r="R1520" t="str">
            <v>подземная</v>
          </cell>
          <cell r="S1520" t="str">
            <v>т. Трасса</v>
          </cell>
        </row>
        <row r="1521">
          <cell r="M1521">
            <v>1</v>
          </cell>
          <cell r="O1521" t="str">
            <v>Южный район</v>
          </cell>
          <cell r="P1521">
            <v>250</v>
          </cell>
          <cell r="Q1521">
            <v>88.4</v>
          </cell>
          <cell r="R1521" t="str">
            <v>подземная</v>
          </cell>
          <cell r="S1521" t="str">
            <v>т. Трасса</v>
          </cell>
        </row>
        <row r="1522">
          <cell r="M1522">
            <v>1</v>
          </cell>
          <cell r="O1522" t="str">
            <v>Южный район</v>
          </cell>
          <cell r="P1522">
            <v>200</v>
          </cell>
          <cell r="Q1522">
            <v>141.5</v>
          </cell>
          <cell r="R1522" t="str">
            <v>подземная</v>
          </cell>
          <cell r="S1522" t="str">
            <v>т. Трасса</v>
          </cell>
        </row>
        <row r="1523">
          <cell r="M1523">
            <v>1</v>
          </cell>
          <cell r="O1523" t="str">
            <v>Южный район</v>
          </cell>
          <cell r="P1523">
            <v>150</v>
          </cell>
          <cell r="Q1523">
            <v>34</v>
          </cell>
          <cell r="R1523" t="str">
            <v>подземная</v>
          </cell>
          <cell r="S1523" t="str">
            <v>т. Трасса</v>
          </cell>
        </row>
        <row r="1524">
          <cell r="M1524" t="str">
            <v>12Т</v>
          </cell>
          <cell r="O1524" t="str">
            <v>Южный район</v>
          </cell>
          <cell r="P1524">
            <v>100</v>
          </cell>
          <cell r="Q1524">
            <v>31.7</v>
          </cell>
          <cell r="R1524" t="str">
            <v>подземная</v>
          </cell>
          <cell r="S1524" t="str">
            <v>т. Трасса</v>
          </cell>
        </row>
        <row r="1525">
          <cell r="M1525" t="str">
            <v>12Т</v>
          </cell>
          <cell r="O1525" t="str">
            <v>Южный район</v>
          </cell>
          <cell r="P1525">
            <v>50</v>
          </cell>
          <cell r="Q1525">
            <v>17.7</v>
          </cell>
          <cell r="R1525" t="str">
            <v>подземная</v>
          </cell>
          <cell r="S1525" t="str">
            <v>т. Трасса</v>
          </cell>
        </row>
        <row r="1526">
          <cell r="M1526">
            <v>4</v>
          </cell>
          <cell r="O1526" t="str">
            <v>Южный район</v>
          </cell>
          <cell r="P1526">
            <v>150</v>
          </cell>
          <cell r="Q1526">
            <v>205.55</v>
          </cell>
          <cell r="R1526" t="str">
            <v>подземная</v>
          </cell>
          <cell r="S1526" t="str">
            <v>т. Трасса</v>
          </cell>
        </row>
        <row r="1527">
          <cell r="M1527" t="str">
            <v>11Л</v>
          </cell>
          <cell r="O1527" t="str">
            <v>Южный район</v>
          </cell>
          <cell r="P1527">
            <v>50</v>
          </cell>
          <cell r="Q1527">
            <v>44.4</v>
          </cell>
          <cell r="R1527" t="str">
            <v>подземная</v>
          </cell>
          <cell r="S1527" t="str">
            <v>т. Трасса</v>
          </cell>
        </row>
        <row r="1528">
          <cell r="M1528" t="str">
            <v>11Л</v>
          </cell>
          <cell r="O1528" t="str">
            <v>Южный район</v>
          </cell>
          <cell r="P1528">
            <v>100</v>
          </cell>
          <cell r="Q1528">
            <v>40</v>
          </cell>
          <cell r="R1528" t="str">
            <v>подземная</v>
          </cell>
          <cell r="S1528" t="str">
            <v>т. Трасса</v>
          </cell>
        </row>
        <row r="1529">
          <cell r="M1529" t="str">
            <v>2Н</v>
          </cell>
          <cell r="O1529" t="str">
            <v>Южный район</v>
          </cell>
          <cell r="P1529">
            <v>80</v>
          </cell>
          <cell r="Q1529">
            <v>37.5</v>
          </cell>
          <cell r="R1529" t="str">
            <v>подземная</v>
          </cell>
          <cell r="S1529" t="str">
            <v>т. Трасса</v>
          </cell>
        </row>
        <row r="1530">
          <cell r="M1530" t="str">
            <v>2 (Сев)</v>
          </cell>
          <cell r="O1530" t="str">
            <v>Северный район</v>
          </cell>
          <cell r="P1530">
            <v>80</v>
          </cell>
          <cell r="Q1530">
            <v>70</v>
          </cell>
          <cell r="R1530" t="str">
            <v>подземная</v>
          </cell>
          <cell r="S1530" t="str">
            <v>т. Трасса</v>
          </cell>
        </row>
        <row r="1531">
          <cell r="M1531" t="str">
            <v>2 (Сев)</v>
          </cell>
          <cell r="O1531" t="str">
            <v>Северный район</v>
          </cell>
          <cell r="P1531">
            <v>50</v>
          </cell>
          <cell r="Q1531">
            <v>36</v>
          </cell>
          <cell r="R1531" t="str">
            <v>подземная</v>
          </cell>
          <cell r="S1531" t="str">
            <v>т. Трасса</v>
          </cell>
        </row>
        <row r="1532">
          <cell r="M1532" t="str">
            <v>2Н</v>
          </cell>
          <cell r="O1532" t="str">
            <v>Южный район</v>
          </cell>
          <cell r="P1532">
            <v>200</v>
          </cell>
          <cell r="Q1532">
            <v>69</v>
          </cell>
          <cell r="R1532" t="str">
            <v>подземная</v>
          </cell>
          <cell r="S1532" t="str">
            <v>т. Трасса</v>
          </cell>
        </row>
        <row r="1533">
          <cell r="M1533" t="str">
            <v>2Н</v>
          </cell>
          <cell r="O1533" t="str">
            <v>Южный район</v>
          </cell>
          <cell r="P1533">
            <v>100</v>
          </cell>
          <cell r="Q1533">
            <v>70.3</v>
          </cell>
          <cell r="R1533" t="str">
            <v>подземная</v>
          </cell>
          <cell r="S1533" t="str">
            <v>т. Трасса</v>
          </cell>
        </row>
        <row r="1534">
          <cell r="M1534">
            <v>1</v>
          </cell>
          <cell r="O1534" t="str">
            <v>Южный район</v>
          </cell>
          <cell r="P1534">
            <v>150</v>
          </cell>
          <cell r="Q1534">
            <v>96.5</v>
          </cell>
          <cell r="R1534" t="str">
            <v>подземная</v>
          </cell>
          <cell r="S1534" t="str">
            <v>т. Трасса</v>
          </cell>
        </row>
        <row r="1535">
          <cell r="M1535" t="str">
            <v>6К</v>
          </cell>
          <cell r="O1535" t="str">
            <v>Северный район</v>
          </cell>
          <cell r="P1535">
            <v>150</v>
          </cell>
          <cell r="Q1535">
            <v>60</v>
          </cell>
          <cell r="R1535" t="str">
            <v>подземная</v>
          </cell>
          <cell r="S1535" t="str">
            <v>т. Трасса</v>
          </cell>
          <cell r="T1535" t="str">
            <v>4-х трубная</v>
          </cell>
        </row>
        <row r="1536">
          <cell r="M1536" t="str">
            <v>6К</v>
          </cell>
          <cell r="O1536" t="str">
            <v>Северный район</v>
          </cell>
          <cell r="P1536">
            <v>100</v>
          </cell>
          <cell r="Q1536">
            <v>40</v>
          </cell>
          <cell r="R1536" t="str">
            <v>подземная</v>
          </cell>
          <cell r="S1536" t="str">
            <v>т. Трасса</v>
          </cell>
          <cell r="T1536" t="str">
            <v>4-х трубная</v>
          </cell>
        </row>
        <row r="1537">
          <cell r="M1537" t="str">
            <v>6К</v>
          </cell>
          <cell r="O1537" t="str">
            <v>Северный район</v>
          </cell>
          <cell r="P1537">
            <v>80</v>
          </cell>
          <cell r="Q1537">
            <v>23.5</v>
          </cell>
          <cell r="R1537" t="str">
            <v>подземная</v>
          </cell>
          <cell r="S1537" t="str">
            <v>т. Трасса</v>
          </cell>
          <cell r="T1537" t="str">
            <v>4-х трубная</v>
          </cell>
        </row>
        <row r="1538">
          <cell r="M1538" t="str">
            <v>6К</v>
          </cell>
          <cell r="O1538" t="str">
            <v>Северный район</v>
          </cell>
          <cell r="P1538">
            <v>150</v>
          </cell>
          <cell r="Q1538">
            <v>24</v>
          </cell>
          <cell r="R1538" t="str">
            <v>подземная</v>
          </cell>
          <cell r="S1538" t="str">
            <v>ГВС</v>
          </cell>
          <cell r="T1538" t="str">
            <v>4-х трубная</v>
          </cell>
        </row>
        <row r="1539">
          <cell r="M1539" t="str">
            <v>6К</v>
          </cell>
          <cell r="O1539" t="str">
            <v>Северный район</v>
          </cell>
          <cell r="P1539">
            <v>125</v>
          </cell>
          <cell r="Q1539">
            <v>24</v>
          </cell>
          <cell r="R1539" t="str">
            <v>подземная</v>
          </cell>
          <cell r="S1539" t="str">
            <v>ГВС</v>
          </cell>
          <cell r="T1539" t="str">
            <v>4-х трубная</v>
          </cell>
        </row>
        <row r="1540">
          <cell r="M1540" t="str">
            <v>6К</v>
          </cell>
          <cell r="O1540" t="str">
            <v>Северный район</v>
          </cell>
          <cell r="P1540">
            <v>100</v>
          </cell>
          <cell r="Q1540">
            <v>37.75</v>
          </cell>
          <cell r="R1540" t="str">
            <v>подземная</v>
          </cell>
          <cell r="S1540" t="str">
            <v>ГВС</v>
          </cell>
          <cell r="T1540" t="str">
            <v>4-х трубная</v>
          </cell>
        </row>
        <row r="1541">
          <cell r="M1541" t="str">
            <v>6К</v>
          </cell>
          <cell r="O1541" t="str">
            <v>Северный район</v>
          </cell>
          <cell r="P1541">
            <v>70</v>
          </cell>
          <cell r="Q1541">
            <v>37.75</v>
          </cell>
          <cell r="R1541" t="str">
            <v>подземная</v>
          </cell>
          <cell r="S1541" t="str">
            <v>ГВС</v>
          </cell>
          <cell r="T1541" t="str">
            <v>4-х трубная</v>
          </cell>
        </row>
        <row r="1542">
          <cell r="M1542">
            <v>5</v>
          </cell>
          <cell r="O1542" t="str">
            <v>Южный район</v>
          </cell>
          <cell r="P1542">
            <v>80</v>
          </cell>
          <cell r="Q1542">
            <v>177</v>
          </cell>
          <cell r="R1542" t="str">
            <v>подземная</v>
          </cell>
          <cell r="S1542" t="str">
            <v>т. Трасса</v>
          </cell>
        </row>
        <row r="1543">
          <cell r="M1543">
            <v>5</v>
          </cell>
          <cell r="O1543" t="str">
            <v>Южный район</v>
          </cell>
          <cell r="P1543">
            <v>80</v>
          </cell>
          <cell r="Q1543">
            <v>116</v>
          </cell>
          <cell r="R1543" t="str">
            <v>Надземная</v>
          </cell>
          <cell r="S1543" t="str">
            <v>т. Трасса</v>
          </cell>
        </row>
        <row r="1544">
          <cell r="M1544">
            <v>5</v>
          </cell>
          <cell r="O1544" t="str">
            <v>Южный район</v>
          </cell>
          <cell r="P1544">
            <v>80</v>
          </cell>
          <cell r="Q1544">
            <v>74</v>
          </cell>
          <cell r="R1544" t="str">
            <v>подземная</v>
          </cell>
          <cell r="S1544" t="str">
            <v>т. Трасса</v>
          </cell>
        </row>
        <row r="1545">
          <cell r="M1545" t="str">
            <v>8В</v>
          </cell>
          <cell r="O1545" t="str">
            <v>Северный район</v>
          </cell>
          <cell r="P1545">
            <v>80</v>
          </cell>
          <cell r="Q1545">
            <v>210.7</v>
          </cell>
          <cell r="R1545" t="str">
            <v>подземная</v>
          </cell>
          <cell r="S1545" t="str">
            <v>т. Трасса</v>
          </cell>
        </row>
        <row r="1546">
          <cell r="M1546" t="str">
            <v>8В</v>
          </cell>
          <cell r="O1546" t="str">
            <v>Северный район</v>
          </cell>
          <cell r="P1546">
            <v>100</v>
          </cell>
          <cell r="Q1546">
            <v>210.7</v>
          </cell>
          <cell r="R1546" t="str">
            <v>подземная</v>
          </cell>
          <cell r="S1546" t="str">
            <v>т. Трасса</v>
          </cell>
        </row>
        <row r="1547">
          <cell r="M1547">
            <v>8</v>
          </cell>
          <cell r="O1547" t="str">
            <v>Северный район</v>
          </cell>
          <cell r="P1547">
            <v>200</v>
          </cell>
          <cell r="Q1547">
            <v>74.7</v>
          </cell>
          <cell r="R1547" t="str">
            <v>подземная</v>
          </cell>
          <cell r="S1547" t="str">
            <v>т. Трасса</v>
          </cell>
          <cell r="T1547" t="str">
            <v>4-х трубная</v>
          </cell>
        </row>
        <row r="1548">
          <cell r="M1548">
            <v>8</v>
          </cell>
          <cell r="O1548" t="str">
            <v>Северный район</v>
          </cell>
          <cell r="P1548">
            <v>150</v>
          </cell>
          <cell r="Q1548">
            <v>98</v>
          </cell>
          <cell r="R1548" t="str">
            <v>подземная</v>
          </cell>
          <cell r="S1548" t="str">
            <v>т. Трасса</v>
          </cell>
          <cell r="T1548" t="str">
            <v>4-х трубная</v>
          </cell>
        </row>
        <row r="1549">
          <cell r="M1549">
            <v>8</v>
          </cell>
          <cell r="O1549" t="str">
            <v>Северный район</v>
          </cell>
          <cell r="P1549">
            <v>100</v>
          </cell>
          <cell r="Q1549">
            <v>49</v>
          </cell>
          <cell r="R1549" t="str">
            <v>подземная</v>
          </cell>
          <cell r="S1549" t="str">
            <v>т. Трасса</v>
          </cell>
          <cell r="T1549" t="str">
            <v>4-х трубная</v>
          </cell>
        </row>
        <row r="1550">
          <cell r="M1550">
            <v>8</v>
          </cell>
          <cell r="O1550" t="str">
            <v>Северный район</v>
          </cell>
          <cell r="P1550">
            <v>200</v>
          </cell>
          <cell r="Q1550">
            <v>74.7</v>
          </cell>
          <cell r="R1550" t="str">
            <v>подземная</v>
          </cell>
          <cell r="S1550" t="str">
            <v>ГВС</v>
          </cell>
          <cell r="T1550" t="str">
            <v>4-х трубная</v>
          </cell>
        </row>
        <row r="1551">
          <cell r="M1551">
            <v>8</v>
          </cell>
          <cell r="O1551" t="str">
            <v>Северный район</v>
          </cell>
          <cell r="P1551">
            <v>150</v>
          </cell>
          <cell r="Q1551">
            <v>98</v>
          </cell>
          <cell r="R1551" t="str">
            <v>подземная</v>
          </cell>
          <cell r="S1551" t="str">
            <v>ГВС</v>
          </cell>
          <cell r="T1551" t="str">
            <v>4-х трубная</v>
          </cell>
        </row>
        <row r="1552">
          <cell r="M1552">
            <v>8</v>
          </cell>
          <cell r="O1552" t="str">
            <v>Северный район</v>
          </cell>
          <cell r="P1552">
            <v>80</v>
          </cell>
          <cell r="Q1552">
            <v>49</v>
          </cell>
          <cell r="R1552" t="str">
            <v>подземная</v>
          </cell>
          <cell r="S1552" t="str">
            <v>ГВС</v>
          </cell>
          <cell r="T1552" t="str">
            <v>4-х трубная</v>
          </cell>
        </row>
        <row r="1553">
          <cell r="M1553" t="str">
            <v>7А</v>
          </cell>
          <cell r="O1553" t="str">
            <v>Северный район</v>
          </cell>
          <cell r="P1553">
            <v>300</v>
          </cell>
          <cell r="Q1553">
            <v>162.5</v>
          </cell>
          <cell r="R1553" t="str">
            <v>подземная</v>
          </cell>
          <cell r="S1553" t="str">
            <v>т. Трасса</v>
          </cell>
        </row>
        <row r="1554">
          <cell r="M1554">
            <v>8</v>
          </cell>
          <cell r="O1554" t="str">
            <v>Северный район</v>
          </cell>
          <cell r="P1554">
            <v>150</v>
          </cell>
          <cell r="Q1554">
            <v>169</v>
          </cell>
          <cell r="R1554" t="str">
            <v>подземная</v>
          </cell>
          <cell r="S1554" t="str">
            <v>т. Трасса</v>
          </cell>
        </row>
        <row r="1555">
          <cell r="M1555">
            <v>8</v>
          </cell>
          <cell r="O1555" t="str">
            <v>Северный район</v>
          </cell>
          <cell r="P1555">
            <v>100</v>
          </cell>
          <cell r="Q1555">
            <v>28.2</v>
          </cell>
          <cell r="R1555" t="str">
            <v>подземная</v>
          </cell>
          <cell r="S1555" t="str">
            <v>т. Трасса</v>
          </cell>
        </row>
        <row r="1556">
          <cell r="M1556">
            <v>8</v>
          </cell>
          <cell r="O1556" t="str">
            <v>Северный район</v>
          </cell>
          <cell r="P1556">
            <v>80</v>
          </cell>
          <cell r="Q1556">
            <v>5.5</v>
          </cell>
          <cell r="R1556" t="str">
            <v>подземная</v>
          </cell>
          <cell r="S1556" t="str">
            <v>т. Трасса</v>
          </cell>
        </row>
        <row r="1557">
          <cell r="M1557">
            <v>8</v>
          </cell>
          <cell r="O1557" t="str">
            <v>Северный район</v>
          </cell>
          <cell r="P1557">
            <v>70</v>
          </cell>
          <cell r="Q1557">
            <v>13</v>
          </cell>
          <cell r="R1557" t="str">
            <v>подземная</v>
          </cell>
          <cell r="S1557" t="str">
            <v>т. Трасса</v>
          </cell>
        </row>
        <row r="1558">
          <cell r="M1558">
            <v>9</v>
          </cell>
          <cell r="O1558" t="str">
            <v>Северный район</v>
          </cell>
          <cell r="P1558">
            <v>80</v>
          </cell>
          <cell r="Q1558">
            <v>61</v>
          </cell>
          <cell r="R1558" t="str">
            <v>Надземная</v>
          </cell>
          <cell r="S1558" t="str">
            <v>т. Трасса</v>
          </cell>
        </row>
        <row r="1559">
          <cell r="M1559" t="str">
            <v>2 (Сев)</v>
          </cell>
          <cell r="O1559" t="str">
            <v>Северный район</v>
          </cell>
          <cell r="P1559">
            <v>700</v>
          </cell>
          <cell r="Q1559">
            <v>556.4</v>
          </cell>
          <cell r="R1559" t="str">
            <v>Надземная</v>
          </cell>
          <cell r="S1559" t="str">
            <v>т. Трасса</v>
          </cell>
        </row>
        <row r="1560">
          <cell r="M1560">
            <v>6</v>
          </cell>
          <cell r="O1560" t="str">
            <v>Северный район</v>
          </cell>
          <cell r="P1560">
            <v>100</v>
          </cell>
          <cell r="Q1560">
            <v>35.799999999999997</v>
          </cell>
          <cell r="R1560" t="str">
            <v>подземная</v>
          </cell>
          <cell r="S1560" t="str">
            <v>т. Трасса</v>
          </cell>
        </row>
        <row r="1561">
          <cell r="M1561" t="str">
            <v>Поликлинника №3</v>
          </cell>
          <cell r="O1561" t="str">
            <v>РК</v>
          </cell>
          <cell r="P1561">
            <v>50</v>
          </cell>
          <cell r="Q1561">
            <v>30</v>
          </cell>
          <cell r="R1561" t="str">
            <v>подземная</v>
          </cell>
          <cell r="S1561" t="str">
            <v>т. Трасса</v>
          </cell>
        </row>
        <row r="1562">
          <cell r="M1562" t="str">
            <v>ТР</v>
          </cell>
          <cell r="O1562" t="str">
            <v>Северный район</v>
          </cell>
          <cell r="P1562">
            <v>150</v>
          </cell>
          <cell r="Q1562">
            <v>145.30000000000001</v>
          </cell>
          <cell r="R1562" t="str">
            <v>подземная</v>
          </cell>
          <cell r="S1562" t="str">
            <v>т. Трасса</v>
          </cell>
        </row>
        <row r="1563">
          <cell r="M1563" t="str">
            <v>ТР</v>
          </cell>
          <cell r="O1563" t="str">
            <v>Северный район</v>
          </cell>
          <cell r="P1563">
            <v>100</v>
          </cell>
          <cell r="Q1563">
            <v>208.8</v>
          </cell>
          <cell r="R1563" t="str">
            <v>подземная</v>
          </cell>
          <cell r="S1563" t="str">
            <v>т. Трасса</v>
          </cell>
        </row>
        <row r="1564">
          <cell r="M1564">
            <v>8</v>
          </cell>
          <cell r="O1564" t="str">
            <v>Северный район</v>
          </cell>
          <cell r="P1564">
            <v>250</v>
          </cell>
          <cell r="Q1564">
            <v>12</v>
          </cell>
          <cell r="R1564" t="str">
            <v>подземная</v>
          </cell>
          <cell r="S1564" t="str">
            <v>т. Трасса</v>
          </cell>
        </row>
        <row r="1565">
          <cell r="M1565">
            <v>8</v>
          </cell>
          <cell r="O1565" t="str">
            <v>Северный район</v>
          </cell>
          <cell r="P1565">
            <v>200</v>
          </cell>
          <cell r="Q1565">
            <v>18</v>
          </cell>
          <cell r="R1565" t="str">
            <v>подземная</v>
          </cell>
          <cell r="S1565" t="str">
            <v>т. Трасса</v>
          </cell>
        </row>
        <row r="1566">
          <cell r="M1566">
            <v>8</v>
          </cell>
          <cell r="O1566" t="str">
            <v>Северный район</v>
          </cell>
          <cell r="P1566">
            <v>100</v>
          </cell>
          <cell r="Q1566">
            <v>176.4</v>
          </cell>
          <cell r="R1566" t="str">
            <v>Надземная</v>
          </cell>
          <cell r="S1566" t="str">
            <v>т. Трасса</v>
          </cell>
        </row>
        <row r="1567">
          <cell r="M1567">
            <v>8</v>
          </cell>
          <cell r="O1567" t="str">
            <v>Северный район</v>
          </cell>
          <cell r="P1567">
            <v>100</v>
          </cell>
          <cell r="Q1567">
            <v>37</v>
          </cell>
          <cell r="R1567" t="str">
            <v>подземная</v>
          </cell>
          <cell r="S1567" t="str">
            <v>т. Трасса</v>
          </cell>
        </row>
        <row r="1568">
          <cell r="M1568">
            <v>8</v>
          </cell>
          <cell r="O1568" t="str">
            <v>Северный район</v>
          </cell>
          <cell r="P1568">
            <v>80</v>
          </cell>
          <cell r="Q1568">
            <v>24</v>
          </cell>
          <cell r="R1568" t="str">
            <v>подземная</v>
          </cell>
          <cell r="S1568" t="str">
            <v>т. Трасса</v>
          </cell>
        </row>
        <row r="1569">
          <cell r="M1569" t="str">
            <v>8Б</v>
          </cell>
          <cell r="O1569" t="str">
            <v>Северный район</v>
          </cell>
          <cell r="P1569">
            <v>300</v>
          </cell>
          <cell r="Q1569">
            <v>262</v>
          </cell>
          <cell r="R1569" t="str">
            <v>подземная</v>
          </cell>
          <cell r="S1569" t="str">
            <v>т. Трасса</v>
          </cell>
        </row>
        <row r="1570">
          <cell r="M1570">
            <v>7</v>
          </cell>
          <cell r="O1570" t="str">
            <v>Северный район</v>
          </cell>
          <cell r="P1570">
            <v>200</v>
          </cell>
          <cell r="Q1570">
            <v>15.4</v>
          </cell>
          <cell r="R1570" t="str">
            <v>подземная</v>
          </cell>
          <cell r="S1570" t="str">
            <v>т. Трасса</v>
          </cell>
        </row>
        <row r="1571">
          <cell r="M1571" t="str">
            <v>2Н</v>
          </cell>
          <cell r="O1571" t="str">
            <v>Южный район</v>
          </cell>
          <cell r="P1571">
            <v>150</v>
          </cell>
          <cell r="Q1571">
            <v>38.299999999999997</v>
          </cell>
          <cell r="R1571" t="str">
            <v>подземная</v>
          </cell>
          <cell r="S1571" t="str">
            <v>т. Трасса</v>
          </cell>
        </row>
        <row r="1572">
          <cell r="M1572" t="str">
            <v>2Н</v>
          </cell>
          <cell r="O1572" t="str">
            <v>Южный район</v>
          </cell>
          <cell r="P1572">
            <v>100</v>
          </cell>
          <cell r="Q1572">
            <v>28.8</v>
          </cell>
          <cell r="R1572" t="str">
            <v>подземная</v>
          </cell>
          <cell r="S1572" t="str">
            <v>т. Трасса</v>
          </cell>
        </row>
        <row r="1573">
          <cell r="M1573">
            <v>4</v>
          </cell>
          <cell r="O1573" t="str">
            <v>Южный район</v>
          </cell>
          <cell r="P1573">
            <v>150</v>
          </cell>
          <cell r="Q1573">
            <v>216</v>
          </cell>
          <cell r="R1573" t="str">
            <v>подземная</v>
          </cell>
          <cell r="S1573" t="str">
            <v>т. Трасса</v>
          </cell>
        </row>
        <row r="1574">
          <cell r="M1574">
            <v>4</v>
          </cell>
          <cell r="O1574" t="str">
            <v>Южный район</v>
          </cell>
          <cell r="P1574">
            <v>100</v>
          </cell>
          <cell r="Q1574">
            <v>26</v>
          </cell>
          <cell r="R1574" t="str">
            <v>подземная</v>
          </cell>
          <cell r="S1574" t="str">
            <v>т. Трасса</v>
          </cell>
        </row>
        <row r="1575">
          <cell r="M1575">
            <v>4</v>
          </cell>
          <cell r="O1575" t="str">
            <v>Южный район</v>
          </cell>
          <cell r="P1575">
            <v>70</v>
          </cell>
          <cell r="Q1575">
            <v>51</v>
          </cell>
          <cell r="R1575" t="str">
            <v>подземная</v>
          </cell>
          <cell r="S1575" t="str">
            <v>т. Трасса</v>
          </cell>
        </row>
        <row r="1576">
          <cell r="M1576">
            <v>4</v>
          </cell>
          <cell r="O1576" t="str">
            <v>Южный район</v>
          </cell>
          <cell r="P1576">
            <v>50</v>
          </cell>
          <cell r="Q1576">
            <v>88</v>
          </cell>
          <cell r="R1576" t="str">
            <v>подземная</v>
          </cell>
          <cell r="S1576" t="str">
            <v>т. Трасса</v>
          </cell>
        </row>
        <row r="1577">
          <cell r="M1577">
            <v>11</v>
          </cell>
          <cell r="O1577" t="str">
            <v>Южный район</v>
          </cell>
          <cell r="P1577">
            <v>250</v>
          </cell>
          <cell r="Q1577">
            <v>70.400000000000006</v>
          </cell>
          <cell r="R1577" t="str">
            <v>Надземная</v>
          </cell>
          <cell r="S1577" t="str">
            <v>т. Трасса</v>
          </cell>
          <cell r="T1577" t="str">
            <v>4-х трубная</v>
          </cell>
        </row>
        <row r="1578">
          <cell r="M1578">
            <v>11</v>
          </cell>
          <cell r="O1578" t="str">
            <v>Южный район</v>
          </cell>
          <cell r="P1578">
            <v>250</v>
          </cell>
          <cell r="Q1578">
            <v>277</v>
          </cell>
          <cell r="R1578" t="str">
            <v>подземная</v>
          </cell>
          <cell r="S1578" t="str">
            <v>т. Трасса</v>
          </cell>
          <cell r="T1578" t="str">
            <v>4-х трубная</v>
          </cell>
        </row>
        <row r="1579">
          <cell r="M1579">
            <v>11</v>
          </cell>
          <cell r="O1579" t="str">
            <v>Южный район</v>
          </cell>
          <cell r="P1579">
            <v>100</v>
          </cell>
          <cell r="Q1579">
            <v>44.1</v>
          </cell>
          <cell r="R1579" t="str">
            <v>подземная</v>
          </cell>
          <cell r="S1579" t="str">
            <v>т. Трасса</v>
          </cell>
          <cell r="T1579" t="str">
            <v>4-х трубная</v>
          </cell>
        </row>
        <row r="1580">
          <cell r="M1580">
            <v>11</v>
          </cell>
          <cell r="O1580" t="str">
            <v>Южный район</v>
          </cell>
          <cell r="P1580">
            <v>200</v>
          </cell>
          <cell r="Q1580">
            <v>38</v>
          </cell>
          <cell r="R1580" t="str">
            <v>подземная</v>
          </cell>
          <cell r="S1580" t="str">
            <v>т. Трасса</v>
          </cell>
          <cell r="T1580" t="str">
            <v>4-х трубная</v>
          </cell>
        </row>
        <row r="1581">
          <cell r="M1581">
            <v>11</v>
          </cell>
          <cell r="O1581" t="str">
            <v>Южный район</v>
          </cell>
          <cell r="P1581">
            <v>80</v>
          </cell>
          <cell r="Q1581">
            <v>52</v>
          </cell>
          <cell r="R1581" t="str">
            <v>подземная</v>
          </cell>
          <cell r="S1581" t="str">
            <v>т. Трасса</v>
          </cell>
          <cell r="T1581" t="str">
            <v>4-х трубная</v>
          </cell>
        </row>
        <row r="1582">
          <cell r="M1582">
            <v>11</v>
          </cell>
          <cell r="O1582" t="str">
            <v>Южный район</v>
          </cell>
          <cell r="P1582">
            <v>70</v>
          </cell>
          <cell r="Q1582">
            <v>16</v>
          </cell>
          <cell r="R1582" t="str">
            <v>подземная</v>
          </cell>
          <cell r="S1582" t="str">
            <v>т. Трасса</v>
          </cell>
          <cell r="T1582" t="str">
            <v>4-х трубная</v>
          </cell>
        </row>
        <row r="1583">
          <cell r="M1583">
            <v>11</v>
          </cell>
          <cell r="O1583" t="str">
            <v>Южный район</v>
          </cell>
          <cell r="P1583">
            <v>50</v>
          </cell>
          <cell r="Q1583">
            <v>25</v>
          </cell>
          <cell r="R1583" t="str">
            <v>подземная</v>
          </cell>
          <cell r="S1583" t="str">
            <v>т. Трасса</v>
          </cell>
          <cell r="T1583" t="str">
            <v>4-х трубная</v>
          </cell>
        </row>
        <row r="1584">
          <cell r="M1584">
            <v>11</v>
          </cell>
          <cell r="O1584" t="str">
            <v>Южный район</v>
          </cell>
          <cell r="P1584">
            <v>250</v>
          </cell>
          <cell r="Q1584">
            <v>138.5</v>
          </cell>
          <cell r="R1584" t="str">
            <v>подземная</v>
          </cell>
          <cell r="S1584" t="str">
            <v>ГВС</v>
          </cell>
          <cell r="T1584" t="str">
            <v>4-х трубная</v>
          </cell>
        </row>
        <row r="1585">
          <cell r="M1585">
            <v>11</v>
          </cell>
          <cell r="O1585" t="str">
            <v>Южный район</v>
          </cell>
          <cell r="P1585">
            <v>250</v>
          </cell>
          <cell r="Q1585">
            <v>35.200000000000003</v>
          </cell>
          <cell r="R1585" t="str">
            <v>Надземная</v>
          </cell>
          <cell r="S1585" t="str">
            <v>ГВС</v>
          </cell>
          <cell r="T1585" t="str">
            <v>4-х трубная</v>
          </cell>
        </row>
        <row r="1586">
          <cell r="M1586">
            <v>11</v>
          </cell>
          <cell r="O1586" t="str">
            <v>Южный район</v>
          </cell>
          <cell r="P1586">
            <v>200</v>
          </cell>
          <cell r="Q1586">
            <v>19</v>
          </cell>
          <cell r="R1586" t="str">
            <v>подземная</v>
          </cell>
          <cell r="S1586" t="str">
            <v>ГВС</v>
          </cell>
          <cell r="T1586" t="str">
            <v>4-х трубная</v>
          </cell>
        </row>
        <row r="1587">
          <cell r="M1587">
            <v>11</v>
          </cell>
          <cell r="O1587" t="str">
            <v>Южный район</v>
          </cell>
          <cell r="P1587">
            <v>100</v>
          </cell>
          <cell r="Q1587">
            <v>35.200000000000003</v>
          </cell>
          <cell r="R1587" t="str">
            <v>Надземная</v>
          </cell>
          <cell r="S1587" t="str">
            <v>ГВС</v>
          </cell>
          <cell r="T1587" t="str">
            <v>4-х трубная</v>
          </cell>
        </row>
        <row r="1588">
          <cell r="M1588">
            <v>11</v>
          </cell>
          <cell r="O1588" t="str">
            <v>Южный район</v>
          </cell>
          <cell r="P1588">
            <v>100</v>
          </cell>
          <cell r="Q1588">
            <v>157.5</v>
          </cell>
          <cell r="R1588" t="str">
            <v>подземная</v>
          </cell>
          <cell r="S1588" t="str">
            <v>ГВС</v>
          </cell>
          <cell r="T1588" t="str">
            <v>4-х трубная</v>
          </cell>
        </row>
        <row r="1589">
          <cell r="M1589">
            <v>9</v>
          </cell>
          <cell r="O1589" t="str">
            <v>Северный район</v>
          </cell>
          <cell r="P1589">
            <v>150</v>
          </cell>
          <cell r="Q1589">
            <v>97</v>
          </cell>
          <cell r="R1589" t="str">
            <v>подземная</v>
          </cell>
          <cell r="S1589" t="str">
            <v>т. Трасса</v>
          </cell>
        </row>
        <row r="1590">
          <cell r="M1590" t="str">
            <v>8В</v>
          </cell>
          <cell r="O1590" t="str">
            <v>Северный район</v>
          </cell>
          <cell r="P1590">
            <v>200</v>
          </cell>
          <cell r="Q1590">
            <v>64.5</v>
          </cell>
          <cell r="R1590" t="str">
            <v>подземная</v>
          </cell>
          <cell r="S1590" t="str">
            <v>т. Трасса</v>
          </cell>
        </row>
        <row r="1591">
          <cell r="M1591" t="str">
            <v>8В</v>
          </cell>
          <cell r="O1591" t="str">
            <v>Северный район</v>
          </cell>
          <cell r="P1591">
            <v>100</v>
          </cell>
          <cell r="Q1591">
            <v>50</v>
          </cell>
          <cell r="R1591" t="str">
            <v>подземная</v>
          </cell>
          <cell r="S1591" t="str">
            <v>т. Трасса</v>
          </cell>
        </row>
        <row r="1592">
          <cell r="M1592" t="str">
            <v>2 (Сев)</v>
          </cell>
          <cell r="O1592" t="str">
            <v>Северный район</v>
          </cell>
          <cell r="P1592">
            <v>100</v>
          </cell>
          <cell r="Q1592">
            <v>6.5</v>
          </cell>
          <cell r="R1592" t="str">
            <v>подземная</v>
          </cell>
          <cell r="S1592" t="str">
            <v>т. Трасса</v>
          </cell>
        </row>
        <row r="1593">
          <cell r="M1593">
            <v>9</v>
          </cell>
          <cell r="O1593" t="str">
            <v>Северный район</v>
          </cell>
          <cell r="P1593">
            <v>100</v>
          </cell>
          <cell r="Q1593">
            <v>216</v>
          </cell>
          <cell r="R1593" t="str">
            <v>Надземная</v>
          </cell>
          <cell r="S1593" t="str">
            <v>т. Трасса</v>
          </cell>
        </row>
        <row r="1594">
          <cell r="M1594">
            <v>9</v>
          </cell>
          <cell r="O1594" t="str">
            <v>Северный район</v>
          </cell>
          <cell r="P1594">
            <v>100</v>
          </cell>
          <cell r="Q1594">
            <v>50</v>
          </cell>
          <cell r="R1594" t="str">
            <v>подземная</v>
          </cell>
          <cell r="S1594" t="str">
            <v>т. Трасса</v>
          </cell>
        </row>
        <row r="1595">
          <cell r="M1595">
            <v>8</v>
          </cell>
          <cell r="O1595" t="str">
            <v>Северный район</v>
          </cell>
          <cell r="P1595">
            <v>125</v>
          </cell>
          <cell r="Q1595">
            <v>134</v>
          </cell>
          <cell r="R1595" t="str">
            <v>подземная</v>
          </cell>
          <cell r="S1595" t="str">
            <v>т. Трасса</v>
          </cell>
        </row>
        <row r="1596">
          <cell r="M1596">
            <v>8</v>
          </cell>
          <cell r="O1596" t="str">
            <v>Северный район</v>
          </cell>
          <cell r="P1596">
            <v>125</v>
          </cell>
          <cell r="Q1596">
            <v>51.5</v>
          </cell>
          <cell r="R1596" t="str">
            <v>Надземная</v>
          </cell>
          <cell r="S1596" t="str">
            <v>т. Трасса</v>
          </cell>
        </row>
        <row r="1597">
          <cell r="M1597">
            <v>8</v>
          </cell>
          <cell r="O1597" t="str">
            <v>Северный район</v>
          </cell>
          <cell r="P1597">
            <v>100</v>
          </cell>
          <cell r="Q1597">
            <v>163</v>
          </cell>
          <cell r="R1597" t="str">
            <v>подземная</v>
          </cell>
          <cell r="S1597" t="str">
            <v>т. Трасса</v>
          </cell>
        </row>
        <row r="1598">
          <cell r="M1598" t="str">
            <v>6К</v>
          </cell>
          <cell r="O1598" t="str">
            <v>Северный район</v>
          </cell>
          <cell r="P1598">
            <v>150</v>
          </cell>
          <cell r="Q1598">
            <v>66</v>
          </cell>
          <cell r="R1598" t="str">
            <v>подземная</v>
          </cell>
          <cell r="S1598" t="str">
            <v>т. Трасса</v>
          </cell>
        </row>
        <row r="1599">
          <cell r="M1599" t="str">
            <v>6К</v>
          </cell>
          <cell r="O1599" t="str">
            <v>Северный район</v>
          </cell>
          <cell r="P1599">
            <v>125</v>
          </cell>
          <cell r="Q1599">
            <v>135</v>
          </cell>
          <cell r="R1599" t="str">
            <v>подземная</v>
          </cell>
          <cell r="S1599" t="str">
            <v>т. Трасса</v>
          </cell>
        </row>
        <row r="1600">
          <cell r="M1600">
            <v>8</v>
          </cell>
          <cell r="O1600" t="str">
            <v>Северный район</v>
          </cell>
          <cell r="P1600">
            <v>200</v>
          </cell>
          <cell r="Q1600">
            <v>93.5</v>
          </cell>
          <cell r="R1600" t="str">
            <v>подземная</v>
          </cell>
          <cell r="S1600" t="str">
            <v>т. Трасса</v>
          </cell>
          <cell r="T1600" t="str">
            <v>4-х трубная</v>
          </cell>
        </row>
        <row r="1601">
          <cell r="M1601">
            <v>8</v>
          </cell>
          <cell r="O1601" t="str">
            <v>Северный район</v>
          </cell>
          <cell r="P1601">
            <v>70</v>
          </cell>
          <cell r="Q1601">
            <v>44.6</v>
          </cell>
          <cell r="R1601" t="str">
            <v>подземная</v>
          </cell>
          <cell r="S1601" t="str">
            <v>ГВС</v>
          </cell>
          <cell r="T1601" t="str">
            <v>4-х трубная</v>
          </cell>
        </row>
        <row r="1602">
          <cell r="M1602">
            <v>8</v>
          </cell>
          <cell r="O1602" t="str">
            <v>Северный район</v>
          </cell>
          <cell r="P1602">
            <v>50</v>
          </cell>
          <cell r="Q1602">
            <v>44.6</v>
          </cell>
          <cell r="R1602" t="str">
            <v>подземная</v>
          </cell>
          <cell r="S1602" t="str">
            <v>ГВС</v>
          </cell>
          <cell r="T1602" t="str">
            <v>4-х трубная</v>
          </cell>
        </row>
        <row r="1603">
          <cell r="M1603">
            <v>6</v>
          </cell>
          <cell r="O1603" t="str">
            <v>Северный район</v>
          </cell>
          <cell r="P1603">
            <v>80</v>
          </cell>
          <cell r="Q1603">
            <v>110</v>
          </cell>
          <cell r="R1603" t="str">
            <v>подземная</v>
          </cell>
          <cell r="S1603" t="str">
            <v>т. Трасса</v>
          </cell>
        </row>
        <row r="1604">
          <cell r="M1604">
            <v>8</v>
          </cell>
          <cell r="O1604" t="str">
            <v>Северный район</v>
          </cell>
          <cell r="P1604">
            <v>100</v>
          </cell>
          <cell r="Q1604">
            <v>248</v>
          </cell>
          <cell r="R1604" t="str">
            <v>подземная</v>
          </cell>
          <cell r="S1604" t="str">
            <v>т. Трасса</v>
          </cell>
        </row>
        <row r="1605">
          <cell r="M1605">
            <v>8</v>
          </cell>
          <cell r="O1605" t="str">
            <v>Северный район</v>
          </cell>
          <cell r="P1605">
            <v>80</v>
          </cell>
          <cell r="Q1605">
            <v>75</v>
          </cell>
          <cell r="R1605" t="str">
            <v>подземная</v>
          </cell>
          <cell r="S1605" t="str">
            <v>т. Трасса</v>
          </cell>
        </row>
        <row r="1606">
          <cell r="M1606" t="str">
            <v>2Г</v>
          </cell>
          <cell r="O1606" t="str">
            <v>Южный район</v>
          </cell>
          <cell r="P1606">
            <v>125</v>
          </cell>
          <cell r="Q1606">
            <v>116.7</v>
          </cell>
          <cell r="R1606" t="str">
            <v>подземная</v>
          </cell>
          <cell r="S1606" t="str">
            <v>т. Трасса</v>
          </cell>
        </row>
        <row r="1607">
          <cell r="M1607">
            <v>1</v>
          </cell>
          <cell r="O1607" t="str">
            <v>Южный район</v>
          </cell>
          <cell r="P1607">
            <v>250</v>
          </cell>
          <cell r="Q1607">
            <v>123</v>
          </cell>
          <cell r="R1607" t="str">
            <v>подземная</v>
          </cell>
          <cell r="S1607" t="str">
            <v>т. Трасса</v>
          </cell>
        </row>
        <row r="1608">
          <cell r="M1608">
            <v>5</v>
          </cell>
          <cell r="O1608" t="str">
            <v>Южный район</v>
          </cell>
          <cell r="P1608">
            <v>100</v>
          </cell>
          <cell r="Q1608">
            <v>30.7</v>
          </cell>
          <cell r="R1608" t="str">
            <v>подземная</v>
          </cell>
          <cell r="S1608" t="str">
            <v>т. Трасса</v>
          </cell>
          <cell r="T1608" t="str">
            <v>4-х трубная</v>
          </cell>
        </row>
        <row r="1609">
          <cell r="M1609">
            <v>5</v>
          </cell>
          <cell r="O1609" t="str">
            <v>Южный район</v>
          </cell>
          <cell r="P1609">
            <v>125</v>
          </cell>
          <cell r="Q1609">
            <v>30</v>
          </cell>
          <cell r="R1609" t="str">
            <v>подземная</v>
          </cell>
          <cell r="S1609" t="str">
            <v>т. Трасса</v>
          </cell>
          <cell r="T1609" t="str">
            <v>4-х трубная</v>
          </cell>
        </row>
        <row r="1610">
          <cell r="M1610">
            <v>5</v>
          </cell>
          <cell r="O1610" t="str">
            <v>Южный район</v>
          </cell>
          <cell r="P1610">
            <v>200</v>
          </cell>
          <cell r="Q1610">
            <v>94</v>
          </cell>
          <cell r="R1610" t="str">
            <v>подземная</v>
          </cell>
          <cell r="S1610" t="str">
            <v>т. Трасса</v>
          </cell>
          <cell r="T1610" t="str">
            <v>4-х трубная</v>
          </cell>
        </row>
        <row r="1611">
          <cell r="M1611">
            <v>5</v>
          </cell>
          <cell r="O1611" t="str">
            <v>Южный район</v>
          </cell>
          <cell r="P1611">
            <v>250</v>
          </cell>
          <cell r="Q1611">
            <v>326</v>
          </cell>
          <cell r="R1611" t="str">
            <v>подземная</v>
          </cell>
          <cell r="S1611" t="str">
            <v>т. Трасса</v>
          </cell>
          <cell r="T1611" t="str">
            <v>4-х трубная</v>
          </cell>
        </row>
        <row r="1612">
          <cell r="M1612">
            <v>5</v>
          </cell>
          <cell r="O1612" t="str">
            <v>Южный район</v>
          </cell>
          <cell r="P1612">
            <v>80</v>
          </cell>
          <cell r="Q1612">
            <v>60.7</v>
          </cell>
          <cell r="R1612" t="str">
            <v>подземная</v>
          </cell>
          <cell r="S1612" t="str">
            <v>ГВС</v>
          </cell>
          <cell r="T1612" t="str">
            <v>4-х трубная</v>
          </cell>
        </row>
        <row r="1613">
          <cell r="M1613">
            <v>5</v>
          </cell>
          <cell r="O1613" t="str">
            <v>Южный район</v>
          </cell>
          <cell r="P1613">
            <v>150</v>
          </cell>
          <cell r="Q1613">
            <v>94</v>
          </cell>
          <cell r="R1613" t="str">
            <v>подземная</v>
          </cell>
          <cell r="S1613" t="str">
            <v>ГВС</v>
          </cell>
          <cell r="T1613" t="str">
            <v>4-х трубная</v>
          </cell>
        </row>
        <row r="1614">
          <cell r="M1614">
            <v>5</v>
          </cell>
          <cell r="O1614" t="str">
            <v>Южный район</v>
          </cell>
          <cell r="P1614">
            <v>200</v>
          </cell>
          <cell r="Q1614">
            <v>326</v>
          </cell>
          <cell r="R1614" t="str">
            <v>подземная</v>
          </cell>
          <cell r="S1614" t="str">
            <v>ГВС</v>
          </cell>
          <cell r="T1614" t="str">
            <v>4-х трубная</v>
          </cell>
        </row>
        <row r="1615">
          <cell r="M1615">
            <v>1</v>
          </cell>
          <cell r="O1615" t="str">
            <v>Южный район</v>
          </cell>
          <cell r="P1615">
            <v>250</v>
          </cell>
          <cell r="Q1615">
            <v>165</v>
          </cell>
          <cell r="R1615" t="str">
            <v>подземная</v>
          </cell>
          <cell r="S1615" t="str">
            <v>т. Трасса</v>
          </cell>
        </row>
        <row r="1616">
          <cell r="M1616">
            <v>8</v>
          </cell>
          <cell r="O1616" t="str">
            <v>Северный район</v>
          </cell>
          <cell r="P1616">
            <v>80</v>
          </cell>
          <cell r="Q1616">
            <v>70</v>
          </cell>
          <cell r="R1616" t="str">
            <v>подземная</v>
          </cell>
          <cell r="S1616" t="str">
            <v>т. Трасса</v>
          </cell>
        </row>
        <row r="1617">
          <cell r="M1617">
            <v>8</v>
          </cell>
          <cell r="O1617" t="str">
            <v>Северный район</v>
          </cell>
          <cell r="P1617">
            <v>100</v>
          </cell>
          <cell r="Q1617">
            <v>91</v>
          </cell>
          <cell r="R1617" t="str">
            <v>подземная</v>
          </cell>
          <cell r="S1617" t="str">
            <v>т. Трасса</v>
          </cell>
        </row>
        <row r="1618">
          <cell r="M1618">
            <v>8</v>
          </cell>
          <cell r="O1618" t="str">
            <v>Северный район</v>
          </cell>
          <cell r="P1618">
            <v>200</v>
          </cell>
          <cell r="Q1618">
            <v>60</v>
          </cell>
          <cell r="R1618" t="str">
            <v>подземная</v>
          </cell>
          <cell r="S1618" t="str">
            <v>т. Трасса</v>
          </cell>
        </row>
        <row r="1619">
          <cell r="M1619">
            <v>1</v>
          </cell>
          <cell r="O1619" t="str">
            <v>Южный район</v>
          </cell>
          <cell r="P1619">
            <v>100</v>
          </cell>
          <cell r="Q1619">
            <v>115</v>
          </cell>
          <cell r="R1619" t="str">
            <v>подземная</v>
          </cell>
          <cell r="S1619" t="str">
            <v>т. Трасса</v>
          </cell>
        </row>
        <row r="1620">
          <cell r="M1620">
            <v>5</v>
          </cell>
          <cell r="O1620" t="str">
            <v>Южный район</v>
          </cell>
          <cell r="P1620">
            <v>100</v>
          </cell>
          <cell r="Q1620">
            <v>105</v>
          </cell>
          <cell r="R1620" t="str">
            <v>подземная</v>
          </cell>
          <cell r="S1620" t="str">
            <v>т. Трасса</v>
          </cell>
          <cell r="T1620" t="str">
            <v>4-х трубная</v>
          </cell>
        </row>
        <row r="1621">
          <cell r="M1621">
            <v>5</v>
          </cell>
          <cell r="O1621" t="str">
            <v>Южный район</v>
          </cell>
          <cell r="P1621">
            <v>50</v>
          </cell>
          <cell r="Q1621">
            <v>105</v>
          </cell>
          <cell r="R1621" t="str">
            <v>подземная</v>
          </cell>
          <cell r="S1621" t="str">
            <v>ГВС</v>
          </cell>
          <cell r="T1621" t="str">
            <v>4-х трубная</v>
          </cell>
        </row>
        <row r="1622">
          <cell r="M1622">
            <v>3</v>
          </cell>
          <cell r="O1622" t="str">
            <v>Южный район</v>
          </cell>
          <cell r="P1622">
            <v>200</v>
          </cell>
          <cell r="Q1622">
            <v>29.6</v>
          </cell>
          <cell r="R1622" t="str">
            <v>подземная</v>
          </cell>
          <cell r="S1622" t="str">
            <v>т. Трасса</v>
          </cell>
        </row>
        <row r="1623">
          <cell r="M1623">
            <v>1</v>
          </cell>
          <cell r="O1623" t="str">
            <v>Южный район</v>
          </cell>
          <cell r="P1623">
            <v>150</v>
          </cell>
          <cell r="Q1623">
            <v>33</v>
          </cell>
          <cell r="R1623" t="str">
            <v>подземная</v>
          </cell>
          <cell r="S1623" t="str">
            <v>т. Трасса</v>
          </cell>
        </row>
        <row r="1624">
          <cell r="M1624" t="str">
            <v>2Н</v>
          </cell>
          <cell r="O1624" t="str">
            <v>Южный район</v>
          </cell>
          <cell r="P1624">
            <v>300</v>
          </cell>
          <cell r="Q1624">
            <v>320</v>
          </cell>
          <cell r="R1624" t="str">
            <v>подземная</v>
          </cell>
          <cell r="S1624" t="str">
            <v>т. Трасса</v>
          </cell>
        </row>
        <row r="1625">
          <cell r="M1625">
            <v>5</v>
          </cell>
          <cell r="O1625" t="str">
            <v>Южный район</v>
          </cell>
          <cell r="P1625">
            <v>80</v>
          </cell>
          <cell r="Q1625">
            <v>26.5</v>
          </cell>
          <cell r="R1625" t="str">
            <v>подземная</v>
          </cell>
          <cell r="S1625" t="str">
            <v>т. Трасса</v>
          </cell>
          <cell r="T1625" t="str">
            <v>4-х трубная</v>
          </cell>
        </row>
        <row r="1626">
          <cell r="M1626">
            <v>5</v>
          </cell>
          <cell r="O1626" t="str">
            <v>Южный район</v>
          </cell>
          <cell r="P1626">
            <v>30</v>
          </cell>
          <cell r="Q1626">
            <v>26.5</v>
          </cell>
          <cell r="R1626" t="str">
            <v>подземная</v>
          </cell>
          <cell r="S1626" t="str">
            <v>ГВС</v>
          </cell>
          <cell r="T1626" t="str">
            <v>4-х трубная</v>
          </cell>
        </row>
        <row r="1627">
          <cell r="M1627">
            <v>1</v>
          </cell>
          <cell r="O1627" t="str">
            <v>Южный район</v>
          </cell>
          <cell r="P1627">
            <v>30</v>
          </cell>
          <cell r="Q1627">
            <v>13</v>
          </cell>
          <cell r="R1627" t="str">
            <v>подземная</v>
          </cell>
          <cell r="S1627" t="str">
            <v>т. Трасса</v>
          </cell>
        </row>
        <row r="1628">
          <cell r="M1628">
            <v>1</v>
          </cell>
          <cell r="O1628" t="str">
            <v>Южный район</v>
          </cell>
          <cell r="P1628">
            <v>50</v>
          </cell>
          <cell r="Q1628">
            <v>178.3</v>
          </cell>
          <cell r="R1628" t="str">
            <v>подземная</v>
          </cell>
          <cell r="S1628" t="str">
            <v>т. Трасса</v>
          </cell>
        </row>
        <row r="1629">
          <cell r="M1629">
            <v>1</v>
          </cell>
          <cell r="O1629" t="str">
            <v>Южный район</v>
          </cell>
          <cell r="P1629">
            <v>70</v>
          </cell>
          <cell r="Q1629">
            <v>795.1</v>
          </cell>
          <cell r="R1629" t="str">
            <v>подземная</v>
          </cell>
          <cell r="S1629" t="str">
            <v>т. Трасса</v>
          </cell>
        </row>
        <row r="1630">
          <cell r="M1630">
            <v>1</v>
          </cell>
          <cell r="O1630" t="str">
            <v>Южный район</v>
          </cell>
          <cell r="P1630">
            <v>80</v>
          </cell>
          <cell r="Q1630">
            <v>408.5</v>
          </cell>
          <cell r="R1630" t="str">
            <v>подземная</v>
          </cell>
          <cell r="S1630" t="str">
            <v>т. Трасса</v>
          </cell>
        </row>
        <row r="1631">
          <cell r="M1631">
            <v>1</v>
          </cell>
          <cell r="O1631" t="str">
            <v>Южный район</v>
          </cell>
          <cell r="P1631">
            <v>100</v>
          </cell>
          <cell r="Q1631">
            <v>1488.1</v>
          </cell>
          <cell r="R1631" t="str">
            <v>подземная</v>
          </cell>
          <cell r="S1631" t="str">
            <v>т. Трасса</v>
          </cell>
        </row>
        <row r="1632">
          <cell r="M1632">
            <v>1</v>
          </cell>
          <cell r="O1632" t="str">
            <v>Южный район</v>
          </cell>
          <cell r="P1632">
            <v>125</v>
          </cell>
          <cell r="Q1632">
            <v>173</v>
          </cell>
          <cell r="R1632" t="str">
            <v>подземная</v>
          </cell>
          <cell r="S1632" t="str">
            <v>т. Трасса</v>
          </cell>
        </row>
        <row r="1633">
          <cell r="M1633">
            <v>1</v>
          </cell>
          <cell r="O1633" t="str">
            <v>Южный район</v>
          </cell>
          <cell r="P1633">
            <v>150</v>
          </cell>
          <cell r="Q1633">
            <v>338.3</v>
          </cell>
          <cell r="R1633" t="str">
            <v>подземная</v>
          </cell>
          <cell r="S1633" t="str">
            <v>т. Трасса</v>
          </cell>
        </row>
        <row r="1634">
          <cell r="M1634">
            <v>1</v>
          </cell>
          <cell r="O1634" t="str">
            <v>Южный район</v>
          </cell>
          <cell r="P1634">
            <v>200</v>
          </cell>
          <cell r="Q1634">
            <v>439</v>
          </cell>
          <cell r="R1634" t="str">
            <v>подземная</v>
          </cell>
          <cell r="S1634" t="str">
            <v>т. Трасса</v>
          </cell>
        </row>
        <row r="1635">
          <cell r="M1635" t="str">
            <v>2Н</v>
          </cell>
          <cell r="O1635" t="str">
            <v>Южный район</v>
          </cell>
          <cell r="P1635">
            <v>100</v>
          </cell>
          <cell r="Q1635">
            <v>4.5</v>
          </cell>
          <cell r="R1635" t="str">
            <v>подземная</v>
          </cell>
          <cell r="S1635" t="str">
            <v>т. Трасса</v>
          </cell>
        </row>
        <row r="1636">
          <cell r="M1636" t="str">
            <v>2Г</v>
          </cell>
          <cell r="O1636" t="str">
            <v>Южный район</v>
          </cell>
          <cell r="P1636">
            <v>100</v>
          </cell>
          <cell r="Q1636">
            <v>64.42</v>
          </cell>
          <cell r="R1636" t="str">
            <v>подземная</v>
          </cell>
          <cell r="S1636" t="str">
            <v>т. Трасса</v>
          </cell>
        </row>
        <row r="1637">
          <cell r="M1637">
            <v>1</v>
          </cell>
          <cell r="O1637" t="str">
            <v>Южный район</v>
          </cell>
          <cell r="P1637">
            <v>80</v>
          </cell>
          <cell r="Q1637">
            <v>22</v>
          </cell>
          <cell r="R1637" t="str">
            <v>подземная</v>
          </cell>
          <cell r="S1637" t="str">
            <v>т. Трасса</v>
          </cell>
        </row>
        <row r="1638">
          <cell r="M1638">
            <v>3</v>
          </cell>
          <cell r="O1638" t="str">
            <v>Южный район</v>
          </cell>
          <cell r="P1638">
            <v>125</v>
          </cell>
          <cell r="Q1638">
            <v>117.5</v>
          </cell>
          <cell r="R1638" t="str">
            <v>подземная</v>
          </cell>
          <cell r="S1638" t="str">
            <v>т. Трасса</v>
          </cell>
        </row>
        <row r="1639">
          <cell r="M1639">
            <v>4</v>
          </cell>
          <cell r="O1639" t="str">
            <v>Южный район</v>
          </cell>
          <cell r="P1639">
            <v>50</v>
          </cell>
          <cell r="Q1639">
            <v>75.3</v>
          </cell>
          <cell r="R1639" t="str">
            <v>подземная</v>
          </cell>
          <cell r="S1639" t="str">
            <v>т. Трасса</v>
          </cell>
        </row>
        <row r="1640">
          <cell r="M1640">
            <v>12</v>
          </cell>
          <cell r="O1640" t="str">
            <v>Южный район</v>
          </cell>
          <cell r="P1640">
            <v>50</v>
          </cell>
          <cell r="Q1640">
            <v>22</v>
          </cell>
          <cell r="R1640" t="str">
            <v>подземная</v>
          </cell>
          <cell r="S1640" t="str">
            <v>т. Трасса</v>
          </cell>
        </row>
        <row r="1641">
          <cell r="M1641">
            <v>5</v>
          </cell>
          <cell r="O1641" t="str">
            <v>Южный район</v>
          </cell>
          <cell r="P1641">
            <v>100</v>
          </cell>
          <cell r="Q1641">
            <v>82</v>
          </cell>
          <cell r="R1641" t="str">
            <v>подземная</v>
          </cell>
          <cell r="S1641" t="str">
            <v>т. Трасса</v>
          </cell>
          <cell r="T1641" t="str">
            <v>4-х трубная</v>
          </cell>
        </row>
        <row r="1642">
          <cell r="M1642">
            <v>5</v>
          </cell>
          <cell r="O1642" t="str">
            <v>Южный район</v>
          </cell>
          <cell r="P1642">
            <v>50</v>
          </cell>
          <cell r="Q1642">
            <v>74</v>
          </cell>
          <cell r="R1642" t="str">
            <v>подземная</v>
          </cell>
          <cell r="S1642" t="str">
            <v>ГВС</v>
          </cell>
          <cell r="T1642" t="str">
            <v>4-х трубная</v>
          </cell>
        </row>
        <row r="1643">
          <cell r="M1643" t="str">
            <v>2Н</v>
          </cell>
          <cell r="O1643" t="str">
            <v>Южный район</v>
          </cell>
          <cell r="P1643">
            <v>150</v>
          </cell>
          <cell r="Q1643">
            <v>32</v>
          </cell>
          <cell r="R1643" t="str">
            <v>подземная</v>
          </cell>
          <cell r="S1643" t="str">
            <v>т. Трасса</v>
          </cell>
        </row>
        <row r="1644">
          <cell r="M1644" t="str">
            <v>2Н</v>
          </cell>
          <cell r="O1644" t="str">
            <v>Южный район</v>
          </cell>
          <cell r="P1644">
            <v>300</v>
          </cell>
          <cell r="Q1644">
            <v>662.5</v>
          </cell>
          <cell r="R1644" t="str">
            <v>подземная</v>
          </cell>
          <cell r="S1644" t="str">
            <v>т. Трасса</v>
          </cell>
        </row>
        <row r="1645">
          <cell r="M1645" t="str">
            <v>2Н</v>
          </cell>
          <cell r="O1645" t="str">
            <v>Южный район</v>
          </cell>
          <cell r="P1645">
            <v>200</v>
          </cell>
          <cell r="Q1645">
            <v>392.5</v>
          </cell>
          <cell r="R1645" t="str">
            <v>подземная</v>
          </cell>
          <cell r="S1645" t="str">
            <v>т. Трасса</v>
          </cell>
        </row>
        <row r="1646">
          <cell r="M1646" t="str">
            <v>2Г</v>
          </cell>
          <cell r="O1646" t="str">
            <v>Южный район</v>
          </cell>
          <cell r="P1646">
            <v>50</v>
          </cell>
          <cell r="Q1646">
            <v>201.4</v>
          </cell>
          <cell r="R1646" t="str">
            <v>подземная</v>
          </cell>
          <cell r="S1646" t="str">
            <v>т. Трасса</v>
          </cell>
        </row>
        <row r="1647">
          <cell r="M1647" t="str">
            <v>2Г</v>
          </cell>
          <cell r="O1647" t="str">
            <v>Южный район</v>
          </cell>
          <cell r="P1647">
            <v>80</v>
          </cell>
          <cell r="Q1647">
            <v>53.8</v>
          </cell>
          <cell r="R1647" t="str">
            <v>подземная</v>
          </cell>
          <cell r="S1647" t="str">
            <v>т. Трасса</v>
          </cell>
        </row>
        <row r="1648">
          <cell r="M1648" t="str">
            <v>2Г</v>
          </cell>
          <cell r="O1648" t="str">
            <v>Южный район</v>
          </cell>
          <cell r="P1648">
            <v>100</v>
          </cell>
          <cell r="Q1648">
            <v>156.5</v>
          </cell>
          <cell r="R1648" t="str">
            <v>подземная</v>
          </cell>
          <cell r="S1648" t="str">
            <v>т. Трасса</v>
          </cell>
        </row>
        <row r="1649">
          <cell r="M1649" t="str">
            <v>2Г</v>
          </cell>
          <cell r="O1649" t="str">
            <v>Южный район</v>
          </cell>
          <cell r="P1649">
            <v>150</v>
          </cell>
          <cell r="Q1649">
            <v>124.9</v>
          </cell>
          <cell r="R1649" t="str">
            <v>подземная</v>
          </cell>
          <cell r="S1649" t="str">
            <v>т. Трасса</v>
          </cell>
        </row>
        <row r="1650">
          <cell r="M1650" t="str">
            <v>2Г</v>
          </cell>
          <cell r="O1650" t="str">
            <v>Южный район</v>
          </cell>
          <cell r="P1650">
            <v>125</v>
          </cell>
          <cell r="Q1650">
            <v>28</v>
          </cell>
          <cell r="R1650" t="str">
            <v>подземная</v>
          </cell>
          <cell r="S1650" t="str">
            <v>т. Трасса</v>
          </cell>
        </row>
        <row r="1651">
          <cell r="M1651">
            <v>1</v>
          </cell>
          <cell r="O1651" t="str">
            <v>Южный район</v>
          </cell>
          <cell r="P1651">
            <v>250</v>
          </cell>
          <cell r="Q1651">
            <v>530</v>
          </cell>
          <cell r="R1651" t="str">
            <v>подземная</v>
          </cell>
          <cell r="S1651" t="str">
            <v>т. Трасса</v>
          </cell>
        </row>
        <row r="1652">
          <cell r="M1652">
            <v>1</v>
          </cell>
          <cell r="O1652" t="str">
            <v>Южный район</v>
          </cell>
          <cell r="P1652">
            <v>300</v>
          </cell>
          <cell r="Q1652">
            <v>232</v>
          </cell>
          <cell r="R1652" t="str">
            <v>подземная</v>
          </cell>
          <cell r="S1652" t="str">
            <v>т. Трасса</v>
          </cell>
        </row>
        <row r="1653">
          <cell r="M1653">
            <v>9</v>
          </cell>
          <cell r="O1653" t="str">
            <v>Северный район</v>
          </cell>
          <cell r="P1653">
            <v>150</v>
          </cell>
          <cell r="Q1653">
            <v>15</v>
          </cell>
          <cell r="R1653" t="str">
            <v>подземная</v>
          </cell>
          <cell r="S1653" t="str">
            <v>т. Трасса</v>
          </cell>
        </row>
        <row r="1654">
          <cell r="M1654">
            <v>9</v>
          </cell>
          <cell r="O1654" t="str">
            <v>Северный район</v>
          </cell>
          <cell r="P1654">
            <v>80</v>
          </cell>
          <cell r="Q1654">
            <v>80</v>
          </cell>
          <cell r="R1654" t="str">
            <v>Надземная</v>
          </cell>
          <cell r="S1654" t="str">
            <v>т. Трасса</v>
          </cell>
        </row>
        <row r="1655">
          <cell r="M1655">
            <v>9</v>
          </cell>
          <cell r="O1655" t="str">
            <v>Северный район</v>
          </cell>
          <cell r="P1655">
            <v>100</v>
          </cell>
          <cell r="Q1655">
            <v>60.4</v>
          </cell>
          <cell r="R1655" t="str">
            <v>подземная</v>
          </cell>
          <cell r="S1655" t="str">
            <v>т. Трасса</v>
          </cell>
        </row>
        <row r="1656">
          <cell r="M1656" t="str">
            <v>2Н</v>
          </cell>
          <cell r="O1656" t="str">
            <v>Южный район</v>
          </cell>
          <cell r="P1656">
            <v>400</v>
          </cell>
          <cell r="Q1656">
            <v>678</v>
          </cell>
          <cell r="R1656" t="str">
            <v>подземная</v>
          </cell>
          <cell r="S1656" t="str">
            <v>т. Трасса</v>
          </cell>
        </row>
        <row r="1657">
          <cell r="M1657">
            <v>1</v>
          </cell>
          <cell r="O1657" t="str">
            <v>Южный район</v>
          </cell>
          <cell r="P1657">
            <v>200</v>
          </cell>
          <cell r="Q1657">
            <v>130</v>
          </cell>
          <cell r="R1657" t="str">
            <v>подземная</v>
          </cell>
          <cell r="S1657" t="str">
            <v>т. Трасса</v>
          </cell>
        </row>
        <row r="1658">
          <cell r="M1658">
            <v>1</v>
          </cell>
          <cell r="O1658" t="str">
            <v>Южный район</v>
          </cell>
          <cell r="P1658">
            <v>80</v>
          </cell>
          <cell r="Q1658">
            <v>28</v>
          </cell>
          <cell r="R1658" t="str">
            <v>подземная</v>
          </cell>
          <cell r="S1658" t="str">
            <v>т. Трасса</v>
          </cell>
        </row>
        <row r="1659">
          <cell r="M1659" t="str">
            <v>2Н</v>
          </cell>
          <cell r="O1659" t="str">
            <v>Южный район</v>
          </cell>
          <cell r="P1659">
            <v>150</v>
          </cell>
          <cell r="Q1659">
            <v>42.1</v>
          </cell>
          <cell r="R1659" t="str">
            <v>подземная</v>
          </cell>
          <cell r="S1659" t="str">
            <v>т. Трасса</v>
          </cell>
        </row>
        <row r="1660">
          <cell r="M1660" t="str">
            <v>2Н</v>
          </cell>
          <cell r="O1660" t="str">
            <v>Южный район</v>
          </cell>
          <cell r="P1660">
            <v>100</v>
          </cell>
          <cell r="Q1660">
            <v>55</v>
          </cell>
          <cell r="R1660" t="str">
            <v>подземная</v>
          </cell>
          <cell r="S1660" t="str">
            <v>т. Трасса</v>
          </cell>
        </row>
        <row r="1661">
          <cell r="M1661" t="str">
            <v>2Н</v>
          </cell>
          <cell r="O1661" t="str">
            <v>Южный район</v>
          </cell>
          <cell r="P1661">
            <v>80</v>
          </cell>
          <cell r="Q1661">
            <v>50</v>
          </cell>
          <cell r="R1661" t="str">
            <v>подземная</v>
          </cell>
          <cell r="S1661" t="str">
            <v>т. Трасса</v>
          </cell>
        </row>
        <row r="1662">
          <cell r="M1662" t="str">
            <v>2Н</v>
          </cell>
          <cell r="O1662" t="str">
            <v>Южный район</v>
          </cell>
          <cell r="P1662">
            <v>70</v>
          </cell>
          <cell r="Q1662">
            <v>65</v>
          </cell>
          <cell r="R1662" t="str">
            <v>подземная</v>
          </cell>
          <cell r="S1662" t="str">
            <v>т. Трасса</v>
          </cell>
        </row>
        <row r="1663">
          <cell r="M1663">
            <v>6</v>
          </cell>
          <cell r="O1663" t="str">
            <v>Северный район</v>
          </cell>
          <cell r="P1663">
            <v>80</v>
          </cell>
          <cell r="Q1663">
            <v>127</v>
          </cell>
          <cell r="R1663" t="str">
            <v>подземная</v>
          </cell>
          <cell r="S1663" t="str">
            <v>т. Трасса</v>
          </cell>
        </row>
        <row r="1664">
          <cell r="M1664">
            <v>6</v>
          </cell>
          <cell r="O1664" t="str">
            <v>Северный район</v>
          </cell>
          <cell r="P1664">
            <v>80</v>
          </cell>
          <cell r="Q1664">
            <v>35.6</v>
          </cell>
          <cell r="R1664" t="str">
            <v>Надземная</v>
          </cell>
          <cell r="S1664" t="str">
            <v>т. Трасса</v>
          </cell>
        </row>
        <row r="1665">
          <cell r="M1665" t="str">
            <v>2Н</v>
          </cell>
          <cell r="O1665" t="str">
            <v>Южный район</v>
          </cell>
          <cell r="P1665">
            <v>150</v>
          </cell>
          <cell r="Q1665">
            <v>47.7</v>
          </cell>
          <cell r="R1665" t="str">
            <v>подземная</v>
          </cell>
          <cell r="S1665" t="str">
            <v>т. Трасса</v>
          </cell>
        </row>
        <row r="1666">
          <cell r="M1666" t="str">
            <v>2Н</v>
          </cell>
          <cell r="O1666" t="str">
            <v>Южный район</v>
          </cell>
          <cell r="P1666">
            <v>80</v>
          </cell>
          <cell r="Q1666">
            <v>133</v>
          </cell>
          <cell r="R1666" t="str">
            <v>подземная</v>
          </cell>
          <cell r="S1666" t="str">
            <v>т. Трасса</v>
          </cell>
        </row>
        <row r="1667">
          <cell r="M1667" t="str">
            <v>2Н</v>
          </cell>
          <cell r="O1667" t="str">
            <v>Южный район</v>
          </cell>
          <cell r="P1667">
            <v>100</v>
          </cell>
          <cell r="Q1667">
            <v>73</v>
          </cell>
          <cell r="R1667" t="str">
            <v>подземная</v>
          </cell>
          <cell r="S1667" t="str">
            <v>т. Трасса</v>
          </cell>
        </row>
        <row r="1668">
          <cell r="M1668" t="str">
            <v>2Н</v>
          </cell>
          <cell r="O1668" t="str">
            <v>Южный район</v>
          </cell>
          <cell r="P1668">
            <v>50</v>
          </cell>
          <cell r="Q1668">
            <v>112.5</v>
          </cell>
          <cell r="R1668" t="str">
            <v>подземная</v>
          </cell>
          <cell r="S1668" t="str">
            <v>т. Трасса</v>
          </cell>
        </row>
        <row r="1669">
          <cell r="M1669" t="str">
            <v>2 (ЮГ)</v>
          </cell>
          <cell r="O1669" t="str">
            <v>Южный район</v>
          </cell>
          <cell r="P1669">
            <v>300</v>
          </cell>
          <cell r="Q1669">
            <v>148.5</v>
          </cell>
          <cell r="R1669" t="str">
            <v>подземная</v>
          </cell>
          <cell r="S1669" t="str">
            <v>т. Трасса</v>
          </cell>
        </row>
        <row r="1670">
          <cell r="M1670" t="str">
            <v>2 (ЮГ)</v>
          </cell>
          <cell r="O1670" t="str">
            <v>Южный район</v>
          </cell>
          <cell r="P1670">
            <v>200</v>
          </cell>
          <cell r="Q1670">
            <v>86</v>
          </cell>
          <cell r="R1670" t="str">
            <v>подземная</v>
          </cell>
          <cell r="S1670" t="str">
            <v>т. Трасса</v>
          </cell>
        </row>
        <row r="1671">
          <cell r="M1671" t="str">
            <v>2 (ЮГ)</v>
          </cell>
          <cell r="O1671" t="str">
            <v>Южный район</v>
          </cell>
          <cell r="P1671">
            <v>100</v>
          </cell>
          <cell r="Q1671">
            <v>31.6</v>
          </cell>
          <cell r="R1671" t="str">
            <v>подземная</v>
          </cell>
          <cell r="S1671" t="str">
            <v>т. Трасса</v>
          </cell>
        </row>
        <row r="1672">
          <cell r="M1672" t="str">
            <v>2А</v>
          </cell>
          <cell r="O1672" t="str">
            <v>Южный район</v>
          </cell>
          <cell r="P1672">
            <v>100</v>
          </cell>
          <cell r="Q1672">
            <v>56</v>
          </cell>
          <cell r="R1672" t="str">
            <v>подземная</v>
          </cell>
          <cell r="S1672" t="str">
            <v>т. Трасса</v>
          </cell>
        </row>
        <row r="1673">
          <cell r="M1673" t="str">
            <v>2А</v>
          </cell>
          <cell r="O1673" t="str">
            <v>Южный район</v>
          </cell>
          <cell r="P1673">
            <v>80</v>
          </cell>
          <cell r="Q1673">
            <v>42.4</v>
          </cell>
          <cell r="R1673" t="str">
            <v>подземная</v>
          </cell>
          <cell r="S1673" t="str">
            <v>т. Трасса</v>
          </cell>
        </row>
        <row r="1674">
          <cell r="M1674">
            <v>5</v>
          </cell>
          <cell r="O1674" t="str">
            <v>Южный район</v>
          </cell>
          <cell r="P1674">
            <v>125</v>
          </cell>
          <cell r="Q1674">
            <v>147.5</v>
          </cell>
          <cell r="R1674" t="str">
            <v>подземная</v>
          </cell>
          <cell r="S1674" t="str">
            <v>т. Трасса</v>
          </cell>
        </row>
        <row r="1675">
          <cell r="M1675">
            <v>5</v>
          </cell>
          <cell r="O1675" t="str">
            <v>Южный район</v>
          </cell>
          <cell r="P1675">
            <v>100</v>
          </cell>
          <cell r="Q1675">
            <v>15.7</v>
          </cell>
          <cell r="R1675" t="str">
            <v>подземная</v>
          </cell>
          <cell r="S1675" t="str">
            <v>т. Трасса</v>
          </cell>
        </row>
        <row r="1676">
          <cell r="M1676">
            <v>5</v>
          </cell>
          <cell r="O1676" t="str">
            <v>Южный район</v>
          </cell>
          <cell r="P1676">
            <v>70</v>
          </cell>
          <cell r="Q1676">
            <v>37.6</v>
          </cell>
          <cell r="R1676" t="str">
            <v>подземная</v>
          </cell>
          <cell r="S1676" t="str">
            <v>т. Трасса</v>
          </cell>
        </row>
        <row r="1677">
          <cell r="M1677" t="str">
            <v>7Т</v>
          </cell>
          <cell r="O1677" t="str">
            <v>Северный район</v>
          </cell>
          <cell r="P1677">
            <v>125</v>
          </cell>
          <cell r="Q1677">
            <v>127.3</v>
          </cell>
          <cell r="R1677" t="str">
            <v>подземная</v>
          </cell>
          <cell r="S1677" t="str">
            <v>т. Трасса</v>
          </cell>
        </row>
        <row r="1678">
          <cell r="M1678" t="str">
            <v>7Т</v>
          </cell>
          <cell r="O1678" t="str">
            <v>Северный район</v>
          </cell>
          <cell r="P1678">
            <v>50</v>
          </cell>
          <cell r="Q1678">
            <v>18</v>
          </cell>
          <cell r="R1678" t="str">
            <v>подземная</v>
          </cell>
          <cell r="S1678" t="str">
            <v>т. Трасса</v>
          </cell>
        </row>
        <row r="1679">
          <cell r="M1679">
            <v>1</v>
          </cell>
          <cell r="O1679" t="str">
            <v>Южный район</v>
          </cell>
          <cell r="P1679">
            <v>70</v>
          </cell>
          <cell r="Q1679">
            <v>12.15</v>
          </cell>
          <cell r="R1679" t="str">
            <v>подземная</v>
          </cell>
          <cell r="S1679" t="str">
            <v>т. Трасса</v>
          </cell>
        </row>
        <row r="1680">
          <cell r="M1680">
            <v>1</v>
          </cell>
          <cell r="O1680" t="str">
            <v>Южный район</v>
          </cell>
          <cell r="P1680">
            <v>80</v>
          </cell>
          <cell r="Q1680">
            <v>40.35</v>
          </cell>
          <cell r="R1680" t="str">
            <v>подземная</v>
          </cell>
          <cell r="S1680" t="str">
            <v>т. Трасса</v>
          </cell>
        </row>
        <row r="1681">
          <cell r="M1681" t="str">
            <v>11Л</v>
          </cell>
          <cell r="O1681" t="str">
            <v>Южный район</v>
          </cell>
          <cell r="P1681">
            <v>50</v>
          </cell>
          <cell r="Q1681">
            <v>42.2</v>
          </cell>
          <cell r="R1681" t="str">
            <v>Надземная</v>
          </cell>
          <cell r="S1681" t="str">
            <v>т. Трасса</v>
          </cell>
        </row>
        <row r="1682">
          <cell r="M1682" t="str">
            <v>2Г</v>
          </cell>
          <cell r="O1682" t="str">
            <v>Южный район</v>
          </cell>
          <cell r="P1682">
            <v>50</v>
          </cell>
          <cell r="Q1682">
            <v>8</v>
          </cell>
          <cell r="R1682" t="str">
            <v>подземная</v>
          </cell>
          <cell r="S1682" t="str">
            <v>т. Трасса</v>
          </cell>
        </row>
        <row r="1683">
          <cell r="M1683" t="str">
            <v>2А</v>
          </cell>
          <cell r="O1683" t="str">
            <v>Южный район</v>
          </cell>
          <cell r="P1683">
            <v>300</v>
          </cell>
          <cell r="Q1683">
            <v>64</v>
          </cell>
          <cell r="R1683" t="str">
            <v>подземная</v>
          </cell>
          <cell r="S1683" t="str">
            <v>т. Трасса</v>
          </cell>
        </row>
        <row r="1684">
          <cell r="M1684" t="str">
            <v>2А</v>
          </cell>
          <cell r="O1684" t="str">
            <v>Южный район</v>
          </cell>
          <cell r="P1684">
            <v>125</v>
          </cell>
          <cell r="Q1684">
            <v>181</v>
          </cell>
          <cell r="R1684" t="str">
            <v>подземная</v>
          </cell>
          <cell r="S1684" t="str">
            <v>т. Трасса</v>
          </cell>
        </row>
        <row r="1685">
          <cell r="M1685" t="str">
            <v>2А</v>
          </cell>
          <cell r="O1685" t="str">
            <v>Южный район</v>
          </cell>
          <cell r="P1685">
            <v>100</v>
          </cell>
          <cell r="Q1685">
            <v>26</v>
          </cell>
          <cell r="R1685" t="str">
            <v>подземная</v>
          </cell>
          <cell r="S1685" t="str">
            <v>т. Трасса</v>
          </cell>
        </row>
        <row r="1686">
          <cell r="M1686" t="str">
            <v>2А</v>
          </cell>
          <cell r="O1686" t="str">
            <v>Южный район</v>
          </cell>
          <cell r="P1686">
            <v>80</v>
          </cell>
          <cell r="Q1686">
            <v>74</v>
          </cell>
          <cell r="R1686" t="str">
            <v>подземная</v>
          </cell>
          <cell r="S1686" t="str">
            <v>т. Трасса</v>
          </cell>
        </row>
        <row r="1687">
          <cell r="M1687">
            <v>1</v>
          </cell>
          <cell r="O1687" t="str">
            <v>Южный район</v>
          </cell>
          <cell r="P1687">
            <v>150</v>
          </cell>
          <cell r="Q1687">
            <v>199</v>
          </cell>
          <cell r="R1687" t="str">
            <v>подземная</v>
          </cell>
          <cell r="S1687" t="str">
            <v>т. Трасса</v>
          </cell>
        </row>
        <row r="1688">
          <cell r="M1688">
            <v>1</v>
          </cell>
          <cell r="O1688" t="str">
            <v>Южный район</v>
          </cell>
          <cell r="P1688">
            <v>100</v>
          </cell>
          <cell r="Q1688">
            <v>282</v>
          </cell>
          <cell r="R1688" t="str">
            <v>подземная</v>
          </cell>
          <cell r="S1688" t="str">
            <v>т. Трасса</v>
          </cell>
        </row>
        <row r="1689">
          <cell r="M1689">
            <v>1</v>
          </cell>
          <cell r="O1689" t="str">
            <v>Южный район</v>
          </cell>
          <cell r="P1689">
            <v>70</v>
          </cell>
          <cell r="Q1689">
            <v>170</v>
          </cell>
          <cell r="R1689" t="str">
            <v>подземная</v>
          </cell>
          <cell r="S1689" t="str">
            <v>т. Трасса</v>
          </cell>
        </row>
        <row r="1690">
          <cell r="M1690">
            <v>1</v>
          </cell>
          <cell r="O1690" t="str">
            <v>Южный район</v>
          </cell>
          <cell r="P1690">
            <v>50</v>
          </cell>
          <cell r="Q1690">
            <v>35.6</v>
          </cell>
          <cell r="R1690" t="str">
            <v>подземная</v>
          </cell>
          <cell r="S1690" t="str">
            <v>т. Трасса</v>
          </cell>
        </row>
        <row r="1691">
          <cell r="M1691">
            <v>1</v>
          </cell>
          <cell r="O1691" t="str">
            <v>Южный район</v>
          </cell>
          <cell r="P1691">
            <v>100</v>
          </cell>
          <cell r="Q1691">
            <v>86</v>
          </cell>
          <cell r="R1691" t="str">
            <v>подземная</v>
          </cell>
          <cell r="S1691" t="str">
            <v>т. Трасса</v>
          </cell>
        </row>
        <row r="1692">
          <cell r="M1692" t="str">
            <v>2Г</v>
          </cell>
          <cell r="O1692" t="str">
            <v>Южный район</v>
          </cell>
          <cell r="P1692">
            <v>125</v>
          </cell>
          <cell r="Q1692">
            <v>105.5</v>
          </cell>
          <cell r="R1692" t="str">
            <v>подземная</v>
          </cell>
          <cell r="S1692" t="str">
            <v>т. Трасса</v>
          </cell>
        </row>
        <row r="1693">
          <cell r="M1693" t="str">
            <v>2Г</v>
          </cell>
          <cell r="O1693" t="str">
            <v>Южный район</v>
          </cell>
          <cell r="P1693">
            <v>80</v>
          </cell>
          <cell r="Q1693">
            <v>50</v>
          </cell>
          <cell r="R1693" t="str">
            <v>подземная</v>
          </cell>
          <cell r="S1693" t="str">
            <v>т. Трасса</v>
          </cell>
        </row>
        <row r="1694">
          <cell r="M1694">
            <v>1</v>
          </cell>
          <cell r="O1694" t="str">
            <v>Южный район</v>
          </cell>
          <cell r="P1694">
            <v>150</v>
          </cell>
          <cell r="Q1694">
            <v>65</v>
          </cell>
          <cell r="R1694" t="str">
            <v>подземная</v>
          </cell>
          <cell r="S1694" t="str">
            <v>т. Трасса</v>
          </cell>
        </row>
        <row r="1695">
          <cell r="M1695" t="str">
            <v>2 (ЮГ)</v>
          </cell>
          <cell r="O1695" t="str">
            <v>Южный район</v>
          </cell>
          <cell r="P1695">
            <v>150</v>
          </cell>
          <cell r="Q1695">
            <v>27.8</v>
          </cell>
          <cell r="R1695" t="str">
            <v>подземная</v>
          </cell>
          <cell r="S1695" t="str">
            <v>т. Трасса</v>
          </cell>
        </row>
        <row r="1696">
          <cell r="M1696" t="str">
            <v>2 (ЮГ)</v>
          </cell>
          <cell r="O1696" t="str">
            <v>Южный район</v>
          </cell>
          <cell r="P1696">
            <v>100</v>
          </cell>
          <cell r="Q1696">
            <v>87</v>
          </cell>
          <cell r="R1696" t="str">
            <v>подземная</v>
          </cell>
          <cell r="S1696" t="str">
            <v>т. Трасса</v>
          </cell>
        </row>
        <row r="1697">
          <cell r="M1697" t="str">
            <v>2 (ЮГ)</v>
          </cell>
          <cell r="O1697" t="str">
            <v>Южный район</v>
          </cell>
          <cell r="P1697">
            <v>70</v>
          </cell>
          <cell r="Q1697">
            <v>28.200000000000003</v>
          </cell>
          <cell r="R1697" t="str">
            <v>подземная</v>
          </cell>
          <cell r="S1697" t="str">
            <v>т. Трасса</v>
          </cell>
        </row>
        <row r="1698">
          <cell r="M1698" t="str">
            <v>2Н</v>
          </cell>
          <cell r="O1698" t="str">
            <v>Южный район</v>
          </cell>
          <cell r="P1698">
            <v>70</v>
          </cell>
          <cell r="Q1698">
            <v>74.2</v>
          </cell>
          <cell r="R1698" t="str">
            <v>подземная</v>
          </cell>
          <cell r="S1698" t="str">
            <v>т. Трасса</v>
          </cell>
        </row>
        <row r="1699">
          <cell r="M1699" t="str">
            <v>2 (ЮГ)</v>
          </cell>
          <cell r="O1699" t="str">
            <v>Южный район</v>
          </cell>
          <cell r="P1699">
            <v>50</v>
          </cell>
          <cell r="Q1699">
            <v>502</v>
          </cell>
          <cell r="R1699" t="str">
            <v>подземная</v>
          </cell>
          <cell r="S1699" t="str">
            <v>т. Трасса</v>
          </cell>
        </row>
        <row r="1700">
          <cell r="M1700" t="str">
            <v>2 (ЮГ)</v>
          </cell>
          <cell r="O1700" t="str">
            <v>Южный район</v>
          </cell>
          <cell r="P1700">
            <v>70</v>
          </cell>
          <cell r="Q1700">
            <v>315</v>
          </cell>
          <cell r="R1700" t="str">
            <v>подземная</v>
          </cell>
          <cell r="S1700" t="str">
            <v>т. Трасса</v>
          </cell>
        </row>
        <row r="1701">
          <cell r="M1701" t="str">
            <v>2 (ЮГ)</v>
          </cell>
          <cell r="O1701" t="str">
            <v>Южный район</v>
          </cell>
          <cell r="P1701">
            <v>80</v>
          </cell>
          <cell r="Q1701">
            <v>8</v>
          </cell>
          <cell r="R1701" t="str">
            <v>подземная</v>
          </cell>
          <cell r="S1701" t="str">
            <v>т. Трасса</v>
          </cell>
        </row>
        <row r="1702">
          <cell r="M1702" t="str">
            <v>2 (ЮГ)</v>
          </cell>
          <cell r="O1702" t="str">
            <v>Южный район</v>
          </cell>
          <cell r="P1702">
            <v>100</v>
          </cell>
          <cell r="Q1702">
            <v>436.8</v>
          </cell>
          <cell r="R1702" t="str">
            <v>подземная</v>
          </cell>
          <cell r="S1702" t="str">
            <v>т. Трасса</v>
          </cell>
        </row>
        <row r="1703">
          <cell r="M1703" t="str">
            <v>2 (ЮГ)</v>
          </cell>
          <cell r="O1703" t="str">
            <v>Южный район</v>
          </cell>
          <cell r="P1703">
            <v>125</v>
          </cell>
          <cell r="Q1703">
            <v>144</v>
          </cell>
          <cell r="R1703" t="str">
            <v>подземная</v>
          </cell>
          <cell r="S1703" t="str">
            <v>т. Трасса</v>
          </cell>
        </row>
        <row r="1704">
          <cell r="M1704" t="str">
            <v>2 (ЮГ)</v>
          </cell>
          <cell r="O1704" t="str">
            <v>Южный район</v>
          </cell>
          <cell r="P1704">
            <v>150</v>
          </cell>
          <cell r="Q1704">
            <v>434.8</v>
          </cell>
          <cell r="R1704" t="str">
            <v>подземная</v>
          </cell>
          <cell r="S1704" t="str">
            <v>т. Трасса</v>
          </cell>
        </row>
        <row r="1705">
          <cell r="M1705" t="str">
            <v>2 (ЮГ)</v>
          </cell>
          <cell r="O1705" t="str">
            <v>Южный район</v>
          </cell>
          <cell r="P1705">
            <v>250</v>
          </cell>
          <cell r="Q1705">
            <v>94.5</v>
          </cell>
          <cell r="R1705" t="str">
            <v>подземная</v>
          </cell>
          <cell r="S1705" t="str">
            <v>т. Трасса</v>
          </cell>
        </row>
        <row r="1706">
          <cell r="M1706" t="str">
            <v>2 (ЮГ)</v>
          </cell>
          <cell r="O1706" t="str">
            <v>Южный район</v>
          </cell>
          <cell r="P1706">
            <v>300</v>
          </cell>
          <cell r="Q1706">
            <v>516.1</v>
          </cell>
          <cell r="R1706" t="str">
            <v>подземная</v>
          </cell>
          <cell r="S1706" t="str">
            <v>т. Трасса</v>
          </cell>
        </row>
        <row r="1707">
          <cell r="M1707">
            <v>1</v>
          </cell>
          <cell r="O1707" t="str">
            <v>Южный район</v>
          </cell>
          <cell r="P1707">
            <v>80</v>
          </cell>
          <cell r="Q1707">
            <v>122</v>
          </cell>
          <cell r="R1707" t="str">
            <v>подземная</v>
          </cell>
          <cell r="S1707" t="str">
            <v>т. Трасса</v>
          </cell>
        </row>
        <row r="1708">
          <cell r="M1708" t="str">
            <v>7Т</v>
          </cell>
          <cell r="O1708" t="str">
            <v>Северный район</v>
          </cell>
          <cell r="P1708">
            <v>50</v>
          </cell>
          <cell r="Q1708">
            <v>110</v>
          </cell>
          <cell r="R1708" t="str">
            <v>Надземная</v>
          </cell>
          <cell r="S1708" t="str">
            <v>т. Трасса</v>
          </cell>
        </row>
        <row r="1709">
          <cell r="M1709">
            <v>11</v>
          </cell>
          <cell r="O1709" t="str">
            <v>Южный район</v>
          </cell>
          <cell r="P1709">
            <v>100</v>
          </cell>
          <cell r="Q1709">
            <v>69.5</v>
          </cell>
          <cell r="R1709" t="str">
            <v>подземная</v>
          </cell>
          <cell r="S1709" t="str">
            <v>т. Трасса</v>
          </cell>
        </row>
        <row r="1710">
          <cell r="M1710" t="str">
            <v>12Т</v>
          </cell>
          <cell r="O1710" t="str">
            <v>Южный район</v>
          </cell>
          <cell r="P1710">
            <v>100</v>
          </cell>
          <cell r="Q1710">
            <v>26.5</v>
          </cell>
          <cell r="R1710" t="str">
            <v>подземная</v>
          </cell>
          <cell r="S1710" t="str">
            <v>т. Трасса</v>
          </cell>
        </row>
        <row r="1711">
          <cell r="M1711">
            <v>1</v>
          </cell>
          <cell r="O1711" t="str">
            <v>Южный район</v>
          </cell>
          <cell r="P1711">
            <v>200</v>
          </cell>
          <cell r="Q1711">
            <v>43.7</v>
          </cell>
          <cell r="R1711" t="str">
            <v>подземная</v>
          </cell>
          <cell r="S1711" t="str">
            <v>т. Трасса</v>
          </cell>
        </row>
        <row r="1712">
          <cell r="M1712">
            <v>1</v>
          </cell>
          <cell r="O1712" t="str">
            <v>Южный район</v>
          </cell>
          <cell r="P1712">
            <v>100</v>
          </cell>
          <cell r="Q1712">
            <v>44.1</v>
          </cell>
          <cell r="R1712" t="str">
            <v>подземная</v>
          </cell>
          <cell r="S1712" t="str">
            <v>т. Трасса</v>
          </cell>
        </row>
        <row r="1713">
          <cell r="M1713" t="str">
            <v>12Т</v>
          </cell>
          <cell r="O1713" t="str">
            <v>Южный район</v>
          </cell>
          <cell r="P1713">
            <v>150</v>
          </cell>
          <cell r="Q1713">
            <v>450</v>
          </cell>
          <cell r="R1713" t="str">
            <v>подземная</v>
          </cell>
          <cell r="S1713" t="str">
            <v>т. Трасса</v>
          </cell>
        </row>
        <row r="1714">
          <cell r="M1714" t="str">
            <v>12Т</v>
          </cell>
          <cell r="O1714" t="str">
            <v>Южный район</v>
          </cell>
          <cell r="P1714">
            <v>50</v>
          </cell>
          <cell r="Q1714">
            <v>65.5</v>
          </cell>
          <cell r="R1714" t="str">
            <v>подземная</v>
          </cell>
          <cell r="S1714" t="str">
            <v>т. Трасса</v>
          </cell>
        </row>
        <row r="1715">
          <cell r="M1715" t="str">
            <v>12Т</v>
          </cell>
          <cell r="O1715" t="str">
            <v>Южный район</v>
          </cell>
          <cell r="P1715">
            <v>80</v>
          </cell>
          <cell r="Q1715">
            <v>125</v>
          </cell>
          <cell r="R1715" t="str">
            <v>подземная</v>
          </cell>
          <cell r="S1715" t="str">
            <v>т. Трасса</v>
          </cell>
        </row>
        <row r="1716">
          <cell r="M1716" t="str">
            <v>12Т</v>
          </cell>
          <cell r="O1716" t="str">
            <v>Южный район</v>
          </cell>
          <cell r="P1716">
            <v>100</v>
          </cell>
          <cell r="Q1716">
            <v>40</v>
          </cell>
          <cell r="R1716" t="str">
            <v>подземная</v>
          </cell>
          <cell r="S1716" t="str">
            <v>т. Трасса</v>
          </cell>
        </row>
        <row r="1717">
          <cell r="M1717">
            <v>1</v>
          </cell>
          <cell r="O1717" t="str">
            <v>Южный район</v>
          </cell>
          <cell r="P1717">
            <v>150</v>
          </cell>
          <cell r="Q1717">
            <v>234</v>
          </cell>
          <cell r="R1717" t="str">
            <v>подземная</v>
          </cell>
          <cell r="S1717" t="str">
            <v>т. Трасса</v>
          </cell>
        </row>
        <row r="1718">
          <cell r="M1718">
            <v>1</v>
          </cell>
          <cell r="O1718" t="str">
            <v>Южный район</v>
          </cell>
          <cell r="P1718">
            <v>100</v>
          </cell>
          <cell r="Q1718">
            <v>52</v>
          </cell>
          <cell r="R1718" t="str">
            <v>подземная</v>
          </cell>
          <cell r="S1718" t="str">
            <v>т. Трасса</v>
          </cell>
        </row>
        <row r="1719">
          <cell r="M1719" t="str">
            <v>7Т</v>
          </cell>
          <cell r="O1719" t="str">
            <v>Северный район</v>
          </cell>
          <cell r="P1719">
            <v>50</v>
          </cell>
          <cell r="Q1719">
            <v>35</v>
          </cell>
          <cell r="R1719" t="str">
            <v>подземная</v>
          </cell>
          <cell r="S1719" t="str">
            <v>т. Трасса</v>
          </cell>
        </row>
        <row r="1720">
          <cell r="M1720" t="str">
            <v>7Т</v>
          </cell>
          <cell r="O1720" t="str">
            <v>Северный район</v>
          </cell>
          <cell r="P1720">
            <v>70</v>
          </cell>
          <cell r="Q1720">
            <v>54.84</v>
          </cell>
          <cell r="R1720" t="str">
            <v>подземная</v>
          </cell>
          <cell r="S1720" t="str">
            <v>т. Трасса</v>
          </cell>
        </row>
        <row r="1721">
          <cell r="M1721">
            <v>7</v>
          </cell>
          <cell r="O1721" t="str">
            <v>Северный район</v>
          </cell>
          <cell r="P1721">
            <v>70</v>
          </cell>
          <cell r="Q1721">
            <v>17.5</v>
          </cell>
          <cell r="R1721" t="str">
            <v>подземная</v>
          </cell>
          <cell r="S1721" t="str">
            <v>т. Трасса</v>
          </cell>
        </row>
        <row r="1722">
          <cell r="M1722">
            <v>3</v>
          </cell>
          <cell r="O1722" t="str">
            <v>Южный район</v>
          </cell>
          <cell r="P1722">
            <v>400</v>
          </cell>
          <cell r="Q1722">
            <v>542</v>
          </cell>
          <cell r="R1722" t="str">
            <v>подземная</v>
          </cell>
          <cell r="S1722" t="str">
            <v>т. Трасса</v>
          </cell>
        </row>
        <row r="1723">
          <cell r="M1723">
            <v>3</v>
          </cell>
          <cell r="O1723" t="str">
            <v>Южный район</v>
          </cell>
          <cell r="P1723">
            <v>125</v>
          </cell>
          <cell r="Q1723">
            <v>335</v>
          </cell>
          <cell r="R1723" t="str">
            <v>подземная</v>
          </cell>
          <cell r="S1723" t="str">
            <v>т. Трасса</v>
          </cell>
        </row>
        <row r="1724">
          <cell r="M1724">
            <v>3</v>
          </cell>
          <cell r="O1724" t="str">
            <v>Южный район</v>
          </cell>
          <cell r="P1724">
            <v>200</v>
          </cell>
          <cell r="Q1724">
            <v>299</v>
          </cell>
          <cell r="R1724" t="str">
            <v>подземная</v>
          </cell>
          <cell r="S1724" t="str">
            <v>т. Трасса</v>
          </cell>
        </row>
        <row r="1725">
          <cell r="M1725">
            <v>3</v>
          </cell>
          <cell r="O1725" t="str">
            <v>Южный район</v>
          </cell>
          <cell r="P1725">
            <v>100</v>
          </cell>
          <cell r="Q1725">
            <v>120</v>
          </cell>
          <cell r="R1725" t="str">
            <v>подземная</v>
          </cell>
          <cell r="S1725" t="str">
            <v>т. Трасса</v>
          </cell>
        </row>
        <row r="1726">
          <cell r="M1726">
            <v>3</v>
          </cell>
          <cell r="O1726" t="str">
            <v>Южный район</v>
          </cell>
          <cell r="P1726">
            <v>150</v>
          </cell>
          <cell r="Q1726">
            <v>57.7</v>
          </cell>
          <cell r="R1726" t="str">
            <v>подземная</v>
          </cell>
          <cell r="S1726" t="str">
            <v>т. Трасса</v>
          </cell>
        </row>
        <row r="1727">
          <cell r="M1727">
            <v>3</v>
          </cell>
          <cell r="O1727" t="str">
            <v>Южный район</v>
          </cell>
          <cell r="P1727">
            <v>100</v>
          </cell>
          <cell r="Q1727">
            <v>230.3</v>
          </cell>
          <cell r="R1727" t="str">
            <v>подземная</v>
          </cell>
          <cell r="S1727" t="str">
            <v>т. Трасса</v>
          </cell>
        </row>
        <row r="1728">
          <cell r="M1728" t="str">
            <v>7Т</v>
          </cell>
          <cell r="O1728" t="str">
            <v>Северный район</v>
          </cell>
          <cell r="P1728">
            <v>100</v>
          </cell>
          <cell r="Q1728">
            <v>49</v>
          </cell>
          <cell r="R1728" t="str">
            <v>подземная</v>
          </cell>
          <cell r="S1728" t="str">
            <v>т. Трасса</v>
          </cell>
        </row>
        <row r="1729">
          <cell r="M1729" t="str">
            <v>7Т</v>
          </cell>
          <cell r="O1729" t="str">
            <v>Северный район</v>
          </cell>
          <cell r="P1729">
            <v>50</v>
          </cell>
          <cell r="Q1729">
            <v>100.2</v>
          </cell>
          <cell r="R1729" t="str">
            <v>подземная</v>
          </cell>
          <cell r="S1729" t="str">
            <v>т. Трасса</v>
          </cell>
        </row>
        <row r="1730">
          <cell r="M1730">
            <v>4</v>
          </cell>
          <cell r="O1730" t="str">
            <v>Южный район</v>
          </cell>
          <cell r="P1730">
            <v>150</v>
          </cell>
          <cell r="Q1730">
            <v>74.599999999999994</v>
          </cell>
          <cell r="R1730" t="str">
            <v>подземная</v>
          </cell>
          <cell r="S1730" t="str">
            <v>т. Трасса</v>
          </cell>
        </row>
        <row r="1731">
          <cell r="M1731">
            <v>4</v>
          </cell>
          <cell r="O1731" t="str">
            <v>Южный район</v>
          </cell>
          <cell r="P1731">
            <v>100</v>
          </cell>
          <cell r="Q1731">
            <v>194</v>
          </cell>
          <cell r="R1731" t="str">
            <v>подземная</v>
          </cell>
          <cell r="S1731" t="str">
            <v>т. Трасса</v>
          </cell>
        </row>
        <row r="1732">
          <cell r="M1732">
            <v>4</v>
          </cell>
          <cell r="O1732" t="str">
            <v>Южный район</v>
          </cell>
          <cell r="P1732">
            <v>80</v>
          </cell>
          <cell r="Q1732">
            <v>46</v>
          </cell>
          <cell r="R1732" t="str">
            <v>подземная</v>
          </cell>
          <cell r="S1732" t="str">
            <v>т. Трасса</v>
          </cell>
        </row>
        <row r="1733">
          <cell r="M1733">
            <v>4</v>
          </cell>
          <cell r="O1733" t="str">
            <v>Южный район</v>
          </cell>
          <cell r="P1733">
            <v>200</v>
          </cell>
          <cell r="Q1733">
            <v>107.7</v>
          </cell>
          <cell r="R1733" t="str">
            <v>подземная</v>
          </cell>
          <cell r="S1733" t="str">
            <v>т. Трасса</v>
          </cell>
        </row>
        <row r="1734">
          <cell r="M1734">
            <v>4</v>
          </cell>
          <cell r="O1734" t="str">
            <v>Южный район</v>
          </cell>
          <cell r="P1734">
            <v>100</v>
          </cell>
          <cell r="Q1734">
            <v>31</v>
          </cell>
          <cell r="R1734" t="str">
            <v>подземная</v>
          </cell>
          <cell r="S1734" t="str">
            <v>т. Трасса</v>
          </cell>
        </row>
        <row r="1735">
          <cell r="M1735">
            <v>4</v>
          </cell>
          <cell r="O1735" t="str">
            <v>Южный район</v>
          </cell>
          <cell r="P1735">
            <v>50</v>
          </cell>
          <cell r="Q1735">
            <v>56.3</v>
          </cell>
          <cell r="R1735" t="str">
            <v>подземная</v>
          </cell>
          <cell r="S1735" t="str">
            <v>т. Трасса</v>
          </cell>
        </row>
        <row r="1736">
          <cell r="M1736" t="str">
            <v>2А</v>
          </cell>
          <cell r="O1736" t="str">
            <v>Южный район</v>
          </cell>
          <cell r="P1736">
            <v>200</v>
          </cell>
          <cell r="Q1736">
            <v>163.30000000000001</v>
          </cell>
          <cell r="R1736" t="str">
            <v>подземная</v>
          </cell>
          <cell r="S1736" t="str">
            <v>т. Трасса</v>
          </cell>
        </row>
        <row r="1737">
          <cell r="M1737" t="str">
            <v>2А</v>
          </cell>
          <cell r="O1737" t="str">
            <v>Южный район</v>
          </cell>
          <cell r="P1737">
            <v>150</v>
          </cell>
          <cell r="Q1737">
            <v>38.07</v>
          </cell>
          <cell r="R1737" t="str">
            <v>подземная</v>
          </cell>
          <cell r="S1737" t="str">
            <v>т. Трасса</v>
          </cell>
        </row>
        <row r="1738">
          <cell r="M1738" t="str">
            <v>2А</v>
          </cell>
          <cell r="O1738" t="str">
            <v>Южный район</v>
          </cell>
          <cell r="P1738">
            <v>80</v>
          </cell>
          <cell r="Q1738">
            <v>152.69999999999999</v>
          </cell>
          <cell r="R1738" t="str">
            <v>подземная</v>
          </cell>
          <cell r="S1738" t="str">
            <v>т. Трасса</v>
          </cell>
        </row>
        <row r="1739">
          <cell r="M1739">
            <v>7</v>
          </cell>
          <cell r="O1739" t="str">
            <v>Северный район</v>
          </cell>
          <cell r="P1739">
            <v>200</v>
          </cell>
          <cell r="Q1739">
            <v>55</v>
          </cell>
          <cell r="R1739" t="str">
            <v>подземная</v>
          </cell>
          <cell r="S1739" t="str">
            <v>т. Трасса</v>
          </cell>
        </row>
        <row r="1740">
          <cell r="M1740">
            <v>7</v>
          </cell>
          <cell r="O1740" t="str">
            <v>Северный район</v>
          </cell>
          <cell r="P1740">
            <v>100</v>
          </cell>
          <cell r="Q1740">
            <v>65.5</v>
          </cell>
          <cell r="R1740" t="str">
            <v>подземная</v>
          </cell>
          <cell r="S1740" t="str">
            <v>т. Трасса</v>
          </cell>
        </row>
        <row r="1741">
          <cell r="M1741">
            <v>7</v>
          </cell>
          <cell r="O1741" t="str">
            <v>Северный район</v>
          </cell>
          <cell r="P1741">
            <v>70</v>
          </cell>
          <cell r="Q1741">
            <v>31.5</v>
          </cell>
          <cell r="R1741" t="str">
            <v>подземная</v>
          </cell>
          <cell r="S1741" t="str">
            <v>т. Трасса</v>
          </cell>
        </row>
        <row r="1742">
          <cell r="M1742">
            <v>8</v>
          </cell>
          <cell r="O1742" t="str">
            <v>Северный район</v>
          </cell>
          <cell r="P1742">
            <v>300</v>
          </cell>
          <cell r="Q1742">
            <v>167.97</v>
          </cell>
          <cell r="R1742" t="str">
            <v>подземная</v>
          </cell>
          <cell r="S1742" t="str">
            <v>т. Трасса</v>
          </cell>
        </row>
        <row r="1743">
          <cell r="M1743">
            <v>8</v>
          </cell>
          <cell r="O1743" t="str">
            <v>Северный район</v>
          </cell>
          <cell r="P1743">
            <v>200</v>
          </cell>
          <cell r="Q1743">
            <v>359.2</v>
          </cell>
          <cell r="R1743" t="str">
            <v>подземная</v>
          </cell>
          <cell r="S1743" t="str">
            <v>т. Трасса</v>
          </cell>
        </row>
        <row r="1744">
          <cell r="M1744">
            <v>8</v>
          </cell>
          <cell r="O1744" t="str">
            <v>Северный район</v>
          </cell>
          <cell r="P1744">
            <v>250</v>
          </cell>
          <cell r="Q1744">
            <v>257</v>
          </cell>
          <cell r="R1744" t="str">
            <v>подземная</v>
          </cell>
          <cell r="S1744" t="str">
            <v>т. Трасса</v>
          </cell>
        </row>
        <row r="1745">
          <cell r="M1745">
            <v>8</v>
          </cell>
          <cell r="O1745" t="str">
            <v>Северный район</v>
          </cell>
          <cell r="P1745">
            <v>150</v>
          </cell>
          <cell r="Q1745">
            <v>311</v>
          </cell>
          <cell r="R1745" t="str">
            <v>подземная</v>
          </cell>
          <cell r="S1745" t="str">
            <v>т. Трасса</v>
          </cell>
        </row>
        <row r="1746">
          <cell r="M1746">
            <v>8</v>
          </cell>
          <cell r="O1746" t="str">
            <v>Северный район</v>
          </cell>
          <cell r="P1746">
            <v>100</v>
          </cell>
          <cell r="Q1746">
            <v>182.03</v>
          </cell>
          <cell r="R1746" t="str">
            <v>подземная</v>
          </cell>
          <cell r="S1746" t="str">
            <v>т. Трасса</v>
          </cell>
        </row>
        <row r="1747">
          <cell r="M1747">
            <v>8</v>
          </cell>
          <cell r="O1747" t="str">
            <v>Северный район</v>
          </cell>
          <cell r="P1747">
            <v>80</v>
          </cell>
          <cell r="Q1747">
            <v>60</v>
          </cell>
          <cell r="R1747" t="str">
            <v>подземная</v>
          </cell>
          <cell r="S1747" t="str">
            <v>т. Трасса</v>
          </cell>
        </row>
        <row r="1748">
          <cell r="M1748">
            <v>8</v>
          </cell>
          <cell r="O1748" t="str">
            <v>Северный район</v>
          </cell>
          <cell r="P1748">
            <v>70</v>
          </cell>
          <cell r="Q1748">
            <v>20</v>
          </cell>
          <cell r="R1748" t="str">
            <v>подземная</v>
          </cell>
          <cell r="S1748" t="str">
            <v>т. Трасса</v>
          </cell>
        </row>
        <row r="1749">
          <cell r="M1749">
            <v>8</v>
          </cell>
          <cell r="O1749" t="str">
            <v>Северный район</v>
          </cell>
          <cell r="P1749">
            <v>50</v>
          </cell>
          <cell r="Q1749">
            <v>52</v>
          </cell>
          <cell r="R1749" t="str">
            <v>подземная</v>
          </cell>
          <cell r="S1749" t="str">
            <v>т. Трасса</v>
          </cell>
        </row>
        <row r="1750">
          <cell r="M1750">
            <v>8</v>
          </cell>
          <cell r="O1750" t="str">
            <v>Северный район</v>
          </cell>
          <cell r="P1750">
            <v>80</v>
          </cell>
          <cell r="Q1750">
            <v>91</v>
          </cell>
          <cell r="R1750" t="str">
            <v>подземная</v>
          </cell>
          <cell r="S1750" t="str">
            <v>т. Трасса</v>
          </cell>
        </row>
        <row r="1751">
          <cell r="M1751">
            <v>8</v>
          </cell>
          <cell r="O1751" t="str">
            <v>Северный район</v>
          </cell>
          <cell r="P1751">
            <v>100</v>
          </cell>
          <cell r="Q1751">
            <v>70</v>
          </cell>
          <cell r="R1751" t="str">
            <v>подземная</v>
          </cell>
          <cell r="S1751" t="str">
            <v>т. Трасса</v>
          </cell>
        </row>
        <row r="1752">
          <cell r="M1752">
            <v>8</v>
          </cell>
          <cell r="O1752" t="str">
            <v>Северный район</v>
          </cell>
          <cell r="P1752">
            <v>150</v>
          </cell>
          <cell r="Q1752">
            <v>693</v>
          </cell>
          <cell r="R1752" t="str">
            <v>подземная</v>
          </cell>
          <cell r="S1752" t="str">
            <v>т. Трасса</v>
          </cell>
        </row>
        <row r="1753">
          <cell r="M1753">
            <v>8</v>
          </cell>
          <cell r="O1753" t="str">
            <v>Северный район</v>
          </cell>
          <cell r="P1753">
            <v>200</v>
          </cell>
          <cell r="Q1753">
            <v>40</v>
          </cell>
          <cell r="R1753" t="str">
            <v>подземная</v>
          </cell>
          <cell r="S1753" t="str">
            <v>т. Трасса</v>
          </cell>
        </row>
        <row r="1754">
          <cell r="M1754">
            <v>8</v>
          </cell>
          <cell r="O1754" t="str">
            <v>Северный район</v>
          </cell>
          <cell r="P1754">
            <v>300</v>
          </cell>
          <cell r="Q1754">
            <v>203</v>
          </cell>
          <cell r="R1754" t="str">
            <v>подземная</v>
          </cell>
          <cell r="S1754" t="str">
            <v>т. Трасса</v>
          </cell>
        </row>
        <row r="1755">
          <cell r="M1755">
            <v>8</v>
          </cell>
          <cell r="O1755" t="str">
            <v>Северный район</v>
          </cell>
          <cell r="P1755">
            <v>300</v>
          </cell>
          <cell r="Q1755">
            <v>95</v>
          </cell>
          <cell r="R1755" t="str">
            <v>подземная</v>
          </cell>
          <cell r="S1755" t="str">
            <v>т. Трасса</v>
          </cell>
        </row>
        <row r="1756">
          <cell r="M1756">
            <v>8</v>
          </cell>
          <cell r="O1756" t="str">
            <v>Северный район</v>
          </cell>
          <cell r="P1756">
            <v>200</v>
          </cell>
          <cell r="Q1756">
            <v>130</v>
          </cell>
          <cell r="R1756" t="str">
            <v>подземная</v>
          </cell>
          <cell r="S1756" t="str">
            <v>т. Трасса</v>
          </cell>
        </row>
        <row r="1757">
          <cell r="M1757">
            <v>8</v>
          </cell>
          <cell r="O1757" t="str">
            <v>Северный район</v>
          </cell>
          <cell r="P1757">
            <v>150</v>
          </cell>
          <cell r="Q1757">
            <v>508</v>
          </cell>
          <cell r="R1757" t="str">
            <v>подземная</v>
          </cell>
          <cell r="S1757" t="str">
            <v>т. Трасса</v>
          </cell>
        </row>
        <row r="1758">
          <cell r="M1758">
            <v>4</v>
          </cell>
          <cell r="O1758" t="str">
            <v>Южный район</v>
          </cell>
          <cell r="P1758">
            <v>50</v>
          </cell>
          <cell r="Q1758">
            <v>87.4</v>
          </cell>
          <cell r="R1758" t="str">
            <v>подземная</v>
          </cell>
          <cell r="S1758" t="str">
            <v>т. Трасса</v>
          </cell>
        </row>
        <row r="1759">
          <cell r="M1759">
            <v>4</v>
          </cell>
          <cell r="O1759" t="str">
            <v>Южный район</v>
          </cell>
          <cell r="P1759">
            <v>125</v>
          </cell>
          <cell r="Q1759">
            <v>46</v>
          </cell>
          <cell r="R1759" t="str">
            <v>подземная</v>
          </cell>
          <cell r="S1759" t="str">
            <v>т. Трасса</v>
          </cell>
        </row>
        <row r="1760">
          <cell r="M1760">
            <v>4</v>
          </cell>
          <cell r="O1760" t="str">
            <v>Южный район</v>
          </cell>
          <cell r="P1760">
            <v>70</v>
          </cell>
          <cell r="Q1760">
            <v>159.5</v>
          </cell>
          <cell r="R1760" t="str">
            <v>подземная</v>
          </cell>
          <cell r="S1760" t="str">
            <v>т. Трасса</v>
          </cell>
        </row>
        <row r="1761">
          <cell r="M1761">
            <v>4</v>
          </cell>
          <cell r="O1761" t="str">
            <v>Южный район</v>
          </cell>
          <cell r="P1761">
            <v>100</v>
          </cell>
          <cell r="Q1761">
            <v>187</v>
          </cell>
          <cell r="R1761" t="str">
            <v>подземная</v>
          </cell>
          <cell r="S1761" t="str">
            <v>т. Трасса</v>
          </cell>
        </row>
        <row r="1762">
          <cell r="M1762">
            <v>4</v>
          </cell>
          <cell r="O1762" t="str">
            <v>Южный район</v>
          </cell>
          <cell r="P1762">
            <v>80</v>
          </cell>
          <cell r="Q1762">
            <v>90.4</v>
          </cell>
          <cell r="R1762" t="str">
            <v>подземная</v>
          </cell>
          <cell r="S1762" t="str">
            <v>т. Трасса</v>
          </cell>
        </row>
        <row r="1763">
          <cell r="M1763">
            <v>4</v>
          </cell>
          <cell r="O1763" t="str">
            <v>Южный район</v>
          </cell>
          <cell r="P1763">
            <v>150</v>
          </cell>
          <cell r="Q1763">
            <v>55.4</v>
          </cell>
          <cell r="R1763" t="str">
            <v>подземная</v>
          </cell>
          <cell r="S1763" t="str">
            <v>т. Трасса</v>
          </cell>
        </row>
        <row r="1764">
          <cell r="M1764">
            <v>11</v>
          </cell>
          <cell r="O1764" t="str">
            <v>Южный район</v>
          </cell>
          <cell r="P1764">
            <v>100</v>
          </cell>
          <cell r="Q1764">
            <v>123</v>
          </cell>
          <cell r="R1764" t="str">
            <v>подземная</v>
          </cell>
          <cell r="S1764" t="str">
            <v>т. Трасса</v>
          </cell>
        </row>
        <row r="1765">
          <cell r="M1765" t="str">
            <v>2А</v>
          </cell>
          <cell r="O1765" t="str">
            <v>Южный район</v>
          </cell>
          <cell r="P1765">
            <v>100</v>
          </cell>
          <cell r="Q1765">
            <v>85</v>
          </cell>
          <cell r="R1765" t="str">
            <v>подземная</v>
          </cell>
          <cell r="S1765" t="str">
            <v>т. Трасса</v>
          </cell>
        </row>
        <row r="1766">
          <cell r="M1766" t="str">
            <v>2Г</v>
          </cell>
          <cell r="O1766" t="str">
            <v>Южный район</v>
          </cell>
          <cell r="P1766">
            <v>100</v>
          </cell>
          <cell r="Q1766">
            <v>193.3</v>
          </cell>
          <cell r="R1766" t="str">
            <v>подземная</v>
          </cell>
          <cell r="S1766" t="str">
            <v>т. Трасса</v>
          </cell>
        </row>
        <row r="1767">
          <cell r="M1767" t="str">
            <v>2К</v>
          </cell>
          <cell r="O1767" t="str">
            <v>Южный район</v>
          </cell>
          <cell r="P1767">
            <v>80</v>
          </cell>
          <cell r="Q1767">
            <v>108.5</v>
          </cell>
          <cell r="R1767" t="str">
            <v>подземная</v>
          </cell>
          <cell r="S1767" t="str">
            <v>т. Трасса</v>
          </cell>
        </row>
        <row r="1768">
          <cell r="M1768" t="str">
            <v>2К</v>
          </cell>
          <cell r="O1768" t="str">
            <v>Южный район</v>
          </cell>
          <cell r="P1768">
            <v>70</v>
          </cell>
          <cell r="Q1768">
            <v>34.5</v>
          </cell>
          <cell r="R1768" t="str">
            <v>подземная</v>
          </cell>
          <cell r="S1768" t="str">
            <v>т. Трасса</v>
          </cell>
        </row>
        <row r="1769">
          <cell r="M1769" t="str">
            <v>6К</v>
          </cell>
          <cell r="O1769" t="str">
            <v>Северный район</v>
          </cell>
          <cell r="P1769">
            <v>200</v>
          </cell>
          <cell r="Q1769">
            <v>194</v>
          </cell>
          <cell r="R1769" t="str">
            <v>подземная</v>
          </cell>
          <cell r="S1769" t="str">
            <v>т. Трасса</v>
          </cell>
        </row>
        <row r="1770">
          <cell r="M1770" t="str">
            <v>6К</v>
          </cell>
          <cell r="O1770" t="str">
            <v>Северный район</v>
          </cell>
          <cell r="P1770">
            <v>150</v>
          </cell>
          <cell r="Q1770">
            <v>63</v>
          </cell>
          <cell r="R1770" t="str">
            <v>подземная</v>
          </cell>
          <cell r="S1770" t="str">
            <v>т. Трасса</v>
          </cell>
        </row>
        <row r="1771">
          <cell r="M1771">
            <v>1</v>
          </cell>
          <cell r="O1771" t="str">
            <v>Южный район</v>
          </cell>
          <cell r="P1771">
            <v>50</v>
          </cell>
          <cell r="Q1771">
            <v>15.6</v>
          </cell>
          <cell r="R1771" t="str">
            <v>подземная</v>
          </cell>
          <cell r="S1771" t="str">
            <v>т. Трасса</v>
          </cell>
        </row>
        <row r="1772">
          <cell r="M1772">
            <v>1</v>
          </cell>
          <cell r="O1772" t="str">
            <v>Южный район</v>
          </cell>
          <cell r="P1772">
            <v>150</v>
          </cell>
          <cell r="Q1772">
            <v>240</v>
          </cell>
          <cell r="R1772" t="str">
            <v>подземная</v>
          </cell>
          <cell r="S1772" t="str">
            <v>т. Трасса</v>
          </cell>
        </row>
        <row r="1773">
          <cell r="M1773" t="str">
            <v>2Г</v>
          </cell>
          <cell r="O1773" t="str">
            <v>Южный район</v>
          </cell>
          <cell r="P1773">
            <v>100</v>
          </cell>
          <cell r="Q1773">
            <v>61</v>
          </cell>
          <cell r="R1773" t="str">
            <v>подземная</v>
          </cell>
          <cell r="S1773" t="str">
            <v>т. Трасса</v>
          </cell>
        </row>
        <row r="1774">
          <cell r="M1774">
            <v>1</v>
          </cell>
          <cell r="O1774" t="str">
            <v>Южный район</v>
          </cell>
          <cell r="P1774">
            <v>100</v>
          </cell>
          <cell r="Q1774">
            <v>88.3</v>
          </cell>
          <cell r="R1774" t="str">
            <v>подземная</v>
          </cell>
          <cell r="S1774" t="str">
            <v>т. Трасса</v>
          </cell>
        </row>
        <row r="1775">
          <cell r="M1775">
            <v>1</v>
          </cell>
          <cell r="O1775" t="str">
            <v>Южный район</v>
          </cell>
          <cell r="P1775">
            <v>70</v>
          </cell>
          <cell r="Q1775">
            <v>26.4</v>
          </cell>
          <cell r="R1775" t="str">
            <v>подземная</v>
          </cell>
          <cell r="S1775" t="str">
            <v>т. Трасса</v>
          </cell>
        </row>
        <row r="1776">
          <cell r="M1776">
            <v>1</v>
          </cell>
          <cell r="O1776" t="str">
            <v>Южный район</v>
          </cell>
          <cell r="P1776">
            <v>100</v>
          </cell>
          <cell r="Q1776">
            <v>190</v>
          </cell>
          <cell r="R1776" t="str">
            <v>подземная</v>
          </cell>
          <cell r="S1776" t="str">
            <v>т. Трасса</v>
          </cell>
        </row>
        <row r="1777">
          <cell r="M1777">
            <v>4</v>
          </cell>
          <cell r="O1777" t="str">
            <v>Южный район</v>
          </cell>
          <cell r="P1777">
            <v>80</v>
          </cell>
          <cell r="Q1777">
            <v>37.700000000000003</v>
          </cell>
          <cell r="R1777" t="str">
            <v>подземная</v>
          </cell>
          <cell r="S1777" t="str">
            <v>т. Трасса</v>
          </cell>
        </row>
        <row r="1778">
          <cell r="M1778" t="str">
            <v>2Н</v>
          </cell>
          <cell r="O1778" t="str">
            <v>Южный район</v>
          </cell>
          <cell r="P1778">
            <v>150</v>
          </cell>
          <cell r="Q1778">
            <v>430</v>
          </cell>
          <cell r="R1778" t="str">
            <v>подземная</v>
          </cell>
          <cell r="S1778" t="str">
            <v>т. Трасса</v>
          </cell>
        </row>
        <row r="1779">
          <cell r="M1779" t="str">
            <v>2А</v>
          </cell>
          <cell r="O1779" t="str">
            <v>Южный район</v>
          </cell>
          <cell r="P1779">
            <v>125</v>
          </cell>
          <cell r="Q1779">
            <v>190</v>
          </cell>
          <cell r="R1779" t="str">
            <v>подземная</v>
          </cell>
          <cell r="S1779" t="str">
            <v>т. Трасса</v>
          </cell>
        </row>
        <row r="1780">
          <cell r="M1780" t="str">
            <v>2А</v>
          </cell>
          <cell r="O1780" t="str">
            <v>Южный район</v>
          </cell>
          <cell r="P1780">
            <v>80</v>
          </cell>
          <cell r="Q1780">
            <v>190</v>
          </cell>
          <cell r="R1780" t="str">
            <v>подземная</v>
          </cell>
          <cell r="S1780" t="str">
            <v>т. Трасса</v>
          </cell>
        </row>
        <row r="1781">
          <cell r="M1781">
            <v>11</v>
          </cell>
          <cell r="O1781" t="str">
            <v>Южный район</v>
          </cell>
          <cell r="P1781">
            <v>80</v>
          </cell>
          <cell r="Q1781">
            <v>44</v>
          </cell>
          <cell r="R1781" t="str">
            <v>подземная</v>
          </cell>
          <cell r="S1781" t="str">
            <v>т. Трасса</v>
          </cell>
        </row>
        <row r="1782">
          <cell r="M1782">
            <v>8</v>
          </cell>
          <cell r="O1782" t="str">
            <v>Северный район</v>
          </cell>
          <cell r="P1782">
            <v>250</v>
          </cell>
          <cell r="Q1782">
            <v>338</v>
          </cell>
          <cell r="R1782" t="str">
            <v>подземная</v>
          </cell>
          <cell r="S1782" t="str">
            <v>т. Трасса</v>
          </cell>
        </row>
        <row r="1783">
          <cell r="M1783" t="str">
            <v>2Г</v>
          </cell>
          <cell r="O1783" t="str">
            <v>Южный район</v>
          </cell>
          <cell r="P1783">
            <v>200</v>
          </cell>
          <cell r="Q1783">
            <v>117</v>
          </cell>
          <cell r="R1783" t="str">
            <v>подземная</v>
          </cell>
          <cell r="S1783" t="str">
            <v>т. Трасса</v>
          </cell>
        </row>
        <row r="1784">
          <cell r="M1784" t="str">
            <v>2Г</v>
          </cell>
          <cell r="O1784" t="str">
            <v>Южный район</v>
          </cell>
          <cell r="P1784">
            <v>150</v>
          </cell>
          <cell r="Q1784">
            <v>57</v>
          </cell>
          <cell r="R1784" t="str">
            <v>подземная</v>
          </cell>
          <cell r="S1784" t="str">
            <v>т. Трасса</v>
          </cell>
        </row>
        <row r="1785">
          <cell r="M1785" t="str">
            <v>2 (ЮГ)</v>
          </cell>
          <cell r="O1785" t="str">
            <v>Южный район</v>
          </cell>
          <cell r="P1785">
            <v>100</v>
          </cell>
          <cell r="Q1785">
            <v>64.8</v>
          </cell>
          <cell r="R1785" t="str">
            <v>подземная</v>
          </cell>
          <cell r="S1785" t="str">
            <v>т. Трасса</v>
          </cell>
        </row>
        <row r="1786">
          <cell r="M1786">
            <v>6</v>
          </cell>
          <cell r="O1786" t="str">
            <v>Северный район</v>
          </cell>
          <cell r="P1786">
            <v>80</v>
          </cell>
          <cell r="Q1786">
            <v>30</v>
          </cell>
          <cell r="R1786" t="str">
            <v>подземная</v>
          </cell>
          <cell r="S1786" t="str">
            <v>т. Трасса</v>
          </cell>
        </row>
        <row r="1787">
          <cell r="M1787">
            <v>4</v>
          </cell>
          <cell r="O1787" t="str">
            <v>Южный район</v>
          </cell>
          <cell r="P1787">
            <v>250</v>
          </cell>
          <cell r="Q1787">
            <v>343.2</v>
          </cell>
          <cell r="R1787" t="str">
            <v>подземная</v>
          </cell>
          <cell r="S1787" t="str">
            <v>т. Трасса</v>
          </cell>
        </row>
        <row r="1788">
          <cell r="M1788">
            <v>1</v>
          </cell>
          <cell r="O1788" t="str">
            <v>РЭС</v>
          </cell>
          <cell r="S1788" t="str">
            <v>Здания</v>
          </cell>
        </row>
        <row r="1789">
          <cell r="M1789" t="str">
            <v>2А</v>
          </cell>
          <cell r="O1789" t="str">
            <v>Южный район</v>
          </cell>
          <cell r="P1789">
            <v>150</v>
          </cell>
          <cell r="Q1789">
            <v>167.20000000000002</v>
          </cell>
          <cell r="R1789" t="str">
            <v>подземная</v>
          </cell>
          <cell r="S1789" t="str">
            <v>т. Трасса</v>
          </cell>
        </row>
        <row r="1790">
          <cell r="M1790" t="str">
            <v>2А</v>
          </cell>
          <cell r="O1790" t="str">
            <v>Южный район</v>
          </cell>
          <cell r="P1790">
            <v>50</v>
          </cell>
          <cell r="Q1790">
            <v>30</v>
          </cell>
          <cell r="R1790" t="str">
            <v>подземная</v>
          </cell>
          <cell r="S1790" t="str">
            <v>т. Трасса</v>
          </cell>
        </row>
        <row r="1791">
          <cell r="M1791" t="str">
            <v>2Г</v>
          </cell>
          <cell r="O1791" t="str">
            <v>РЭС</v>
          </cell>
          <cell r="S1791" t="str">
            <v>Здания</v>
          </cell>
        </row>
        <row r="1792">
          <cell r="M1792">
            <v>7</v>
          </cell>
          <cell r="O1792" t="str">
            <v>Северный район</v>
          </cell>
          <cell r="P1792">
            <v>70</v>
          </cell>
          <cell r="Q1792">
            <v>53.4</v>
          </cell>
          <cell r="R1792" t="str">
            <v>Надземная</v>
          </cell>
          <cell r="S1792" t="str">
            <v>т. Трасса</v>
          </cell>
        </row>
        <row r="1793">
          <cell r="M1793">
            <v>7</v>
          </cell>
          <cell r="O1793" t="str">
            <v>Северный район</v>
          </cell>
          <cell r="P1793">
            <v>100</v>
          </cell>
          <cell r="Q1793">
            <v>142</v>
          </cell>
          <cell r="R1793" t="str">
            <v>подземная</v>
          </cell>
          <cell r="S1793" t="str">
            <v>т. Трасса</v>
          </cell>
        </row>
        <row r="1794">
          <cell r="M1794">
            <v>8</v>
          </cell>
          <cell r="O1794" t="str">
            <v>Северный район</v>
          </cell>
          <cell r="P1794">
            <v>200</v>
          </cell>
          <cell r="Q1794">
            <v>158</v>
          </cell>
          <cell r="R1794" t="str">
            <v>подземная</v>
          </cell>
          <cell r="S1794" t="str">
            <v>т. Трасса</v>
          </cell>
          <cell r="T1794" t="str">
            <v>4-х трубная</v>
          </cell>
        </row>
        <row r="1795">
          <cell r="M1795">
            <v>8</v>
          </cell>
          <cell r="O1795" t="str">
            <v>Северный район</v>
          </cell>
          <cell r="P1795">
            <v>200</v>
          </cell>
          <cell r="Q1795">
            <v>79</v>
          </cell>
          <cell r="R1795" t="str">
            <v>подземная</v>
          </cell>
          <cell r="S1795" t="str">
            <v>ГВС</v>
          </cell>
          <cell r="T1795" t="str">
            <v>4-х трубная</v>
          </cell>
        </row>
        <row r="1796">
          <cell r="M1796">
            <v>8</v>
          </cell>
          <cell r="O1796" t="str">
            <v>Северный район</v>
          </cell>
          <cell r="P1796">
            <v>150</v>
          </cell>
          <cell r="Q1796">
            <v>79</v>
          </cell>
          <cell r="R1796" t="str">
            <v>подземная</v>
          </cell>
          <cell r="S1796" t="str">
            <v>ГВС</v>
          </cell>
          <cell r="T1796" t="str">
            <v>4-х трубная</v>
          </cell>
        </row>
        <row r="1797">
          <cell r="M1797">
            <v>4</v>
          </cell>
          <cell r="O1797" t="str">
            <v>Южный район</v>
          </cell>
          <cell r="P1797">
            <v>150</v>
          </cell>
          <cell r="Q1797">
            <v>8</v>
          </cell>
          <cell r="R1797" t="str">
            <v>Надземная</v>
          </cell>
          <cell r="S1797" t="str">
            <v>т. Трасса</v>
          </cell>
        </row>
        <row r="1798">
          <cell r="M1798">
            <v>4</v>
          </cell>
          <cell r="O1798" t="str">
            <v>Южный район</v>
          </cell>
          <cell r="P1798">
            <v>80</v>
          </cell>
          <cell r="Q1798">
            <v>61</v>
          </cell>
          <cell r="R1798" t="str">
            <v>Надземная</v>
          </cell>
          <cell r="S1798" t="str">
            <v>т. Трасса</v>
          </cell>
        </row>
        <row r="1799">
          <cell r="M1799" t="str">
            <v>11Л</v>
          </cell>
          <cell r="O1799" t="str">
            <v>Южный район</v>
          </cell>
          <cell r="P1799">
            <v>100</v>
          </cell>
          <cell r="Q1799">
            <v>50</v>
          </cell>
          <cell r="R1799" t="str">
            <v>Надземная</v>
          </cell>
          <cell r="S1799" t="str">
            <v>т. Трасса</v>
          </cell>
        </row>
        <row r="1800">
          <cell r="M1800" t="str">
            <v>11Л</v>
          </cell>
          <cell r="O1800" t="str">
            <v>Южный район</v>
          </cell>
          <cell r="P1800">
            <v>100</v>
          </cell>
          <cell r="Q1800">
            <v>30</v>
          </cell>
          <cell r="R1800" t="str">
            <v>подземная</v>
          </cell>
          <cell r="S1800" t="str">
            <v>т. Трасса</v>
          </cell>
        </row>
        <row r="1801">
          <cell r="M1801" t="str">
            <v>2Г</v>
          </cell>
          <cell r="O1801" t="str">
            <v>Южный район</v>
          </cell>
          <cell r="P1801">
            <v>50</v>
          </cell>
          <cell r="Q1801">
            <v>52</v>
          </cell>
          <cell r="R1801" t="str">
            <v>подземная</v>
          </cell>
          <cell r="S1801" t="str">
            <v>т. Трасса</v>
          </cell>
        </row>
        <row r="1802">
          <cell r="M1802" t="str">
            <v>6К</v>
          </cell>
          <cell r="O1802" t="str">
            <v>Северный район</v>
          </cell>
          <cell r="P1802">
            <v>80</v>
          </cell>
          <cell r="Q1802">
            <v>111</v>
          </cell>
          <cell r="R1802" t="str">
            <v>подземная</v>
          </cell>
          <cell r="S1802" t="str">
            <v>т. Трасса</v>
          </cell>
        </row>
        <row r="1803">
          <cell r="M1803" t="str">
            <v>7А</v>
          </cell>
          <cell r="O1803" t="str">
            <v>Северный район</v>
          </cell>
          <cell r="P1803">
            <v>100</v>
          </cell>
          <cell r="Q1803">
            <v>102</v>
          </cell>
          <cell r="R1803" t="str">
            <v>подземная</v>
          </cell>
          <cell r="S1803" t="str">
            <v>т. Трасса</v>
          </cell>
        </row>
        <row r="1804">
          <cell r="M1804">
            <v>8</v>
          </cell>
          <cell r="O1804" t="str">
            <v>Северный район</v>
          </cell>
          <cell r="P1804">
            <v>70</v>
          </cell>
          <cell r="Q1804">
            <v>66</v>
          </cell>
          <cell r="R1804" t="str">
            <v>подземная</v>
          </cell>
          <cell r="S1804" t="str">
            <v>т. Трасса</v>
          </cell>
        </row>
        <row r="1805">
          <cell r="M1805" t="str">
            <v>6К</v>
          </cell>
          <cell r="O1805" t="str">
            <v>Северный район</v>
          </cell>
          <cell r="P1805">
            <v>100</v>
          </cell>
          <cell r="Q1805">
            <v>78</v>
          </cell>
          <cell r="R1805" t="str">
            <v>подземная</v>
          </cell>
          <cell r="S1805" t="str">
            <v>т. Трасса</v>
          </cell>
        </row>
        <row r="1806">
          <cell r="M1806">
            <v>7</v>
          </cell>
          <cell r="O1806" t="str">
            <v>Северный район</v>
          </cell>
          <cell r="P1806">
            <v>150</v>
          </cell>
          <cell r="Q1806">
            <v>166</v>
          </cell>
          <cell r="R1806" t="str">
            <v>подземная</v>
          </cell>
          <cell r="S1806" t="str">
            <v>т. Трасса</v>
          </cell>
        </row>
        <row r="1807">
          <cell r="M1807" t="str">
            <v>6К</v>
          </cell>
          <cell r="O1807" t="str">
            <v>Северный район</v>
          </cell>
          <cell r="P1807">
            <v>100</v>
          </cell>
          <cell r="Q1807">
            <v>31</v>
          </cell>
          <cell r="R1807" t="str">
            <v>подземная</v>
          </cell>
          <cell r="S1807" t="str">
            <v>т. Трасса</v>
          </cell>
        </row>
        <row r="1808">
          <cell r="M1808">
            <v>7</v>
          </cell>
          <cell r="O1808" t="str">
            <v>Северный район</v>
          </cell>
          <cell r="P1808">
            <v>100</v>
          </cell>
          <cell r="Q1808">
            <v>161</v>
          </cell>
          <cell r="R1808" t="str">
            <v>подземная</v>
          </cell>
          <cell r="S1808" t="str">
            <v>т. Трасса</v>
          </cell>
        </row>
        <row r="1809">
          <cell r="M1809" t="str">
            <v>6К</v>
          </cell>
          <cell r="O1809" t="str">
            <v>Северный район</v>
          </cell>
          <cell r="P1809">
            <v>80</v>
          </cell>
          <cell r="Q1809">
            <v>77</v>
          </cell>
          <cell r="R1809" t="str">
            <v>подземная</v>
          </cell>
          <cell r="S1809" t="str">
            <v>т. Трасса</v>
          </cell>
        </row>
        <row r="1810">
          <cell r="M1810">
            <v>6</v>
          </cell>
          <cell r="O1810" t="str">
            <v>Северный район</v>
          </cell>
          <cell r="P1810">
            <v>150</v>
          </cell>
          <cell r="Q1810">
            <v>64.5</v>
          </cell>
          <cell r="R1810" t="str">
            <v>подземная</v>
          </cell>
          <cell r="S1810" t="str">
            <v>т. Трасса</v>
          </cell>
        </row>
        <row r="1811">
          <cell r="M1811">
            <v>6</v>
          </cell>
          <cell r="O1811" t="str">
            <v>Северный район</v>
          </cell>
          <cell r="P1811">
            <v>100</v>
          </cell>
          <cell r="Q1811">
            <v>26.5</v>
          </cell>
          <cell r="R1811" t="str">
            <v>подземная</v>
          </cell>
          <cell r="S1811" t="str">
            <v>т. Трасса</v>
          </cell>
        </row>
        <row r="1812">
          <cell r="M1812">
            <v>8</v>
          </cell>
          <cell r="O1812" t="str">
            <v>Северный район</v>
          </cell>
          <cell r="P1812">
            <v>70</v>
          </cell>
          <cell r="Q1812">
            <v>48</v>
          </cell>
          <cell r="R1812" t="str">
            <v>подземная</v>
          </cell>
          <cell r="S1812" t="str">
            <v>т. Трасса</v>
          </cell>
        </row>
        <row r="1813">
          <cell r="M1813" t="str">
            <v>8Б</v>
          </cell>
          <cell r="O1813" t="str">
            <v>Северный район</v>
          </cell>
          <cell r="P1813">
            <v>80</v>
          </cell>
          <cell r="Q1813">
            <v>95</v>
          </cell>
          <cell r="R1813" t="str">
            <v>подземная</v>
          </cell>
          <cell r="S1813" t="str">
            <v>т. Трасса</v>
          </cell>
        </row>
        <row r="1814">
          <cell r="M1814" t="str">
            <v>8Б</v>
          </cell>
          <cell r="O1814" t="str">
            <v>Северный район</v>
          </cell>
          <cell r="P1814">
            <v>30</v>
          </cell>
          <cell r="Q1814">
            <v>47.5</v>
          </cell>
          <cell r="R1814" t="str">
            <v>подземная</v>
          </cell>
          <cell r="S1814" t="str">
            <v>т. Трасса</v>
          </cell>
        </row>
        <row r="1815">
          <cell r="M1815" t="str">
            <v>8Б</v>
          </cell>
          <cell r="O1815" t="str">
            <v>Северный район</v>
          </cell>
          <cell r="P1815">
            <v>25</v>
          </cell>
          <cell r="Q1815">
            <v>47.5</v>
          </cell>
          <cell r="R1815" t="str">
            <v>подземная</v>
          </cell>
          <cell r="S1815" t="str">
            <v>т. Трасса</v>
          </cell>
        </row>
        <row r="1816">
          <cell r="M1816">
            <v>8</v>
          </cell>
          <cell r="O1816" t="str">
            <v>Северный район</v>
          </cell>
          <cell r="P1816">
            <v>70</v>
          </cell>
          <cell r="Q1816">
            <v>60</v>
          </cell>
          <cell r="R1816" t="str">
            <v>подземная</v>
          </cell>
          <cell r="S1816" t="str">
            <v>т. Трасса</v>
          </cell>
        </row>
        <row r="1817">
          <cell r="M1817">
            <v>8</v>
          </cell>
          <cell r="O1817" t="str">
            <v>Северный район</v>
          </cell>
          <cell r="P1817">
            <v>100</v>
          </cell>
          <cell r="Q1817">
            <v>33.200000000000003</v>
          </cell>
          <cell r="R1817" t="str">
            <v>подземная</v>
          </cell>
          <cell r="S1817" t="str">
            <v>т. Трасса</v>
          </cell>
        </row>
        <row r="1818">
          <cell r="M1818">
            <v>5</v>
          </cell>
          <cell r="O1818" t="str">
            <v>Южный район</v>
          </cell>
          <cell r="P1818">
            <v>200</v>
          </cell>
          <cell r="Q1818">
            <v>70</v>
          </cell>
          <cell r="R1818" t="str">
            <v>подземная</v>
          </cell>
          <cell r="S1818" t="str">
            <v>т. Трасса</v>
          </cell>
          <cell r="T1818" t="str">
            <v>4-х трубная</v>
          </cell>
        </row>
        <row r="1819">
          <cell r="M1819">
            <v>5</v>
          </cell>
          <cell r="O1819" t="str">
            <v>Южный район</v>
          </cell>
          <cell r="P1819">
            <v>80</v>
          </cell>
          <cell r="Q1819">
            <v>70</v>
          </cell>
          <cell r="R1819" t="str">
            <v>подземная</v>
          </cell>
          <cell r="S1819" t="str">
            <v>ГВС</v>
          </cell>
          <cell r="T1819" t="str">
            <v>4-х трубная</v>
          </cell>
        </row>
        <row r="1820">
          <cell r="M1820">
            <v>8</v>
          </cell>
          <cell r="O1820" t="str">
            <v>Северный район</v>
          </cell>
          <cell r="P1820">
            <v>50</v>
          </cell>
          <cell r="Q1820">
            <v>40</v>
          </cell>
          <cell r="R1820" t="str">
            <v>подземная</v>
          </cell>
          <cell r="S1820" t="str">
            <v>т. Трасса</v>
          </cell>
        </row>
        <row r="1821">
          <cell r="M1821">
            <v>6</v>
          </cell>
          <cell r="O1821" t="str">
            <v>Северный район</v>
          </cell>
          <cell r="P1821">
            <v>70</v>
          </cell>
          <cell r="Q1821">
            <v>230</v>
          </cell>
          <cell r="R1821" t="str">
            <v>подземная</v>
          </cell>
          <cell r="S1821" t="str">
            <v>т. Трасса</v>
          </cell>
        </row>
        <row r="1822">
          <cell r="M1822">
            <v>8</v>
          </cell>
          <cell r="O1822" t="str">
            <v>Северный район</v>
          </cell>
          <cell r="P1822">
            <v>200</v>
          </cell>
          <cell r="Q1822">
            <v>79.5</v>
          </cell>
          <cell r="R1822" t="str">
            <v>подземная</v>
          </cell>
          <cell r="S1822" t="str">
            <v>т. Трасса</v>
          </cell>
          <cell r="T1822" t="str">
            <v>4-х трубная</v>
          </cell>
        </row>
        <row r="1823">
          <cell r="M1823">
            <v>8</v>
          </cell>
          <cell r="O1823" t="str">
            <v>Северный район</v>
          </cell>
          <cell r="P1823">
            <v>150</v>
          </cell>
          <cell r="Q1823">
            <v>31</v>
          </cell>
          <cell r="R1823" t="str">
            <v>подземная</v>
          </cell>
          <cell r="S1823" t="str">
            <v>т. Трасса</v>
          </cell>
          <cell r="T1823" t="str">
            <v>4-х трубная</v>
          </cell>
        </row>
        <row r="1824">
          <cell r="M1824">
            <v>8</v>
          </cell>
          <cell r="O1824" t="str">
            <v>Северный район</v>
          </cell>
          <cell r="P1824">
            <v>100</v>
          </cell>
          <cell r="Q1824">
            <v>94.25</v>
          </cell>
          <cell r="R1824" t="str">
            <v>подземная</v>
          </cell>
          <cell r="S1824" t="str">
            <v>т. Трасса</v>
          </cell>
          <cell r="T1824" t="str">
            <v>4-х трубная</v>
          </cell>
        </row>
        <row r="1825">
          <cell r="M1825">
            <v>8</v>
          </cell>
          <cell r="O1825" t="str">
            <v>Северный район</v>
          </cell>
          <cell r="P1825">
            <v>80</v>
          </cell>
          <cell r="Q1825">
            <v>4.5</v>
          </cell>
          <cell r="R1825" t="str">
            <v>подземная</v>
          </cell>
          <cell r="S1825" t="str">
            <v>т. Трасса</v>
          </cell>
          <cell r="T1825" t="str">
            <v>4-х трубная</v>
          </cell>
        </row>
        <row r="1826">
          <cell r="M1826">
            <v>8</v>
          </cell>
          <cell r="O1826" t="str">
            <v>Северный район</v>
          </cell>
          <cell r="P1826">
            <v>70</v>
          </cell>
          <cell r="Q1826">
            <v>98.6</v>
          </cell>
          <cell r="R1826" t="str">
            <v>подземная</v>
          </cell>
          <cell r="S1826" t="str">
            <v>т. Трасса</v>
          </cell>
          <cell r="T1826" t="str">
            <v>4-х трубная</v>
          </cell>
        </row>
        <row r="1827">
          <cell r="M1827">
            <v>8</v>
          </cell>
          <cell r="O1827" t="str">
            <v>Северный район</v>
          </cell>
          <cell r="P1827">
            <v>50</v>
          </cell>
          <cell r="Q1827">
            <v>7.7</v>
          </cell>
          <cell r="R1827" t="str">
            <v>подземная</v>
          </cell>
          <cell r="S1827" t="str">
            <v>т. Трасса</v>
          </cell>
          <cell r="T1827" t="str">
            <v>4-х трубная</v>
          </cell>
        </row>
        <row r="1828">
          <cell r="M1828">
            <v>8</v>
          </cell>
          <cell r="O1828" t="str">
            <v>Северный район</v>
          </cell>
          <cell r="P1828">
            <v>200</v>
          </cell>
          <cell r="Q1828">
            <v>30.7</v>
          </cell>
          <cell r="R1828" t="str">
            <v>подземная</v>
          </cell>
          <cell r="S1828" t="str">
            <v>ГВС</v>
          </cell>
          <cell r="T1828" t="str">
            <v>4-х трубная</v>
          </cell>
        </row>
        <row r="1829">
          <cell r="M1829">
            <v>8</v>
          </cell>
          <cell r="O1829" t="str">
            <v>Северный район</v>
          </cell>
          <cell r="P1829">
            <v>150</v>
          </cell>
          <cell r="Q1829">
            <v>55.6</v>
          </cell>
          <cell r="R1829" t="str">
            <v>подземная</v>
          </cell>
          <cell r="S1829" t="str">
            <v>ГВС</v>
          </cell>
          <cell r="T1829" t="str">
            <v>4-х трубная</v>
          </cell>
        </row>
        <row r="1830">
          <cell r="M1830">
            <v>8</v>
          </cell>
          <cell r="O1830" t="str">
            <v>Северный район</v>
          </cell>
          <cell r="P1830">
            <v>100</v>
          </cell>
          <cell r="Q1830">
            <v>12.85</v>
          </cell>
          <cell r="R1830" t="str">
            <v>подземная</v>
          </cell>
          <cell r="S1830" t="str">
            <v>ГВС</v>
          </cell>
          <cell r="T1830" t="str">
            <v>4-х трубная</v>
          </cell>
        </row>
        <row r="1831">
          <cell r="M1831">
            <v>8</v>
          </cell>
          <cell r="O1831" t="str">
            <v>Северный район</v>
          </cell>
          <cell r="P1831">
            <v>80</v>
          </cell>
          <cell r="Q1831">
            <v>2.1</v>
          </cell>
          <cell r="R1831" t="str">
            <v>подземная</v>
          </cell>
          <cell r="S1831" t="str">
            <v>ГВС</v>
          </cell>
          <cell r="T1831" t="str">
            <v>4-х трубная</v>
          </cell>
        </row>
        <row r="1832">
          <cell r="M1832">
            <v>8</v>
          </cell>
          <cell r="O1832" t="str">
            <v>Северный район</v>
          </cell>
          <cell r="P1832">
            <v>50</v>
          </cell>
          <cell r="Q1832">
            <v>2.2000000000000002</v>
          </cell>
          <cell r="R1832" t="str">
            <v>подземная</v>
          </cell>
          <cell r="S1832" t="str">
            <v>ГВС</v>
          </cell>
          <cell r="T1832" t="str">
            <v>4-х трубная</v>
          </cell>
        </row>
        <row r="1833">
          <cell r="M1833">
            <v>1</v>
          </cell>
          <cell r="O1833" t="str">
            <v>Южный район</v>
          </cell>
          <cell r="P1833">
            <v>80</v>
          </cell>
          <cell r="Q1833">
            <v>15</v>
          </cell>
          <cell r="R1833" t="str">
            <v>подземная</v>
          </cell>
          <cell r="S1833" t="str">
            <v>т. Трасса</v>
          </cell>
        </row>
        <row r="1834">
          <cell r="M1834" t="str">
            <v>2Н</v>
          </cell>
          <cell r="O1834" t="str">
            <v>Южный район</v>
          </cell>
          <cell r="P1834">
            <v>50</v>
          </cell>
          <cell r="Q1834">
            <v>26.3</v>
          </cell>
          <cell r="R1834" t="str">
            <v>Надземная</v>
          </cell>
          <cell r="S1834" t="str">
            <v>т. Трасса</v>
          </cell>
        </row>
        <row r="1835">
          <cell r="M1835">
            <v>5</v>
          </cell>
          <cell r="O1835" t="str">
            <v>Южный район</v>
          </cell>
          <cell r="P1835">
            <v>125</v>
          </cell>
          <cell r="Q1835">
            <v>18.600000000000001</v>
          </cell>
          <cell r="R1835" t="str">
            <v>подземная</v>
          </cell>
          <cell r="S1835" t="str">
            <v>т. Трасса</v>
          </cell>
        </row>
        <row r="1836">
          <cell r="M1836">
            <v>5</v>
          </cell>
          <cell r="O1836" t="str">
            <v>Южный район</v>
          </cell>
          <cell r="P1836">
            <v>80</v>
          </cell>
          <cell r="Q1836">
            <v>15</v>
          </cell>
          <cell r="R1836" t="str">
            <v>подземная</v>
          </cell>
          <cell r="S1836" t="str">
            <v>т. Трасса</v>
          </cell>
        </row>
        <row r="1837">
          <cell r="M1837">
            <v>5</v>
          </cell>
          <cell r="O1837" t="str">
            <v>Южный район</v>
          </cell>
          <cell r="P1837">
            <v>150</v>
          </cell>
          <cell r="Q1837">
            <v>238.2</v>
          </cell>
          <cell r="R1837" t="str">
            <v>подземная</v>
          </cell>
          <cell r="S1837" t="str">
            <v>т. Трасса</v>
          </cell>
        </row>
        <row r="1838">
          <cell r="M1838">
            <v>5</v>
          </cell>
          <cell r="O1838" t="str">
            <v>Южный район</v>
          </cell>
          <cell r="P1838">
            <v>100</v>
          </cell>
          <cell r="Q1838">
            <v>73</v>
          </cell>
          <cell r="R1838" t="str">
            <v>подземная</v>
          </cell>
          <cell r="S1838" t="str">
            <v>т. Трасса</v>
          </cell>
        </row>
        <row r="1839">
          <cell r="M1839">
            <v>5</v>
          </cell>
          <cell r="O1839" t="str">
            <v>Южный район</v>
          </cell>
          <cell r="P1839">
            <v>150</v>
          </cell>
          <cell r="Q1839">
            <v>340</v>
          </cell>
          <cell r="R1839" t="str">
            <v>подземная</v>
          </cell>
          <cell r="S1839" t="str">
            <v>т. Трасса</v>
          </cell>
        </row>
        <row r="1840">
          <cell r="M1840">
            <v>9</v>
          </cell>
          <cell r="O1840" t="str">
            <v>Северный район</v>
          </cell>
          <cell r="P1840">
            <v>80</v>
          </cell>
          <cell r="Q1840">
            <v>103</v>
          </cell>
          <cell r="R1840" t="str">
            <v>подземная</v>
          </cell>
          <cell r="S1840" t="str">
            <v>т. Трасса</v>
          </cell>
        </row>
        <row r="1841">
          <cell r="M1841">
            <v>6</v>
          </cell>
          <cell r="O1841" t="str">
            <v>Северный район</v>
          </cell>
          <cell r="P1841">
            <v>100</v>
          </cell>
          <cell r="Q1841">
            <v>79.400000000000006</v>
          </cell>
          <cell r="R1841" t="str">
            <v>подземная</v>
          </cell>
          <cell r="S1841" t="str">
            <v>т. Трасса</v>
          </cell>
        </row>
        <row r="1842">
          <cell r="M1842">
            <v>8</v>
          </cell>
          <cell r="O1842" t="str">
            <v>Северный район</v>
          </cell>
          <cell r="P1842">
            <v>100</v>
          </cell>
          <cell r="Q1842">
            <v>118.75</v>
          </cell>
          <cell r="R1842" t="str">
            <v>подземная</v>
          </cell>
          <cell r="S1842" t="str">
            <v>т. Трасса</v>
          </cell>
        </row>
        <row r="1843">
          <cell r="M1843">
            <v>1</v>
          </cell>
          <cell r="O1843" t="str">
            <v>Южный район</v>
          </cell>
          <cell r="P1843">
            <v>100</v>
          </cell>
          <cell r="Q1843">
            <v>119</v>
          </cell>
          <cell r="R1843" t="str">
            <v>подземная</v>
          </cell>
          <cell r="S1843" t="str">
            <v>т. Трасса</v>
          </cell>
        </row>
        <row r="1844">
          <cell r="M1844">
            <v>1</v>
          </cell>
          <cell r="O1844" t="str">
            <v>Южный район</v>
          </cell>
          <cell r="P1844">
            <v>80</v>
          </cell>
          <cell r="Q1844">
            <v>28.6</v>
          </cell>
          <cell r="R1844" t="str">
            <v>подземная</v>
          </cell>
          <cell r="S1844" t="str">
            <v>т. Трасса</v>
          </cell>
        </row>
        <row r="1845">
          <cell r="M1845" t="str">
            <v>8Б</v>
          </cell>
          <cell r="O1845" t="str">
            <v>Северный район</v>
          </cell>
          <cell r="P1845">
            <v>250</v>
          </cell>
          <cell r="Q1845">
            <v>97.3</v>
          </cell>
          <cell r="R1845" t="str">
            <v>подземная</v>
          </cell>
          <cell r="S1845" t="str">
            <v>т. Трасса</v>
          </cell>
        </row>
        <row r="1846">
          <cell r="M1846" t="str">
            <v>8Б</v>
          </cell>
          <cell r="O1846" t="str">
            <v>Северный район</v>
          </cell>
          <cell r="P1846">
            <v>150</v>
          </cell>
          <cell r="Q1846">
            <v>93.8</v>
          </cell>
          <cell r="R1846" t="str">
            <v>подземная</v>
          </cell>
          <cell r="S1846" t="str">
            <v>т. Трасса</v>
          </cell>
        </row>
        <row r="1847">
          <cell r="M1847" t="str">
            <v>8Б</v>
          </cell>
          <cell r="O1847" t="str">
            <v>Северный район</v>
          </cell>
          <cell r="P1847">
            <v>150</v>
          </cell>
          <cell r="Q1847">
            <v>377.6</v>
          </cell>
          <cell r="R1847" t="str">
            <v>подземная</v>
          </cell>
          <cell r="S1847" t="str">
            <v>т. Трасса</v>
          </cell>
        </row>
        <row r="1848">
          <cell r="M1848" t="str">
            <v>8Б</v>
          </cell>
          <cell r="O1848" t="str">
            <v>Северный район</v>
          </cell>
          <cell r="P1848">
            <v>100</v>
          </cell>
          <cell r="Q1848">
            <v>50</v>
          </cell>
          <cell r="R1848" t="str">
            <v>подземная</v>
          </cell>
          <cell r="S1848" t="str">
            <v>т. Трасса</v>
          </cell>
        </row>
        <row r="1849">
          <cell r="M1849" t="str">
            <v>8Б</v>
          </cell>
          <cell r="O1849" t="str">
            <v>Северный район</v>
          </cell>
          <cell r="P1849">
            <v>70</v>
          </cell>
          <cell r="Q1849">
            <v>139.19999999999999</v>
          </cell>
          <cell r="R1849" t="str">
            <v>подземная</v>
          </cell>
          <cell r="S1849" t="str">
            <v>т. Трасса</v>
          </cell>
        </row>
        <row r="1850">
          <cell r="M1850" t="str">
            <v>8Б</v>
          </cell>
          <cell r="O1850" t="str">
            <v>Северный район</v>
          </cell>
          <cell r="P1850">
            <v>80</v>
          </cell>
          <cell r="Q1850">
            <v>78.400000000000006</v>
          </cell>
          <cell r="R1850" t="str">
            <v>подземная</v>
          </cell>
          <cell r="S1850" t="str">
            <v>т. Трасса</v>
          </cell>
        </row>
        <row r="1851">
          <cell r="M1851" t="str">
            <v>8Б</v>
          </cell>
          <cell r="O1851" t="str">
            <v>Северный район</v>
          </cell>
          <cell r="P1851">
            <v>50</v>
          </cell>
          <cell r="Q1851">
            <v>269.2</v>
          </cell>
          <cell r="R1851" t="str">
            <v>подземная</v>
          </cell>
          <cell r="S1851" t="str">
            <v>т. Трасса</v>
          </cell>
        </row>
        <row r="1852">
          <cell r="M1852">
            <v>8</v>
          </cell>
          <cell r="O1852" t="str">
            <v>Северный район</v>
          </cell>
          <cell r="P1852">
            <v>100</v>
          </cell>
          <cell r="Q1852">
            <v>34</v>
          </cell>
          <cell r="R1852" t="str">
            <v>подземная</v>
          </cell>
          <cell r="S1852" t="str">
            <v>т. Трасса</v>
          </cell>
        </row>
        <row r="1853">
          <cell r="M1853">
            <v>8</v>
          </cell>
          <cell r="O1853" t="str">
            <v>Северный район</v>
          </cell>
          <cell r="P1853">
            <v>50</v>
          </cell>
          <cell r="Q1853">
            <v>17</v>
          </cell>
          <cell r="R1853" t="str">
            <v>подземная</v>
          </cell>
          <cell r="S1853" t="str">
            <v>т. Трасса</v>
          </cell>
        </row>
        <row r="1854">
          <cell r="M1854">
            <v>8</v>
          </cell>
          <cell r="O1854" t="str">
            <v>Северный район</v>
          </cell>
          <cell r="P1854">
            <v>50</v>
          </cell>
          <cell r="Q1854">
            <v>36</v>
          </cell>
          <cell r="R1854" t="str">
            <v>подземная</v>
          </cell>
          <cell r="S1854" t="str">
            <v>т. Трасса</v>
          </cell>
        </row>
        <row r="1855">
          <cell r="M1855">
            <v>4</v>
          </cell>
          <cell r="O1855" t="str">
            <v>Южный район</v>
          </cell>
          <cell r="P1855">
            <v>200</v>
          </cell>
          <cell r="Q1855">
            <v>182</v>
          </cell>
          <cell r="R1855" t="str">
            <v>подземная</v>
          </cell>
          <cell r="S1855" t="str">
            <v>т. Трасса</v>
          </cell>
        </row>
        <row r="1856">
          <cell r="M1856">
            <v>7</v>
          </cell>
          <cell r="O1856" t="str">
            <v>Северный район</v>
          </cell>
          <cell r="P1856">
            <v>150</v>
          </cell>
          <cell r="Q1856">
            <v>55.6</v>
          </cell>
          <cell r="R1856" t="str">
            <v>подземная</v>
          </cell>
          <cell r="S1856" t="str">
            <v>т. Трасса</v>
          </cell>
          <cell r="T1856" t="str">
            <v>4-х трубная</v>
          </cell>
        </row>
        <row r="1857">
          <cell r="M1857">
            <v>7</v>
          </cell>
          <cell r="O1857" t="str">
            <v>Северный район</v>
          </cell>
          <cell r="P1857">
            <v>70</v>
          </cell>
          <cell r="Q1857">
            <v>55.6</v>
          </cell>
          <cell r="R1857" t="str">
            <v>подземная</v>
          </cell>
          <cell r="S1857" t="str">
            <v>ГВС</v>
          </cell>
          <cell r="T1857" t="str">
            <v>4-х трубная</v>
          </cell>
        </row>
        <row r="1858">
          <cell r="M1858">
            <v>1</v>
          </cell>
          <cell r="O1858" t="str">
            <v>Южный район</v>
          </cell>
          <cell r="P1858">
            <v>100</v>
          </cell>
          <cell r="Q1858">
            <v>54.2</v>
          </cell>
          <cell r="R1858" t="str">
            <v>подземная</v>
          </cell>
          <cell r="S1858" t="str">
            <v>т. Трасса</v>
          </cell>
        </row>
        <row r="1859">
          <cell r="M1859">
            <v>6</v>
          </cell>
          <cell r="O1859" t="str">
            <v>Северный район</v>
          </cell>
          <cell r="P1859">
            <v>150</v>
          </cell>
          <cell r="Q1859">
            <v>98</v>
          </cell>
          <cell r="R1859" t="str">
            <v>подземная</v>
          </cell>
          <cell r="S1859" t="str">
            <v>т. Трасса</v>
          </cell>
        </row>
        <row r="1860">
          <cell r="M1860" t="str">
            <v>8Б</v>
          </cell>
          <cell r="O1860" t="str">
            <v>Северный район</v>
          </cell>
          <cell r="P1860">
            <v>250</v>
          </cell>
          <cell r="Q1860">
            <v>30.6</v>
          </cell>
          <cell r="R1860" t="str">
            <v>подземная</v>
          </cell>
          <cell r="S1860" t="str">
            <v>т. Трасса</v>
          </cell>
        </row>
        <row r="1861">
          <cell r="M1861" t="str">
            <v>8Б</v>
          </cell>
          <cell r="O1861" t="str">
            <v>Северный район</v>
          </cell>
          <cell r="P1861">
            <v>150</v>
          </cell>
          <cell r="Q1861">
            <v>208.5</v>
          </cell>
          <cell r="R1861" t="str">
            <v>подземная</v>
          </cell>
          <cell r="S1861" t="str">
            <v>т. Трасса</v>
          </cell>
        </row>
        <row r="1862">
          <cell r="M1862" t="str">
            <v>7Т</v>
          </cell>
          <cell r="O1862" t="str">
            <v>Северный район</v>
          </cell>
          <cell r="P1862">
            <v>100</v>
          </cell>
          <cell r="Q1862">
            <v>30</v>
          </cell>
          <cell r="R1862" t="str">
            <v>подземная</v>
          </cell>
          <cell r="S1862" t="str">
            <v>т. Трасса</v>
          </cell>
        </row>
        <row r="1863">
          <cell r="M1863">
            <v>1</v>
          </cell>
          <cell r="O1863" t="str">
            <v>Южный район</v>
          </cell>
          <cell r="P1863">
            <v>150</v>
          </cell>
          <cell r="Q1863">
            <v>140</v>
          </cell>
          <cell r="R1863" t="str">
            <v>подземная</v>
          </cell>
          <cell r="S1863" t="str">
            <v>т. Трасса</v>
          </cell>
        </row>
        <row r="1864">
          <cell r="M1864" t="str">
            <v>2Н</v>
          </cell>
          <cell r="O1864" t="str">
            <v>Южный район</v>
          </cell>
          <cell r="P1864">
            <v>100</v>
          </cell>
          <cell r="Q1864">
            <v>72.5</v>
          </cell>
          <cell r="R1864" t="str">
            <v>подземная</v>
          </cell>
          <cell r="S1864" t="str">
            <v>т. Трасса</v>
          </cell>
        </row>
        <row r="1865">
          <cell r="M1865" t="str">
            <v>7А</v>
          </cell>
          <cell r="O1865" t="str">
            <v>Северный район</v>
          </cell>
          <cell r="P1865">
            <v>150</v>
          </cell>
          <cell r="Q1865">
            <v>56</v>
          </cell>
          <cell r="R1865" t="str">
            <v>подземная</v>
          </cell>
          <cell r="S1865" t="str">
            <v>т. Трасса</v>
          </cell>
        </row>
        <row r="1866">
          <cell r="M1866">
            <v>4</v>
          </cell>
          <cell r="O1866" t="str">
            <v>Южный район</v>
          </cell>
          <cell r="P1866">
            <v>150</v>
          </cell>
          <cell r="Q1866">
            <v>45</v>
          </cell>
          <cell r="R1866" t="str">
            <v>подземная</v>
          </cell>
          <cell r="S1866" t="str">
            <v>т. Трасса</v>
          </cell>
        </row>
        <row r="1867">
          <cell r="M1867">
            <v>4</v>
          </cell>
          <cell r="O1867" t="str">
            <v>Южный район</v>
          </cell>
          <cell r="P1867">
            <v>100</v>
          </cell>
          <cell r="Q1867">
            <v>17</v>
          </cell>
          <cell r="R1867" t="str">
            <v>подземная</v>
          </cell>
          <cell r="S1867" t="str">
            <v>т. Трасса</v>
          </cell>
        </row>
        <row r="1868">
          <cell r="M1868" t="str">
            <v>6А</v>
          </cell>
          <cell r="O1868" t="str">
            <v>Северный район</v>
          </cell>
          <cell r="P1868">
            <v>125</v>
          </cell>
          <cell r="Q1868">
            <v>112</v>
          </cell>
          <cell r="R1868" t="str">
            <v>Надземная</v>
          </cell>
          <cell r="S1868" t="str">
            <v>т. Трасса</v>
          </cell>
        </row>
        <row r="1869">
          <cell r="M1869" t="str">
            <v>6А</v>
          </cell>
          <cell r="O1869" t="str">
            <v>Северный район</v>
          </cell>
          <cell r="P1869">
            <v>125</v>
          </cell>
          <cell r="Q1869">
            <v>40</v>
          </cell>
          <cell r="R1869" t="str">
            <v>подземная</v>
          </cell>
          <cell r="S1869" t="str">
            <v>т. Трасса</v>
          </cell>
        </row>
        <row r="1870">
          <cell r="M1870">
            <v>7</v>
          </cell>
          <cell r="O1870" t="str">
            <v>Северный район</v>
          </cell>
          <cell r="P1870">
            <v>150</v>
          </cell>
          <cell r="Q1870">
            <v>110.8</v>
          </cell>
          <cell r="R1870" t="str">
            <v>подземная</v>
          </cell>
          <cell r="S1870" t="str">
            <v>т. Трасса</v>
          </cell>
        </row>
        <row r="1871">
          <cell r="M1871">
            <v>7</v>
          </cell>
          <cell r="O1871" t="str">
            <v>Северный район</v>
          </cell>
          <cell r="P1871">
            <v>100</v>
          </cell>
          <cell r="Q1871">
            <v>48.9</v>
          </cell>
          <cell r="R1871" t="str">
            <v>подземная</v>
          </cell>
          <cell r="S1871" t="str">
            <v>т. Трасса</v>
          </cell>
        </row>
        <row r="1872">
          <cell r="M1872">
            <v>8</v>
          </cell>
          <cell r="O1872" t="str">
            <v>Северный район</v>
          </cell>
          <cell r="P1872">
            <v>150</v>
          </cell>
          <cell r="Q1872">
            <v>402.6</v>
          </cell>
          <cell r="R1872" t="str">
            <v>подземная</v>
          </cell>
          <cell r="S1872" t="str">
            <v>т. Трасса</v>
          </cell>
          <cell r="T1872" t="str">
            <v>4-х трубная</v>
          </cell>
        </row>
        <row r="1873">
          <cell r="M1873">
            <v>8</v>
          </cell>
          <cell r="O1873" t="str">
            <v>Северный район</v>
          </cell>
          <cell r="P1873">
            <v>80</v>
          </cell>
          <cell r="Q1873">
            <v>16</v>
          </cell>
          <cell r="R1873" t="str">
            <v>подземная</v>
          </cell>
          <cell r="S1873" t="str">
            <v>т. Трасса</v>
          </cell>
          <cell r="T1873" t="str">
            <v>4-х трубная</v>
          </cell>
        </row>
        <row r="1874">
          <cell r="M1874">
            <v>8</v>
          </cell>
          <cell r="O1874" t="str">
            <v>Северный район</v>
          </cell>
          <cell r="P1874">
            <v>150</v>
          </cell>
          <cell r="Q1874">
            <v>283.60000000000002</v>
          </cell>
          <cell r="R1874" t="str">
            <v>подземная</v>
          </cell>
          <cell r="S1874" t="str">
            <v>ГВС</v>
          </cell>
          <cell r="T1874" t="str">
            <v>4-х трубная</v>
          </cell>
        </row>
        <row r="1875">
          <cell r="M1875">
            <v>8</v>
          </cell>
          <cell r="O1875" t="str">
            <v>Северный район</v>
          </cell>
          <cell r="P1875">
            <v>100</v>
          </cell>
          <cell r="Q1875">
            <v>73.5</v>
          </cell>
          <cell r="R1875" t="str">
            <v>подземная</v>
          </cell>
          <cell r="S1875" t="str">
            <v>ГВС</v>
          </cell>
          <cell r="T1875" t="str">
            <v>4-х трубная</v>
          </cell>
        </row>
        <row r="1876">
          <cell r="M1876">
            <v>8</v>
          </cell>
          <cell r="O1876" t="str">
            <v>Северный район</v>
          </cell>
          <cell r="P1876">
            <v>80</v>
          </cell>
          <cell r="Q1876">
            <v>45.5</v>
          </cell>
          <cell r="R1876" t="str">
            <v>подземная</v>
          </cell>
          <cell r="S1876" t="str">
            <v>ГВС</v>
          </cell>
          <cell r="T1876" t="str">
            <v>4-х трубная</v>
          </cell>
        </row>
        <row r="1877">
          <cell r="M1877">
            <v>8</v>
          </cell>
          <cell r="O1877" t="str">
            <v>Северный район</v>
          </cell>
          <cell r="P1877">
            <v>300</v>
          </cell>
          <cell r="Q1877">
            <v>77.5</v>
          </cell>
          <cell r="R1877" t="str">
            <v>Надземная</v>
          </cell>
          <cell r="S1877" t="str">
            <v>т. Трасса</v>
          </cell>
        </row>
        <row r="1878">
          <cell r="M1878">
            <v>8</v>
          </cell>
          <cell r="O1878" t="str">
            <v>Северный район</v>
          </cell>
          <cell r="P1878">
            <v>250</v>
          </cell>
          <cell r="Q1878">
            <v>572.70000000000005</v>
          </cell>
          <cell r="R1878" t="str">
            <v>Надземная</v>
          </cell>
          <cell r="S1878" t="str">
            <v>т. Трасса</v>
          </cell>
        </row>
        <row r="1879">
          <cell r="M1879">
            <v>8</v>
          </cell>
          <cell r="O1879" t="str">
            <v>Северный район</v>
          </cell>
          <cell r="P1879">
            <v>200</v>
          </cell>
          <cell r="Q1879">
            <v>34.4</v>
          </cell>
          <cell r="R1879" t="str">
            <v>подземная</v>
          </cell>
          <cell r="S1879" t="str">
            <v>т. Трасса</v>
          </cell>
        </row>
        <row r="1880">
          <cell r="M1880">
            <v>8</v>
          </cell>
          <cell r="O1880" t="str">
            <v>Северный район</v>
          </cell>
          <cell r="P1880">
            <v>200</v>
          </cell>
          <cell r="Q1880">
            <v>393.4</v>
          </cell>
          <cell r="R1880" t="str">
            <v>Надземная</v>
          </cell>
          <cell r="S1880" t="str">
            <v>т. Трасса</v>
          </cell>
        </row>
        <row r="1881">
          <cell r="M1881">
            <v>8</v>
          </cell>
          <cell r="O1881" t="str">
            <v>Северный район</v>
          </cell>
          <cell r="P1881">
            <v>150</v>
          </cell>
          <cell r="Q1881">
            <v>150</v>
          </cell>
          <cell r="R1881" t="str">
            <v>Надземная</v>
          </cell>
          <cell r="S1881" t="str">
            <v>т. Трасса</v>
          </cell>
        </row>
        <row r="1882">
          <cell r="M1882">
            <v>8</v>
          </cell>
          <cell r="O1882" t="str">
            <v>Северный район</v>
          </cell>
          <cell r="P1882">
            <v>150</v>
          </cell>
          <cell r="Q1882">
            <v>20</v>
          </cell>
          <cell r="R1882" t="str">
            <v>подземная</v>
          </cell>
          <cell r="S1882" t="str">
            <v>т. Трасса</v>
          </cell>
        </row>
        <row r="1883">
          <cell r="M1883">
            <v>1</v>
          </cell>
          <cell r="O1883" t="str">
            <v>Южный район</v>
          </cell>
          <cell r="P1883">
            <v>200</v>
          </cell>
          <cell r="Q1883">
            <v>106.1</v>
          </cell>
          <cell r="R1883" t="str">
            <v>подземная</v>
          </cell>
          <cell r="S1883" t="str">
            <v>т. Трасса</v>
          </cell>
        </row>
        <row r="1884">
          <cell r="M1884">
            <v>1</v>
          </cell>
          <cell r="O1884" t="str">
            <v>Южный район</v>
          </cell>
          <cell r="P1884">
            <v>150</v>
          </cell>
          <cell r="Q1884">
            <v>21.3</v>
          </cell>
          <cell r="R1884" t="str">
            <v>подземная</v>
          </cell>
          <cell r="S1884" t="str">
            <v>т. Трасса</v>
          </cell>
        </row>
        <row r="1885">
          <cell r="M1885">
            <v>1</v>
          </cell>
          <cell r="O1885" t="str">
            <v>Южный район</v>
          </cell>
          <cell r="P1885">
            <v>100</v>
          </cell>
          <cell r="Q1885">
            <v>60</v>
          </cell>
          <cell r="R1885" t="str">
            <v>подземная</v>
          </cell>
          <cell r="S1885" t="str">
            <v>т. Трасса</v>
          </cell>
        </row>
        <row r="1886">
          <cell r="M1886" t="str">
            <v>ЛПК</v>
          </cell>
          <cell r="O1886" t="str">
            <v>Северный район</v>
          </cell>
          <cell r="P1886">
            <v>150</v>
          </cell>
          <cell r="Q1886">
            <v>223</v>
          </cell>
          <cell r="R1886" t="str">
            <v>Надземная</v>
          </cell>
          <cell r="S1886" t="str">
            <v>т. Трасса</v>
          </cell>
          <cell r="T1886" t="str">
            <v>4-х трубная</v>
          </cell>
        </row>
        <row r="1887">
          <cell r="M1887" t="str">
            <v>ЛПК</v>
          </cell>
          <cell r="O1887" t="str">
            <v>Северный район</v>
          </cell>
          <cell r="P1887">
            <v>70</v>
          </cell>
          <cell r="Q1887">
            <v>321</v>
          </cell>
          <cell r="R1887" t="str">
            <v>Надземная</v>
          </cell>
          <cell r="S1887" t="str">
            <v>т. Трасса</v>
          </cell>
          <cell r="T1887" t="str">
            <v>4-х трубная</v>
          </cell>
        </row>
        <row r="1888">
          <cell r="M1888" t="str">
            <v>ЛПК</v>
          </cell>
          <cell r="O1888" t="str">
            <v>Северный район</v>
          </cell>
          <cell r="P1888">
            <v>40</v>
          </cell>
          <cell r="Q1888">
            <v>240</v>
          </cell>
          <cell r="R1888" t="str">
            <v>Надземная</v>
          </cell>
          <cell r="S1888" t="str">
            <v>ГВС</v>
          </cell>
          <cell r="T1888" t="str">
            <v>4-х трубная</v>
          </cell>
        </row>
        <row r="1889">
          <cell r="M1889" t="str">
            <v>ЛПК</v>
          </cell>
          <cell r="O1889" t="str">
            <v>Северный район</v>
          </cell>
          <cell r="P1889">
            <v>30</v>
          </cell>
          <cell r="Q1889">
            <v>240</v>
          </cell>
          <cell r="R1889" t="str">
            <v>Надземная</v>
          </cell>
          <cell r="S1889" t="str">
            <v>ГВС</v>
          </cell>
          <cell r="T1889" t="str">
            <v>4-х трубная</v>
          </cell>
        </row>
        <row r="1890">
          <cell r="M1890">
            <v>1</v>
          </cell>
          <cell r="O1890" t="str">
            <v>Южный район</v>
          </cell>
          <cell r="P1890">
            <v>100</v>
          </cell>
          <cell r="Q1890">
            <v>22</v>
          </cell>
          <cell r="R1890" t="str">
            <v>подземная</v>
          </cell>
          <cell r="S1890" t="str">
            <v>т. Трасса</v>
          </cell>
        </row>
        <row r="1891">
          <cell r="M1891" t="str">
            <v>2Н</v>
          </cell>
          <cell r="O1891" t="str">
            <v>Южный район</v>
          </cell>
          <cell r="P1891">
            <v>50</v>
          </cell>
          <cell r="Q1891">
            <v>16</v>
          </cell>
          <cell r="R1891" t="str">
            <v>подземная</v>
          </cell>
          <cell r="S1891" t="str">
            <v>т. Трасса</v>
          </cell>
        </row>
        <row r="1892">
          <cell r="M1892">
            <v>1</v>
          </cell>
          <cell r="O1892" t="str">
            <v>Южный район</v>
          </cell>
          <cell r="P1892">
            <v>100</v>
          </cell>
          <cell r="Q1892">
            <v>22.7</v>
          </cell>
          <cell r="R1892" t="str">
            <v>подземная</v>
          </cell>
          <cell r="S1892" t="str">
            <v>т. Трасса</v>
          </cell>
        </row>
        <row r="1893">
          <cell r="M1893">
            <v>1</v>
          </cell>
          <cell r="O1893" t="str">
            <v>Южный район</v>
          </cell>
          <cell r="P1893">
            <v>70</v>
          </cell>
          <cell r="Q1893">
            <v>85.6</v>
          </cell>
          <cell r="R1893" t="str">
            <v>подземная</v>
          </cell>
          <cell r="S1893" t="str">
            <v>т. Трасса</v>
          </cell>
        </row>
        <row r="1894">
          <cell r="M1894">
            <v>4</v>
          </cell>
          <cell r="O1894" t="str">
            <v>Южный район</v>
          </cell>
          <cell r="P1894">
            <v>50</v>
          </cell>
          <cell r="Q1894">
            <v>100.5</v>
          </cell>
          <cell r="R1894" t="str">
            <v>подземная</v>
          </cell>
          <cell r="S1894" t="str">
            <v>т. Трасса</v>
          </cell>
        </row>
        <row r="1895">
          <cell r="M1895" t="str">
            <v>2А</v>
          </cell>
          <cell r="O1895" t="str">
            <v>Южный район</v>
          </cell>
          <cell r="P1895">
            <v>100</v>
          </cell>
          <cell r="Q1895">
            <v>94.5</v>
          </cell>
          <cell r="R1895" t="str">
            <v>подземная</v>
          </cell>
          <cell r="S1895" t="str">
            <v>т. Трасса</v>
          </cell>
        </row>
        <row r="1896">
          <cell r="M1896">
            <v>1</v>
          </cell>
          <cell r="O1896" t="str">
            <v>Южный район</v>
          </cell>
          <cell r="P1896">
            <v>70</v>
          </cell>
          <cell r="Q1896">
            <v>14.5</v>
          </cell>
          <cell r="R1896" t="str">
            <v>подземная</v>
          </cell>
          <cell r="S1896" t="str">
            <v>т. Трасса</v>
          </cell>
        </row>
        <row r="1897">
          <cell r="M1897" t="str">
            <v>2 (ЮГ)</v>
          </cell>
          <cell r="O1897" t="str">
            <v>Южный район</v>
          </cell>
          <cell r="P1897">
            <v>100</v>
          </cell>
          <cell r="Q1897">
            <v>54.7</v>
          </cell>
          <cell r="R1897" t="str">
            <v>подземная</v>
          </cell>
          <cell r="S1897" t="str">
            <v>т. Трасса</v>
          </cell>
        </row>
        <row r="1898">
          <cell r="M1898" t="str">
            <v>2 (ЮГ)</v>
          </cell>
          <cell r="O1898" t="str">
            <v>Южный район</v>
          </cell>
          <cell r="P1898">
            <v>200</v>
          </cell>
          <cell r="Q1898">
            <v>41</v>
          </cell>
          <cell r="R1898" t="str">
            <v>подземная</v>
          </cell>
          <cell r="S1898" t="str">
            <v>т. Трасса</v>
          </cell>
        </row>
        <row r="1899">
          <cell r="M1899">
            <v>4</v>
          </cell>
          <cell r="O1899" t="str">
            <v>Южный район</v>
          </cell>
          <cell r="P1899">
            <v>100</v>
          </cell>
          <cell r="Q1899">
            <v>101</v>
          </cell>
          <cell r="R1899" t="str">
            <v>подземная</v>
          </cell>
          <cell r="S1899" t="str">
            <v>т. Трасса</v>
          </cell>
        </row>
        <row r="1900">
          <cell r="M1900">
            <v>1</v>
          </cell>
          <cell r="O1900" t="str">
            <v>Южный район</v>
          </cell>
          <cell r="P1900">
            <v>80</v>
          </cell>
          <cell r="Q1900">
            <v>23</v>
          </cell>
          <cell r="R1900" t="str">
            <v>подземная</v>
          </cell>
          <cell r="S1900" t="str">
            <v>т. Трасса</v>
          </cell>
        </row>
        <row r="1901">
          <cell r="M1901">
            <v>1</v>
          </cell>
          <cell r="O1901" t="str">
            <v>Южный район</v>
          </cell>
          <cell r="P1901">
            <v>50</v>
          </cell>
          <cell r="Q1901">
            <v>15</v>
          </cell>
          <cell r="R1901" t="str">
            <v>подземная</v>
          </cell>
          <cell r="S1901" t="str">
            <v>т. Трасса</v>
          </cell>
        </row>
        <row r="1902">
          <cell r="M1902">
            <v>1</v>
          </cell>
          <cell r="O1902" t="str">
            <v>Южный район</v>
          </cell>
          <cell r="P1902">
            <v>100</v>
          </cell>
          <cell r="Q1902">
            <v>12</v>
          </cell>
          <cell r="R1902" t="str">
            <v>подземная</v>
          </cell>
          <cell r="S1902" t="str">
            <v>т. Трасса</v>
          </cell>
        </row>
        <row r="1903">
          <cell r="M1903">
            <v>1</v>
          </cell>
          <cell r="O1903" t="str">
            <v>Южный район</v>
          </cell>
          <cell r="P1903">
            <v>150</v>
          </cell>
          <cell r="Q1903">
            <v>123</v>
          </cell>
          <cell r="R1903" t="str">
            <v>подземная</v>
          </cell>
          <cell r="S1903" t="str">
            <v>т. Трасса</v>
          </cell>
        </row>
        <row r="1904">
          <cell r="M1904" t="str">
            <v>2Г</v>
          </cell>
          <cell r="O1904" t="str">
            <v>Южный район</v>
          </cell>
          <cell r="P1904">
            <v>100</v>
          </cell>
          <cell r="Q1904">
            <v>2</v>
          </cell>
          <cell r="R1904" t="str">
            <v>подземная</v>
          </cell>
          <cell r="S1904" t="str">
            <v>т. Трасса</v>
          </cell>
        </row>
        <row r="1905">
          <cell r="M1905">
            <v>4</v>
          </cell>
          <cell r="O1905" t="str">
            <v>Южный район</v>
          </cell>
          <cell r="P1905">
            <v>125</v>
          </cell>
          <cell r="Q1905">
            <v>64</v>
          </cell>
          <cell r="R1905" t="str">
            <v>подземная</v>
          </cell>
          <cell r="S1905" t="str">
            <v>т. Трасса</v>
          </cell>
        </row>
        <row r="1906">
          <cell r="M1906" t="str">
            <v>8А</v>
          </cell>
          <cell r="O1906" t="str">
            <v>Северный район</v>
          </cell>
          <cell r="P1906">
            <v>200</v>
          </cell>
          <cell r="Q1906">
            <v>483.4</v>
          </cell>
          <cell r="R1906" t="str">
            <v>Надземная</v>
          </cell>
          <cell r="S1906" t="str">
            <v>т. Трасса</v>
          </cell>
        </row>
        <row r="1907">
          <cell r="M1907" t="str">
            <v>8А</v>
          </cell>
          <cell r="O1907" t="str">
            <v>Северный район</v>
          </cell>
          <cell r="P1907">
            <v>200</v>
          </cell>
          <cell r="Q1907">
            <v>26.6</v>
          </cell>
          <cell r="R1907" t="str">
            <v>подземная</v>
          </cell>
          <cell r="S1907" t="str">
            <v>т. Трасса</v>
          </cell>
        </row>
        <row r="1908">
          <cell r="M1908">
            <v>4</v>
          </cell>
          <cell r="O1908" t="str">
            <v>Южный район</v>
          </cell>
          <cell r="P1908">
            <v>80</v>
          </cell>
          <cell r="Q1908">
            <v>53</v>
          </cell>
          <cell r="R1908" t="str">
            <v>подземная</v>
          </cell>
          <cell r="S1908" t="str">
            <v>т. Трасса</v>
          </cell>
        </row>
        <row r="1909">
          <cell r="M1909" t="str">
            <v>2Н</v>
          </cell>
          <cell r="O1909" t="str">
            <v>Южный район</v>
          </cell>
          <cell r="P1909">
            <v>100</v>
          </cell>
          <cell r="Q1909">
            <v>28.3</v>
          </cell>
          <cell r="R1909" t="str">
            <v>подземная</v>
          </cell>
          <cell r="S1909" t="str">
            <v>т. Трасса</v>
          </cell>
          <cell r="T1909" t="str">
            <v>4-х трубная</v>
          </cell>
        </row>
        <row r="1910">
          <cell r="M1910" t="str">
            <v>2Н</v>
          </cell>
          <cell r="O1910" t="str">
            <v>Южный район</v>
          </cell>
          <cell r="P1910">
            <v>50</v>
          </cell>
          <cell r="Q1910">
            <v>28.3</v>
          </cell>
          <cell r="R1910" t="str">
            <v>подземная</v>
          </cell>
          <cell r="S1910" t="str">
            <v>ГВС</v>
          </cell>
          <cell r="T1910" t="str">
            <v>4-х трубная</v>
          </cell>
        </row>
        <row r="1911">
          <cell r="M1911" t="str">
            <v>11Л</v>
          </cell>
          <cell r="O1911" t="str">
            <v>Южный район</v>
          </cell>
          <cell r="P1911">
            <v>100</v>
          </cell>
          <cell r="Q1911">
            <v>64</v>
          </cell>
          <cell r="R1911" t="str">
            <v>подземная</v>
          </cell>
          <cell r="S1911" t="str">
            <v>т. Трасса</v>
          </cell>
        </row>
        <row r="1912">
          <cell r="M1912" t="str">
            <v>11Л</v>
          </cell>
          <cell r="O1912" t="str">
            <v>Южный район</v>
          </cell>
          <cell r="P1912">
            <v>80</v>
          </cell>
          <cell r="Q1912">
            <v>70</v>
          </cell>
          <cell r="R1912" t="str">
            <v>подземная</v>
          </cell>
          <cell r="S1912" t="str">
            <v>т. Трасса</v>
          </cell>
        </row>
        <row r="1913">
          <cell r="M1913" t="str">
            <v>6А</v>
          </cell>
          <cell r="O1913" t="str">
            <v>Северный район</v>
          </cell>
          <cell r="P1913">
            <v>50</v>
          </cell>
          <cell r="Q1913">
            <v>42.5</v>
          </cell>
          <cell r="R1913" t="str">
            <v>подземная</v>
          </cell>
          <cell r="S1913" t="str">
            <v>т. Трасса</v>
          </cell>
        </row>
        <row r="1914">
          <cell r="M1914" t="str">
            <v>6А</v>
          </cell>
          <cell r="O1914" t="str">
            <v>Северный район</v>
          </cell>
          <cell r="P1914">
            <v>50</v>
          </cell>
          <cell r="Q1914">
            <v>46</v>
          </cell>
          <cell r="R1914" t="str">
            <v>подземная</v>
          </cell>
          <cell r="S1914" t="str">
            <v>т. Трасса</v>
          </cell>
        </row>
        <row r="1915">
          <cell r="M1915">
            <v>7</v>
          </cell>
          <cell r="O1915" t="str">
            <v>Северный район</v>
          </cell>
          <cell r="P1915">
            <v>50</v>
          </cell>
          <cell r="Q1915">
            <v>35</v>
          </cell>
          <cell r="R1915" t="str">
            <v>подземная</v>
          </cell>
          <cell r="S1915" t="str">
            <v>т. Трасса</v>
          </cell>
        </row>
        <row r="1916">
          <cell r="M1916" t="str">
            <v>6К</v>
          </cell>
          <cell r="O1916" t="str">
            <v>Северный район</v>
          </cell>
          <cell r="P1916">
            <v>50</v>
          </cell>
          <cell r="Q1916">
            <v>57</v>
          </cell>
          <cell r="R1916" t="str">
            <v>подземная</v>
          </cell>
          <cell r="S1916" t="str">
            <v>т. Трасса</v>
          </cell>
        </row>
        <row r="1917">
          <cell r="M1917">
            <v>6</v>
          </cell>
          <cell r="O1917" t="str">
            <v>Северный район</v>
          </cell>
          <cell r="P1917">
            <v>70</v>
          </cell>
          <cell r="Q1917">
            <v>45</v>
          </cell>
          <cell r="R1917" t="str">
            <v>подземная</v>
          </cell>
          <cell r="S1917" t="str">
            <v>т. Трасса</v>
          </cell>
        </row>
        <row r="1918">
          <cell r="M1918">
            <v>8</v>
          </cell>
          <cell r="O1918" t="str">
            <v>Северный район</v>
          </cell>
          <cell r="P1918">
            <v>50</v>
          </cell>
          <cell r="Q1918">
            <v>474</v>
          </cell>
          <cell r="R1918" t="str">
            <v>подземная</v>
          </cell>
          <cell r="S1918" t="str">
            <v>т. Трасса</v>
          </cell>
        </row>
        <row r="1919">
          <cell r="M1919">
            <v>8</v>
          </cell>
          <cell r="O1919" t="str">
            <v>Северный район</v>
          </cell>
          <cell r="P1919">
            <v>300</v>
          </cell>
          <cell r="Q1919">
            <v>76</v>
          </cell>
          <cell r="R1919" t="str">
            <v>подземная</v>
          </cell>
          <cell r="S1919" t="str">
            <v>т. Трасса</v>
          </cell>
          <cell r="T1919" t="str">
            <v>4-х трубная</v>
          </cell>
        </row>
        <row r="1920">
          <cell r="M1920">
            <v>8</v>
          </cell>
          <cell r="O1920" t="str">
            <v>Северный район</v>
          </cell>
          <cell r="P1920">
            <v>200</v>
          </cell>
          <cell r="Q1920">
            <v>183.1</v>
          </cell>
          <cell r="R1920" t="str">
            <v>подземная</v>
          </cell>
          <cell r="S1920" t="str">
            <v>т. Трасса</v>
          </cell>
          <cell r="T1920" t="str">
            <v>4-х трубная</v>
          </cell>
        </row>
        <row r="1921">
          <cell r="M1921">
            <v>8</v>
          </cell>
          <cell r="O1921" t="str">
            <v>Северный район</v>
          </cell>
          <cell r="P1921">
            <v>80</v>
          </cell>
          <cell r="Q1921">
            <v>82</v>
          </cell>
          <cell r="R1921" t="str">
            <v>подземная</v>
          </cell>
          <cell r="S1921" t="str">
            <v>т. Трасса</v>
          </cell>
          <cell r="T1921" t="str">
            <v>4-х трубная</v>
          </cell>
        </row>
        <row r="1922">
          <cell r="M1922">
            <v>8</v>
          </cell>
          <cell r="O1922" t="str">
            <v>Северный район</v>
          </cell>
          <cell r="P1922">
            <v>70</v>
          </cell>
          <cell r="Q1922">
            <v>99.8</v>
          </cell>
          <cell r="R1922" t="str">
            <v>подземная</v>
          </cell>
          <cell r="S1922" t="str">
            <v>т. Трасса</v>
          </cell>
          <cell r="T1922" t="str">
            <v>4-х трубная</v>
          </cell>
        </row>
        <row r="1923">
          <cell r="M1923">
            <v>8</v>
          </cell>
          <cell r="O1923" t="str">
            <v>Северный район</v>
          </cell>
          <cell r="P1923">
            <v>50</v>
          </cell>
          <cell r="Q1923">
            <v>57.2</v>
          </cell>
          <cell r="R1923" t="str">
            <v>подземная</v>
          </cell>
          <cell r="S1923" t="str">
            <v>т. Трасса</v>
          </cell>
          <cell r="T1923" t="str">
            <v>4-х трубная</v>
          </cell>
        </row>
        <row r="1924">
          <cell r="M1924">
            <v>8</v>
          </cell>
          <cell r="O1924" t="str">
            <v>Северный район</v>
          </cell>
          <cell r="P1924">
            <v>200</v>
          </cell>
          <cell r="Q1924">
            <v>183.1</v>
          </cell>
          <cell r="R1924" t="str">
            <v>подземная</v>
          </cell>
          <cell r="S1924" t="str">
            <v>ГВС</v>
          </cell>
          <cell r="T1924" t="str">
            <v>4-х трубная</v>
          </cell>
        </row>
        <row r="1925">
          <cell r="M1925">
            <v>8</v>
          </cell>
          <cell r="O1925" t="str">
            <v>Северный район</v>
          </cell>
          <cell r="P1925">
            <v>80</v>
          </cell>
          <cell r="Q1925">
            <v>82</v>
          </cell>
          <cell r="R1925" t="str">
            <v>подземная</v>
          </cell>
          <cell r="S1925" t="str">
            <v>ГВС</v>
          </cell>
          <cell r="T1925" t="str">
            <v>4-х трубная</v>
          </cell>
        </row>
        <row r="1926">
          <cell r="M1926">
            <v>8</v>
          </cell>
          <cell r="O1926" t="str">
            <v>Северный район</v>
          </cell>
          <cell r="P1926">
            <v>70</v>
          </cell>
          <cell r="Q1926">
            <v>99.8</v>
          </cell>
          <cell r="R1926" t="str">
            <v>подземная</v>
          </cell>
          <cell r="S1926" t="str">
            <v>ГВС</v>
          </cell>
          <cell r="T1926" t="str">
            <v>4-х трубная</v>
          </cell>
        </row>
        <row r="1927">
          <cell r="M1927">
            <v>8</v>
          </cell>
          <cell r="O1927" t="str">
            <v>Северный район</v>
          </cell>
          <cell r="P1927">
            <v>50</v>
          </cell>
          <cell r="Q1927">
            <v>46.2</v>
          </cell>
          <cell r="R1927" t="str">
            <v>подземная</v>
          </cell>
          <cell r="S1927" t="str">
            <v>ГВС</v>
          </cell>
          <cell r="T1927" t="str">
            <v>4-х трубная</v>
          </cell>
        </row>
        <row r="1928">
          <cell r="M1928" t="str">
            <v>2 (Сев)</v>
          </cell>
          <cell r="O1928" t="str">
            <v>Северный район</v>
          </cell>
          <cell r="P1928">
            <v>400</v>
          </cell>
          <cell r="Q1928">
            <v>108.3</v>
          </cell>
          <cell r="R1928" t="str">
            <v>подземная</v>
          </cell>
          <cell r="S1928" t="str">
            <v>т. Трасса</v>
          </cell>
          <cell r="T1928" t="str">
            <v>4-х трубная</v>
          </cell>
        </row>
        <row r="1929">
          <cell r="M1929" t="str">
            <v>2 (Сев)</v>
          </cell>
          <cell r="O1929" t="str">
            <v>Северный район</v>
          </cell>
          <cell r="P1929">
            <v>150</v>
          </cell>
          <cell r="Q1929">
            <v>32.5</v>
          </cell>
          <cell r="R1929" t="str">
            <v>подземная</v>
          </cell>
          <cell r="S1929" t="str">
            <v>т. Трасса</v>
          </cell>
          <cell r="T1929" t="str">
            <v>4-х трубная</v>
          </cell>
        </row>
        <row r="1930">
          <cell r="M1930" t="str">
            <v>2 (Сев)</v>
          </cell>
          <cell r="O1930" t="str">
            <v>Северный район</v>
          </cell>
          <cell r="P1930">
            <v>150</v>
          </cell>
          <cell r="Q1930">
            <v>13.5</v>
          </cell>
          <cell r="R1930" t="str">
            <v>подземная</v>
          </cell>
          <cell r="S1930" t="str">
            <v>т. Трасса</v>
          </cell>
          <cell r="T1930" t="str">
            <v>4-х трубная</v>
          </cell>
        </row>
        <row r="1931">
          <cell r="M1931" t="str">
            <v>2 (Сев)</v>
          </cell>
          <cell r="O1931" t="str">
            <v>Северный район</v>
          </cell>
          <cell r="P1931">
            <v>80</v>
          </cell>
          <cell r="Q1931">
            <v>6</v>
          </cell>
          <cell r="R1931" t="str">
            <v>подземная</v>
          </cell>
          <cell r="S1931" t="str">
            <v>т. Трасса</v>
          </cell>
          <cell r="T1931" t="str">
            <v>4-х трубная</v>
          </cell>
        </row>
        <row r="1932">
          <cell r="M1932" t="str">
            <v>2 (Сев)</v>
          </cell>
          <cell r="O1932" t="str">
            <v>Северный район</v>
          </cell>
          <cell r="P1932">
            <v>150</v>
          </cell>
          <cell r="Q1932">
            <v>89</v>
          </cell>
          <cell r="R1932" t="str">
            <v>подземная</v>
          </cell>
          <cell r="S1932" t="str">
            <v>т. Трасса</v>
          </cell>
          <cell r="T1932" t="str">
            <v>4-х трубная</v>
          </cell>
        </row>
        <row r="1933">
          <cell r="M1933" t="str">
            <v>2 (Сев)</v>
          </cell>
          <cell r="O1933" t="str">
            <v>Северный район</v>
          </cell>
          <cell r="P1933">
            <v>100</v>
          </cell>
          <cell r="Q1933">
            <v>80</v>
          </cell>
          <cell r="R1933" t="str">
            <v>подземная</v>
          </cell>
          <cell r="S1933" t="str">
            <v>т. Трасса</v>
          </cell>
          <cell r="T1933" t="str">
            <v>4-х трубная</v>
          </cell>
        </row>
        <row r="1934">
          <cell r="M1934" t="str">
            <v>2 (Сев)</v>
          </cell>
          <cell r="O1934" t="str">
            <v>Северный район</v>
          </cell>
          <cell r="P1934">
            <v>50</v>
          </cell>
          <cell r="Q1934">
            <v>8</v>
          </cell>
          <cell r="R1934" t="str">
            <v>подземная</v>
          </cell>
          <cell r="S1934" t="str">
            <v>т. Трасса</v>
          </cell>
          <cell r="T1934" t="str">
            <v>4-х трубная</v>
          </cell>
        </row>
        <row r="1935">
          <cell r="M1935" t="str">
            <v>2 (Сев)</v>
          </cell>
          <cell r="O1935" t="str">
            <v>Северный район</v>
          </cell>
          <cell r="P1935">
            <v>150</v>
          </cell>
          <cell r="Q1935">
            <v>93</v>
          </cell>
          <cell r="R1935" t="str">
            <v>подземная</v>
          </cell>
          <cell r="S1935" t="str">
            <v>т. Трасса</v>
          </cell>
          <cell r="T1935" t="str">
            <v>4-х трубная</v>
          </cell>
        </row>
        <row r="1936">
          <cell r="M1936" t="str">
            <v>2 (Сев)</v>
          </cell>
          <cell r="O1936" t="str">
            <v>Северный район</v>
          </cell>
          <cell r="P1936">
            <v>80</v>
          </cell>
          <cell r="Q1936">
            <v>22</v>
          </cell>
          <cell r="R1936" t="str">
            <v>подземная</v>
          </cell>
          <cell r="S1936" t="str">
            <v>т. Трасса</v>
          </cell>
          <cell r="T1936" t="str">
            <v>4-х трубная</v>
          </cell>
        </row>
        <row r="1937">
          <cell r="M1937" t="str">
            <v>2 (Сев)</v>
          </cell>
          <cell r="O1937" t="str">
            <v>Северный район</v>
          </cell>
          <cell r="P1937">
            <v>150</v>
          </cell>
          <cell r="Q1937">
            <v>55</v>
          </cell>
          <cell r="R1937" t="str">
            <v>подземная</v>
          </cell>
          <cell r="S1937" t="str">
            <v>т. Трасса</v>
          </cell>
          <cell r="T1937" t="str">
            <v>4-х трубная</v>
          </cell>
        </row>
        <row r="1938">
          <cell r="M1938" t="str">
            <v>2 (Сев)</v>
          </cell>
          <cell r="O1938" t="str">
            <v>Северный район</v>
          </cell>
          <cell r="P1938">
            <v>50</v>
          </cell>
          <cell r="Q1938">
            <v>55</v>
          </cell>
          <cell r="R1938" t="str">
            <v>подземная</v>
          </cell>
          <cell r="S1938" t="str">
            <v>т. Трасса</v>
          </cell>
          <cell r="T1938" t="str">
            <v>4-х трубная</v>
          </cell>
        </row>
        <row r="1939">
          <cell r="M1939" t="str">
            <v>2 (Сев)</v>
          </cell>
          <cell r="O1939" t="str">
            <v>Северный район</v>
          </cell>
          <cell r="P1939">
            <v>50</v>
          </cell>
          <cell r="Q1939">
            <v>16</v>
          </cell>
          <cell r="R1939" t="str">
            <v>подземная</v>
          </cell>
          <cell r="S1939" t="str">
            <v>т. Трасса</v>
          </cell>
          <cell r="T1939" t="str">
            <v>4-х трубная</v>
          </cell>
        </row>
        <row r="1940">
          <cell r="M1940" t="str">
            <v>2 (Сев)</v>
          </cell>
          <cell r="O1940" t="str">
            <v>Северный район</v>
          </cell>
          <cell r="P1940">
            <v>50</v>
          </cell>
          <cell r="Q1940">
            <v>10</v>
          </cell>
          <cell r="R1940" t="str">
            <v>подземная</v>
          </cell>
          <cell r="S1940" t="str">
            <v>т. Трасса</v>
          </cell>
          <cell r="T1940" t="str">
            <v>4-х трубная</v>
          </cell>
        </row>
        <row r="1941">
          <cell r="M1941" t="str">
            <v>2 (Сев)</v>
          </cell>
          <cell r="O1941" t="str">
            <v>Северный район</v>
          </cell>
          <cell r="P1941">
            <v>50</v>
          </cell>
          <cell r="Q1941">
            <v>22</v>
          </cell>
          <cell r="R1941" t="str">
            <v>подземная</v>
          </cell>
          <cell r="S1941" t="str">
            <v>т. Трасса</v>
          </cell>
          <cell r="T1941" t="str">
            <v>4-х трубная</v>
          </cell>
        </row>
        <row r="1942">
          <cell r="M1942" t="str">
            <v>2 (Сев)</v>
          </cell>
          <cell r="O1942" t="str">
            <v>Северный район</v>
          </cell>
          <cell r="P1942">
            <v>100</v>
          </cell>
          <cell r="Q1942">
            <v>44</v>
          </cell>
          <cell r="R1942" t="str">
            <v>подземная</v>
          </cell>
          <cell r="S1942" t="str">
            <v>т. Трасса</v>
          </cell>
          <cell r="T1942" t="str">
            <v>4-х трубная</v>
          </cell>
        </row>
        <row r="1943">
          <cell r="M1943" t="str">
            <v>2 (Сев)</v>
          </cell>
          <cell r="O1943" t="str">
            <v>Северный район</v>
          </cell>
          <cell r="P1943">
            <v>80</v>
          </cell>
          <cell r="Q1943">
            <v>64</v>
          </cell>
          <cell r="R1943" t="str">
            <v>подземная</v>
          </cell>
          <cell r="S1943" t="str">
            <v>т. Трасса</v>
          </cell>
          <cell r="T1943" t="str">
            <v>4-х трубная</v>
          </cell>
        </row>
        <row r="1944">
          <cell r="M1944" t="str">
            <v>2 (Сев)</v>
          </cell>
          <cell r="O1944" t="str">
            <v>Северный район</v>
          </cell>
          <cell r="P1944">
            <v>50</v>
          </cell>
          <cell r="Q1944">
            <v>18</v>
          </cell>
          <cell r="R1944" t="str">
            <v>подземная</v>
          </cell>
          <cell r="S1944" t="str">
            <v>т. Трасса</v>
          </cell>
          <cell r="T1944" t="str">
            <v>4-х трубная</v>
          </cell>
        </row>
        <row r="1945">
          <cell r="M1945" t="str">
            <v>2 (Сев)</v>
          </cell>
          <cell r="O1945" t="str">
            <v>Северный район</v>
          </cell>
          <cell r="P1945">
            <v>50</v>
          </cell>
          <cell r="Q1945">
            <v>29</v>
          </cell>
          <cell r="R1945" t="str">
            <v>подземная</v>
          </cell>
          <cell r="S1945" t="str">
            <v>т. Трасса</v>
          </cell>
        </row>
        <row r="1946">
          <cell r="M1946" t="str">
            <v>2 (Сев)</v>
          </cell>
          <cell r="O1946" t="str">
            <v>Северный район</v>
          </cell>
          <cell r="P1946">
            <v>150</v>
          </cell>
          <cell r="Q1946">
            <v>44</v>
          </cell>
          <cell r="R1946" t="str">
            <v>подземная</v>
          </cell>
          <cell r="S1946" t="str">
            <v>т. Трасса</v>
          </cell>
          <cell r="T1946" t="str">
            <v>4-х трубная</v>
          </cell>
        </row>
        <row r="1947">
          <cell r="M1947" t="str">
            <v>2 (Сев)</v>
          </cell>
          <cell r="O1947" t="str">
            <v>Северный район</v>
          </cell>
          <cell r="P1947">
            <v>150</v>
          </cell>
          <cell r="Q1947">
            <v>114</v>
          </cell>
          <cell r="R1947" t="str">
            <v>подземная</v>
          </cell>
          <cell r="S1947" t="str">
            <v>т. Трасса</v>
          </cell>
          <cell r="T1947" t="str">
            <v>4-х трубная</v>
          </cell>
        </row>
        <row r="1948">
          <cell r="M1948" t="str">
            <v>2 (Сев)</v>
          </cell>
          <cell r="O1948" t="str">
            <v>Северный район</v>
          </cell>
          <cell r="P1948">
            <v>50</v>
          </cell>
          <cell r="Q1948">
            <v>13</v>
          </cell>
          <cell r="R1948" t="str">
            <v>подземная</v>
          </cell>
          <cell r="S1948" t="str">
            <v>т. Трасса</v>
          </cell>
          <cell r="T1948" t="str">
            <v>4-х трубная</v>
          </cell>
        </row>
        <row r="1949">
          <cell r="M1949" t="str">
            <v>2 (Сев)</v>
          </cell>
          <cell r="O1949" t="str">
            <v>Северный район</v>
          </cell>
          <cell r="P1949">
            <v>50</v>
          </cell>
          <cell r="Q1949">
            <v>31.4</v>
          </cell>
          <cell r="R1949" t="str">
            <v>подземная</v>
          </cell>
          <cell r="S1949" t="str">
            <v>т. Трасса</v>
          </cell>
          <cell r="T1949" t="str">
            <v>4-х трубная</v>
          </cell>
        </row>
        <row r="1950">
          <cell r="M1950" t="str">
            <v>2 (Сев)</v>
          </cell>
          <cell r="O1950" t="str">
            <v>Северный район</v>
          </cell>
          <cell r="P1950">
            <v>40</v>
          </cell>
          <cell r="Q1950">
            <v>12</v>
          </cell>
          <cell r="R1950" t="str">
            <v>подземная</v>
          </cell>
          <cell r="S1950" t="str">
            <v>т. Трасса</v>
          </cell>
        </row>
        <row r="1951">
          <cell r="M1951" t="str">
            <v>2 (Сев)</v>
          </cell>
          <cell r="O1951" t="str">
            <v>Северный район</v>
          </cell>
          <cell r="P1951">
            <v>100</v>
          </cell>
          <cell r="Q1951">
            <v>80</v>
          </cell>
          <cell r="R1951" t="str">
            <v>Надземная</v>
          </cell>
          <cell r="S1951" t="str">
            <v>т. Трасса</v>
          </cell>
        </row>
        <row r="1952">
          <cell r="M1952" t="str">
            <v>2 (Сев)</v>
          </cell>
          <cell r="O1952" t="str">
            <v>Северный район</v>
          </cell>
          <cell r="P1952">
            <v>80</v>
          </cell>
          <cell r="Q1952">
            <v>152</v>
          </cell>
          <cell r="R1952" t="str">
            <v>Надземная</v>
          </cell>
          <cell r="S1952" t="str">
            <v>т. Трасса</v>
          </cell>
        </row>
        <row r="1953">
          <cell r="M1953" t="str">
            <v>2 (Сев)</v>
          </cell>
          <cell r="O1953" t="str">
            <v>Северный район</v>
          </cell>
          <cell r="P1953">
            <v>25</v>
          </cell>
          <cell r="Q1953">
            <v>17</v>
          </cell>
          <cell r="R1953" t="str">
            <v>подземная</v>
          </cell>
          <cell r="S1953" t="str">
            <v>ГВС</v>
          </cell>
          <cell r="T1953" t="str">
            <v>4-х трубная</v>
          </cell>
        </row>
        <row r="1954">
          <cell r="M1954" t="str">
            <v>2 (Сев)</v>
          </cell>
          <cell r="O1954" t="str">
            <v>Северный район</v>
          </cell>
          <cell r="P1954">
            <v>50</v>
          </cell>
          <cell r="Q1954">
            <v>30</v>
          </cell>
          <cell r="R1954" t="str">
            <v>подземная</v>
          </cell>
          <cell r="S1954" t="str">
            <v>ГВС</v>
          </cell>
          <cell r="T1954" t="str">
            <v>4-х трубная</v>
          </cell>
        </row>
        <row r="1955">
          <cell r="M1955" t="str">
            <v>2 (Сев)</v>
          </cell>
          <cell r="O1955" t="str">
            <v>Северный район</v>
          </cell>
          <cell r="P1955">
            <v>80</v>
          </cell>
          <cell r="Q1955">
            <v>106</v>
          </cell>
          <cell r="R1955" t="str">
            <v>подземная</v>
          </cell>
          <cell r="S1955" t="str">
            <v>ГВС</v>
          </cell>
          <cell r="T1955" t="str">
            <v>4-х трубная</v>
          </cell>
        </row>
        <row r="1956">
          <cell r="M1956" t="str">
            <v>2 (Сев)</v>
          </cell>
          <cell r="O1956" t="str">
            <v>Северный район</v>
          </cell>
          <cell r="P1956">
            <v>100</v>
          </cell>
          <cell r="Q1956">
            <v>247.2</v>
          </cell>
          <cell r="R1956" t="str">
            <v>подземная</v>
          </cell>
          <cell r="S1956" t="str">
            <v>ГВС</v>
          </cell>
          <cell r="T1956" t="str">
            <v>4-х трубная</v>
          </cell>
        </row>
        <row r="1957">
          <cell r="M1957" t="str">
            <v>2 (Сев)</v>
          </cell>
          <cell r="O1957" t="str">
            <v>Северный район</v>
          </cell>
          <cell r="P1957">
            <v>70</v>
          </cell>
          <cell r="Q1957">
            <v>70</v>
          </cell>
          <cell r="R1957" t="str">
            <v>подземная</v>
          </cell>
          <cell r="S1957" t="str">
            <v>ГВС</v>
          </cell>
          <cell r="T1957" t="str">
            <v>4-х трубная</v>
          </cell>
        </row>
        <row r="1958">
          <cell r="M1958" t="str">
            <v>2 (Сев)</v>
          </cell>
          <cell r="O1958" t="str">
            <v>Северный район</v>
          </cell>
          <cell r="P1958">
            <v>50</v>
          </cell>
          <cell r="Q1958">
            <v>70</v>
          </cell>
          <cell r="R1958" t="str">
            <v>подземная</v>
          </cell>
          <cell r="S1958" t="str">
            <v>ГВС</v>
          </cell>
          <cell r="T1958" t="str">
            <v>4-х трубная</v>
          </cell>
        </row>
        <row r="1959">
          <cell r="M1959" t="str">
            <v>2 (Сев)</v>
          </cell>
          <cell r="O1959" t="str">
            <v>Северный район</v>
          </cell>
          <cell r="P1959">
            <v>70</v>
          </cell>
          <cell r="Q1959">
            <v>69</v>
          </cell>
          <cell r="R1959" t="str">
            <v>подземная</v>
          </cell>
          <cell r="S1959" t="str">
            <v>ГВС</v>
          </cell>
          <cell r="T1959" t="str">
            <v>4-х трубная</v>
          </cell>
        </row>
        <row r="1960">
          <cell r="M1960" t="str">
            <v>2 (Сев)</v>
          </cell>
          <cell r="O1960" t="str">
            <v>Северный район</v>
          </cell>
          <cell r="P1960">
            <v>50</v>
          </cell>
          <cell r="Q1960">
            <v>69</v>
          </cell>
          <cell r="R1960" t="str">
            <v>подземная</v>
          </cell>
          <cell r="S1960" t="str">
            <v>ГВС</v>
          </cell>
          <cell r="T1960" t="str">
            <v>4-х трубная</v>
          </cell>
        </row>
        <row r="1961">
          <cell r="M1961" t="str">
            <v>2 (Сев)</v>
          </cell>
          <cell r="O1961" t="str">
            <v>Северный район</v>
          </cell>
          <cell r="P1961">
            <v>80</v>
          </cell>
          <cell r="Q1961">
            <v>120</v>
          </cell>
          <cell r="R1961" t="str">
            <v>подземная</v>
          </cell>
          <cell r="S1961" t="str">
            <v>ГВС</v>
          </cell>
          <cell r="T1961" t="str">
            <v>4-х трубная</v>
          </cell>
        </row>
        <row r="1962">
          <cell r="M1962" t="str">
            <v>2 (Сев)</v>
          </cell>
          <cell r="O1962" t="str">
            <v>Северный район</v>
          </cell>
          <cell r="P1962">
            <v>70</v>
          </cell>
          <cell r="Q1962">
            <v>120</v>
          </cell>
          <cell r="R1962" t="str">
            <v>подземная</v>
          </cell>
          <cell r="S1962" t="str">
            <v>ГВС</v>
          </cell>
          <cell r="T1962" t="str">
            <v>4-х трубная</v>
          </cell>
        </row>
        <row r="1963">
          <cell r="M1963" t="str">
            <v>2 (Сев)</v>
          </cell>
          <cell r="O1963" t="str">
            <v>Северный район</v>
          </cell>
          <cell r="P1963">
            <v>100</v>
          </cell>
          <cell r="Q1963">
            <v>68</v>
          </cell>
          <cell r="R1963" t="str">
            <v>подземная</v>
          </cell>
          <cell r="S1963" t="str">
            <v>ГВС</v>
          </cell>
          <cell r="T1963" t="str">
            <v>4-х трубная</v>
          </cell>
        </row>
        <row r="1964">
          <cell r="M1964" t="str">
            <v>2 (Сев)</v>
          </cell>
          <cell r="O1964" t="str">
            <v>Северный район</v>
          </cell>
          <cell r="P1964">
            <v>50</v>
          </cell>
          <cell r="Q1964">
            <v>15</v>
          </cell>
          <cell r="R1964" t="str">
            <v>подземная</v>
          </cell>
          <cell r="S1964" t="str">
            <v>ГВС</v>
          </cell>
          <cell r="T1964" t="str">
            <v>4-х трубная</v>
          </cell>
        </row>
        <row r="1965">
          <cell r="M1965" t="str">
            <v>2 (Сев)</v>
          </cell>
          <cell r="O1965" t="str">
            <v>Северный район</v>
          </cell>
          <cell r="P1965">
            <v>100</v>
          </cell>
          <cell r="Q1965">
            <v>17.5</v>
          </cell>
          <cell r="R1965" t="str">
            <v>подземная</v>
          </cell>
          <cell r="S1965" t="str">
            <v>ГВС</v>
          </cell>
          <cell r="T1965" t="str">
            <v>4-х трубная</v>
          </cell>
        </row>
        <row r="1966">
          <cell r="M1966" t="str">
            <v>2 (Сев)</v>
          </cell>
          <cell r="O1966" t="str">
            <v>Северный район</v>
          </cell>
          <cell r="P1966">
            <v>80</v>
          </cell>
          <cell r="Q1966">
            <v>57</v>
          </cell>
          <cell r="R1966" t="str">
            <v>подземная</v>
          </cell>
          <cell r="S1966" t="str">
            <v>ГВС</v>
          </cell>
          <cell r="T1966" t="str">
            <v>4-х трубная</v>
          </cell>
        </row>
        <row r="1967">
          <cell r="M1967" t="str">
            <v>2 (Сев)</v>
          </cell>
          <cell r="O1967" t="str">
            <v>Северный район</v>
          </cell>
          <cell r="P1967">
            <v>80</v>
          </cell>
          <cell r="Q1967">
            <v>32</v>
          </cell>
          <cell r="R1967" t="str">
            <v>подземная</v>
          </cell>
          <cell r="S1967" t="str">
            <v>ГВС</v>
          </cell>
          <cell r="T1967" t="str">
            <v>4-х трубная</v>
          </cell>
        </row>
        <row r="1968">
          <cell r="M1968" t="str">
            <v>2 (Сев)</v>
          </cell>
          <cell r="O1968" t="str">
            <v>Северный район</v>
          </cell>
          <cell r="P1968">
            <v>80</v>
          </cell>
          <cell r="Q1968">
            <v>23</v>
          </cell>
          <cell r="R1968" t="str">
            <v>подземная</v>
          </cell>
          <cell r="S1968" t="str">
            <v>ГВС</v>
          </cell>
          <cell r="T1968" t="str">
            <v>4-х трубная</v>
          </cell>
        </row>
        <row r="1969">
          <cell r="M1969" t="str">
            <v>2 (Сев)</v>
          </cell>
          <cell r="O1969" t="str">
            <v>Северный район</v>
          </cell>
          <cell r="P1969">
            <v>100</v>
          </cell>
          <cell r="Q1969">
            <v>40.5</v>
          </cell>
          <cell r="R1969" t="str">
            <v>подземная</v>
          </cell>
          <cell r="S1969" t="str">
            <v>ГВС</v>
          </cell>
          <cell r="T1969" t="str">
            <v>4-х трубная</v>
          </cell>
        </row>
        <row r="1970">
          <cell r="M1970" t="str">
            <v>2 (Сев)</v>
          </cell>
          <cell r="O1970" t="str">
            <v>Северный район</v>
          </cell>
          <cell r="P1970">
            <v>100</v>
          </cell>
          <cell r="Q1970">
            <v>34</v>
          </cell>
          <cell r="R1970" t="str">
            <v>подземная</v>
          </cell>
          <cell r="S1970" t="str">
            <v>ГВС</v>
          </cell>
          <cell r="T1970" t="str">
            <v>4-х трубная</v>
          </cell>
        </row>
        <row r="1971">
          <cell r="M1971" t="str">
            <v>2 (Сев)</v>
          </cell>
          <cell r="O1971" t="str">
            <v>Северный район</v>
          </cell>
          <cell r="P1971">
            <v>100</v>
          </cell>
          <cell r="Q1971">
            <v>48</v>
          </cell>
          <cell r="R1971" t="str">
            <v>подземная</v>
          </cell>
          <cell r="S1971" t="str">
            <v>ГВС</v>
          </cell>
          <cell r="T1971" t="str">
            <v>4-х трубная</v>
          </cell>
        </row>
        <row r="1972">
          <cell r="M1972" t="str">
            <v>2 (Сев)</v>
          </cell>
          <cell r="O1972" t="str">
            <v>Северный район</v>
          </cell>
          <cell r="P1972">
            <v>100</v>
          </cell>
          <cell r="Q1972">
            <v>13</v>
          </cell>
          <cell r="R1972" t="str">
            <v>подземная</v>
          </cell>
          <cell r="S1972" t="str">
            <v>ГВС</v>
          </cell>
          <cell r="T1972" t="str">
            <v>4-х трубная</v>
          </cell>
        </row>
        <row r="1973">
          <cell r="M1973" t="str">
            <v>2 (Сев)</v>
          </cell>
          <cell r="O1973" t="str">
            <v>Северный район</v>
          </cell>
          <cell r="P1973">
            <v>100</v>
          </cell>
          <cell r="Q1973">
            <v>101</v>
          </cell>
          <cell r="R1973" t="str">
            <v>подземная</v>
          </cell>
          <cell r="S1973" t="str">
            <v>ГВС</v>
          </cell>
          <cell r="T1973" t="str">
            <v>4-х трубная</v>
          </cell>
        </row>
        <row r="1974">
          <cell r="M1974" t="str">
            <v>2 (Сев)</v>
          </cell>
          <cell r="O1974" t="str">
            <v>Северный район</v>
          </cell>
          <cell r="P1974">
            <v>100</v>
          </cell>
          <cell r="Q1974">
            <v>48</v>
          </cell>
          <cell r="R1974" t="str">
            <v>подземная</v>
          </cell>
          <cell r="S1974" t="str">
            <v>ГВС</v>
          </cell>
          <cell r="T1974" t="str">
            <v>4-х трубная</v>
          </cell>
        </row>
        <row r="1975">
          <cell r="M1975" t="str">
            <v>2 (Сев)</v>
          </cell>
          <cell r="O1975" t="str">
            <v>Северный район</v>
          </cell>
          <cell r="P1975">
            <v>80</v>
          </cell>
          <cell r="Q1975">
            <v>19</v>
          </cell>
          <cell r="R1975" t="str">
            <v>подземная</v>
          </cell>
          <cell r="S1975" t="str">
            <v>ГВС</v>
          </cell>
          <cell r="T1975" t="str">
            <v>4-х трубная</v>
          </cell>
        </row>
        <row r="1976">
          <cell r="M1976" t="str">
            <v>2 (Сев)</v>
          </cell>
          <cell r="O1976" t="str">
            <v>Северный район</v>
          </cell>
          <cell r="P1976">
            <v>300</v>
          </cell>
          <cell r="Q1976">
            <v>15</v>
          </cell>
          <cell r="R1976" t="str">
            <v>подземная</v>
          </cell>
          <cell r="S1976" t="str">
            <v>ГВС</v>
          </cell>
          <cell r="T1976" t="str">
            <v>4-х трубная</v>
          </cell>
        </row>
        <row r="1977">
          <cell r="M1977" t="str">
            <v>2 (Сев)</v>
          </cell>
          <cell r="O1977" t="str">
            <v>Северный район</v>
          </cell>
          <cell r="P1977">
            <v>300</v>
          </cell>
          <cell r="Q1977">
            <v>15</v>
          </cell>
          <cell r="R1977" t="str">
            <v>подземная</v>
          </cell>
          <cell r="S1977" t="str">
            <v>ГВС</v>
          </cell>
          <cell r="T1977" t="str">
            <v>4-х трубная</v>
          </cell>
        </row>
        <row r="1978">
          <cell r="M1978" t="str">
            <v>2 (Сев)</v>
          </cell>
          <cell r="O1978" t="str">
            <v>Северный район</v>
          </cell>
          <cell r="P1978">
            <v>150</v>
          </cell>
          <cell r="Q1978">
            <v>50</v>
          </cell>
          <cell r="R1978" t="str">
            <v>подземная</v>
          </cell>
          <cell r="S1978" t="str">
            <v>ГВС</v>
          </cell>
          <cell r="T1978" t="str">
            <v>4-х трубная</v>
          </cell>
        </row>
        <row r="1979">
          <cell r="M1979" t="str">
            <v>2 (Сев)</v>
          </cell>
          <cell r="O1979" t="str">
            <v>Северный район</v>
          </cell>
          <cell r="P1979">
            <v>30</v>
          </cell>
          <cell r="Q1979">
            <v>50</v>
          </cell>
          <cell r="R1979" t="str">
            <v>подземная</v>
          </cell>
          <cell r="S1979" t="str">
            <v>ГВС</v>
          </cell>
          <cell r="T1979" t="str">
            <v>4-х трубная</v>
          </cell>
        </row>
        <row r="1980">
          <cell r="M1980" t="str">
            <v>2 (Сев)</v>
          </cell>
          <cell r="O1980" t="str">
            <v>Северный район</v>
          </cell>
          <cell r="P1980">
            <v>40</v>
          </cell>
          <cell r="Q1980">
            <v>27</v>
          </cell>
          <cell r="R1980" t="str">
            <v>подземная</v>
          </cell>
          <cell r="S1980" t="str">
            <v>т. Трасса</v>
          </cell>
          <cell r="T1980" t="str">
            <v>4-х трубная</v>
          </cell>
        </row>
        <row r="1981">
          <cell r="M1981" t="str">
            <v>2 (Сев)</v>
          </cell>
          <cell r="O1981" t="str">
            <v>Северный район</v>
          </cell>
          <cell r="P1981">
            <v>25</v>
          </cell>
          <cell r="Q1981">
            <v>12</v>
          </cell>
          <cell r="R1981" t="str">
            <v>подземная</v>
          </cell>
          <cell r="S1981" t="str">
            <v>т. Трасса</v>
          </cell>
          <cell r="T1981" t="str">
            <v>4-х трубная</v>
          </cell>
        </row>
        <row r="1982">
          <cell r="M1982" t="str">
            <v>2 (Сев)</v>
          </cell>
          <cell r="O1982" t="str">
            <v>Северный район</v>
          </cell>
          <cell r="P1982">
            <v>40</v>
          </cell>
          <cell r="Q1982">
            <v>30.5</v>
          </cell>
          <cell r="R1982" t="str">
            <v>подземная</v>
          </cell>
          <cell r="S1982" t="str">
            <v>ГВС</v>
          </cell>
          <cell r="T1982" t="str">
            <v>4-х трубная</v>
          </cell>
        </row>
        <row r="1983">
          <cell r="M1983" t="str">
            <v>2 (Сев)</v>
          </cell>
          <cell r="O1983" t="str">
            <v>Северный район</v>
          </cell>
          <cell r="P1983">
            <v>30</v>
          </cell>
          <cell r="Q1983">
            <v>16</v>
          </cell>
          <cell r="R1983" t="str">
            <v>подземная</v>
          </cell>
          <cell r="S1983" t="str">
            <v>ГВС</v>
          </cell>
          <cell r="T1983" t="str">
            <v>4-х трубная</v>
          </cell>
        </row>
        <row r="1984">
          <cell r="M1984" t="str">
            <v>2 (Сев)</v>
          </cell>
          <cell r="O1984" t="str">
            <v>Северный район</v>
          </cell>
          <cell r="P1984">
            <v>50</v>
          </cell>
          <cell r="Q1984">
            <v>30.2</v>
          </cell>
          <cell r="R1984" t="str">
            <v>подземная</v>
          </cell>
          <cell r="S1984" t="str">
            <v>ГВС</v>
          </cell>
          <cell r="T1984" t="str">
            <v>4-х трубная</v>
          </cell>
        </row>
        <row r="1985">
          <cell r="M1985" t="str">
            <v>2 (Сев)</v>
          </cell>
          <cell r="O1985" t="str">
            <v>Северный район</v>
          </cell>
          <cell r="P1985">
            <v>30</v>
          </cell>
          <cell r="Q1985">
            <v>24</v>
          </cell>
          <cell r="R1985" t="str">
            <v>подземная</v>
          </cell>
          <cell r="S1985" t="str">
            <v>ГВС</v>
          </cell>
          <cell r="T1985" t="str">
            <v>4-х трубная</v>
          </cell>
        </row>
        <row r="1986">
          <cell r="M1986" t="str">
            <v>2 (Сев)</v>
          </cell>
          <cell r="O1986" t="str">
            <v>Северный район</v>
          </cell>
          <cell r="P1986">
            <v>30</v>
          </cell>
          <cell r="Q1986">
            <v>75</v>
          </cell>
          <cell r="R1986" t="str">
            <v>подземная</v>
          </cell>
          <cell r="S1986" t="str">
            <v>ГВС</v>
          </cell>
          <cell r="T1986" t="str">
            <v>4-х трубная</v>
          </cell>
        </row>
        <row r="1987">
          <cell r="M1987" t="str">
            <v>2 (Сев)</v>
          </cell>
          <cell r="O1987" t="str">
            <v>Северный район</v>
          </cell>
          <cell r="P1987">
            <v>40</v>
          </cell>
          <cell r="Q1987">
            <v>5</v>
          </cell>
          <cell r="R1987" t="str">
            <v>подземная</v>
          </cell>
          <cell r="S1987" t="str">
            <v>ГВС</v>
          </cell>
          <cell r="T1987" t="str">
            <v>4-х трубная</v>
          </cell>
        </row>
        <row r="1988">
          <cell r="M1988" t="str">
            <v>2 (Сев)</v>
          </cell>
          <cell r="O1988" t="str">
            <v>Северный район</v>
          </cell>
          <cell r="P1988">
            <v>50</v>
          </cell>
          <cell r="Q1988">
            <v>16.5</v>
          </cell>
          <cell r="R1988" t="str">
            <v>подземная</v>
          </cell>
          <cell r="S1988" t="str">
            <v>ГВС</v>
          </cell>
          <cell r="T1988" t="str">
            <v>4-х трубная</v>
          </cell>
        </row>
        <row r="1989">
          <cell r="M1989" t="str">
            <v>2 (Сев)</v>
          </cell>
          <cell r="O1989" t="str">
            <v>Северный район</v>
          </cell>
          <cell r="P1989">
            <v>25</v>
          </cell>
          <cell r="Q1989">
            <v>16</v>
          </cell>
          <cell r="R1989" t="str">
            <v>подземная</v>
          </cell>
          <cell r="S1989" t="str">
            <v>ГВС</v>
          </cell>
          <cell r="T1989" t="str">
            <v>4-х трубная</v>
          </cell>
        </row>
        <row r="1990">
          <cell r="M1990" t="str">
            <v>2 (Сев)</v>
          </cell>
          <cell r="O1990" t="str">
            <v>Северный район</v>
          </cell>
          <cell r="P1990">
            <v>40</v>
          </cell>
          <cell r="Q1990">
            <v>22.4</v>
          </cell>
          <cell r="R1990" t="str">
            <v>подземная</v>
          </cell>
          <cell r="S1990" t="str">
            <v>ГВС</v>
          </cell>
          <cell r="T1990" t="str">
            <v>4-х трубная</v>
          </cell>
        </row>
        <row r="1991">
          <cell r="M1991" t="str">
            <v>2 (Сев)</v>
          </cell>
          <cell r="O1991" t="str">
            <v>Северный район</v>
          </cell>
          <cell r="P1991">
            <v>30</v>
          </cell>
          <cell r="Q1991">
            <v>16</v>
          </cell>
          <cell r="R1991" t="str">
            <v>подземная</v>
          </cell>
          <cell r="S1991" t="str">
            <v>ГВС</v>
          </cell>
          <cell r="T1991" t="str">
            <v>4-х трубная</v>
          </cell>
        </row>
        <row r="1992">
          <cell r="M1992" t="str">
            <v>2 (Сев)</v>
          </cell>
          <cell r="O1992" t="str">
            <v>Северный район</v>
          </cell>
          <cell r="P1992">
            <v>100</v>
          </cell>
          <cell r="Q1992">
            <v>383</v>
          </cell>
          <cell r="R1992" t="str">
            <v>подземная</v>
          </cell>
          <cell r="S1992" t="str">
            <v>ГВС</v>
          </cell>
          <cell r="T1992" t="str">
            <v>4-х трубная</v>
          </cell>
        </row>
        <row r="1993">
          <cell r="M1993" t="str">
            <v>2 (Сев)</v>
          </cell>
          <cell r="O1993" t="str">
            <v>Северный район</v>
          </cell>
          <cell r="P1993">
            <v>80</v>
          </cell>
          <cell r="Q1993">
            <v>36</v>
          </cell>
          <cell r="R1993" t="str">
            <v>подземная</v>
          </cell>
          <cell r="S1993" t="str">
            <v>ГВС</v>
          </cell>
          <cell r="T1993" t="str">
            <v>4-х трубная</v>
          </cell>
        </row>
        <row r="1994">
          <cell r="M1994" t="str">
            <v>2 (Сев)</v>
          </cell>
          <cell r="O1994" t="str">
            <v>Северный район</v>
          </cell>
          <cell r="P1994">
            <v>50</v>
          </cell>
          <cell r="Q1994">
            <v>36</v>
          </cell>
          <cell r="R1994" t="str">
            <v>подземная</v>
          </cell>
          <cell r="S1994" t="str">
            <v>ГВС</v>
          </cell>
          <cell r="T1994" t="str">
            <v>4-х трубная</v>
          </cell>
        </row>
        <row r="1995">
          <cell r="M1995" t="str">
            <v>2 (Сев)</v>
          </cell>
          <cell r="O1995" t="str">
            <v>Северный район</v>
          </cell>
          <cell r="P1995">
            <v>80</v>
          </cell>
          <cell r="Q1995">
            <v>90</v>
          </cell>
          <cell r="R1995" t="str">
            <v>подземная</v>
          </cell>
          <cell r="S1995" t="str">
            <v>ГВС</v>
          </cell>
          <cell r="T1995" t="str">
            <v>4-х трубная</v>
          </cell>
        </row>
        <row r="1996">
          <cell r="M1996" t="str">
            <v>2 (Сев)</v>
          </cell>
          <cell r="O1996" t="str">
            <v>Северный район</v>
          </cell>
          <cell r="P1996">
            <v>50</v>
          </cell>
          <cell r="Q1996">
            <v>90</v>
          </cell>
          <cell r="R1996" t="str">
            <v>подземная</v>
          </cell>
          <cell r="S1996" t="str">
            <v>ГВС</v>
          </cell>
          <cell r="T1996" t="str">
            <v>4-х трубная</v>
          </cell>
        </row>
        <row r="1997">
          <cell r="M1997" t="str">
            <v>2 (Сев)</v>
          </cell>
          <cell r="O1997" t="str">
            <v>Северный район</v>
          </cell>
          <cell r="P1997">
            <v>70</v>
          </cell>
          <cell r="Q1997">
            <v>75</v>
          </cell>
          <cell r="R1997" t="str">
            <v>подземная</v>
          </cell>
          <cell r="S1997" t="str">
            <v>ГВС</v>
          </cell>
          <cell r="T1997" t="str">
            <v>4-х трубная</v>
          </cell>
        </row>
        <row r="1998">
          <cell r="M1998" t="str">
            <v>2 (Сев)</v>
          </cell>
          <cell r="O1998" t="str">
            <v>Северный район</v>
          </cell>
          <cell r="P1998">
            <v>50</v>
          </cell>
          <cell r="Q1998">
            <v>75</v>
          </cell>
          <cell r="R1998" t="str">
            <v>подземная</v>
          </cell>
          <cell r="S1998" t="str">
            <v>ГВС</v>
          </cell>
          <cell r="T1998" t="str">
            <v>4-х трубная</v>
          </cell>
        </row>
        <row r="1999">
          <cell r="M1999" t="str">
            <v>2 (Сев)</v>
          </cell>
          <cell r="O1999" t="str">
            <v>Северный район</v>
          </cell>
          <cell r="P1999">
            <v>80</v>
          </cell>
          <cell r="Q1999">
            <v>18</v>
          </cell>
          <cell r="R1999" t="str">
            <v>подземная</v>
          </cell>
          <cell r="S1999" t="str">
            <v>т. Трасса</v>
          </cell>
          <cell r="T1999" t="str">
            <v>4-х трубная</v>
          </cell>
        </row>
        <row r="2000">
          <cell r="M2000" t="str">
            <v>2 (Сев)</v>
          </cell>
          <cell r="O2000" t="str">
            <v>Северный район</v>
          </cell>
          <cell r="P2000">
            <v>200</v>
          </cell>
          <cell r="Q2000">
            <v>101</v>
          </cell>
          <cell r="R2000" t="str">
            <v>подземная</v>
          </cell>
          <cell r="S2000" t="str">
            <v>т. Трасса</v>
          </cell>
          <cell r="T2000" t="str">
            <v>4-х трубная</v>
          </cell>
        </row>
        <row r="2001">
          <cell r="M2001" t="str">
            <v>2 (Сев)</v>
          </cell>
          <cell r="O2001" t="str">
            <v>Северный район</v>
          </cell>
          <cell r="P2001">
            <v>200</v>
          </cell>
          <cell r="Q2001">
            <v>48</v>
          </cell>
          <cell r="R2001" t="str">
            <v>подземная</v>
          </cell>
          <cell r="S2001" t="str">
            <v>т. Трасса</v>
          </cell>
          <cell r="T2001" t="str">
            <v>4-х трубная</v>
          </cell>
        </row>
        <row r="2002">
          <cell r="M2002" t="str">
            <v>2 (Сев)</v>
          </cell>
          <cell r="O2002" t="str">
            <v>Северный район</v>
          </cell>
          <cell r="P2002">
            <v>100</v>
          </cell>
          <cell r="Q2002">
            <v>19</v>
          </cell>
          <cell r="R2002" t="str">
            <v>подземная</v>
          </cell>
          <cell r="S2002" t="str">
            <v>т. Трасса</v>
          </cell>
          <cell r="T2002" t="str">
            <v>4-х трубная</v>
          </cell>
        </row>
        <row r="2003">
          <cell r="M2003" t="str">
            <v>2 (Сев)</v>
          </cell>
          <cell r="O2003" t="str">
            <v>Северный район</v>
          </cell>
          <cell r="P2003">
            <v>100</v>
          </cell>
          <cell r="Q2003">
            <v>25</v>
          </cell>
          <cell r="R2003" t="str">
            <v>подземная</v>
          </cell>
          <cell r="S2003" t="str">
            <v>т. Трасса</v>
          </cell>
          <cell r="T2003" t="str">
            <v>4-х трубная</v>
          </cell>
        </row>
        <row r="2004">
          <cell r="M2004" t="str">
            <v>2 (Сев)</v>
          </cell>
          <cell r="O2004" t="str">
            <v>Северный район</v>
          </cell>
          <cell r="P2004">
            <v>100</v>
          </cell>
          <cell r="Q2004">
            <v>74</v>
          </cell>
          <cell r="R2004" t="str">
            <v>подземная</v>
          </cell>
          <cell r="S2004" t="str">
            <v>т. Трасса</v>
          </cell>
          <cell r="T2004" t="str">
            <v>4-х трубная</v>
          </cell>
        </row>
        <row r="2005">
          <cell r="M2005" t="str">
            <v>2 (Сев)</v>
          </cell>
          <cell r="O2005" t="str">
            <v>Северный район</v>
          </cell>
          <cell r="P2005">
            <v>200</v>
          </cell>
          <cell r="Q2005">
            <v>28</v>
          </cell>
          <cell r="R2005" t="str">
            <v>подземная</v>
          </cell>
          <cell r="S2005" t="str">
            <v>т. Трасса</v>
          </cell>
          <cell r="T2005" t="str">
            <v>4-х трубная</v>
          </cell>
        </row>
        <row r="2006">
          <cell r="M2006" t="str">
            <v>2 (Сев)</v>
          </cell>
          <cell r="O2006" t="str">
            <v>Северный район</v>
          </cell>
          <cell r="P2006">
            <v>50</v>
          </cell>
          <cell r="Q2006">
            <v>35</v>
          </cell>
          <cell r="R2006" t="str">
            <v>подземная</v>
          </cell>
          <cell r="S2006" t="str">
            <v>ГВС</v>
          </cell>
          <cell r="T2006" t="str">
            <v>4-х трубная</v>
          </cell>
        </row>
        <row r="2007">
          <cell r="M2007" t="str">
            <v>2 (Сев)</v>
          </cell>
          <cell r="O2007" t="str">
            <v>Северный район</v>
          </cell>
          <cell r="P2007">
            <v>100</v>
          </cell>
          <cell r="Q2007">
            <v>44</v>
          </cell>
          <cell r="R2007" t="str">
            <v>подземная</v>
          </cell>
          <cell r="S2007" t="str">
            <v>ГВС</v>
          </cell>
          <cell r="T2007" t="str">
            <v>4-х трубная</v>
          </cell>
        </row>
        <row r="2008">
          <cell r="M2008" t="str">
            <v>2 (Сев)</v>
          </cell>
          <cell r="O2008" t="str">
            <v>Северный район</v>
          </cell>
          <cell r="P2008">
            <v>100</v>
          </cell>
          <cell r="Q2008">
            <v>214</v>
          </cell>
          <cell r="R2008" t="str">
            <v>подземная</v>
          </cell>
          <cell r="S2008" t="str">
            <v>ГВС</v>
          </cell>
          <cell r="T2008" t="str">
            <v>4-х трубная</v>
          </cell>
        </row>
        <row r="2009">
          <cell r="M2009" t="str">
            <v>2 (Сев)</v>
          </cell>
          <cell r="O2009" t="str">
            <v>Северный район</v>
          </cell>
          <cell r="P2009">
            <v>40</v>
          </cell>
          <cell r="Q2009">
            <v>29</v>
          </cell>
          <cell r="R2009" t="str">
            <v>подземная</v>
          </cell>
          <cell r="S2009" t="str">
            <v>ГВС</v>
          </cell>
          <cell r="T2009" t="str">
            <v>4-х трубная</v>
          </cell>
        </row>
        <row r="2010">
          <cell r="M2010" t="str">
            <v>2 (Сев)</v>
          </cell>
          <cell r="O2010" t="str">
            <v>Северный район</v>
          </cell>
          <cell r="P2010">
            <v>50</v>
          </cell>
          <cell r="Q2010">
            <v>31.4</v>
          </cell>
          <cell r="R2010" t="str">
            <v>подземная</v>
          </cell>
          <cell r="S2010" t="str">
            <v>ГВС</v>
          </cell>
          <cell r="T2010" t="str">
            <v>4-х трубная</v>
          </cell>
        </row>
        <row r="2011">
          <cell r="M2011" t="str">
            <v>2 (Сев)</v>
          </cell>
          <cell r="O2011" t="str">
            <v>Северный район</v>
          </cell>
          <cell r="P2011">
            <v>70</v>
          </cell>
          <cell r="Q2011">
            <v>100</v>
          </cell>
          <cell r="R2011" t="str">
            <v>подземная</v>
          </cell>
          <cell r="S2011" t="str">
            <v>ГВС</v>
          </cell>
          <cell r="T2011" t="str">
            <v>4-х трубная</v>
          </cell>
        </row>
        <row r="2012">
          <cell r="M2012" t="str">
            <v>2 (Сев)</v>
          </cell>
          <cell r="O2012" t="str">
            <v>Северный район</v>
          </cell>
          <cell r="P2012">
            <v>50</v>
          </cell>
          <cell r="Q2012">
            <v>12</v>
          </cell>
          <cell r="R2012" t="str">
            <v>подземная</v>
          </cell>
          <cell r="S2012" t="str">
            <v>ГВС</v>
          </cell>
          <cell r="T2012" t="str">
            <v>4-х трубная</v>
          </cell>
        </row>
        <row r="2013">
          <cell r="M2013" t="str">
            <v>2 (Сев)</v>
          </cell>
          <cell r="O2013" t="str">
            <v>Северный район</v>
          </cell>
          <cell r="P2013">
            <v>100</v>
          </cell>
          <cell r="Q2013">
            <v>66.400000000000006</v>
          </cell>
          <cell r="R2013" t="str">
            <v>подземная</v>
          </cell>
          <cell r="S2013" t="str">
            <v>т. Трасса</v>
          </cell>
          <cell r="T2013" t="str">
            <v>4-х трубная</v>
          </cell>
        </row>
        <row r="2014">
          <cell r="M2014" t="str">
            <v>2 (Сев)</v>
          </cell>
          <cell r="O2014" t="str">
            <v>Северный район</v>
          </cell>
          <cell r="P2014">
            <v>50</v>
          </cell>
          <cell r="Q2014">
            <v>15</v>
          </cell>
          <cell r="R2014" t="str">
            <v>подземная</v>
          </cell>
          <cell r="S2014" t="str">
            <v>т. Трасса</v>
          </cell>
          <cell r="T2014" t="str">
            <v>4-х трубная</v>
          </cell>
        </row>
        <row r="2015">
          <cell r="M2015" t="str">
            <v>2 (Сев)</v>
          </cell>
          <cell r="O2015" t="str">
            <v>Северный район</v>
          </cell>
          <cell r="P2015">
            <v>100</v>
          </cell>
          <cell r="Q2015">
            <v>33</v>
          </cell>
          <cell r="R2015" t="str">
            <v>подземная</v>
          </cell>
          <cell r="S2015" t="str">
            <v>т. Трасса</v>
          </cell>
          <cell r="T2015" t="str">
            <v>4-х трубная</v>
          </cell>
        </row>
        <row r="2016">
          <cell r="M2016" t="str">
            <v>2 (Сев)</v>
          </cell>
          <cell r="O2016" t="str">
            <v>Северный район</v>
          </cell>
          <cell r="P2016">
            <v>50</v>
          </cell>
          <cell r="Q2016">
            <v>60</v>
          </cell>
          <cell r="R2016" t="str">
            <v>подземная</v>
          </cell>
          <cell r="S2016" t="str">
            <v>т. Трасса</v>
          </cell>
          <cell r="T2016" t="str">
            <v>4-х трубная</v>
          </cell>
        </row>
        <row r="2017">
          <cell r="M2017" t="str">
            <v>2 (Сев)</v>
          </cell>
          <cell r="O2017" t="str">
            <v>Северный район</v>
          </cell>
          <cell r="P2017">
            <v>100</v>
          </cell>
          <cell r="Q2017">
            <v>61</v>
          </cell>
          <cell r="R2017" t="str">
            <v>подземная</v>
          </cell>
          <cell r="S2017" t="str">
            <v>т. Трасса</v>
          </cell>
          <cell r="T2017" t="str">
            <v>4-х трубная</v>
          </cell>
        </row>
        <row r="2018">
          <cell r="M2018" t="str">
            <v>2 (Сев)</v>
          </cell>
          <cell r="O2018" t="str">
            <v>Северный район</v>
          </cell>
          <cell r="P2018">
            <v>50</v>
          </cell>
          <cell r="Q2018">
            <v>17</v>
          </cell>
          <cell r="R2018" t="str">
            <v>подземная</v>
          </cell>
          <cell r="S2018" t="str">
            <v>т. Трасса</v>
          </cell>
          <cell r="T2018" t="str">
            <v>4-х трубная</v>
          </cell>
        </row>
        <row r="2019">
          <cell r="M2019" t="str">
            <v>2 (Сев)</v>
          </cell>
          <cell r="O2019" t="str">
            <v>Северный район</v>
          </cell>
          <cell r="P2019">
            <v>100</v>
          </cell>
          <cell r="Q2019">
            <v>32</v>
          </cell>
          <cell r="R2019" t="str">
            <v>подземная</v>
          </cell>
          <cell r="S2019" t="str">
            <v>т. Трасса</v>
          </cell>
          <cell r="T2019" t="str">
            <v>4-х трубная</v>
          </cell>
        </row>
        <row r="2020">
          <cell r="M2020" t="str">
            <v>2 (Сев)</v>
          </cell>
          <cell r="O2020" t="str">
            <v>Северный район</v>
          </cell>
          <cell r="P2020">
            <v>150</v>
          </cell>
          <cell r="Q2020">
            <v>57</v>
          </cell>
          <cell r="R2020" t="str">
            <v>подземная</v>
          </cell>
          <cell r="S2020" t="str">
            <v>т. Трасса</v>
          </cell>
          <cell r="T2020" t="str">
            <v>4-х трубная</v>
          </cell>
        </row>
        <row r="2021">
          <cell r="M2021" t="str">
            <v>2 (Сев)</v>
          </cell>
          <cell r="O2021" t="str">
            <v>Северный район</v>
          </cell>
          <cell r="P2021">
            <v>200</v>
          </cell>
          <cell r="Q2021">
            <v>17.5</v>
          </cell>
          <cell r="R2021" t="str">
            <v>подземная</v>
          </cell>
          <cell r="S2021" t="str">
            <v>т. Трасса</v>
          </cell>
          <cell r="T2021" t="str">
            <v>4-х трубная</v>
          </cell>
        </row>
        <row r="2022">
          <cell r="M2022" t="str">
            <v>2 (Сев)</v>
          </cell>
          <cell r="O2022" t="str">
            <v>Северный район</v>
          </cell>
          <cell r="P2022">
            <v>70</v>
          </cell>
          <cell r="Q2022">
            <v>15</v>
          </cell>
          <cell r="R2022" t="str">
            <v>подземная</v>
          </cell>
          <cell r="S2022" t="str">
            <v>т. Трасса</v>
          </cell>
          <cell r="T2022" t="str">
            <v>4-х трубная</v>
          </cell>
        </row>
        <row r="2023">
          <cell r="M2023" t="str">
            <v>2 (Сев)</v>
          </cell>
          <cell r="O2023" t="str">
            <v>Северный район</v>
          </cell>
          <cell r="P2023">
            <v>80</v>
          </cell>
          <cell r="Q2023">
            <v>30</v>
          </cell>
          <cell r="R2023" t="str">
            <v>подземная</v>
          </cell>
          <cell r="S2023" t="str">
            <v>т. Трасса</v>
          </cell>
          <cell r="T2023" t="str">
            <v>4-х трубная</v>
          </cell>
        </row>
        <row r="2024">
          <cell r="M2024" t="str">
            <v>2 (Сев)</v>
          </cell>
          <cell r="O2024" t="str">
            <v>Северный район</v>
          </cell>
          <cell r="P2024">
            <v>70</v>
          </cell>
          <cell r="Q2024">
            <v>30</v>
          </cell>
          <cell r="R2024" t="str">
            <v>подземная</v>
          </cell>
          <cell r="S2024" t="str">
            <v>т. Трасса</v>
          </cell>
          <cell r="T2024" t="str">
            <v>4-х трубная</v>
          </cell>
        </row>
        <row r="2025">
          <cell r="M2025" t="str">
            <v>2 (Сев)</v>
          </cell>
          <cell r="O2025" t="str">
            <v>Северный район</v>
          </cell>
          <cell r="P2025">
            <v>50</v>
          </cell>
          <cell r="Q2025">
            <v>30</v>
          </cell>
          <cell r="R2025" t="str">
            <v>подземная</v>
          </cell>
          <cell r="S2025" t="str">
            <v>т. Трасса</v>
          </cell>
          <cell r="T2025" t="str">
            <v>4-х трубная</v>
          </cell>
        </row>
        <row r="2026">
          <cell r="M2026" t="str">
            <v>2 (Сев)</v>
          </cell>
          <cell r="O2026" t="str">
            <v>Северный район</v>
          </cell>
          <cell r="P2026">
            <v>70</v>
          </cell>
          <cell r="Q2026">
            <v>42</v>
          </cell>
          <cell r="R2026" t="str">
            <v>подземная</v>
          </cell>
          <cell r="S2026" t="str">
            <v>т. Трасса</v>
          </cell>
          <cell r="T2026" t="str">
            <v>4-х трубная</v>
          </cell>
        </row>
        <row r="2027">
          <cell r="M2027" t="str">
            <v>2 (Сев)</v>
          </cell>
          <cell r="O2027" t="str">
            <v>Северный район</v>
          </cell>
          <cell r="P2027">
            <v>80</v>
          </cell>
          <cell r="Q2027">
            <v>36</v>
          </cell>
          <cell r="R2027" t="str">
            <v>подземная</v>
          </cell>
          <cell r="S2027" t="str">
            <v>т. Трасса</v>
          </cell>
          <cell r="T2027" t="str">
            <v>4-х трубная</v>
          </cell>
        </row>
        <row r="2028">
          <cell r="M2028" t="str">
            <v>2 (Сев)</v>
          </cell>
          <cell r="O2028" t="str">
            <v>Северный район</v>
          </cell>
          <cell r="P2028">
            <v>50</v>
          </cell>
          <cell r="Q2028">
            <v>30</v>
          </cell>
          <cell r="R2028" t="str">
            <v>подземная</v>
          </cell>
          <cell r="S2028" t="str">
            <v>т. Трасса</v>
          </cell>
          <cell r="T2028" t="str">
            <v>4-х трубная</v>
          </cell>
        </row>
        <row r="2029">
          <cell r="M2029" t="str">
            <v>2 (Сев)</v>
          </cell>
          <cell r="O2029" t="str">
            <v>Северный район</v>
          </cell>
          <cell r="P2029">
            <v>150</v>
          </cell>
          <cell r="Q2029">
            <v>323.5</v>
          </cell>
          <cell r="R2029" t="str">
            <v>подземная</v>
          </cell>
          <cell r="S2029" t="str">
            <v>т. Трасса</v>
          </cell>
          <cell r="T2029" t="str">
            <v>4-х трубная</v>
          </cell>
        </row>
        <row r="2030">
          <cell r="M2030" t="str">
            <v>2 (Сев)</v>
          </cell>
          <cell r="O2030" t="str">
            <v>Северный район</v>
          </cell>
          <cell r="P2030">
            <v>300</v>
          </cell>
          <cell r="Q2030">
            <v>68</v>
          </cell>
          <cell r="R2030" t="str">
            <v>подземная</v>
          </cell>
          <cell r="S2030" t="str">
            <v>т. Трасса</v>
          </cell>
        </row>
        <row r="2031">
          <cell r="M2031" t="str">
            <v>2 (Сев)</v>
          </cell>
          <cell r="O2031" t="str">
            <v>Северный район</v>
          </cell>
          <cell r="P2031">
            <v>50</v>
          </cell>
          <cell r="Q2031">
            <v>16</v>
          </cell>
          <cell r="R2031" t="str">
            <v>подземная</v>
          </cell>
          <cell r="S2031" t="str">
            <v>т. Трасса</v>
          </cell>
          <cell r="T2031" t="str">
            <v>4-х трубная</v>
          </cell>
        </row>
        <row r="2032">
          <cell r="M2032" t="str">
            <v>2 (Сев)</v>
          </cell>
          <cell r="O2032" t="str">
            <v>Северный район</v>
          </cell>
          <cell r="P2032">
            <v>50</v>
          </cell>
          <cell r="Q2032">
            <v>22.4</v>
          </cell>
          <cell r="R2032" t="str">
            <v>подземная</v>
          </cell>
          <cell r="S2032" t="str">
            <v>т. Трасса</v>
          </cell>
          <cell r="T2032" t="str">
            <v>4-х трубная</v>
          </cell>
        </row>
        <row r="2033">
          <cell r="M2033" t="str">
            <v>2 (Сев)</v>
          </cell>
          <cell r="O2033" t="str">
            <v>Северный район</v>
          </cell>
          <cell r="P2033">
            <v>50</v>
          </cell>
          <cell r="Q2033">
            <v>16</v>
          </cell>
          <cell r="R2033" t="str">
            <v>подземная</v>
          </cell>
          <cell r="S2033" t="str">
            <v>т. Трасса</v>
          </cell>
          <cell r="T2033" t="str">
            <v>4-х трубная</v>
          </cell>
        </row>
        <row r="2034">
          <cell r="M2034" t="str">
            <v>2 (Сев)</v>
          </cell>
          <cell r="O2034" t="str">
            <v>Северный район</v>
          </cell>
          <cell r="P2034">
            <v>70</v>
          </cell>
          <cell r="Q2034">
            <v>30.5</v>
          </cell>
          <cell r="R2034" t="str">
            <v>подземная</v>
          </cell>
          <cell r="S2034" t="str">
            <v>т. Трасса</v>
          </cell>
          <cell r="T2034" t="str">
            <v>4-х трубная</v>
          </cell>
        </row>
        <row r="2035">
          <cell r="M2035" t="str">
            <v>2 (Сев)</v>
          </cell>
          <cell r="O2035" t="str">
            <v>Северный район</v>
          </cell>
          <cell r="P2035">
            <v>50</v>
          </cell>
          <cell r="Q2035">
            <v>16</v>
          </cell>
          <cell r="R2035" t="str">
            <v>подземная</v>
          </cell>
          <cell r="S2035" t="str">
            <v>т. Трасса</v>
          </cell>
          <cell r="T2035" t="str">
            <v>4-х трубная</v>
          </cell>
        </row>
        <row r="2036">
          <cell r="M2036" t="str">
            <v>2 (Сев)</v>
          </cell>
          <cell r="O2036" t="str">
            <v>Северный район</v>
          </cell>
          <cell r="P2036">
            <v>70</v>
          </cell>
          <cell r="Q2036">
            <v>30.2</v>
          </cell>
          <cell r="R2036" t="str">
            <v>подземная</v>
          </cell>
          <cell r="S2036" t="str">
            <v>т. Трасса</v>
          </cell>
          <cell r="T2036" t="str">
            <v>4-х трубная</v>
          </cell>
        </row>
        <row r="2037">
          <cell r="M2037" t="str">
            <v>2 (Сев)</v>
          </cell>
          <cell r="O2037" t="str">
            <v>Северный район</v>
          </cell>
          <cell r="P2037">
            <v>200</v>
          </cell>
          <cell r="Q2037">
            <v>68</v>
          </cell>
          <cell r="R2037" t="str">
            <v>подземная</v>
          </cell>
          <cell r="S2037" t="str">
            <v>т. Трасса</v>
          </cell>
          <cell r="T2037" t="str">
            <v>4-х трубная</v>
          </cell>
        </row>
        <row r="2038">
          <cell r="M2038" t="str">
            <v>2 (Сев)</v>
          </cell>
          <cell r="O2038" t="str">
            <v>Северный район</v>
          </cell>
          <cell r="P2038">
            <v>100</v>
          </cell>
          <cell r="Q2038">
            <v>121.5</v>
          </cell>
          <cell r="R2038" t="str">
            <v>подземная</v>
          </cell>
          <cell r="S2038" t="str">
            <v>т. Трасса</v>
          </cell>
          <cell r="T2038" t="str">
            <v>4-х трубная</v>
          </cell>
        </row>
        <row r="2039">
          <cell r="M2039" t="str">
            <v>2 (Сев)</v>
          </cell>
          <cell r="O2039" t="str">
            <v>Северный район</v>
          </cell>
          <cell r="P2039">
            <v>70</v>
          </cell>
          <cell r="Q2039">
            <v>25</v>
          </cell>
          <cell r="R2039" t="str">
            <v>подземная</v>
          </cell>
          <cell r="S2039" t="str">
            <v>т. Трасса</v>
          </cell>
          <cell r="T2039" t="str">
            <v>4-х трубная</v>
          </cell>
        </row>
        <row r="2040">
          <cell r="M2040" t="str">
            <v>2 (Сев)</v>
          </cell>
          <cell r="O2040" t="str">
            <v>Северный район</v>
          </cell>
          <cell r="P2040">
            <v>100</v>
          </cell>
          <cell r="Q2040">
            <v>30</v>
          </cell>
          <cell r="R2040" t="str">
            <v>подземная</v>
          </cell>
          <cell r="S2040" t="str">
            <v>т. Трасса</v>
          </cell>
          <cell r="T2040" t="str">
            <v>4-х трубная</v>
          </cell>
        </row>
        <row r="2041">
          <cell r="M2041" t="str">
            <v>2 (Сев)</v>
          </cell>
          <cell r="O2041" t="str">
            <v>Северный район</v>
          </cell>
          <cell r="P2041">
            <v>100</v>
          </cell>
          <cell r="Q2041">
            <v>52</v>
          </cell>
          <cell r="R2041" t="str">
            <v>подземная</v>
          </cell>
          <cell r="S2041" t="str">
            <v>т. Трасса</v>
          </cell>
          <cell r="T2041" t="str">
            <v>4-х трубная</v>
          </cell>
        </row>
        <row r="2042">
          <cell r="M2042" t="str">
            <v>2 (Сев)</v>
          </cell>
          <cell r="O2042" t="str">
            <v>Северный район</v>
          </cell>
          <cell r="P2042">
            <v>50</v>
          </cell>
          <cell r="Q2042">
            <v>32</v>
          </cell>
          <cell r="R2042" t="str">
            <v>подземная</v>
          </cell>
          <cell r="S2042" t="str">
            <v>т. Трасса</v>
          </cell>
        </row>
        <row r="2043">
          <cell r="M2043" t="str">
            <v>2 (Сев)</v>
          </cell>
          <cell r="O2043" t="str">
            <v>Северный район</v>
          </cell>
          <cell r="P2043">
            <v>70</v>
          </cell>
          <cell r="Q2043">
            <v>45</v>
          </cell>
          <cell r="R2043" t="str">
            <v>подземная</v>
          </cell>
          <cell r="S2043" t="str">
            <v>т. Трасса</v>
          </cell>
        </row>
        <row r="2044">
          <cell r="M2044" t="str">
            <v>2 (Сев)</v>
          </cell>
          <cell r="O2044" t="str">
            <v>Северный район</v>
          </cell>
          <cell r="P2044">
            <v>400</v>
          </cell>
          <cell r="Q2044">
            <v>50</v>
          </cell>
          <cell r="R2044" t="str">
            <v>подземная</v>
          </cell>
          <cell r="S2044" t="str">
            <v>т. Трасса</v>
          </cell>
        </row>
        <row r="2045">
          <cell r="M2045" t="str">
            <v>2 (Сев)</v>
          </cell>
          <cell r="O2045" t="str">
            <v>Северный район</v>
          </cell>
          <cell r="P2045">
            <v>80</v>
          </cell>
          <cell r="Q2045">
            <v>94</v>
          </cell>
          <cell r="R2045" t="str">
            <v>подземная</v>
          </cell>
          <cell r="S2045" t="str">
            <v>т. Трасса</v>
          </cell>
        </row>
        <row r="2046">
          <cell r="M2046" t="str">
            <v>2 (Сев)</v>
          </cell>
          <cell r="O2046" t="str">
            <v>Северный район</v>
          </cell>
          <cell r="P2046">
            <v>70</v>
          </cell>
          <cell r="Q2046">
            <v>56</v>
          </cell>
          <cell r="R2046" t="str">
            <v>подземная</v>
          </cell>
          <cell r="S2046" t="str">
            <v>т. Трасса</v>
          </cell>
        </row>
        <row r="2047">
          <cell r="M2047" t="str">
            <v>2 (Сев)</v>
          </cell>
          <cell r="O2047" t="str">
            <v>Северный район</v>
          </cell>
          <cell r="P2047">
            <v>50</v>
          </cell>
          <cell r="Q2047">
            <v>17</v>
          </cell>
          <cell r="R2047" t="str">
            <v>подземная</v>
          </cell>
          <cell r="S2047" t="str">
            <v>т. Трасса</v>
          </cell>
          <cell r="T2047" t="str">
            <v>4-х трубная</v>
          </cell>
        </row>
        <row r="2048">
          <cell r="M2048" t="str">
            <v>2 (Сев)</v>
          </cell>
          <cell r="O2048" t="str">
            <v>Северный район</v>
          </cell>
          <cell r="P2048">
            <v>50</v>
          </cell>
          <cell r="Q2048">
            <v>24</v>
          </cell>
          <cell r="R2048" t="str">
            <v>подземная</v>
          </cell>
          <cell r="S2048" t="str">
            <v>т. Трасса</v>
          </cell>
          <cell r="T2048" t="str">
            <v>4-х трубная</v>
          </cell>
        </row>
        <row r="2049">
          <cell r="M2049" t="str">
            <v>2 (Сев)</v>
          </cell>
          <cell r="O2049" t="str">
            <v>Северный район</v>
          </cell>
          <cell r="P2049">
            <v>50</v>
          </cell>
          <cell r="Q2049">
            <v>75</v>
          </cell>
          <cell r="R2049" t="str">
            <v>подземная</v>
          </cell>
          <cell r="S2049" t="str">
            <v>т. Трасса</v>
          </cell>
          <cell r="T2049" t="str">
            <v>4-х трубная</v>
          </cell>
        </row>
        <row r="2050">
          <cell r="M2050" t="str">
            <v>2 (Сев)</v>
          </cell>
          <cell r="O2050" t="str">
            <v>Северный район</v>
          </cell>
          <cell r="P2050">
            <v>50</v>
          </cell>
          <cell r="Q2050">
            <v>5</v>
          </cell>
          <cell r="R2050" t="str">
            <v>подземная</v>
          </cell>
          <cell r="S2050" t="str">
            <v>т. Трасса</v>
          </cell>
          <cell r="T2050" t="str">
            <v>4-х трубная</v>
          </cell>
        </row>
        <row r="2051">
          <cell r="M2051" t="str">
            <v>2 (Сев)</v>
          </cell>
          <cell r="O2051" t="str">
            <v>Северный район</v>
          </cell>
          <cell r="P2051">
            <v>70</v>
          </cell>
          <cell r="Q2051">
            <v>16.5</v>
          </cell>
          <cell r="R2051" t="str">
            <v>подземная</v>
          </cell>
          <cell r="S2051" t="str">
            <v>т. Трасса</v>
          </cell>
          <cell r="T2051" t="str">
            <v>4-х трубная</v>
          </cell>
        </row>
        <row r="2052">
          <cell r="M2052" t="str">
            <v>2 (Сев)</v>
          </cell>
          <cell r="O2052" t="str">
            <v>Северный район</v>
          </cell>
          <cell r="P2052">
            <v>100</v>
          </cell>
          <cell r="Q2052">
            <v>100</v>
          </cell>
          <cell r="R2052" t="str">
            <v>подземная</v>
          </cell>
          <cell r="S2052" t="str">
            <v>т. Трасса</v>
          </cell>
          <cell r="T2052" t="str">
            <v>4-х трубная</v>
          </cell>
        </row>
        <row r="2053">
          <cell r="M2053" t="str">
            <v>2 (Сев)</v>
          </cell>
          <cell r="O2053" t="str">
            <v>Северный район</v>
          </cell>
          <cell r="P2053">
            <v>70</v>
          </cell>
          <cell r="Q2053">
            <v>15</v>
          </cell>
          <cell r="R2053" t="str">
            <v>подземная</v>
          </cell>
          <cell r="S2053" t="str">
            <v>т. Трасса</v>
          </cell>
          <cell r="T2053" t="str">
            <v>4-х трубная</v>
          </cell>
        </row>
        <row r="2054">
          <cell r="M2054" t="str">
            <v>2 (Сев)</v>
          </cell>
          <cell r="O2054" t="str">
            <v>Северный район</v>
          </cell>
          <cell r="P2054">
            <v>200</v>
          </cell>
          <cell r="Q2054">
            <v>66.400000000000006</v>
          </cell>
          <cell r="R2054" t="str">
            <v>подземная</v>
          </cell>
          <cell r="S2054" t="str">
            <v>т. Трасса</v>
          </cell>
          <cell r="T2054" t="str">
            <v>4-х трубная</v>
          </cell>
        </row>
        <row r="2055">
          <cell r="M2055" t="str">
            <v>2 (Сев)</v>
          </cell>
          <cell r="O2055" t="str">
            <v>Северный район</v>
          </cell>
          <cell r="P2055">
            <v>200</v>
          </cell>
          <cell r="Q2055">
            <v>33</v>
          </cell>
          <cell r="R2055" t="str">
            <v>подземная</v>
          </cell>
          <cell r="S2055" t="str">
            <v>т. Трасса</v>
          </cell>
          <cell r="T2055" t="str">
            <v>4-х трубная</v>
          </cell>
        </row>
        <row r="2056">
          <cell r="M2056" t="str">
            <v>2 (Сев)</v>
          </cell>
          <cell r="O2056" t="str">
            <v>Северный район</v>
          </cell>
          <cell r="P2056">
            <v>100</v>
          </cell>
          <cell r="Q2056">
            <v>60</v>
          </cell>
          <cell r="R2056" t="str">
            <v>подземная</v>
          </cell>
          <cell r="S2056" t="str">
            <v>т. Трасса</v>
          </cell>
          <cell r="T2056" t="str">
            <v>4-х трубная</v>
          </cell>
        </row>
        <row r="2057">
          <cell r="M2057" t="str">
            <v>2 (Сев)</v>
          </cell>
          <cell r="O2057" t="str">
            <v>Северный район</v>
          </cell>
          <cell r="P2057">
            <v>200</v>
          </cell>
          <cell r="Q2057">
            <v>61</v>
          </cell>
          <cell r="R2057" t="str">
            <v>подземная</v>
          </cell>
          <cell r="S2057" t="str">
            <v>т. Трасса</v>
          </cell>
          <cell r="T2057" t="str">
            <v>4-х трубная</v>
          </cell>
        </row>
        <row r="2058">
          <cell r="M2058" t="str">
            <v>2 (Сев)</v>
          </cell>
          <cell r="O2058" t="str">
            <v>Северный район</v>
          </cell>
          <cell r="P2058">
            <v>80</v>
          </cell>
          <cell r="Q2058">
            <v>17</v>
          </cell>
          <cell r="R2058" t="str">
            <v>подземная</v>
          </cell>
          <cell r="S2058" t="str">
            <v>т. Трасса</v>
          </cell>
          <cell r="T2058" t="str">
            <v>4-х трубная</v>
          </cell>
        </row>
        <row r="2059">
          <cell r="M2059" t="str">
            <v>2 (Сев)</v>
          </cell>
          <cell r="O2059" t="str">
            <v>Северный район</v>
          </cell>
          <cell r="P2059">
            <v>200</v>
          </cell>
          <cell r="Q2059">
            <v>34</v>
          </cell>
          <cell r="R2059" t="str">
            <v>подземная</v>
          </cell>
          <cell r="S2059" t="str">
            <v>т. Трасса</v>
          </cell>
          <cell r="T2059" t="str">
            <v>4-х трубная</v>
          </cell>
        </row>
        <row r="2060">
          <cell r="M2060" t="str">
            <v>2 (Сев)</v>
          </cell>
          <cell r="O2060" t="str">
            <v>Северный район</v>
          </cell>
          <cell r="P2060">
            <v>100</v>
          </cell>
          <cell r="Q2060">
            <v>23</v>
          </cell>
          <cell r="R2060" t="str">
            <v>подземная</v>
          </cell>
          <cell r="S2060" t="str">
            <v>т. Трасса</v>
          </cell>
          <cell r="T2060" t="str">
            <v>4-х трубная</v>
          </cell>
        </row>
        <row r="2061">
          <cell r="M2061" t="str">
            <v>2 (Сев)</v>
          </cell>
          <cell r="O2061" t="str">
            <v>Северный район</v>
          </cell>
          <cell r="P2061">
            <v>200</v>
          </cell>
          <cell r="Q2061">
            <v>40.5</v>
          </cell>
          <cell r="R2061" t="str">
            <v>подземная</v>
          </cell>
          <cell r="S2061" t="str">
            <v>т. Трасса</v>
          </cell>
          <cell r="T2061" t="str">
            <v>4-х трубная</v>
          </cell>
        </row>
        <row r="2062">
          <cell r="M2062" t="str">
            <v>2 (Сев)</v>
          </cell>
          <cell r="O2062" t="str">
            <v>Северный район</v>
          </cell>
          <cell r="P2062">
            <v>70</v>
          </cell>
          <cell r="Q2062">
            <v>25</v>
          </cell>
          <cell r="R2062" t="str">
            <v>подземная</v>
          </cell>
          <cell r="S2062" t="str">
            <v>ГВС</v>
          </cell>
          <cell r="T2062" t="str">
            <v>4-х трубная</v>
          </cell>
        </row>
        <row r="2063">
          <cell r="M2063" t="str">
            <v>2 (Сев)</v>
          </cell>
          <cell r="O2063" t="str">
            <v>Северный район</v>
          </cell>
          <cell r="P2063">
            <v>80</v>
          </cell>
          <cell r="Q2063">
            <v>74</v>
          </cell>
          <cell r="R2063" t="str">
            <v>подземная</v>
          </cell>
          <cell r="S2063" t="str">
            <v>ГВС</v>
          </cell>
          <cell r="T2063" t="str">
            <v>4-х трубная</v>
          </cell>
        </row>
        <row r="2064">
          <cell r="M2064" t="str">
            <v>2 (Сев)</v>
          </cell>
          <cell r="O2064" t="str">
            <v>Северный район</v>
          </cell>
          <cell r="P2064">
            <v>100</v>
          </cell>
          <cell r="Q2064">
            <v>28</v>
          </cell>
          <cell r="R2064" t="str">
            <v>подземная</v>
          </cell>
          <cell r="S2064" t="str">
            <v>ГВС</v>
          </cell>
          <cell r="T2064" t="str">
            <v>4-х трубная</v>
          </cell>
        </row>
        <row r="2065">
          <cell r="M2065" t="str">
            <v>2 (Сев)</v>
          </cell>
          <cell r="O2065" t="str">
            <v>Северный район</v>
          </cell>
          <cell r="P2065">
            <v>100</v>
          </cell>
          <cell r="Q2065">
            <v>15</v>
          </cell>
          <cell r="R2065" t="str">
            <v>подземная</v>
          </cell>
          <cell r="S2065" t="str">
            <v>ГВС</v>
          </cell>
          <cell r="T2065" t="str">
            <v>4-х трубная</v>
          </cell>
        </row>
        <row r="2066">
          <cell r="M2066" t="str">
            <v>2 (Сев)</v>
          </cell>
          <cell r="O2066" t="str">
            <v>Северный район</v>
          </cell>
          <cell r="P2066">
            <v>100</v>
          </cell>
          <cell r="Q2066">
            <v>49</v>
          </cell>
          <cell r="R2066" t="str">
            <v>подземная</v>
          </cell>
          <cell r="S2066" t="str">
            <v>ГВС</v>
          </cell>
          <cell r="T2066" t="str">
            <v>4-х трубная</v>
          </cell>
        </row>
        <row r="2067">
          <cell r="M2067" t="str">
            <v>2 (Сев)</v>
          </cell>
          <cell r="O2067" t="str">
            <v>Северный район</v>
          </cell>
          <cell r="P2067">
            <v>100</v>
          </cell>
          <cell r="Q2067">
            <v>19</v>
          </cell>
          <cell r="R2067" t="str">
            <v>подземная</v>
          </cell>
          <cell r="S2067" t="str">
            <v>ГВС</v>
          </cell>
          <cell r="T2067" t="str">
            <v>4-х трубная</v>
          </cell>
        </row>
        <row r="2068">
          <cell r="M2068" t="str">
            <v>2 (Сев)</v>
          </cell>
          <cell r="O2068" t="str">
            <v>Северный район</v>
          </cell>
          <cell r="P2068">
            <v>100</v>
          </cell>
          <cell r="Q2068">
            <v>35</v>
          </cell>
          <cell r="R2068" t="str">
            <v>подземная</v>
          </cell>
          <cell r="S2068" t="str">
            <v>ГВС</v>
          </cell>
          <cell r="T2068" t="str">
            <v>4-х трубная</v>
          </cell>
        </row>
        <row r="2069">
          <cell r="M2069" t="str">
            <v>2 (Сев)</v>
          </cell>
          <cell r="O2069" t="str">
            <v>Северный район</v>
          </cell>
          <cell r="P2069">
            <v>100</v>
          </cell>
          <cell r="Q2069">
            <v>40</v>
          </cell>
          <cell r="R2069" t="str">
            <v>подземная</v>
          </cell>
          <cell r="S2069" t="str">
            <v>ГВС</v>
          </cell>
          <cell r="T2069" t="str">
            <v>4-х трубная</v>
          </cell>
        </row>
        <row r="2070">
          <cell r="M2070" t="str">
            <v>2 (Сев)</v>
          </cell>
          <cell r="O2070" t="str">
            <v>Северный район</v>
          </cell>
          <cell r="P2070">
            <v>80</v>
          </cell>
          <cell r="Q2070">
            <v>20</v>
          </cell>
          <cell r="R2070" t="str">
            <v>подземная</v>
          </cell>
          <cell r="S2070" t="str">
            <v>ГВС</v>
          </cell>
          <cell r="T2070" t="str">
            <v>4-х трубная</v>
          </cell>
        </row>
        <row r="2071">
          <cell r="M2071" t="str">
            <v>2 (Сев)</v>
          </cell>
          <cell r="O2071" t="str">
            <v>Северный район</v>
          </cell>
          <cell r="P2071">
            <v>100</v>
          </cell>
          <cell r="Q2071">
            <v>30</v>
          </cell>
          <cell r="R2071" t="str">
            <v>подземная</v>
          </cell>
          <cell r="S2071" t="str">
            <v>ГВС</v>
          </cell>
          <cell r="T2071" t="str">
            <v>4-х трубная</v>
          </cell>
        </row>
        <row r="2072">
          <cell r="M2072" t="str">
            <v>2 (Сев)</v>
          </cell>
          <cell r="O2072" t="str">
            <v>Северный район</v>
          </cell>
          <cell r="P2072">
            <v>25</v>
          </cell>
          <cell r="Q2072">
            <v>15</v>
          </cell>
          <cell r="R2072" t="str">
            <v>подземная</v>
          </cell>
          <cell r="S2072" t="str">
            <v>ГВС</v>
          </cell>
          <cell r="T2072" t="str">
            <v>4-х трубная</v>
          </cell>
        </row>
        <row r="2073">
          <cell r="M2073" t="str">
            <v>2 (Сев)</v>
          </cell>
          <cell r="O2073" t="str">
            <v>Северный район</v>
          </cell>
          <cell r="P2073">
            <v>30</v>
          </cell>
          <cell r="Q2073">
            <v>23</v>
          </cell>
          <cell r="R2073" t="str">
            <v>подземная</v>
          </cell>
          <cell r="S2073" t="str">
            <v>ГВС</v>
          </cell>
          <cell r="T2073" t="str">
            <v>4-х трубная</v>
          </cell>
        </row>
        <row r="2074">
          <cell r="M2074" t="str">
            <v>2 (Сев)</v>
          </cell>
          <cell r="O2074" t="str">
            <v>Северный район</v>
          </cell>
          <cell r="P2074">
            <v>100</v>
          </cell>
          <cell r="Q2074">
            <v>24.8</v>
          </cell>
          <cell r="R2074" t="str">
            <v>подземная</v>
          </cell>
          <cell r="S2074" t="str">
            <v>ГВС</v>
          </cell>
          <cell r="T2074" t="str">
            <v>4-х трубная</v>
          </cell>
        </row>
        <row r="2075">
          <cell r="M2075" t="str">
            <v>2 (Сев)</v>
          </cell>
          <cell r="O2075" t="str">
            <v>Северный район</v>
          </cell>
          <cell r="P2075">
            <v>70</v>
          </cell>
          <cell r="Q2075">
            <v>32</v>
          </cell>
          <cell r="R2075" t="str">
            <v>подземная</v>
          </cell>
          <cell r="S2075" t="str">
            <v>ГВС</v>
          </cell>
          <cell r="T2075" t="str">
            <v>4-х трубная</v>
          </cell>
        </row>
        <row r="2076">
          <cell r="M2076" t="str">
            <v>2 (Сев)</v>
          </cell>
          <cell r="O2076" t="str">
            <v>Северный район</v>
          </cell>
          <cell r="P2076">
            <v>100</v>
          </cell>
          <cell r="Q2076">
            <v>18</v>
          </cell>
          <cell r="R2076" t="str">
            <v>подземная</v>
          </cell>
          <cell r="S2076" t="str">
            <v>ГВС</v>
          </cell>
          <cell r="T2076" t="str">
            <v>4-х трубная</v>
          </cell>
        </row>
        <row r="2077">
          <cell r="M2077" t="str">
            <v>2 (Сев)</v>
          </cell>
          <cell r="O2077" t="str">
            <v>Северный район</v>
          </cell>
          <cell r="P2077">
            <v>100</v>
          </cell>
          <cell r="Q2077">
            <v>44</v>
          </cell>
          <cell r="R2077" t="str">
            <v>подземная</v>
          </cell>
          <cell r="S2077" t="str">
            <v>ГВС</v>
          </cell>
          <cell r="T2077" t="str">
            <v>4-х трубная</v>
          </cell>
        </row>
        <row r="2078">
          <cell r="M2078" t="str">
            <v>2 (Сев)</v>
          </cell>
          <cell r="O2078" t="str">
            <v>Северный район</v>
          </cell>
          <cell r="P2078">
            <v>50</v>
          </cell>
          <cell r="Q2078">
            <v>12</v>
          </cell>
          <cell r="R2078" t="str">
            <v>подземная</v>
          </cell>
          <cell r="S2078" t="str">
            <v>ГВС</v>
          </cell>
          <cell r="T2078" t="str">
            <v>4-х трубная</v>
          </cell>
        </row>
        <row r="2079">
          <cell r="M2079" t="str">
            <v>2 (Сев)</v>
          </cell>
          <cell r="O2079" t="str">
            <v>Северный район</v>
          </cell>
          <cell r="P2079">
            <v>100</v>
          </cell>
          <cell r="Q2079">
            <v>98</v>
          </cell>
          <cell r="R2079" t="str">
            <v>подземная</v>
          </cell>
          <cell r="S2079" t="str">
            <v>ГВС</v>
          </cell>
          <cell r="T2079" t="str">
            <v>4-х трубная</v>
          </cell>
        </row>
        <row r="2080">
          <cell r="M2080" t="str">
            <v>2 (Сев)</v>
          </cell>
          <cell r="O2080" t="str">
            <v>Северный район</v>
          </cell>
          <cell r="P2080">
            <v>100</v>
          </cell>
          <cell r="Q2080">
            <v>30</v>
          </cell>
          <cell r="R2080" t="str">
            <v>подземная</v>
          </cell>
          <cell r="S2080" t="str">
            <v>ГВС</v>
          </cell>
          <cell r="T2080" t="str">
            <v>4-х трубная</v>
          </cell>
        </row>
        <row r="2081">
          <cell r="M2081" t="str">
            <v>2 (Сев)</v>
          </cell>
          <cell r="O2081" t="str">
            <v>Северный район</v>
          </cell>
          <cell r="P2081">
            <v>50</v>
          </cell>
          <cell r="Q2081">
            <v>70</v>
          </cell>
          <cell r="R2081" t="str">
            <v>подземная</v>
          </cell>
          <cell r="S2081" t="str">
            <v>ГВС</v>
          </cell>
          <cell r="T2081" t="str">
            <v>4-х трубная</v>
          </cell>
        </row>
        <row r="2082">
          <cell r="M2082" t="str">
            <v>2 (Сев)</v>
          </cell>
          <cell r="O2082" t="str">
            <v>Северный район</v>
          </cell>
          <cell r="P2082">
            <v>70</v>
          </cell>
          <cell r="Q2082">
            <v>30</v>
          </cell>
          <cell r="R2082" t="str">
            <v>подземная</v>
          </cell>
          <cell r="S2082" t="str">
            <v>ГВС</v>
          </cell>
          <cell r="T2082" t="str">
            <v>4-х трубная</v>
          </cell>
        </row>
        <row r="2083">
          <cell r="M2083" t="str">
            <v>2 (Сев)</v>
          </cell>
          <cell r="O2083" t="str">
            <v>Северный район</v>
          </cell>
          <cell r="P2083">
            <v>70</v>
          </cell>
          <cell r="Q2083">
            <v>52</v>
          </cell>
          <cell r="R2083" t="str">
            <v>подземная</v>
          </cell>
          <cell r="S2083" t="str">
            <v>ГВС</v>
          </cell>
          <cell r="T2083" t="str">
            <v>4-х трубная</v>
          </cell>
        </row>
        <row r="2084">
          <cell r="M2084" t="str">
            <v>2 (Сев)</v>
          </cell>
          <cell r="O2084" t="str">
            <v>Северный район</v>
          </cell>
          <cell r="P2084">
            <v>50</v>
          </cell>
          <cell r="Q2084">
            <v>18</v>
          </cell>
          <cell r="R2084" t="str">
            <v>подземная</v>
          </cell>
          <cell r="S2084" t="str">
            <v>ГВС</v>
          </cell>
          <cell r="T2084" t="str">
            <v>4-х трубная</v>
          </cell>
        </row>
        <row r="2085">
          <cell r="M2085" t="str">
            <v>2 (Сев)</v>
          </cell>
          <cell r="O2085" t="str">
            <v>Северный район</v>
          </cell>
          <cell r="P2085">
            <v>50</v>
          </cell>
          <cell r="Q2085">
            <v>12</v>
          </cell>
          <cell r="R2085" t="str">
            <v>подземная</v>
          </cell>
          <cell r="S2085" t="str">
            <v>т. Трасса</v>
          </cell>
          <cell r="T2085" t="str">
            <v>4-х трубная</v>
          </cell>
        </row>
        <row r="2086">
          <cell r="M2086" t="str">
            <v>2 (Сев)</v>
          </cell>
          <cell r="O2086" t="str">
            <v>Северный район</v>
          </cell>
          <cell r="P2086">
            <v>150</v>
          </cell>
          <cell r="Q2086">
            <v>247.2</v>
          </cell>
          <cell r="R2086" t="str">
            <v>подземная</v>
          </cell>
          <cell r="S2086" t="str">
            <v>т. Трасса</v>
          </cell>
          <cell r="T2086" t="str">
            <v>4-х трубная</v>
          </cell>
        </row>
        <row r="2087">
          <cell r="M2087" t="str">
            <v>2 (Сев)</v>
          </cell>
          <cell r="O2087" t="str">
            <v>Северный район</v>
          </cell>
          <cell r="P2087">
            <v>100</v>
          </cell>
          <cell r="Q2087">
            <v>106</v>
          </cell>
          <cell r="R2087" t="str">
            <v>подземная</v>
          </cell>
          <cell r="S2087" t="str">
            <v>т. Трасса</v>
          </cell>
          <cell r="T2087" t="str">
            <v>4-х трубная</v>
          </cell>
        </row>
        <row r="2088">
          <cell r="M2088" t="str">
            <v>2 (Сев)</v>
          </cell>
          <cell r="O2088" t="str">
            <v>Северный район</v>
          </cell>
          <cell r="P2088">
            <v>150</v>
          </cell>
          <cell r="Q2088">
            <v>78</v>
          </cell>
          <cell r="R2088" t="str">
            <v>подземная</v>
          </cell>
          <cell r="S2088" t="str">
            <v>т. Трасса</v>
          </cell>
          <cell r="T2088" t="str">
            <v>4-х трубная</v>
          </cell>
        </row>
        <row r="2089">
          <cell r="M2089" t="str">
            <v>2 (Сев)</v>
          </cell>
          <cell r="O2089" t="str">
            <v>Северный район</v>
          </cell>
          <cell r="P2089">
            <v>150</v>
          </cell>
          <cell r="Q2089">
            <v>30</v>
          </cell>
          <cell r="R2089" t="str">
            <v>подземная</v>
          </cell>
          <cell r="S2089" t="str">
            <v>т. Трасса</v>
          </cell>
          <cell r="T2089" t="str">
            <v>4-х трубная</v>
          </cell>
        </row>
        <row r="2090">
          <cell r="M2090" t="str">
            <v>2 (Сев)</v>
          </cell>
          <cell r="O2090" t="str">
            <v>Северный район</v>
          </cell>
          <cell r="P2090">
            <v>100</v>
          </cell>
          <cell r="Q2090">
            <v>122</v>
          </cell>
          <cell r="R2090" t="str">
            <v>подземная</v>
          </cell>
          <cell r="S2090" t="str">
            <v>ГВС</v>
          </cell>
          <cell r="T2090" t="str">
            <v>4-х трубная</v>
          </cell>
        </row>
        <row r="2091">
          <cell r="M2091" t="str">
            <v>2 (Сев)</v>
          </cell>
          <cell r="O2091" t="str">
            <v>Северный район</v>
          </cell>
          <cell r="P2091">
            <v>100</v>
          </cell>
          <cell r="Q2091">
            <v>91.2</v>
          </cell>
          <cell r="R2091" t="str">
            <v>Надземная</v>
          </cell>
          <cell r="S2091" t="str">
            <v>ГВС</v>
          </cell>
          <cell r="T2091" t="str">
            <v>4-х трубная</v>
          </cell>
        </row>
        <row r="2092">
          <cell r="M2092" t="str">
            <v>2 (Сев)</v>
          </cell>
          <cell r="O2092" t="str">
            <v>Северный район</v>
          </cell>
          <cell r="P2092">
            <v>50</v>
          </cell>
          <cell r="Q2092">
            <v>12</v>
          </cell>
          <cell r="R2092" t="str">
            <v>подземная</v>
          </cell>
          <cell r="S2092" t="str">
            <v>ГВС</v>
          </cell>
          <cell r="T2092" t="str">
            <v>4-х трубная</v>
          </cell>
        </row>
        <row r="2093">
          <cell r="M2093" t="str">
            <v>2 (Сев)</v>
          </cell>
          <cell r="O2093" t="str">
            <v>Северный район</v>
          </cell>
          <cell r="P2093">
            <v>100</v>
          </cell>
          <cell r="Q2093">
            <v>93</v>
          </cell>
          <cell r="R2093" t="str">
            <v>подземная</v>
          </cell>
          <cell r="S2093" t="str">
            <v>ГВС</v>
          </cell>
          <cell r="T2093" t="str">
            <v>4-х трубная</v>
          </cell>
        </row>
        <row r="2094">
          <cell r="M2094" t="str">
            <v>2 (Сев)</v>
          </cell>
          <cell r="O2094" t="str">
            <v>Северный район</v>
          </cell>
          <cell r="P2094">
            <v>40</v>
          </cell>
          <cell r="Q2094">
            <v>8</v>
          </cell>
          <cell r="R2094" t="str">
            <v>подземная</v>
          </cell>
          <cell r="S2094" t="str">
            <v>ГВС</v>
          </cell>
          <cell r="T2094" t="str">
            <v>4-х трубная</v>
          </cell>
        </row>
        <row r="2095">
          <cell r="M2095" t="str">
            <v>2 (Сев)</v>
          </cell>
          <cell r="O2095" t="str">
            <v>Северный район</v>
          </cell>
          <cell r="P2095">
            <v>70</v>
          </cell>
          <cell r="Q2095">
            <v>80</v>
          </cell>
          <cell r="R2095" t="str">
            <v>подземная</v>
          </cell>
          <cell r="S2095" t="str">
            <v>ГВС</v>
          </cell>
          <cell r="T2095" t="str">
            <v>4-х трубная</v>
          </cell>
        </row>
        <row r="2096">
          <cell r="M2096" t="str">
            <v>2 (Сев)</v>
          </cell>
          <cell r="O2096" t="str">
            <v>Северный район</v>
          </cell>
          <cell r="P2096">
            <v>100</v>
          </cell>
          <cell r="Q2096">
            <v>89</v>
          </cell>
          <cell r="R2096" t="str">
            <v>подземная</v>
          </cell>
          <cell r="S2096" t="str">
            <v>ГВС</v>
          </cell>
          <cell r="T2096" t="str">
            <v>4-х трубная</v>
          </cell>
        </row>
        <row r="2097">
          <cell r="M2097" t="str">
            <v>2 (Сев)</v>
          </cell>
          <cell r="O2097" t="str">
            <v>Северный район</v>
          </cell>
          <cell r="P2097">
            <v>40</v>
          </cell>
          <cell r="Q2097">
            <v>6</v>
          </cell>
          <cell r="R2097" t="str">
            <v>подземная</v>
          </cell>
          <cell r="S2097" t="str">
            <v>ГВС</v>
          </cell>
          <cell r="T2097" t="str">
            <v>4-х трубная</v>
          </cell>
        </row>
        <row r="2098">
          <cell r="M2098" t="str">
            <v>2 (Сев)</v>
          </cell>
          <cell r="O2098" t="str">
            <v>Северный район</v>
          </cell>
          <cell r="P2098">
            <v>100</v>
          </cell>
          <cell r="Q2098">
            <v>13.5</v>
          </cell>
          <cell r="R2098" t="str">
            <v>подземная</v>
          </cell>
          <cell r="S2098" t="str">
            <v>ГВС</v>
          </cell>
          <cell r="T2098" t="str">
            <v>4-х трубная</v>
          </cell>
        </row>
        <row r="2099">
          <cell r="M2099" t="str">
            <v>2 (Сев)</v>
          </cell>
          <cell r="O2099" t="str">
            <v>Северный район</v>
          </cell>
          <cell r="P2099">
            <v>100</v>
          </cell>
          <cell r="Q2099">
            <v>32.5</v>
          </cell>
          <cell r="R2099" t="str">
            <v>подземная</v>
          </cell>
          <cell r="S2099" t="str">
            <v>ГВС</v>
          </cell>
          <cell r="T2099" t="str">
            <v>4-х трубная</v>
          </cell>
        </row>
        <row r="2100">
          <cell r="M2100" t="str">
            <v>2 (Сев)</v>
          </cell>
          <cell r="O2100" t="str">
            <v>Северный район</v>
          </cell>
          <cell r="P2100">
            <v>200</v>
          </cell>
          <cell r="Q2100">
            <v>108.3</v>
          </cell>
          <cell r="R2100" t="str">
            <v>подземная</v>
          </cell>
          <cell r="S2100" t="str">
            <v>ГВС</v>
          </cell>
          <cell r="T2100" t="str">
            <v>4-х трубная</v>
          </cell>
        </row>
        <row r="2101">
          <cell r="M2101" t="str">
            <v>2 (Сев)</v>
          </cell>
          <cell r="O2101" t="str">
            <v>Северный район</v>
          </cell>
          <cell r="P2101">
            <v>100</v>
          </cell>
          <cell r="Q2101">
            <v>130.5</v>
          </cell>
          <cell r="R2101" t="str">
            <v>подземная</v>
          </cell>
          <cell r="S2101" t="str">
            <v>т. Трасса</v>
          </cell>
          <cell r="T2101" t="str">
            <v>4-х трубная</v>
          </cell>
        </row>
        <row r="2102">
          <cell r="M2102" t="str">
            <v>2 (Сев)</v>
          </cell>
          <cell r="O2102" t="str">
            <v>Северный район</v>
          </cell>
          <cell r="P2102">
            <v>100</v>
          </cell>
          <cell r="Q2102">
            <v>69</v>
          </cell>
          <cell r="R2102" t="str">
            <v>подземная</v>
          </cell>
          <cell r="S2102" t="str">
            <v>т. Трасса</v>
          </cell>
          <cell r="T2102" t="str">
            <v>4-х трубная</v>
          </cell>
        </row>
        <row r="2103">
          <cell r="M2103" t="str">
            <v>2 (Сев)</v>
          </cell>
          <cell r="O2103" t="str">
            <v>Северный район</v>
          </cell>
          <cell r="P2103">
            <v>300</v>
          </cell>
          <cell r="Q2103">
            <v>20</v>
          </cell>
          <cell r="R2103" t="str">
            <v>подземная</v>
          </cell>
          <cell r="S2103" t="str">
            <v>ГВС</v>
          </cell>
          <cell r="T2103" t="str">
            <v>4-х трубная</v>
          </cell>
        </row>
        <row r="2104">
          <cell r="M2104" t="str">
            <v>2 (Сев)</v>
          </cell>
          <cell r="O2104" t="str">
            <v>Северный район</v>
          </cell>
          <cell r="P2104">
            <v>200</v>
          </cell>
          <cell r="Q2104">
            <v>15</v>
          </cell>
          <cell r="R2104" t="str">
            <v>подземная</v>
          </cell>
          <cell r="S2104" t="str">
            <v>т. Трасса</v>
          </cell>
          <cell r="T2104" t="str">
            <v>4-х трубная</v>
          </cell>
        </row>
        <row r="2105">
          <cell r="M2105" t="str">
            <v>2 (Сев)</v>
          </cell>
          <cell r="O2105" t="str">
            <v>Северный район</v>
          </cell>
          <cell r="P2105">
            <v>200</v>
          </cell>
          <cell r="Q2105">
            <v>49</v>
          </cell>
          <cell r="R2105" t="str">
            <v>подземная</v>
          </cell>
          <cell r="S2105" t="str">
            <v>т. Трасса</v>
          </cell>
          <cell r="T2105" t="str">
            <v>4-х трубная</v>
          </cell>
        </row>
        <row r="2106">
          <cell r="M2106" t="str">
            <v>2 (Сев)</v>
          </cell>
          <cell r="O2106" t="str">
            <v>Северный район</v>
          </cell>
          <cell r="P2106">
            <v>200</v>
          </cell>
          <cell r="Q2106">
            <v>19</v>
          </cell>
          <cell r="R2106" t="str">
            <v>подземная</v>
          </cell>
          <cell r="S2106" t="str">
            <v>т. Трасса</v>
          </cell>
          <cell r="T2106" t="str">
            <v>4-х трубная</v>
          </cell>
        </row>
        <row r="2107">
          <cell r="M2107" t="str">
            <v>2 (Сев)</v>
          </cell>
          <cell r="O2107" t="str">
            <v>Северный район</v>
          </cell>
          <cell r="P2107">
            <v>200</v>
          </cell>
          <cell r="Q2107">
            <v>35</v>
          </cell>
          <cell r="R2107" t="str">
            <v>подземная</v>
          </cell>
          <cell r="S2107" t="str">
            <v>т. Трасса</v>
          </cell>
          <cell r="T2107" t="str">
            <v>4-х трубная</v>
          </cell>
        </row>
        <row r="2108">
          <cell r="M2108" t="str">
            <v>2 (Сев)</v>
          </cell>
          <cell r="O2108" t="str">
            <v>Северный район</v>
          </cell>
          <cell r="P2108">
            <v>200</v>
          </cell>
          <cell r="Q2108">
            <v>40</v>
          </cell>
          <cell r="R2108" t="str">
            <v>подземная</v>
          </cell>
          <cell r="S2108" t="str">
            <v>т. Трасса</v>
          </cell>
          <cell r="T2108" t="str">
            <v>4-х трубная</v>
          </cell>
        </row>
        <row r="2109">
          <cell r="M2109" t="str">
            <v>2 (Сев)</v>
          </cell>
          <cell r="O2109" t="str">
            <v>Северный район</v>
          </cell>
          <cell r="P2109">
            <v>200</v>
          </cell>
          <cell r="Q2109">
            <v>30</v>
          </cell>
          <cell r="R2109" t="str">
            <v>подземная</v>
          </cell>
          <cell r="S2109" t="str">
            <v>т. Трасса</v>
          </cell>
          <cell r="T2109" t="str">
            <v>4-х трубная</v>
          </cell>
        </row>
        <row r="2110">
          <cell r="M2110" t="str">
            <v>2 (Сев)</v>
          </cell>
          <cell r="O2110" t="str">
            <v>Северный район</v>
          </cell>
          <cell r="P2110">
            <v>100</v>
          </cell>
          <cell r="Q2110">
            <v>20</v>
          </cell>
          <cell r="R2110" t="str">
            <v>подземная</v>
          </cell>
          <cell r="S2110" t="str">
            <v>т. Трасса</v>
          </cell>
          <cell r="T2110" t="str">
            <v>4-х трубная</v>
          </cell>
        </row>
        <row r="2111">
          <cell r="M2111" t="str">
            <v>2 (Сев)</v>
          </cell>
          <cell r="O2111" t="str">
            <v>Северный район</v>
          </cell>
          <cell r="P2111">
            <v>30</v>
          </cell>
          <cell r="Q2111">
            <v>15</v>
          </cell>
          <cell r="R2111" t="str">
            <v>подземная</v>
          </cell>
          <cell r="S2111" t="str">
            <v>т. Трасса</v>
          </cell>
          <cell r="T2111" t="str">
            <v>4-х трубная</v>
          </cell>
        </row>
        <row r="2112">
          <cell r="M2112" t="str">
            <v>2 (Сев)</v>
          </cell>
          <cell r="O2112" t="str">
            <v>Северный район</v>
          </cell>
          <cell r="P2112">
            <v>50</v>
          </cell>
          <cell r="Q2112">
            <v>23</v>
          </cell>
          <cell r="R2112" t="str">
            <v>подземная</v>
          </cell>
          <cell r="S2112" t="str">
            <v>т. Трасса</v>
          </cell>
          <cell r="T2112" t="str">
            <v>4-х трубная</v>
          </cell>
        </row>
        <row r="2113">
          <cell r="M2113" t="str">
            <v>2 (Сев)</v>
          </cell>
          <cell r="O2113" t="str">
            <v>Северный район</v>
          </cell>
          <cell r="P2113">
            <v>200</v>
          </cell>
          <cell r="Q2113">
            <v>42</v>
          </cell>
          <cell r="R2113" t="str">
            <v>подземная</v>
          </cell>
          <cell r="S2113" t="str">
            <v>т. Трасса</v>
          </cell>
          <cell r="T2113" t="str">
            <v>4-х трубная</v>
          </cell>
        </row>
        <row r="2114">
          <cell r="M2114" t="str">
            <v>2 (Сев)</v>
          </cell>
          <cell r="O2114" t="str">
            <v>Северный район</v>
          </cell>
          <cell r="P2114">
            <v>100</v>
          </cell>
          <cell r="Q2114">
            <v>24</v>
          </cell>
          <cell r="R2114" t="str">
            <v>подземная</v>
          </cell>
          <cell r="S2114" t="str">
            <v>т. Трасса</v>
          </cell>
          <cell r="T2114" t="str">
            <v>4-х трубная</v>
          </cell>
        </row>
        <row r="2115">
          <cell r="M2115" t="str">
            <v>2 (Сев)</v>
          </cell>
          <cell r="O2115" t="str">
            <v>Северный район</v>
          </cell>
          <cell r="P2115">
            <v>200</v>
          </cell>
          <cell r="Q2115">
            <v>13</v>
          </cell>
          <cell r="R2115" t="str">
            <v>подземная</v>
          </cell>
          <cell r="S2115" t="str">
            <v>т. Трасса</v>
          </cell>
          <cell r="T2115" t="str">
            <v>4-х трубная</v>
          </cell>
        </row>
        <row r="2116">
          <cell r="M2116" t="str">
            <v>2 (Сев)</v>
          </cell>
          <cell r="O2116" t="str">
            <v>Северный район</v>
          </cell>
          <cell r="P2116">
            <v>200</v>
          </cell>
          <cell r="Q2116">
            <v>48</v>
          </cell>
          <cell r="R2116" t="str">
            <v>подземная</v>
          </cell>
          <cell r="S2116" t="str">
            <v>т. Трасса</v>
          </cell>
          <cell r="T2116" t="str">
            <v>4-х трубная</v>
          </cell>
        </row>
        <row r="2117">
          <cell r="M2117" t="str">
            <v>2 (Сев)</v>
          </cell>
          <cell r="O2117" t="str">
            <v>Северный район</v>
          </cell>
          <cell r="P2117">
            <v>200</v>
          </cell>
          <cell r="Q2117">
            <v>122</v>
          </cell>
          <cell r="R2117" t="str">
            <v>Надземная</v>
          </cell>
          <cell r="S2117" t="str">
            <v>т. Трасса</v>
          </cell>
          <cell r="T2117" t="str">
            <v>4-х трубная</v>
          </cell>
        </row>
        <row r="2118">
          <cell r="M2118" t="str">
            <v>2 (Сев)</v>
          </cell>
          <cell r="O2118" t="str">
            <v>Северный район</v>
          </cell>
          <cell r="P2118">
            <v>200</v>
          </cell>
          <cell r="Q2118">
            <v>91.2</v>
          </cell>
          <cell r="R2118" t="str">
            <v>подземная</v>
          </cell>
          <cell r="S2118" t="str">
            <v>т. Трасса</v>
          </cell>
          <cell r="T2118" t="str">
            <v>4-х трубная</v>
          </cell>
        </row>
        <row r="2119">
          <cell r="M2119" t="str">
            <v>2 (Сев)</v>
          </cell>
          <cell r="O2119" t="str">
            <v>Северный район</v>
          </cell>
          <cell r="P2119">
            <v>100</v>
          </cell>
          <cell r="Q2119">
            <v>12</v>
          </cell>
          <cell r="R2119" t="str">
            <v>подземная</v>
          </cell>
          <cell r="S2119" t="str">
            <v>т. Трасса</v>
          </cell>
          <cell r="T2119" t="str">
            <v>4-х трубная</v>
          </cell>
        </row>
        <row r="2120">
          <cell r="M2120" t="str">
            <v>2 (Сев)</v>
          </cell>
          <cell r="O2120" t="str">
            <v>Северный район</v>
          </cell>
          <cell r="P2120">
            <v>200</v>
          </cell>
          <cell r="Q2120">
            <v>24.8</v>
          </cell>
          <cell r="R2120" t="str">
            <v>подземная</v>
          </cell>
          <cell r="S2120" t="str">
            <v>т. Трасса</v>
          </cell>
          <cell r="T2120" t="str">
            <v>4-х трубная</v>
          </cell>
        </row>
        <row r="2121">
          <cell r="M2121" t="str">
            <v>2 (Сев)</v>
          </cell>
          <cell r="O2121" t="str">
            <v>Северный район</v>
          </cell>
          <cell r="P2121">
            <v>150</v>
          </cell>
          <cell r="Q2121">
            <v>59</v>
          </cell>
          <cell r="R2121" t="str">
            <v>подземная</v>
          </cell>
          <cell r="S2121" t="str">
            <v>т. Трасса</v>
          </cell>
          <cell r="T2121" t="str">
            <v>4-х трубная</v>
          </cell>
        </row>
        <row r="2122">
          <cell r="M2122" t="str">
            <v>2 (Сев)</v>
          </cell>
          <cell r="O2122" t="str">
            <v>Северный район</v>
          </cell>
          <cell r="P2122">
            <v>100</v>
          </cell>
          <cell r="Q2122">
            <v>59</v>
          </cell>
          <cell r="R2122" t="str">
            <v>подземная</v>
          </cell>
          <cell r="S2122" t="str">
            <v>ГВС</v>
          </cell>
          <cell r="T2122" t="str">
            <v>4-х трубная</v>
          </cell>
        </row>
        <row r="2123">
          <cell r="M2123" t="str">
            <v>2 (Сев)</v>
          </cell>
          <cell r="O2123" t="str">
            <v>Северный район</v>
          </cell>
          <cell r="P2123">
            <v>80</v>
          </cell>
          <cell r="Q2123">
            <v>84</v>
          </cell>
          <cell r="R2123" t="str">
            <v>подземная</v>
          </cell>
          <cell r="S2123" t="str">
            <v>т. Трасса</v>
          </cell>
          <cell r="T2123" t="str">
            <v>4-х трубная</v>
          </cell>
        </row>
        <row r="2124">
          <cell r="M2124" t="str">
            <v>2 (Сев)</v>
          </cell>
          <cell r="O2124" t="str">
            <v>Северный район</v>
          </cell>
          <cell r="P2124">
            <v>70</v>
          </cell>
          <cell r="Q2124">
            <v>42</v>
          </cell>
          <cell r="R2124" t="str">
            <v>подземная</v>
          </cell>
          <cell r="S2124" t="str">
            <v>ГВС</v>
          </cell>
          <cell r="T2124" t="str">
            <v>4-х трубная</v>
          </cell>
        </row>
        <row r="2125">
          <cell r="M2125" t="str">
            <v>2 (Сев)</v>
          </cell>
          <cell r="O2125" t="str">
            <v>Северный район</v>
          </cell>
          <cell r="P2125">
            <v>50</v>
          </cell>
          <cell r="Q2125">
            <v>42</v>
          </cell>
          <cell r="R2125" t="str">
            <v>подземная</v>
          </cell>
          <cell r="S2125" t="str">
            <v>ГВС</v>
          </cell>
          <cell r="T2125" t="str">
            <v>4-х трубная</v>
          </cell>
        </row>
        <row r="2126">
          <cell r="M2126" t="str">
            <v>2 (Сев)</v>
          </cell>
          <cell r="O2126" t="str">
            <v>Северный район</v>
          </cell>
          <cell r="P2126">
            <v>200</v>
          </cell>
          <cell r="Q2126">
            <v>18</v>
          </cell>
          <cell r="R2126" t="str">
            <v>подземная</v>
          </cell>
          <cell r="S2126" t="str">
            <v>т. Трасса</v>
          </cell>
          <cell r="T2126" t="str">
            <v>4-х трубная</v>
          </cell>
        </row>
        <row r="2127">
          <cell r="M2127" t="str">
            <v>2 (Сев)</v>
          </cell>
          <cell r="O2127" t="str">
            <v>Северный район</v>
          </cell>
          <cell r="P2127">
            <v>200</v>
          </cell>
          <cell r="Q2127">
            <v>44</v>
          </cell>
          <cell r="R2127" t="str">
            <v>подземная</v>
          </cell>
          <cell r="S2127" t="str">
            <v>т. Трасса</v>
          </cell>
          <cell r="T2127" t="str">
            <v>4-х трубная</v>
          </cell>
        </row>
        <row r="2128">
          <cell r="M2128" t="str">
            <v>2 (Сев)</v>
          </cell>
          <cell r="O2128" t="str">
            <v>Северный район</v>
          </cell>
          <cell r="P2128">
            <v>80</v>
          </cell>
          <cell r="Q2128">
            <v>12</v>
          </cell>
          <cell r="R2128" t="str">
            <v>подземная</v>
          </cell>
          <cell r="S2128" t="str">
            <v>т. Трасса</v>
          </cell>
          <cell r="T2128" t="str">
            <v>4-х трубная</v>
          </cell>
        </row>
        <row r="2129">
          <cell r="M2129" t="str">
            <v>2 (Сев)</v>
          </cell>
          <cell r="O2129" t="str">
            <v>Северный район</v>
          </cell>
          <cell r="P2129">
            <v>200</v>
          </cell>
          <cell r="Q2129">
            <v>98</v>
          </cell>
          <cell r="R2129" t="str">
            <v>подземная</v>
          </cell>
          <cell r="S2129" t="str">
            <v>т. Трасса</v>
          </cell>
          <cell r="T2129" t="str">
            <v>4-х трубная</v>
          </cell>
        </row>
        <row r="2130">
          <cell r="M2130" t="str">
            <v>2 (Сев)</v>
          </cell>
          <cell r="O2130" t="str">
            <v>Северный район</v>
          </cell>
          <cell r="P2130">
            <v>100</v>
          </cell>
          <cell r="Q2130">
            <v>8</v>
          </cell>
          <cell r="R2130" t="str">
            <v>подземная</v>
          </cell>
          <cell r="S2130" t="str">
            <v>т. Трасса</v>
          </cell>
        </row>
        <row r="2131">
          <cell r="M2131" t="str">
            <v>2 (Сев)</v>
          </cell>
          <cell r="O2131" t="str">
            <v>Северный район</v>
          </cell>
          <cell r="P2131">
            <v>200</v>
          </cell>
          <cell r="Q2131">
            <v>30</v>
          </cell>
          <cell r="R2131" t="str">
            <v>подземная</v>
          </cell>
          <cell r="S2131" t="str">
            <v>т. Трасса</v>
          </cell>
          <cell r="T2131" t="str">
            <v>4-х трубная</v>
          </cell>
        </row>
        <row r="2132">
          <cell r="M2132" t="str">
            <v>2 (Сев)</v>
          </cell>
          <cell r="O2132" t="str">
            <v>Северный район</v>
          </cell>
          <cell r="P2132">
            <v>200</v>
          </cell>
          <cell r="Q2132">
            <v>44</v>
          </cell>
          <cell r="R2132" t="str">
            <v>подземная</v>
          </cell>
          <cell r="S2132" t="str">
            <v>т. Трасса</v>
          </cell>
          <cell r="T2132" t="str">
            <v>4-х трубная</v>
          </cell>
        </row>
        <row r="2133">
          <cell r="M2133" t="str">
            <v>2 (Сев)</v>
          </cell>
          <cell r="O2133" t="str">
            <v>Северный район</v>
          </cell>
          <cell r="P2133">
            <v>300</v>
          </cell>
          <cell r="Q2133">
            <v>15</v>
          </cell>
          <cell r="R2133" t="str">
            <v>подземная</v>
          </cell>
          <cell r="S2133" t="str">
            <v>т. Трасса</v>
          </cell>
          <cell r="T2133" t="str">
            <v>4-х трубная</v>
          </cell>
        </row>
        <row r="2134">
          <cell r="M2134" t="str">
            <v>2 (Сев)</v>
          </cell>
          <cell r="O2134" t="str">
            <v>Северный район</v>
          </cell>
          <cell r="P2134">
            <v>300</v>
          </cell>
          <cell r="Q2134">
            <v>30</v>
          </cell>
          <cell r="R2134" t="str">
            <v>подземная</v>
          </cell>
          <cell r="S2134" t="str">
            <v>т. Трасса</v>
          </cell>
          <cell r="T2134" t="str">
            <v>4-х трубная</v>
          </cell>
        </row>
        <row r="2135">
          <cell r="M2135" t="str">
            <v>2 (Сев)</v>
          </cell>
          <cell r="O2135" t="str">
            <v>Северный район</v>
          </cell>
          <cell r="P2135">
            <v>50</v>
          </cell>
          <cell r="Q2135">
            <v>100</v>
          </cell>
          <cell r="R2135" t="str">
            <v>Надземная</v>
          </cell>
          <cell r="S2135" t="str">
            <v>т. Трасса</v>
          </cell>
        </row>
        <row r="2136">
          <cell r="M2136" t="str">
            <v>2 (Сев)</v>
          </cell>
          <cell r="O2136" t="str">
            <v>Северный район</v>
          </cell>
          <cell r="P2136">
            <v>50</v>
          </cell>
          <cell r="Q2136">
            <v>40</v>
          </cell>
          <cell r="R2136" t="str">
            <v>Надземная</v>
          </cell>
          <cell r="S2136" t="str">
            <v>т. Трасса</v>
          </cell>
        </row>
        <row r="2137">
          <cell r="M2137" t="str">
            <v>2 (Сев)</v>
          </cell>
          <cell r="O2137" t="str">
            <v>Северный район</v>
          </cell>
          <cell r="P2137">
            <v>70</v>
          </cell>
          <cell r="Q2137">
            <v>40</v>
          </cell>
          <cell r="R2137" t="str">
            <v>Надземная</v>
          </cell>
          <cell r="S2137" t="str">
            <v>т. Трасса</v>
          </cell>
        </row>
        <row r="2138">
          <cell r="M2138" t="str">
            <v>2 (Сев)</v>
          </cell>
          <cell r="O2138" t="str">
            <v>Северный район</v>
          </cell>
          <cell r="P2138">
            <v>70</v>
          </cell>
          <cell r="Q2138">
            <v>25</v>
          </cell>
          <cell r="R2138" t="str">
            <v>Надземная</v>
          </cell>
          <cell r="S2138" t="str">
            <v>т. Трасса</v>
          </cell>
        </row>
        <row r="2139">
          <cell r="M2139" t="str">
            <v>2 (Сев)</v>
          </cell>
          <cell r="O2139" t="str">
            <v>Северный район</v>
          </cell>
          <cell r="P2139">
            <v>50</v>
          </cell>
          <cell r="Q2139">
            <v>15</v>
          </cell>
          <cell r="R2139" t="str">
            <v>Надземная</v>
          </cell>
          <cell r="S2139" t="str">
            <v>т. Трасса</v>
          </cell>
        </row>
        <row r="2140">
          <cell r="M2140" t="str">
            <v>2 (Сев)</v>
          </cell>
          <cell r="O2140" t="str">
            <v>Северный район</v>
          </cell>
          <cell r="P2140">
            <v>100</v>
          </cell>
          <cell r="Q2140">
            <v>62</v>
          </cell>
          <cell r="R2140" t="str">
            <v>Надземная</v>
          </cell>
          <cell r="S2140" t="str">
            <v>т. Трасса</v>
          </cell>
        </row>
        <row r="2141">
          <cell r="M2141" t="str">
            <v>2 (Сев)</v>
          </cell>
          <cell r="O2141" t="str">
            <v>Северный район</v>
          </cell>
          <cell r="P2141">
            <v>50</v>
          </cell>
          <cell r="Q2141">
            <v>35</v>
          </cell>
          <cell r="R2141" t="str">
            <v>Надземная</v>
          </cell>
          <cell r="S2141" t="str">
            <v>т. Трасса</v>
          </cell>
        </row>
        <row r="2142">
          <cell r="M2142" t="str">
            <v>2 (Сев)</v>
          </cell>
          <cell r="O2142" t="str">
            <v>Северный район</v>
          </cell>
          <cell r="P2142">
            <v>70</v>
          </cell>
          <cell r="Q2142">
            <v>35</v>
          </cell>
          <cell r="R2142" t="str">
            <v>Надземная</v>
          </cell>
          <cell r="S2142" t="str">
            <v>т. Трасса</v>
          </cell>
        </row>
        <row r="2143">
          <cell r="M2143" t="str">
            <v>2 (Сев)</v>
          </cell>
          <cell r="O2143" t="str">
            <v>Северный район</v>
          </cell>
          <cell r="P2143">
            <v>70</v>
          </cell>
          <cell r="Q2143">
            <v>50</v>
          </cell>
          <cell r="R2143" t="str">
            <v>Надземная</v>
          </cell>
          <cell r="S2143" t="str">
            <v>т. Трасса</v>
          </cell>
        </row>
        <row r="2144">
          <cell r="M2144" t="str">
            <v>2 (Сев)</v>
          </cell>
          <cell r="O2144" t="str">
            <v>Северный район</v>
          </cell>
          <cell r="P2144">
            <v>70</v>
          </cell>
          <cell r="Q2144">
            <v>30</v>
          </cell>
          <cell r="R2144" t="str">
            <v>Надземная</v>
          </cell>
          <cell r="S2144" t="str">
            <v>т. Трасса</v>
          </cell>
        </row>
        <row r="2145">
          <cell r="M2145" t="str">
            <v>2 (Сев)</v>
          </cell>
          <cell r="O2145" t="str">
            <v>Северный район</v>
          </cell>
          <cell r="P2145">
            <v>50</v>
          </cell>
          <cell r="Q2145">
            <v>35</v>
          </cell>
          <cell r="R2145" t="str">
            <v>Надземная</v>
          </cell>
          <cell r="S2145" t="str">
            <v>т. Трасса</v>
          </cell>
        </row>
        <row r="2146">
          <cell r="M2146" t="str">
            <v>2 (Сев)</v>
          </cell>
          <cell r="O2146" t="str">
            <v>Северный район</v>
          </cell>
          <cell r="P2146">
            <v>70</v>
          </cell>
          <cell r="Q2146">
            <v>35</v>
          </cell>
          <cell r="R2146" t="str">
            <v>Надземная</v>
          </cell>
          <cell r="S2146" t="str">
            <v>т. Трасса</v>
          </cell>
        </row>
        <row r="2147">
          <cell r="M2147" t="str">
            <v>2 (Сев)</v>
          </cell>
          <cell r="O2147" t="str">
            <v>Северный район</v>
          </cell>
          <cell r="P2147">
            <v>50</v>
          </cell>
          <cell r="Q2147">
            <v>13</v>
          </cell>
          <cell r="R2147" t="str">
            <v>подземная</v>
          </cell>
          <cell r="S2147" t="str">
            <v>ГВС</v>
          </cell>
          <cell r="T2147" t="str">
            <v>4-х трубная</v>
          </cell>
        </row>
        <row r="2148">
          <cell r="M2148" t="str">
            <v>2 (Сев)</v>
          </cell>
          <cell r="O2148" t="str">
            <v>Северный район</v>
          </cell>
          <cell r="P2148">
            <v>50</v>
          </cell>
          <cell r="Q2148">
            <v>18</v>
          </cell>
          <cell r="R2148" t="str">
            <v>подземная</v>
          </cell>
          <cell r="S2148" t="str">
            <v>ГВС</v>
          </cell>
          <cell r="T2148" t="str">
            <v>4-х трубная</v>
          </cell>
        </row>
        <row r="2149">
          <cell r="M2149" t="str">
            <v>2 (Сев)</v>
          </cell>
          <cell r="O2149" t="str">
            <v>Северный район</v>
          </cell>
          <cell r="P2149">
            <v>40</v>
          </cell>
          <cell r="Q2149">
            <v>22</v>
          </cell>
          <cell r="R2149" t="str">
            <v>подземная</v>
          </cell>
          <cell r="S2149" t="str">
            <v>ГВС</v>
          </cell>
          <cell r="T2149" t="str">
            <v>4-х трубная</v>
          </cell>
        </row>
        <row r="2150">
          <cell r="M2150" t="str">
            <v>2 (Сев)</v>
          </cell>
          <cell r="O2150" t="str">
            <v>Северный район</v>
          </cell>
          <cell r="P2150">
            <v>40</v>
          </cell>
          <cell r="Q2150">
            <v>55</v>
          </cell>
          <cell r="R2150" t="str">
            <v>подземная</v>
          </cell>
          <cell r="S2150" t="str">
            <v>ГВС</v>
          </cell>
          <cell r="T2150" t="str">
            <v>4-х трубная</v>
          </cell>
        </row>
        <row r="2151">
          <cell r="M2151" t="str">
            <v>2 (Сев)</v>
          </cell>
          <cell r="O2151" t="str">
            <v>Северный район</v>
          </cell>
          <cell r="P2151">
            <v>100</v>
          </cell>
          <cell r="Q2151">
            <v>55</v>
          </cell>
          <cell r="R2151" t="str">
            <v>подземная</v>
          </cell>
          <cell r="S2151" t="str">
            <v>ГВС</v>
          </cell>
          <cell r="T2151" t="str">
            <v>4-х трубная</v>
          </cell>
        </row>
        <row r="2152">
          <cell r="M2152" t="str">
            <v>2 (Сев)</v>
          </cell>
          <cell r="O2152" t="str">
            <v>Северный район</v>
          </cell>
          <cell r="P2152">
            <v>40</v>
          </cell>
          <cell r="Q2152">
            <v>16</v>
          </cell>
          <cell r="R2152" t="str">
            <v>подземная</v>
          </cell>
          <cell r="S2152" t="str">
            <v>ГВС</v>
          </cell>
          <cell r="T2152" t="str">
            <v>4-х трубная</v>
          </cell>
        </row>
        <row r="2153">
          <cell r="M2153" t="str">
            <v>2 (Сев)</v>
          </cell>
          <cell r="O2153" t="str">
            <v>Северный район</v>
          </cell>
          <cell r="P2153">
            <v>50</v>
          </cell>
          <cell r="Q2153">
            <v>24</v>
          </cell>
          <cell r="R2153" t="str">
            <v>подземная</v>
          </cell>
          <cell r="S2153" t="str">
            <v>ГВС</v>
          </cell>
          <cell r="T2153" t="str">
            <v>4-х трубная</v>
          </cell>
        </row>
        <row r="2154">
          <cell r="M2154" t="str">
            <v>2 (Сев)</v>
          </cell>
          <cell r="O2154" t="str">
            <v>Северный район</v>
          </cell>
          <cell r="P2154">
            <v>40</v>
          </cell>
          <cell r="Q2154">
            <v>10</v>
          </cell>
          <cell r="R2154" t="str">
            <v>подземная</v>
          </cell>
          <cell r="S2154" t="str">
            <v>ГВС</v>
          </cell>
          <cell r="T2154" t="str">
            <v>4-х трубная</v>
          </cell>
        </row>
        <row r="2155">
          <cell r="M2155" t="str">
            <v>2 (Сев)</v>
          </cell>
          <cell r="O2155" t="str">
            <v>Северный район</v>
          </cell>
          <cell r="P2155">
            <v>100</v>
          </cell>
          <cell r="Q2155">
            <v>42</v>
          </cell>
          <cell r="R2155" t="str">
            <v>подземная</v>
          </cell>
          <cell r="S2155" t="str">
            <v>ГВС</v>
          </cell>
          <cell r="T2155" t="str">
            <v>4-х трубная</v>
          </cell>
        </row>
        <row r="2156">
          <cell r="M2156" t="str">
            <v>2 (Сев)</v>
          </cell>
          <cell r="O2156" t="str">
            <v>Северный район</v>
          </cell>
          <cell r="P2156">
            <v>40</v>
          </cell>
          <cell r="Q2156">
            <v>22</v>
          </cell>
          <cell r="R2156" t="str">
            <v>подземная</v>
          </cell>
          <cell r="S2156" t="str">
            <v>ГВС</v>
          </cell>
          <cell r="T2156" t="str">
            <v>4-х трубная</v>
          </cell>
        </row>
        <row r="2157">
          <cell r="M2157" t="str">
            <v>2 (Сев)</v>
          </cell>
          <cell r="O2157" t="str">
            <v>Северный район</v>
          </cell>
          <cell r="P2157">
            <v>50</v>
          </cell>
          <cell r="Q2157">
            <v>18</v>
          </cell>
          <cell r="R2157" t="str">
            <v>подземная</v>
          </cell>
          <cell r="S2157" t="str">
            <v>ГВС</v>
          </cell>
          <cell r="T2157" t="str">
            <v>4-х трубная</v>
          </cell>
        </row>
        <row r="2158">
          <cell r="M2158" t="str">
            <v>2 (Сев)</v>
          </cell>
          <cell r="O2158" t="str">
            <v>Северный район</v>
          </cell>
          <cell r="P2158">
            <v>70</v>
          </cell>
          <cell r="Q2158">
            <v>44</v>
          </cell>
          <cell r="R2158" t="str">
            <v>подземная</v>
          </cell>
          <cell r="S2158" t="str">
            <v>ГВС</v>
          </cell>
          <cell r="T2158" t="str">
            <v>4-х трубная</v>
          </cell>
        </row>
        <row r="2159">
          <cell r="M2159" t="str">
            <v>2 (Сев)</v>
          </cell>
          <cell r="O2159" t="str">
            <v>Северный район</v>
          </cell>
          <cell r="P2159">
            <v>50</v>
          </cell>
          <cell r="Q2159">
            <v>47</v>
          </cell>
          <cell r="R2159" t="str">
            <v>Надземная</v>
          </cell>
          <cell r="S2159" t="str">
            <v>т. Трасса</v>
          </cell>
        </row>
        <row r="2160">
          <cell r="M2160" t="str">
            <v>2 (Сев)</v>
          </cell>
          <cell r="O2160" t="str">
            <v>Северный район</v>
          </cell>
          <cell r="P2160">
            <v>150</v>
          </cell>
          <cell r="Q2160">
            <v>332</v>
          </cell>
          <cell r="R2160" t="str">
            <v>Надземная</v>
          </cell>
          <cell r="S2160" t="str">
            <v>т. Трасса</v>
          </cell>
        </row>
        <row r="2161">
          <cell r="M2161" t="str">
            <v>2 (Сев)</v>
          </cell>
          <cell r="O2161" t="str">
            <v>Северный район</v>
          </cell>
          <cell r="P2161">
            <v>50</v>
          </cell>
          <cell r="Q2161">
            <v>45</v>
          </cell>
          <cell r="R2161" t="str">
            <v>Надземная</v>
          </cell>
          <cell r="S2161" t="str">
            <v>т. Трасса</v>
          </cell>
        </row>
        <row r="2162">
          <cell r="M2162" t="str">
            <v>2 (Сев)</v>
          </cell>
          <cell r="O2162" t="str">
            <v>Северный район</v>
          </cell>
          <cell r="P2162">
            <v>150</v>
          </cell>
          <cell r="Q2162">
            <v>150</v>
          </cell>
          <cell r="R2162" t="str">
            <v>Надземная</v>
          </cell>
          <cell r="S2162" t="str">
            <v>т. Трасса</v>
          </cell>
        </row>
        <row r="2163">
          <cell r="M2163" t="str">
            <v>2 (Сев)</v>
          </cell>
          <cell r="O2163" t="str">
            <v>Северный район</v>
          </cell>
          <cell r="P2163">
            <v>100</v>
          </cell>
          <cell r="Q2163">
            <v>100</v>
          </cell>
          <cell r="R2163" t="str">
            <v>Надземная</v>
          </cell>
          <cell r="S2163" t="str">
            <v>т. Трасса</v>
          </cell>
        </row>
        <row r="2164">
          <cell r="M2164" t="str">
            <v>8В</v>
          </cell>
          <cell r="O2164" t="str">
            <v>Северный район</v>
          </cell>
          <cell r="P2164">
            <v>200</v>
          </cell>
          <cell r="Q2164">
            <v>554.79999999999995</v>
          </cell>
          <cell r="R2164" t="str">
            <v>подземная</v>
          </cell>
          <cell r="S2164" t="str">
            <v>т. Трасса</v>
          </cell>
          <cell r="T2164" t="str">
            <v>4-х трубная</v>
          </cell>
        </row>
        <row r="2165">
          <cell r="M2165" t="str">
            <v>8В</v>
          </cell>
          <cell r="O2165" t="str">
            <v>Северный район</v>
          </cell>
          <cell r="P2165">
            <v>200</v>
          </cell>
          <cell r="Q2165">
            <v>277.39999999999998</v>
          </cell>
          <cell r="R2165" t="str">
            <v>подземная</v>
          </cell>
          <cell r="S2165" t="str">
            <v>ГВС</v>
          </cell>
          <cell r="T2165" t="str">
            <v>4-х трубная</v>
          </cell>
        </row>
        <row r="2166">
          <cell r="M2166" t="str">
            <v>8В</v>
          </cell>
          <cell r="O2166" t="str">
            <v>Северный район</v>
          </cell>
          <cell r="P2166">
            <v>150</v>
          </cell>
          <cell r="Q2166">
            <v>277.39999999999998</v>
          </cell>
          <cell r="R2166" t="str">
            <v>подземная</v>
          </cell>
          <cell r="S2166" t="str">
            <v>ГВС</v>
          </cell>
          <cell r="T2166" t="str">
            <v>4-х трубная</v>
          </cell>
        </row>
        <row r="2167">
          <cell r="M2167" t="str">
            <v>ВЕДОМ</v>
          </cell>
          <cell r="O2167" t="str">
            <v>Северный район</v>
          </cell>
          <cell r="P2167">
            <v>80</v>
          </cell>
          <cell r="Q2167">
            <v>33</v>
          </cell>
          <cell r="R2167" t="str">
            <v>Надземная</v>
          </cell>
          <cell r="S2167" t="str">
            <v>т. Трасса</v>
          </cell>
        </row>
        <row r="2168">
          <cell r="M2168" t="str">
            <v>ТОКПБ</v>
          </cell>
          <cell r="O2168" t="str">
            <v>Сибтерм</v>
          </cell>
          <cell r="P2168">
            <v>50</v>
          </cell>
          <cell r="Q2168">
            <v>30.8</v>
          </cell>
          <cell r="R2168" t="str">
            <v>подземная</v>
          </cell>
          <cell r="S2168" t="str">
            <v>т. Трасса</v>
          </cell>
        </row>
        <row r="2169">
          <cell r="M2169" t="str">
            <v>ТОКПБ</v>
          </cell>
          <cell r="O2169" t="str">
            <v>Сибтерм</v>
          </cell>
          <cell r="P2169">
            <v>20</v>
          </cell>
          <cell r="Q2169">
            <v>3.6</v>
          </cell>
          <cell r="R2169" t="str">
            <v>Надземная</v>
          </cell>
          <cell r="S2169" t="str">
            <v>т. Трасса</v>
          </cell>
        </row>
        <row r="2170">
          <cell r="M2170" t="str">
            <v>ТОКПБ</v>
          </cell>
          <cell r="O2170" t="str">
            <v>Сибтерм</v>
          </cell>
          <cell r="P2170">
            <v>25</v>
          </cell>
          <cell r="Q2170">
            <v>10.5</v>
          </cell>
          <cell r="R2170" t="str">
            <v>Надземная</v>
          </cell>
          <cell r="S2170" t="str">
            <v>т. Трасса</v>
          </cell>
        </row>
        <row r="2171">
          <cell r="M2171" t="str">
            <v>ТОКПБ</v>
          </cell>
          <cell r="O2171" t="str">
            <v>Сибтерм</v>
          </cell>
          <cell r="P2171">
            <v>25</v>
          </cell>
          <cell r="Q2171">
            <v>52.5</v>
          </cell>
          <cell r="R2171" t="str">
            <v>Надземная</v>
          </cell>
          <cell r="S2171" t="str">
            <v>т. Трасса</v>
          </cell>
        </row>
        <row r="2172">
          <cell r="M2172" t="str">
            <v>ТОКПБ</v>
          </cell>
          <cell r="O2172" t="str">
            <v>Сибтерм</v>
          </cell>
          <cell r="P2172">
            <v>70</v>
          </cell>
          <cell r="Q2172">
            <v>13.2</v>
          </cell>
          <cell r="R2172" t="str">
            <v>подземная</v>
          </cell>
          <cell r="S2172" t="str">
            <v>т. Трасса</v>
          </cell>
        </row>
        <row r="2173">
          <cell r="M2173" t="str">
            <v>ТОКПБ</v>
          </cell>
          <cell r="O2173" t="str">
            <v>Сибтерм</v>
          </cell>
          <cell r="P2173">
            <v>50</v>
          </cell>
          <cell r="Q2173">
            <v>36.299999999999997</v>
          </cell>
          <cell r="R2173" t="str">
            <v>подземная</v>
          </cell>
          <cell r="S2173" t="str">
            <v>т. Трасса</v>
          </cell>
        </row>
        <row r="2174">
          <cell r="M2174" t="str">
            <v>ТОКПБ</v>
          </cell>
          <cell r="O2174" t="str">
            <v>Сибтерм</v>
          </cell>
          <cell r="P2174">
            <v>30</v>
          </cell>
          <cell r="Q2174">
            <v>24.6</v>
          </cell>
          <cell r="R2174" t="str">
            <v>подземная</v>
          </cell>
          <cell r="S2174" t="str">
            <v>т. Трасса</v>
          </cell>
        </row>
        <row r="2175">
          <cell r="M2175" t="str">
            <v>ТОКПБ</v>
          </cell>
          <cell r="O2175" t="str">
            <v>Сибтерм</v>
          </cell>
          <cell r="P2175">
            <v>25</v>
          </cell>
          <cell r="Q2175">
            <v>102</v>
          </cell>
          <cell r="R2175" t="str">
            <v>Надземная</v>
          </cell>
          <cell r="S2175" t="str">
            <v>т. Трасса</v>
          </cell>
        </row>
        <row r="2176">
          <cell r="M2176" t="str">
            <v>ТОКПБ</v>
          </cell>
          <cell r="O2176" t="str">
            <v>Сибтерм</v>
          </cell>
          <cell r="P2176">
            <v>40</v>
          </cell>
          <cell r="Q2176">
            <v>36.6</v>
          </cell>
          <cell r="R2176" t="str">
            <v>подземная</v>
          </cell>
          <cell r="S2176" t="str">
            <v>т. Трасса</v>
          </cell>
        </row>
        <row r="2177">
          <cell r="M2177" t="str">
            <v>ТОКПБ</v>
          </cell>
          <cell r="O2177" t="str">
            <v>Сибтерм</v>
          </cell>
          <cell r="P2177">
            <v>40</v>
          </cell>
          <cell r="Q2177">
            <v>27</v>
          </cell>
          <cell r="R2177" t="str">
            <v>Надземная</v>
          </cell>
          <cell r="S2177" t="str">
            <v>т. Трасса</v>
          </cell>
        </row>
        <row r="2178">
          <cell r="M2178" t="str">
            <v>ТОКПБ</v>
          </cell>
          <cell r="O2178" t="str">
            <v>Сибтерм</v>
          </cell>
          <cell r="P2178">
            <v>30</v>
          </cell>
          <cell r="Q2178">
            <v>93.4</v>
          </cell>
          <cell r="R2178" t="str">
            <v>подземная</v>
          </cell>
          <cell r="S2178" t="str">
            <v>т. Трасса</v>
          </cell>
        </row>
        <row r="2179">
          <cell r="M2179" t="str">
            <v>ТОКПБ</v>
          </cell>
          <cell r="O2179" t="str">
            <v>Сибтерм</v>
          </cell>
          <cell r="P2179">
            <v>50</v>
          </cell>
          <cell r="Q2179">
            <v>126.7</v>
          </cell>
          <cell r="R2179" t="str">
            <v>Надземная</v>
          </cell>
          <cell r="S2179" t="str">
            <v>т. Трасса</v>
          </cell>
        </row>
        <row r="2180">
          <cell r="M2180" t="str">
            <v>ТОКПБ</v>
          </cell>
          <cell r="O2180" t="str">
            <v>Сибтерм</v>
          </cell>
          <cell r="P2180">
            <v>20</v>
          </cell>
          <cell r="Q2180">
            <v>8.1</v>
          </cell>
          <cell r="R2180" t="str">
            <v>Надземная</v>
          </cell>
          <cell r="S2180" t="str">
            <v>т. Трасса</v>
          </cell>
        </row>
        <row r="2181">
          <cell r="M2181" t="str">
            <v>ТОКПБ</v>
          </cell>
          <cell r="O2181" t="str">
            <v>Сибтерм</v>
          </cell>
          <cell r="P2181">
            <v>20</v>
          </cell>
          <cell r="Q2181">
            <v>13.5</v>
          </cell>
          <cell r="R2181" t="str">
            <v>подземная</v>
          </cell>
          <cell r="S2181" t="str">
            <v>т. Трасса</v>
          </cell>
        </row>
        <row r="2182">
          <cell r="M2182" t="str">
            <v>ТОКПБ</v>
          </cell>
          <cell r="O2182" t="str">
            <v>Сибтерм</v>
          </cell>
          <cell r="P2182">
            <v>20</v>
          </cell>
          <cell r="Q2182">
            <v>8.5</v>
          </cell>
          <cell r="R2182" t="str">
            <v>Надземная</v>
          </cell>
          <cell r="S2182" t="str">
            <v>т. Трасса</v>
          </cell>
        </row>
        <row r="2183">
          <cell r="M2183" t="str">
            <v>ТОКПБ</v>
          </cell>
          <cell r="O2183" t="str">
            <v>Сибтерм</v>
          </cell>
          <cell r="P2183">
            <v>50</v>
          </cell>
          <cell r="Q2183">
            <v>12</v>
          </cell>
          <cell r="R2183" t="str">
            <v>подземная</v>
          </cell>
          <cell r="S2183" t="str">
            <v>т. Трасса</v>
          </cell>
        </row>
        <row r="2184">
          <cell r="M2184" t="str">
            <v>ТОКПБ</v>
          </cell>
          <cell r="O2184" t="str">
            <v>Сибтерм</v>
          </cell>
          <cell r="P2184">
            <v>50</v>
          </cell>
          <cell r="Q2184">
            <v>53.9</v>
          </cell>
          <cell r="R2184" t="str">
            <v>Надземная</v>
          </cell>
          <cell r="S2184" t="str">
            <v>т. Трасса</v>
          </cell>
        </row>
        <row r="2185">
          <cell r="M2185" t="str">
            <v>ТОКПБ</v>
          </cell>
          <cell r="O2185" t="str">
            <v>Сибтерм</v>
          </cell>
          <cell r="P2185">
            <v>30</v>
          </cell>
          <cell r="Q2185">
            <v>23.1</v>
          </cell>
          <cell r="R2185" t="str">
            <v>Надземная</v>
          </cell>
          <cell r="S2185" t="str">
            <v>т. Трасса</v>
          </cell>
        </row>
        <row r="2186">
          <cell r="M2186" t="str">
            <v>ТОКПБ</v>
          </cell>
          <cell r="O2186" t="str">
            <v>Сибтерм</v>
          </cell>
          <cell r="P2186">
            <v>25</v>
          </cell>
          <cell r="Q2186">
            <v>12.9</v>
          </cell>
          <cell r="R2186" t="str">
            <v>подземная</v>
          </cell>
          <cell r="S2186" t="str">
            <v>т. Трасса</v>
          </cell>
        </row>
        <row r="2187">
          <cell r="M2187" t="str">
            <v>ТОКПБ</v>
          </cell>
          <cell r="O2187" t="str">
            <v>Сибтерм</v>
          </cell>
          <cell r="P2187">
            <v>30</v>
          </cell>
          <cell r="Q2187">
            <v>36.4</v>
          </cell>
          <cell r="R2187" t="str">
            <v>подземная</v>
          </cell>
          <cell r="S2187" t="str">
            <v>т. Трасса</v>
          </cell>
        </row>
        <row r="2188">
          <cell r="M2188" t="str">
            <v>ТОКПБ</v>
          </cell>
          <cell r="O2188" t="str">
            <v>Сибтерм</v>
          </cell>
          <cell r="P2188">
            <v>70</v>
          </cell>
          <cell r="Q2188">
            <v>20</v>
          </cell>
          <cell r="R2188" t="str">
            <v>Надземная</v>
          </cell>
          <cell r="S2188" t="str">
            <v>т. Трасса</v>
          </cell>
        </row>
        <row r="2189">
          <cell r="M2189" t="str">
            <v>ТОКПБ</v>
          </cell>
          <cell r="O2189" t="str">
            <v>Сибтерм</v>
          </cell>
          <cell r="P2189">
            <v>30</v>
          </cell>
          <cell r="Q2189">
            <v>12.9</v>
          </cell>
          <cell r="R2189" t="str">
            <v>подземная</v>
          </cell>
          <cell r="S2189" t="str">
            <v>т. Трасса</v>
          </cell>
        </row>
        <row r="2190">
          <cell r="M2190" t="str">
            <v>ТОКПБ</v>
          </cell>
          <cell r="O2190" t="str">
            <v>Сибтерм</v>
          </cell>
          <cell r="P2190">
            <v>50</v>
          </cell>
          <cell r="Q2190">
            <v>35</v>
          </cell>
          <cell r="R2190" t="str">
            <v>подземная</v>
          </cell>
          <cell r="S2190" t="str">
            <v>т. Трасса</v>
          </cell>
        </row>
        <row r="2191">
          <cell r="M2191">
            <v>12</v>
          </cell>
          <cell r="O2191" t="str">
            <v>Южный район</v>
          </cell>
          <cell r="P2191">
            <v>50</v>
          </cell>
          <cell r="Q2191">
            <v>30</v>
          </cell>
          <cell r="R2191" t="str">
            <v>подземная</v>
          </cell>
          <cell r="S2191" t="str">
            <v>т. Трасса</v>
          </cell>
        </row>
        <row r="2192">
          <cell r="M2192">
            <v>7</v>
          </cell>
          <cell r="O2192" t="str">
            <v>Северный район</v>
          </cell>
          <cell r="P2192">
            <v>80</v>
          </cell>
          <cell r="Q2192">
            <v>61.1</v>
          </cell>
          <cell r="R2192" t="str">
            <v>подземная</v>
          </cell>
          <cell r="S2192" t="str">
            <v>т. Трасса</v>
          </cell>
        </row>
        <row r="2193">
          <cell r="M2193">
            <v>7</v>
          </cell>
          <cell r="O2193" t="str">
            <v>Северный район</v>
          </cell>
          <cell r="P2193">
            <v>80</v>
          </cell>
          <cell r="Q2193">
            <v>61</v>
          </cell>
          <cell r="R2193" t="str">
            <v>Надземная</v>
          </cell>
          <cell r="S2193" t="str">
            <v>т. Трасса</v>
          </cell>
        </row>
        <row r="2194">
          <cell r="M2194" t="str">
            <v>ТОКПБ</v>
          </cell>
          <cell r="O2194" t="str">
            <v>Сибтерм</v>
          </cell>
          <cell r="P2194">
            <v>25</v>
          </cell>
          <cell r="Q2194">
            <v>72.5</v>
          </cell>
          <cell r="R2194" t="str">
            <v>подземная</v>
          </cell>
          <cell r="S2194" t="str">
            <v>т. Трасса</v>
          </cell>
        </row>
        <row r="2195">
          <cell r="M2195" t="str">
            <v>ТОКПБ</v>
          </cell>
          <cell r="O2195" t="str">
            <v>Сибтерм</v>
          </cell>
          <cell r="P2195">
            <v>80</v>
          </cell>
          <cell r="Q2195">
            <v>17</v>
          </cell>
          <cell r="R2195" t="str">
            <v>подземная</v>
          </cell>
          <cell r="S2195" t="str">
            <v>т. Трасса</v>
          </cell>
        </row>
        <row r="2196">
          <cell r="M2196" t="str">
            <v>ТОКПБ</v>
          </cell>
          <cell r="O2196" t="str">
            <v>Сибтерм</v>
          </cell>
          <cell r="P2196">
            <v>50</v>
          </cell>
          <cell r="Q2196">
            <v>34.9</v>
          </cell>
          <cell r="R2196" t="str">
            <v>подземная</v>
          </cell>
          <cell r="S2196" t="str">
            <v>т. Трасса</v>
          </cell>
        </row>
        <row r="2197">
          <cell r="M2197" t="str">
            <v>2Г</v>
          </cell>
          <cell r="O2197" t="str">
            <v>Южный район</v>
          </cell>
          <cell r="P2197">
            <v>100</v>
          </cell>
          <cell r="Q2197">
            <v>96.3</v>
          </cell>
          <cell r="R2197" t="str">
            <v>подземная</v>
          </cell>
          <cell r="S2197" t="str">
            <v>т. Трасса</v>
          </cell>
        </row>
        <row r="2198">
          <cell r="M2198" t="str">
            <v>2Г</v>
          </cell>
          <cell r="O2198" t="str">
            <v>Южный район</v>
          </cell>
          <cell r="P2198">
            <v>80</v>
          </cell>
          <cell r="Q2198">
            <v>15.9</v>
          </cell>
          <cell r="R2198" t="str">
            <v>подземная</v>
          </cell>
          <cell r="S2198" t="str">
            <v>т. Трасса</v>
          </cell>
        </row>
        <row r="2199">
          <cell r="M2199" t="str">
            <v>8А</v>
          </cell>
          <cell r="O2199" t="str">
            <v>Северный район</v>
          </cell>
          <cell r="P2199">
            <v>125</v>
          </cell>
          <cell r="Q2199">
            <v>181</v>
          </cell>
          <cell r="R2199" t="str">
            <v>Надземная</v>
          </cell>
          <cell r="S2199" t="str">
            <v>ГВС</v>
          </cell>
          <cell r="T2199" t="str">
            <v>4-х трубная</v>
          </cell>
        </row>
        <row r="2200">
          <cell r="M2200" t="str">
            <v>8А</v>
          </cell>
          <cell r="O2200" t="str">
            <v>Северный район</v>
          </cell>
          <cell r="P2200">
            <v>100</v>
          </cell>
          <cell r="Q2200">
            <v>194.3</v>
          </cell>
          <cell r="R2200" t="str">
            <v>Надземная</v>
          </cell>
          <cell r="S2200" t="str">
            <v>ГВС</v>
          </cell>
          <cell r="T2200" t="str">
            <v>4-х трубная</v>
          </cell>
        </row>
        <row r="2201">
          <cell r="M2201" t="str">
            <v>8А</v>
          </cell>
          <cell r="O2201" t="str">
            <v>Северный район</v>
          </cell>
          <cell r="P2201">
            <v>150</v>
          </cell>
          <cell r="Q2201">
            <v>121.4</v>
          </cell>
          <cell r="R2201" t="str">
            <v>Надземная</v>
          </cell>
          <cell r="S2201" t="str">
            <v>ГВС</v>
          </cell>
          <cell r="T2201" t="str">
            <v>4-х трубная</v>
          </cell>
        </row>
        <row r="2202">
          <cell r="M2202" t="str">
            <v>8А</v>
          </cell>
          <cell r="O2202" t="str">
            <v>Северный район</v>
          </cell>
          <cell r="P2202">
            <v>80</v>
          </cell>
          <cell r="Q2202">
            <v>13.3</v>
          </cell>
          <cell r="R2202" t="str">
            <v>подземная</v>
          </cell>
          <cell r="S2202" t="str">
            <v>ГВС</v>
          </cell>
          <cell r="T2202" t="str">
            <v>4-х трубная</v>
          </cell>
        </row>
        <row r="2203">
          <cell r="M2203" t="str">
            <v>12Т</v>
          </cell>
          <cell r="O2203" t="str">
            <v>Южный район</v>
          </cell>
          <cell r="P2203">
            <v>100</v>
          </cell>
          <cell r="Q2203">
            <v>120.5</v>
          </cell>
          <cell r="R2203" t="str">
            <v>подземная</v>
          </cell>
          <cell r="S2203" t="str">
            <v>т. Трасса</v>
          </cell>
        </row>
        <row r="2204">
          <cell r="M2204" t="str">
            <v>12Т</v>
          </cell>
          <cell r="O2204" t="str">
            <v>Южный район</v>
          </cell>
          <cell r="P2204">
            <v>40</v>
          </cell>
          <cell r="Q2204">
            <v>9.1</v>
          </cell>
          <cell r="R2204" t="str">
            <v>подземная</v>
          </cell>
          <cell r="S2204" t="str">
            <v>т. Трасса</v>
          </cell>
        </row>
        <row r="2205">
          <cell r="M2205">
            <v>4</v>
          </cell>
          <cell r="O2205" t="str">
            <v>Южный район</v>
          </cell>
          <cell r="P2205">
            <v>125</v>
          </cell>
          <cell r="Q2205">
            <v>137.1</v>
          </cell>
          <cell r="R2205" t="str">
            <v>подземная</v>
          </cell>
          <cell r="S2205" t="str">
            <v>т. Трасса</v>
          </cell>
        </row>
        <row r="2206">
          <cell r="M2206">
            <v>4</v>
          </cell>
          <cell r="O2206" t="str">
            <v>Южный район</v>
          </cell>
          <cell r="P2206">
            <v>100</v>
          </cell>
          <cell r="Q2206">
            <v>45.8</v>
          </cell>
          <cell r="R2206" t="str">
            <v>подземная</v>
          </cell>
          <cell r="S2206" t="str">
            <v>т. Трасса</v>
          </cell>
        </row>
        <row r="2207">
          <cell r="M2207" t="str">
            <v>2Н</v>
          </cell>
          <cell r="O2207" t="str">
            <v>Южный район</v>
          </cell>
          <cell r="P2207">
            <v>50</v>
          </cell>
          <cell r="Q2207">
            <v>21.7</v>
          </cell>
          <cell r="R2207" t="str">
            <v>подземная</v>
          </cell>
          <cell r="S2207" t="str">
            <v>т. Трасса</v>
          </cell>
        </row>
        <row r="2208">
          <cell r="M2208" t="str">
            <v>2Н</v>
          </cell>
          <cell r="O2208" t="str">
            <v>Южный район</v>
          </cell>
          <cell r="P2208">
            <v>100</v>
          </cell>
          <cell r="Q2208">
            <v>12.5</v>
          </cell>
          <cell r="R2208" t="str">
            <v>подземная</v>
          </cell>
          <cell r="S2208" t="str">
            <v>т. Трасса</v>
          </cell>
        </row>
        <row r="2209">
          <cell r="M2209" t="str">
            <v>2Н</v>
          </cell>
          <cell r="O2209" t="str">
            <v>Южный район</v>
          </cell>
          <cell r="P2209">
            <v>200</v>
          </cell>
          <cell r="Q2209">
            <v>46</v>
          </cell>
          <cell r="R2209" t="str">
            <v>подземная</v>
          </cell>
          <cell r="S2209" t="str">
            <v>т. Трасса</v>
          </cell>
        </row>
        <row r="2210">
          <cell r="M2210">
            <v>6</v>
          </cell>
          <cell r="O2210" t="str">
            <v>Северный район</v>
          </cell>
          <cell r="P2210">
            <v>150</v>
          </cell>
          <cell r="Q2210">
            <v>220.3</v>
          </cell>
          <cell r="R2210" t="str">
            <v>подземная</v>
          </cell>
          <cell r="S2210" t="str">
            <v>т. Трасса</v>
          </cell>
        </row>
        <row r="2211">
          <cell r="M2211">
            <v>6</v>
          </cell>
          <cell r="O2211" t="str">
            <v>Северный район</v>
          </cell>
          <cell r="P2211">
            <v>100</v>
          </cell>
          <cell r="Q2211">
            <v>105</v>
          </cell>
          <cell r="R2211" t="str">
            <v>подземная</v>
          </cell>
          <cell r="S2211" t="str">
            <v>т. Трасса</v>
          </cell>
        </row>
        <row r="2212">
          <cell r="M2212">
            <v>6</v>
          </cell>
          <cell r="O2212" t="str">
            <v>Северный район</v>
          </cell>
          <cell r="P2212">
            <v>80</v>
          </cell>
          <cell r="Q2212">
            <v>51.5</v>
          </cell>
          <cell r="R2212" t="str">
            <v>подземная</v>
          </cell>
          <cell r="S2212" t="str">
            <v>т. Трасса</v>
          </cell>
        </row>
        <row r="2213">
          <cell r="M2213">
            <v>6</v>
          </cell>
          <cell r="O2213" t="str">
            <v>Северный район</v>
          </cell>
          <cell r="P2213">
            <v>50</v>
          </cell>
          <cell r="Q2213">
            <v>30.7</v>
          </cell>
          <cell r="R2213" t="str">
            <v>подземная</v>
          </cell>
          <cell r="S2213" t="str">
            <v>т. Трасса</v>
          </cell>
        </row>
        <row r="2214">
          <cell r="M2214">
            <v>11</v>
          </cell>
          <cell r="O2214" t="str">
            <v>Южный район</v>
          </cell>
          <cell r="P2214">
            <v>200</v>
          </cell>
          <cell r="Q2214">
            <v>9.1</v>
          </cell>
          <cell r="R2214" t="str">
            <v>подземная</v>
          </cell>
          <cell r="S2214" t="str">
            <v>т. Трасса</v>
          </cell>
        </row>
        <row r="2215">
          <cell r="M2215">
            <v>4</v>
          </cell>
          <cell r="O2215" t="str">
            <v>Южный район</v>
          </cell>
          <cell r="P2215">
            <v>150</v>
          </cell>
          <cell r="Q2215">
            <v>87.2</v>
          </cell>
          <cell r="R2215" t="str">
            <v>подземная</v>
          </cell>
          <cell r="S2215" t="str">
            <v>т. Трасса</v>
          </cell>
        </row>
        <row r="2216">
          <cell r="M2216">
            <v>4</v>
          </cell>
          <cell r="O2216" t="str">
            <v>Южный район</v>
          </cell>
          <cell r="P2216">
            <v>80</v>
          </cell>
          <cell r="Q2216">
            <v>20.2</v>
          </cell>
          <cell r="R2216" t="str">
            <v>подземная</v>
          </cell>
          <cell r="S2216" t="str">
            <v>т. Трасса</v>
          </cell>
        </row>
        <row r="2217">
          <cell r="M2217">
            <v>11</v>
          </cell>
          <cell r="O2217" t="str">
            <v>Южный район</v>
          </cell>
          <cell r="P2217">
            <v>200</v>
          </cell>
          <cell r="Q2217">
            <v>65.8</v>
          </cell>
          <cell r="R2217" t="str">
            <v>подземная</v>
          </cell>
          <cell r="S2217" t="str">
            <v>т. Трасса</v>
          </cell>
        </row>
        <row r="2218">
          <cell r="M2218">
            <v>11</v>
          </cell>
          <cell r="O2218" t="str">
            <v>Южный район</v>
          </cell>
          <cell r="P2218">
            <v>100</v>
          </cell>
          <cell r="Q2218">
            <v>29</v>
          </cell>
          <cell r="R2218" t="str">
            <v>подземная</v>
          </cell>
          <cell r="S2218" t="str">
            <v>т. Трасса</v>
          </cell>
        </row>
        <row r="2219">
          <cell r="M2219">
            <v>11</v>
          </cell>
          <cell r="O2219" t="str">
            <v>Южный район</v>
          </cell>
          <cell r="P2219">
            <v>50</v>
          </cell>
          <cell r="Q2219">
            <v>7.2</v>
          </cell>
          <cell r="R2219" t="str">
            <v>подземная</v>
          </cell>
          <cell r="S2219" t="str">
            <v>т. Трасса</v>
          </cell>
        </row>
        <row r="2220">
          <cell r="M2220" t="str">
            <v>2 (ЮГ)</v>
          </cell>
          <cell r="O2220" t="str">
            <v>Южный район</v>
          </cell>
          <cell r="P2220">
            <v>100</v>
          </cell>
          <cell r="Q2220">
            <v>148.30000000000001</v>
          </cell>
          <cell r="R2220" t="str">
            <v>подземная</v>
          </cell>
          <cell r="S2220" t="str">
            <v>т. Трасса</v>
          </cell>
        </row>
        <row r="2221">
          <cell r="M2221">
            <v>11</v>
          </cell>
          <cell r="O2221" t="str">
            <v>Южный район</v>
          </cell>
          <cell r="P2221">
            <v>80</v>
          </cell>
          <cell r="Q2221">
            <v>114.5</v>
          </cell>
          <cell r="R2221" t="str">
            <v>подземная</v>
          </cell>
          <cell r="S2221" t="str">
            <v>т. Трасса</v>
          </cell>
        </row>
        <row r="2222">
          <cell r="M2222">
            <v>11</v>
          </cell>
          <cell r="O2222" t="str">
            <v>Южный район</v>
          </cell>
          <cell r="P2222">
            <v>200</v>
          </cell>
          <cell r="Q2222">
            <v>32.299999999999997</v>
          </cell>
          <cell r="R2222" t="str">
            <v>подземная</v>
          </cell>
          <cell r="S2222" t="str">
            <v>т. Трасса</v>
          </cell>
        </row>
        <row r="2223">
          <cell r="M2223" t="str">
            <v>6К</v>
          </cell>
          <cell r="O2223" t="str">
            <v>Северный район</v>
          </cell>
          <cell r="P2223">
            <v>200</v>
          </cell>
          <cell r="Q2223">
            <v>8.6</v>
          </cell>
          <cell r="R2223" t="str">
            <v>подземная</v>
          </cell>
          <cell r="S2223" t="str">
            <v>т. Трасса</v>
          </cell>
        </row>
        <row r="2224">
          <cell r="M2224" t="str">
            <v>6К</v>
          </cell>
          <cell r="O2224" t="str">
            <v>Северный район</v>
          </cell>
          <cell r="P2224">
            <v>80</v>
          </cell>
          <cell r="Q2224">
            <v>113.9</v>
          </cell>
          <cell r="R2224" t="str">
            <v>подземная</v>
          </cell>
          <cell r="S2224" t="str">
            <v>т. Трасса</v>
          </cell>
        </row>
        <row r="2225">
          <cell r="M2225">
            <v>12</v>
          </cell>
          <cell r="O2225" t="str">
            <v>Южный район</v>
          </cell>
          <cell r="P2225">
            <v>300</v>
          </cell>
          <cell r="Q2225">
            <v>16.100000000000001</v>
          </cell>
          <cell r="R2225" t="str">
            <v>подземная</v>
          </cell>
          <cell r="S2225" t="str">
            <v>т. Трасса</v>
          </cell>
        </row>
        <row r="2226">
          <cell r="M2226">
            <v>12</v>
          </cell>
          <cell r="O2226" t="str">
            <v>Южный район</v>
          </cell>
          <cell r="P2226">
            <v>100</v>
          </cell>
          <cell r="Q2226">
            <v>6.5</v>
          </cell>
          <cell r="R2226" t="str">
            <v>подземная</v>
          </cell>
          <cell r="S2226" t="str">
            <v>т. Трасса</v>
          </cell>
        </row>
        <row r="2227">
          <cell r="M2227">
            <v>12</v>
          </cell>
          <cell r="O2227" t="str">
            <v>Южный район</v>
          </cell>
          <cell r="P2227">
            <v>50</v>
          </cell>
          <cell r="Q2227">
            <v>41.5</v>
          </cell>
          <cell r="R2227" t="str">
            <v>подземная</v>
          </cell>
          <cell r="S2227" t="str">
            <v>т. Трасса</v>
          </cell>
        </row>
        <row r="2228">
          <cell r="M2228" t="str">
            <v>2 (ЮГ)</v>
          </cell>
          <cell r="O2228" t="str">
            <v>Южный район</v>
          </cell>
          <cell r="P2228">
            <v>200</v>
          </cell>
          <cell r="Q2228">
            <v>56.3</v>
          </cell>
          <cell r="R2228" t="str">
            <v>подземная</v>
          </cell>
          <cell r="S2228" t="str">
            <v>т. Трасса</v>
          </cell>
        </row>
        <row r="2229">
          <cell r="M2229" t="str">
            <v>2 (ЮГ)</v>
          </cell>
          <cell r="O2229" t="str">
            <v>Южный район</v>
          </cell>
          <cell r="P2229">
            <v>150</v>
          </cell>
          <cell r="Q2229">
            <v>14.6</v>
          </cell>
          <cell r="R2229" t="str">
            <v>подземная</v>
          </cell>
          <cell r="S2229" t="str">
            <v>т. Трасса</v>
          </cell>
        </row>
        <row r="2230">
          <cell r="M2230">
            <v>5</v>
          </cell>
          <cell r="O2230" t="str">
            <v>Южный район</v>
          </cell>
          <cell r="P2230">
            <v>100</v>
          </cell>
          <cell r="Q2230">
            <v>178.9</v>
          </cell>
          <cell r="R2230" t="str">
            <v>подземная</v>
          </cell>
          <cell r="S2230" t="str">
            <v>т. Трасса</v>
          </cell>
        </row>
        <row r="2231">
          <cell r="M2231" t="str">
            <v>2Н</v>
          </cell>
          <cell r="O2231" t="str">
            <v>Южный район</v>
          </cell>
          <cell r="P2231">
            <v>400</v>
          </cell>
          <cell r="Q2231">
            <v>146</v>
          </cell>
          <cell r="R2231" t="str">
            <v>подземная</v>
          </cell>
          <cell r="S2231" t="str">
            <v>т. Трасса</v>
          </cell>
        </row>
        <row r="2232">
          <cell r="M2232" t="str">
            <v>2Н</v>
          </cell>
          <cell r="O2232" t="str">
            <v>Южный район</v>
          </cell>
          <cell r="P2232">
            <v>300</v>
          </cell>
          <cell r="Q2232">
            <v>79.3</v>
          </cell>
          <cell r="R2232" t="str">
            <v>подземная</v>
          </cell>
          <cell r="S2232" t="str">
            <v>т. Трасса</v>
          </cell>
        </row>
        <row r="2233">
          <cell r="M2233">
            <v>6</v>
          </cell>
          <cell r="O2233" t="str">
            <v>Северный район</v>
          </cell>
          <cell r="P2233">
            <v>150</v>
          </cell>
          <cell r="Q2233">
            <v>132.19999999999999</v>
          </cell>
          <cell r="R2233" t="str">
            <v>подземная</v>
          </cell>
          <cell r="S2233" t="str">
            <v>т. Трасса</v>
          </cell>
        </row>
        <row r="2234">
          <cell r="M2234">
            <v>6</v>
          </cell>
          <cell r="O2234" t="str">
            <v>Северный район</v>
          </cell>
          <cell r="P2234">
            <v>150</v>
          </cell>
          <cell r="Q2234">
            <v>19</v>
          </cell>
          <cell r="R2234" t="str">
            <v>подземная</v>
          </cell>
          <cell r="S2234" t="str">
            <v>т. Трасса</v>
          </cell>
        </row>
        <row r="2235">
          <cell r="M2235">
            <v>6</v>
          </cell>
          <cell r="O2235" t="str">
            <v>Северный район</v>
          </cell>
          <cell r="P2235">
            <v>150</v>
          </cell>
          <cell r="Q2235">
            <v>103.5</v>
          </cell>
          <cell r="R2235" t="str">
            <v>Надземная</v>
          </cell>
          <cell r="S2235" t="str">
            <v>т. Трасса</v>
          </cell>
        </row>
        <row r="2236">
          <cell r="M2236">
            <v>6</v>
          </cell>
          <cell r="O2236" t="str">
            <v>Северный район</v>
          </cell>
          <cell r="P2236">
            <v>100</v>
          </cell>
          <cell r="Q2236">
            <v>98</v>
          </cell>
          <cell r="R2236" t="str">
            <v>подземная</v>
          </cell>
          <cell r="S2236" t="str">
            <v>т. Трасса</v>
          </cell>
        </row>
        <row r="2237">
          <cell r="M2237">
            <v>6</v>
          </cell>
          <cell r="O2237" t="str">
            <v>Северный район</v>
          </cell>
          <cell r="P2237">
            <v>80</v>
          </cell>
          <cell r="Q2237">
            <v>31.800000000000011</v>
          </cell>
          <cell r="R2237" t="str">
            <v>подземная</v>
          </cell>
          <cell r="S2237" t="str">
            <v>т. Трасса</v>
          </cell>
        </row>
        <row r="2238">
          <cell r="M2238">
            <v>8</v>
          </cell>
          <cell r="O2238" t="str">
            <v>Северный район</v>
          </cell>
          <cell r="P2238">
            <v>125</v>
          </cell>
          <cell r="Q2238">
            <v>36</v>
          </cell>
          <cell r="R2238" t="str">
            <v>подземная</v>
          </cell>
          <cell r="S2238" t="str">
            <v>т. Трасса</v>
          </cell>
        </row>
        <row r="2239">
          <cell r="M2239">
            <v>8</v>
          </cell>
          <cell r="O2239" t="str">
            <v>Северный район</v>
          </cell>
          <cell r="P2239">
            <v>70</v>
          </cell>
          <cell r="Q2239">
            <v>30</v>
          </cell>
          <cell r="R2239" t="str">
            <v>подземная</v>
          </cell>
          <cell r="S2239" t="str">
            <v>т. Трасса</v>
          </cell>
        </row>
        <row r="2240">
          <cell r="M2240">
            <v>8</v>
          </cell>
          <cell r="O2240" t="str">
            <v>Северный район</v>
          </cell>
          <cell r="P2240">
            <v>50</v>
          </cell>
          <cell r="Q2240">
            <v>60</v>
          </cell>
          <cell r="R2240" t="str">
            <v>подземная</v>
          </cell>
          <cell r="S2240" t="str">
            <v>т. Трасса</v>
          </cell>
        </row>
        <row r="2241">
          <cell r="M2241">
            <v>1</v>
          </cell>
          <cell r="O2241" t="str">
            <v>Южный район</v>
          </cell>
          <cell r="P2241">
            <v>150</v>
          </cell>
          <cell r="Q2241">
            <v>64.900000000000006</v>
          </cell>
          <cell r="R2241" t="str">
            <v>подземная</v>
          </cell>
          <cell r="S2241" t="str">
            <v>т. Трасса</v>
          </cell>
        </row>
        <row r="2242">
          <cell r="M2242" t="str">
            <v>2Г</v>
          </cell>
          <cell r="O2242" t="str">
            <v>Южный район</v>
          </cell>
          <cell r="P2242">
            <v>100</v>
          </cell>
          <cell r="Q2242">
            <v>4</v>
          </cell>
          <cell r="R2242" t="str">
            <v>подземная</v>
          </cell>
          <cell r="S2242" t="str">
            <v>т. Трасса</v>
          </cell>
        </row>
        <row r="2243">
          <cell r="M2243" t="str">
            <v>2Г</v>
          </cell>
          <cell r="O2243" t="str">
            <v>Южный район</v>
          </cell>
          <cell r="P2243">
            <v>200</v>
          </cell>
          <cell r="Q2243">
            <v>7.2</v>
          </cell>
          <cell r="R2243" t="str">
            <v>подземная</v>
          </cell>
          <cell r="S2243" t="str">
            <v>т. Трасса</v>
          </cell>
        </row>
        <row r="2244">
          <cell r="M2244" t="str">
            <v>2Н</v>
          </cell>
          <cell r="O2244" t="str">
            <v>Южный район</v>
          </cell>
          <cell r="P2244">
            <v>150</v>
          </cell>
          <cell r="Q2244">
            <v>30.5</v>
          </cell>
          <cell r="R2244" t="str">
            <v>подземная</v>
          </cell>
          <cell r="S2244" t="str">
            <v>т. Трасса</v>
          </cell>
        </row>
        <row r="2245">
          <cell r="M2245">
            <v>8</v>
          </cell>
          <cell r="O2245" t="str">
            <v>Северный район</v>
          </cell>
          <cell r="P2245">
            <v>150</v>
          </cell>
          <cell r="Q2245">
            <v>60</v>
          </cell>
          <cell r="R2245" t="str">
            <v>подземная</v>
          </cell>
          <cell r="S2245" t="str">
            <v>т. Трасса</v>
          </cell>
        </row>
        <row r="2246">
          <cell r="M2246">
            <v>3</v>
          </cell>
          <cell r="O2246" t="str">
            <v>Южный район</v>
          </cell>
          <cell r="P2246">
            <v>200</v>
          </cell>
          <cell r="Q2246">
            <v>40.799999999999997</v>
          </cell>
          <cell r="R2246" t="str">
            <v>подземная</v>
          </cell>
          <cell r="S2246" t="str">
            <v>т. Трасса</v>
          </cell>
        </row>
        <row r="2247">
          <cell r="M2247">
            <v>11</v>
          </cell>
          <cell r="O2247" t="str">
            <v>Южный район</v>
          </cell>
          <cell r="P2247">
            <v>150</v>
          </cell>
          <cell r="Q2247">
            <v>184.4</v>
          </cell>
          <cell r="R2247" t="str">
            <v>подземная</v>
          </cell>
          <cell r="S2247" t="str">
            <v>т. Трасса</v>
          </cell>
        </row>
        <row r="2248">
          <cell r="M2248">
            <v>11</v>
          </cell>
          <cell r="O2248" t="str">
            <v>Южный район</v>
          </cell>
          <cell r="P2248">
            <v>50</v>
          </cell>
          <cell r="Q2248">
            <v>45</v>
          </cell>
          <cell r="R2248" t="str">
            <v>подземная</v>
          </cell>
          <cell r="S2248" t="str">
            <v>т. Трасса</v>
          </cell>
        </row>
        <row r="2249">
          <cell r="M2249" t="str">
            <v>7А</v>
          </cell>
          <cell r="O2249" t="str">
            <v>Северный район</v>
          </cell>
          <cell r="P2249">
            <v>150</v>
          </cell>
          <cell r="Q2249">
            <v>500</v>
          </cell>
          <cell r="R2249" t="str">
            <v>подземная</v>
          </cell>
          <cell r="S2249" t="str">
            <v>т. Трасса</v>
          </cell>
        </row>
        <row r="2250">
          <cell r="M2250" t="str">
            <v>7А</v>
          </cell>
          <cell r="O2250" t="str">
            <v>Северный район</v>
          </cell>
          <cell r="P2250">
            <v>50</v>
          </cell>
          <cell r="Q2250">
            <v>40</v>
          </cell>
          <cell r="R2250" t="str">
            <v>подземная</v>
          </cell>
          <cell r="S2250" t="str">
            <v>т. Трасса</v>
          </cell>
        </row>
        <row r="2251">
          <cell r="M2251" t="str">
            <v>7Т</v>
          </cell>
          <cell r="O2251" t="str">
            <v>Северный район</v>
          </cell>
          <cell r="P2251">
            <v>150</v>
          </cell>
          <cell r="Q2251">
            <v>146</v>
          </cell>
          <cell r="R2251" t="str">
            <v>подземная</v>
          </cell>
          <cell r="S2251" t="str">
            <v>т. Трасса</v>
          </cell>
        </row>
        <row r="2252">
          <cell r="M2252" t="str">
            <v>11Л</v>
          </cell>
          <cell r="O2252" t="str">
            <v>Южный район</v>
          </cell>
          <cell r="P2252">
            <v>50</v>
          </cell>
          <cell r="Q2252">
            <v>120.2</v>
          </cell>
          <cell r="R2252" t="str">
            <v>подземная</v>
          </cell>
          <cell r="S2252" t="str">
            <v>т. Трасса</v>
          </cell>
        </row>
        <row r="2253">
          <cell r="M2253" t="str">
            <v>2Н</v>
          </cell>
          <cell r="O2253" t="str">
            <v>Южный район</v>
          </cell>
          <cell r="P2253">
            <v>50</v>
          </cell>
          <cell r="Q2253">
            <v>98</v>
          </cell>
          <cell r="R2253" t="str">
            <v>подземная</v>
          </cell>
          <cell r="S2253" t="str">
            <v>т. Трасса</v>
          </cell>
        </row>
        <row r="2254">
          <cell r="M2254">
            <v>9</v>
          </cell>
          <cell r="O2254" t="str">
            <v>Северный район</v>
          </cell>
          <cell r="P2254">
            <v>200</v>
          </cell>
          <cell r="Q2254">
            <v>59.6</v>
          </cell>
          <cell r="R2254" t="str">
            <v>подземная</v>
          </cell>
          <cell r="S2254" t="str">
            <v>т. Трасса</v>
          </cell>
        </row>
        <row r="2255">
          <cell r="M2255">
            <v>5</v>
          </cell>
          <cell r="O2255" t="str">
            <v>Южный район</v>
          </cell>
          <cell r="P2255">
            <v>40</v>
          </cell>
          <cell r="Q2255">
            <v>137.5</v>
          </cell>
          <cell r="R2255" t="str">
            <v>Подземная</v>
          </cell>
          <cell r="S2255" t="str">
            <v>т. Трасса</v>
          </cell>
        </row>
        <row r="2256">
          <cell r="M2256">
            <v>5</v>
          </cell>
          <cell r="O2256" t="str">
            <v>Южный район</v>
          </cell>
          <cell r="P2256">
            <v>80</v>
          </cell>
          <cell r="Q2256">
            <v>167.54</v>
          </cell>
          <cell r="R2256" t="str">
            <v>Подземная</v>
          </cell>
          <cell r="S2256" t="str">
            <v>т. Трасса</v>
          </cell>
        </row>
        <row r="2257">
          <cell r="M2257">
            <v>5</v>
          </cell>
          <cell r="O2257" t="str">
            <v>Южный район</v>
          </cell>
          <cell r="P2257">
            <v>100</v>
          </cell>
          <cell r="Q2257">
            <v>81.96</v>
          </cell>
          <cell r="R2257" t="str">
            <v>Подземная</v>
          </cell>
          <cell r="S2257" t="str">
            <v>т. Трасса</v>
          </cell>
        </row>
        <row r="2258">
          <cell r="M2258">
            <v>6</v>
          </cell>
          <cell r="O2258" t="str">
            <v>Северный район</v>
          </cell>
          <cell r="P2258">
            <v>150</v>
          </cell>
          <cell r="Q2258">
            <v>67.3</v>
          </cell>
          <cell r="R2258" t="str">
            <v>подземная</v>
          </cell>
          <cell r="S2258" t="str">
            <v>т. Трасса</v>
          </cell>
        </row>
        <row r="2259">
          <cell r="M2259">
            <v>6</v>
          </cell>
          <cell r="O2259" t="str">
            <v>Северный район</v>
          </cell>
          <cell r="P2259">
            <v>100</v>
          </cell>
          <cell r="Q2259">
            <v>49.3</v>
          </cell>
          <cell r="R2259" t="str">
            <v>подземная</v>
          </cell>
          <cell r="S2259" t="str">
            <v>т. Трасса</v>
          </cell>
        </row>
        <row r="2260">
          <cell r="M2260">
            <v>6</v>
          </cell>
          <cell r="O2260" t="str">
            <v>Северный район</v>
          </cell>
          <cell r="P2260">
            <v>80</v>
          </cell>
          <cell r="Q2260">
            <v>44.7</v>
          </cell>
          <cell r="R2260" t="str">
            <v>подземная</v>
          </cell>
          <cell r="S2260" t="str">
            <v>т. Трасса</v>
          </cell>
        </row>
        <row r="2261">
          <cell r="M2261">
            <v>6</v>
          </cell>
          <cell r="O2261" t="str">
            <v>Северный район</v>
          </cell>
          <cell r="P2261">
            <v>150</v>
          </cell>
          <cell r="Q2261">
            <v>102.5</v>
          </cell>
          <cell r="R2261" t="str">
            <v>подземная</v>
          </cell>
          <cell r="S2261" t="str">
            <v>т. Трасса</v>
          </cell>
        </row>
        <row r="2262">
          <cell r="M2262">
            <v>1</v>
          </cell>
          <cell r="O2262" t="str">
            <v>Южный район</v>
          </cell>
          <cell r="P2262">
            <v>150</v>
          </cell>
          <cell r="Q2262">
            <v>28.9</v>
          </cell>
          <cell r="R2262" t="str">
            <v>подземная</v>
          </cell>
          <cell r="S2262" t="str">
            <v>т. Трасса</v>
          </cell>
        </row>
        <row r="2263">
          <cell r="M2263">
            <v>1</v>
          </cell>
          <cell r="O2263" t="str">
            <v>Южный район</v>
          </cell>
          <cell r="P2263">
            <v>125</v>
          </cell>
          <cell r="Q2263">
            <v>47</v>
          </cell>
          <cell r="R2263" t="str">
            <v>подземная</v>
          </cell>
          <cell r="S2263" t="str">
            <v>т. Трасса</v>
          </cell>
        </row>
        <row r="2264">
          <cell r="M2264">
            <v>4</v>
          </cell>
          <cell r="O2264" t="str">
            <v>Южный район</v>
          </cell>
          <cell r="P2264">
            <v>80</v>
          </cell>
          <cell r="Q2264">
            <v>12.5</v>
          </cell>
          <cell r="R2264" t="str">
            <v>подземная</v>
          </cell>
          <cell r="S2264" t="str">
            <v>т. Трасса</v>
          </cell>
        </row>
        <row r="2265">
          <cell r="M2265">
            <v>4</v>
          </cell>
          <cell r="O2265" t="str">
            <v>Южный район</v>
          </cell>
          <cell r="P2265">
            <v>200</v>
          </cell>
          <cell r="Q2265">
            <v>61</v>
          </cell>
          <cell r="R2265" t="str">
            <v>подземная</v>
          </cell>
          <cell r="S2265" t="str">
            <v>т. Трасса</v>
          </cell>
        </row>
        <row r="2266">
          <cell r="M2266" t="str">
            <v>2Г</v>
          </cell>
          <cell r="O2266" t="str">
            <v>Южный район</v>
          </cell>
          <cell r="P2266">
            <v>150</v>
          </cell>
          <cell r="Q2266">
            <v>205</v>
          </cell>
          <cell r="R2266" t="str">
            <v>подземная</v>
          </cell>
          <cell r="S2266" t="str">
            <v>т. Трасса</v>
          </cell>
        </row>
        <row r="2267">
          <cell r="M2267" t="str">
            <v>2Г</v>
          </cell>
          <cell r="O2267" t="str">
            <v>Южный район</v>
          </cell>
          <cell r="P2267">
            <v>50</v>
          </cell>
          <cell r="Q2267">
            <v>40</v>
          </cell>
          <cell r="R2267" t="str">
            <v>подземная</v>
          </cell>
          <cell r="S2267" t="str">
            <v>т. Трасса</v>
          </cell>
        </row>
        <row r="2268">
          <cell r="M2268" t="str">
            <v>2Н</v>
          </cell>
          <cell r="O2268" t="str">
            <v>Южный район</v>
          </cell>
          <cell r="P2268">
            <v>200</v>
          </cell>
          <cell r="Q2268">
            <v>175.2</v>
          </cell>
          <cell r="R2268" t="str">
            <v>подземная</v>
          </cell>
          <cell r="S2268" t="str">
            <v>т. Трасса</v>
          </cell>
        </row>
        <row r="2269">
          <cell r="M2269" t="str">
            <v>2Н</v>
          </cell>
          <cell r="O2269" t="str">
            <v>Южный район</v>
          </cell>
          <cell r="P2269">
            <v>100</v>
          </cell>
          <cell r="Q2269">
            <v>121.4</v>
          </cell>
          <cell r="R2269" t="str">
            <v>подземная</v>
          </cell>
          <cell r="S2269" t="str">
            <v>т. Трасса</v>
          </cell>
        </row>
        <row r="2270">
          <cell r="M2270" t="str">
            <v>2Н</v>
          </cell>
          <cell r="O2270" t="str">
            <v>Южный район</v>
          </cell>
          <cell r="P2270">
            <v>80</v>
          </cell>
          <cell r="Q2270">
            <v>14.8</v>
          </cell>
          <cell r="R2270" t="str">
            <v>подземная</v>
          </cell>
          <cell r="S2270" t="str">
            <v>т. Трасса</v>
          </cell>
        </row>
        <row r="2271">
          <cell r="M2271" t="str">
            <v>2Н</v>
          </cell>
          <cell r="O2271" t="str">
            <v>Южный район</v>
          </cell>
          <cell r="P2271">
            <v>50</v>
          </cell>
          <cell r="Q2271">
            <v>6.5</v>
          </cell>
          <cell r="R2271" t="str">
            <v>подземная</v>
          </cell>
          <cell r="S2271" t="str">
            <v>т. Трасса</v>
          </cell>
        </row>
        <row r="2272">
          <cell r="M2272" t="str">
            <v>2Н</v>
          </cell>
          <cell r="O2272" t="str">
            <v>Южный район</v>
          </cell>
          <cell r="P2272">
            <v>100</v>
          </cell>
          <cell r="Q2272">
            <v>203.2</v>
          </cell>
          <cell r="R2272" t="str">
            <v>подземная</v>
          </cell>
          <cell r="S2272" t="str">
            <v>т. Трасса</v>
          </cell>
        </row>
        <row r="2273">
          <cell r="M2273" t="str">
            <v>2Г</v>
          </cell>
          <cell r="O2273" t="str">
            <v>Южный район</v>
          </cell>
          <cell r="P2273">
            <v>600</v>
          </cell>
          <cell r="Q2273">
            <v>124</v>
          </cell>
          <cell r="R2273" t="str">
            <v>подземная</v>
          </cell>
          <cell r="S2273" t="str">
            <v>т. Трасса</v>
          </cell>
        </row>
        <row r="2274">
          <cell r="M2274" t="str">
            <v>2Г</v>
          </cell>
          <cell r="O2274" t="str">
            <v>Южный район</v>
          </cell>
          <cell r="P2274">
            <v>500</v>
          </cell>
          <cell r="Q2274">
            <v>860.3</v>
          </cell>
          <cell r="R2274" t="str">
            <v>подземная</v>
          </cell>
          <cell r="S2274" t="str">
            <v>т. Трасса</v>
          </cell>
        </row>
        <row r="2275">
          <cell r="M2275" t="str">
            <v>2Г</v>
          </cell>
          <cell r="O2275" t="str">
            <v>Южный район</v>
          </cell>
          <cell r="P2275">
            <v>400</v>
          </cell>
          <cell r="Q2275">
            <v>153.5</v>
          </cell>
          <cell r="R2275" t="str">
            <v>подземная</v>
          </cell>
          <cell r="S2275" t="str">
            <v>т. Трасса</v>
          </cell>
        </row>
        <row r="2276">
          <cell r="M2276" t="str">
            <v>2Г</v>
          </cell>
          <cell r="O2276" t="str">
            <v>Южный район</v>
          </cell>
          <cell r="P2276">
            <v>100</v>
          </cell>
          <cell r="Q2276">
            <v>60.5</v>
          </cell>
          <cell r="R2276" t="str">
            <v>подземная</v>
          </cell>
          <cell r="S2276" t="str">
            <v>т. Трасса</v>
          </cell>
        </row>
        <row r="2277">
          <cell r="M2277" t="str">
            <v>2Г</v>
          </cell>
          <cell r="O2277" t="str">
            <v>Южный район</v>
          </cell>
          <cell r="P2277">
            <v>300</v>
          </cell>
          <cell r="Q2277">
            <v>188.8</v>
          </cell>
          <cell r="R2277" t="str">
            <v>Надземная</v>
          </cell>
          <cell r="S2277" t="str">
            <v>т. Трасса</v>
          </cell>
        </row>
        <row r="2278">
          <cell r="M2278" t="str">
            <v>2Г</v>
          </cell>
          <cell r="O2278" t="str">
            <v>Южный район</v>
          </cell>
          <cell r="P2278">
            <v>200</v>
          </cell>
          <cell r="Q2278">
            <v>267.7</v>
          </cell>
          <cell r="R2278" t="str">
            <v>подземная</v>
          </cell>
          <cell r="S2278" t="str">
            <v>т. Трасса</v>
          </cell>
        </row>
        <row r="2279">
          <cell r="M2279">
            <v>6</v>
          </cell>
          <cell r="O2279" t="str">
            <v>Северный район</v>
          </cell>
          <cell r="P2279">
            <v>125</v>
          </cell>
          <cell r="Q2279">
            <v>57</v>
          </cell>
          <cell r="R2279" t="str">
            <v>подземная</v>
          </cell>
          <cell r="S2279" t="str">
            <v>т. Трасса</v>
          </cell>
        </row>
        <row r="2280">
          <cell r="M2280">
            <v>6</v>
          </cell>
          <cell r="O2280" t="str">
            <v>Северный район</v>
          </cell>
          <cell r="P2280">
            <v>125</v>
          </cell>
          <cell r="Q2280">
            <v>174</v>
          </cell>
          <cell r="R2280" t="str">
            <v>Надземная</v>
          </cell>
          <cell r="S2280" t="str">
            <v>т. Трасса</v>
          </cell>
        </row>
        <row r="2281">
          <cell r="M2281">
            <v>11</v>
          </cell>
          <cell r="O2281" t="str">
            <v>Южный район</v>
          </cell>
          <cell r="P2281">
            <v>150</v>
          </cell>
          <cell r="Q2281">
            <v>78.5</v>
          </cell>
          <cell r="R2281" t="str">
            <v>Надземная</v>
          </cell>
          <cell r="S2281" t="str">
            <v>т. Трасса</v>
          </cell>
        </row>
        <row r="2282">
          <cell r="M2282" t="str">
            <v>2Н</v>
          </cell>
          <cell r="O2282" t="str">
            <v>Южный район</v>
          </cell>
          <cell r="P2282">
            <v>50</v>
          </cell>
          <cell r="Q2282">
            <v>9.4</v>
          </cell>
          <cell r="R2282" t="str">
            <v>подземная</v>
          </cell>
          <cell r="S2282" t="str">
            <v>т. Трасса</v>
          </cell>
        </row>
        <row r="2283">
          <cell r="M2283" t="str">
            <v>2А</v>
          </cell>
          <cell r="O2283" t="str">
            <v>Южный район</v>
          </cell>
          <cell r="P2283">
            <v>100</v>
          </cell>
          <cell r="Q2283">
            <v>67.5</v>
          </cell>
          <cell r="R2283" t="str">
            <v>подземная</v>
          </cell>
          <cell r="S2283" t="str">
            <v>т. Трасса</v>
          </cell>
        </row>
        <row r="2284">
          <cell r="M2284" t="str">
            <v>2 (ЮГ)</v>
          </cell>
          <cell r="O2284" t="str">
            <v>Южный район</v>
          </cell>
          <cell r="P2284">
            <v>100</v>
          </cell>
          <cell r="Q2284">
            <v>18</v>
          </cell>
          <cell r="R2284" t="str">
            <v>подземная</v>
          </cell>
          <cell r="S2284" t="str">
            <v>т. Трасса</v>
          </cell>
        </row>
        <row r="2285">
          <cell r="M2285" t="str">
            <v>2Н</v>
          </cell>
          <cell r="O2285" t="str">
            <v>Южный район</v>
          </cell>
          <cell r="P2285">
            <v>70</v>
          </cell>
          <cell r="Q2285">
            <v>16</v>
          </cell>
          <cell r="R2285" t="str">
            <v>подземная</v>
          </cell>
          <cell r="S2285" t="str">
            <v>т. Трасса</v>
          </cell>
        </row>
        <row r="2286">
          <cell r="M2286" t="str">
            <v>2 (ЮГ)</v>
          </cell>
          <cell r="O2286" t="str">
            <v>Южный район</v>
          </cell>
          <cell r="P2286">
            <v>100</v>
          </cell>
          <cell r="Q2286">
            <v>102</v>
          </cell>
          <cell r="R2286" t="str">
            <v>Надземная</v>
          </cell>
          <cell r="S2286" t="str">
            <v>т. Трасса</v>
          </cell>
        </row>
        <row r="2287">
          <cell r="M2287" t="str">
            <v>2 (ЮГ)</v>
          </cell>
          <cell r="O2287" t="str">
            <v>Южный район</v>
          </cell>
          <cell r="P2287">
            <v>50</v>
          </cell>
          <cell r="Q2287">
            <v>26</v>
          </cell>
          <cell r="R2287" t="str">
            <v>Надземная</v>
          </cell>
          <cell r="S2287" t="str">
            <v>т. Трасса</v>
          </cell>
        </row>
        <row r="2288">
          <cell r="M2288" t="str">
            <v>12Т</v>
          </cell>
          <cell r="O2288" t="str">
            <v>Южный район</v>
          </cell>
          <cell r="P2288">
            <v>50</v>
          </cell>
          <cell r="Q2288">
            <v>5.4</v>
          </cell>
          <cell r="R2288" t="str">
            <v>подземная</v>
          </cell>
          <cell r="S2288" t="str">
            <v>т. Трасса</v>
          </cell>
        </row>
        <row r="2289">
          <cell r="M2289">
            <v>7</v>
          </cell>
          <cell r="O2289" t="str">
            <v>Северный район</v>
          </cell>
          <cell r="P2289">
            <v>80</v>
          </cell>
          <cell r="Q2289">
            <v>44</v>
          </cell>
          <cell r="R2289" t="str">
            <v>Надземная</v>
          </cell>
          <cell r="S2289" t="str">
            <v>т. Трасса</v>
          </cell>
        </row>
        <row r="2290">
          <cell r="M2290">
            <v>9</v>
          </cell>
          <cell r="O2290" t="str">
            <v>Северный район</v>
          </cell>
          <cell r="P2290">
            <v>50</v>
          </cell>
          <cell r="Q2290">
            <v>15</v>
          </cell>
          <cell r="R2290" t="str">
            <v>подземная</v>
          </cell>
          <cell r="S2290" t="str">
            <v>т. Трасса</v>
          </cell>
        </row>
        <row r="2291">
          <cell r="M2291">
            <v>7</v>
          </cell>
          <cell r="O2291" t="str">
            <v>Северный район</v>
          </cell>
          <cell r="P2291">
            <v>50</v>
          </cell>
          <cell r="Q2291">
            <v>43.7</v>
          </cell>
          <cell r="R2291" t="str">
            <v>подземная</v>
          </cell>
          <cell r="S2291" t="str">
            <v>т. Трасса</v>
          </cell>
        </row>
        <row r="2292">
          <cell r="M2292" t="str">
            <v>2 (Сев)</v>
          </cell>
          <cell r="O2292" t="str">
            <v>Северный район</v>
          </cell>
          <cell r="P2292">
            <v>100</v>
          </cell>
          <cell r="Q2292">
            <v>60</v>
          </cell>
          <cell r="R2292" t="str">
            <v>подземная</v>
          </cell>
          <cell r="S2292" t="str">
            <v>т. Трасса</v>
          </cell>
        </row>
        <row r="2293">
          <cell r="M2293" t="str">
            <v>2 (Сев)</v>
          </cell>
          <cell r="O2293" t="str">
            <v>Северный район</v>
          </cell>
          <cell r="P2293">
            <v>40</v>
          </cell>
          <cell r="Q2293">
            <v>40</v>
          </cell>
          <cell r="R2293" t="str">
            <v>подземная</v>
          </cell>
          <cell r="S2293" t="str">
            <v>т. Трасса</v>
          </cell>
        </row>
        <row r="2294">
          <cell r="M2294" t="str">
            <v>2Н</v>
          </cell>
          <cell r="O2294" t="str">
            <v>Южный район</v>
          </cell>
          <cell r="P2294">
            <v>80</v>
          </cell>
          <cell r="Q2294">
            <v>24.9</v>
          </cell>
          <cell r="R2294" t="str">
            <v>подземная</v>
          </cell>
          <cell r="S2294" t="str">
            <v>т. Трасса</v>
          </cell>
        </row>
        <row r="2295">
          <cell r="M2295" t="str">
            <v>2Н</v>
          </cell>
          <cell r="O2295" t="str">
            <v>Южный район</v>
          </cell>
          <cell r="P2295">
            <v>80</v>
          </cell>
          <cell r="Q2295">
            <v>11.8</v>
          </cell>
          <cell r="R2295" t="str">
            <v>подземная</v>
          </cell>
          <cell r="S2295" t="str">
            <v>т. Трасса</v>
          </cell>
        </row>
        <row r="2296">
          <cell r="M2296" t="str">
            <v>2 (ЮГ)</v>
          </cell>
          <cell r="O2296" t="str">
            <v>Южный район</v>
          </cell>
          <cell r="P2296">
            <v>100</v>
          </cell>
          <cell r="Q2296">
            <v>63.3</v>
          </cell>
          <cell r="R2296" t="str">
            <v>подземная</v>
          </cell>
          <cell r="S2296" t="str">
            <v>т. Трасса</v>
          </cell>
        </row>
        <row r="2297">
          <cell r="M2297" t="str">
            <v>2Н</v>
          </cell>
          <cell r="O2297" t="str">
            <v>Южный район</v>
          </cell>
          <cell r="P2297">
            <v>50</v>
          </cell>
          <cell r="Q2297">
            <v>1.5</v>
          </cell>
          <cell r="R2297" t="str">
            <v>подземная</v>
          </cell>
          <cell r="S2297" t="str">
            <v>т. Трасса</v>
          </cell>
        </row>
        <row r="2298">
          <cell r="M2298" t="str">
            <v>2Г</v>
          </cell>
          <cell r="O2298" t="str">
            <v>Южный район</v>
          </cell>
          <cell r="P2298">
            <v>100</v>
          </cell>
          <cell r="Q2298">
            <v>31.3</v>
          </cell>
          <cell r="R2298" t="str">
            <v>подземная</v>
          </cell>
          <cell r="S2298" t="str">
            <v>т. Трасса</v>
          </cell>
        </row>
        <row r="2299">
          <cell r="M2299" t="str">
            <v>2Г</v>
          </cell>
          <cell r="O2299" t="str">
            <v>Южный район</v>
          </cell>
          <cell r="P2299">
            <v>70</v>
          </cell>
          <cell r="Q2299">
            <v>1.7</v>
          </cell>
          <cell r="R2299" t="str">
            <v>подземная</v>
          </cell>
          <cell r="S2299" t="str">
            <v>т. Трасса</v>
          </cell>
        </row>
        <row r="2300">
          <cell r="M2300" t="str">
            <v>12Т</v>
          </cell>
          <cell r="O2300" t="str">
            <v>Южный район</v>
          </cell>
          <cell r="P2300">
            <v>50</v>
          </cell>
          <cell r="Q2300">
            <v>9.1999999999999993</v>
          </cell>
          <cell r="R2300" t="str">
            <v>подземная</v>
          </cell>
          <cell r="S2300" t="str">
            <v>т. Трасса</v>
          </cell>
        </row>
        <row r="2301">
          <cell r="M2301" t="str">
            <v>7Т</v>
          </cell>
          <cell r="O2301" t="str">
            <v>Северный район</v>
          </cell>
          <cell r="P2301">
            <v>70</v>
          </cell>
          <cell r="Q2301">
            <v>85.6</v>
          </cell>
          <cell r="R2301" t="str">
            <v>подземная</v>
          </cell>
          <cell r="S2301" t="str">
            <v>т. Трасса</v>
          </cell>
        </row>
        <row r="2302">
          <cell r="M2302" t="str">
            <v>2 (Сев)</v>
          </cell>
          <cell r="O2302" t="str">
            <v>Северный район</v>
          </cell>
          <cell r="P2302">
            <v>80</v>
          </cell>
          <cell r="Q2302">
            <v>51.5</v>
          </cell>
          <cell r="R2302" t="str">
            <v>подземная</v>
          </cell>
          <cell r="S2302" t="str">
            <v>т. Трасса</v>
          </cell>
        </row>
        <row r="2303">
          <cell r="M2303" t="str">
            <v>2Г</v>
          </cell>
          <cell r="O2303" t="str">
            <v>Южный район</v>
          </cell>
          <cell r="P2303">
            <v>50</v>
          </cell>
          <cell r="Q2303">
            <v>16</v>
          </cell>
          <cell r="R2303" t="str">
            <v>подземная</v>
          </cell>
          <cell r="S2303" t="str">
            <v>т. Трасса</v>
          </cell>
        </row>
        <row r="2304">
          <cell r="M2304">
            <v>7</v>
          </cell>
          <cell r="O2304" t="str">
            <v>Северный район</v>
          </cell>
          <cell r="P2304">
            <v>50</v>
          </cell>
          <cell r="Q2304">
            <v>80</v>
          </cell>
          <cell r="R2304" t="str">
            <v>подземная</v>
          </cell>
          <cell r="S2304" t="str">
            <v>т. Трасса</v>
          </cell>
        </row>
        <row r="2305">
          <cell r="M2305">
            <v>8</v>
          </cell>
          <cell r="O2305" t="str">
            <v>Северный район</v>
          </cell>
          <cell r="P2305">
            <v>200</v>
          </cell>
          <cell r="Q2305">
            <v>53.7</v>
          </cell>
          <cell r="R2305" t="str">
            <v>подземная</v>
          </cell>
          <cell r="S2305" t="str">
            <v>т. Трасса</v>
          </cell>
        </row>
        <row r="2306">
          <cell r="M2306">
            <v>4</v>
          </cell>
          <cell r="O2306" t="str">
            <v>Южный район</v>
          </cell>
          <cell r="P2306">
            <v>50</v>
          </cell>
          <cell r="Q2306">
            <v>35</v>
          </cell>
          <cell r="R2306" t="str">
            <v>подземная</v>
          </cell>
          <cell r="S2306" t="str">
            <v>т. Трасса</v>
          </cell>
        </row>
        <row r="2307">
          <cell r="M2307">
            <v>3</v>
          </cell>
          <cell r="O2307" t="str">
            <v>Южный район</v>
          </cell>
          <cell r="P2307">
            <v>200</v>
          </cell>
          <cell r="Q2307">
            <v>40.799999999999997</v>
          </cell>
          <cell r="R2307" t="str">
            <v>подземная</v>
          </cell>
          <cell r="S2307" t="str">
            <v>т. Трасса</v>
          </cell>
        </row>
        <row r="2308">
          <cell r="M2308" t="str">
            <v>2Н</v>
          </cell>
          <cell r="O2308" t="str">
            <v>Южный район</v>
          </cell>
          <cell r="P2308">
            <v>50</v>
          </cell>
          <cell r="Q2308">
            <v>5.7</v>
          </cell>
          <cell r="R2308" t="str">
            <v>подземная</v>
          </cell>
          <cell r="S2308" t="str">
            <v>т. Трасса</v>
          </cell>
        </row>
        <row r="2309">
          <cell r="M2309" t="str">
            <v>2Н</v>
          </cell>
          <cell r="O2309" t="str">
            <v>Южный район</v>
          </cell>
          <cell r="P2309">
            <v>40</v>
          </cell>
          <cell r="Q2309">
            <v>3.4</v>
          </cell>
          <cell r="R2309" t="str">
            <v>подземная</v>
          </cell>
          <cell r="S2309" t="str">
            <v>т. Трасса</v>
          </cell>
        </row>
        <row r="2310">
          <cell r="M2310">
            <v>6</v>
          </cell>
          <cell r="O2310" t="str">
            <v>Северный район</v>
          </cell>
          <cell r="P2310">
            <v>300</v>
          </cell>
          <cell r="Q2310">
            <v>96.2</v>
          </cell>
          <cell r="R2310" t="str">
            <v>подземная</v>
          </cell>
          <cell r="S2310" t="str">
            <v>т. Трасса</v>
          </cell>
        </row>
        <row r="2311">
          <cell r="M2311">
            <v>6</v>
          </cell>
          <cell r="O2311" t="str">
            <v>Северный район</v>
          </cell>
          <cell r="P2311">
            <v>150</v>
          </cell>
          <cell r="Q2311">
            <v>54.3</v>
          </cell>
          <cell r="R2311" t="str">
            <v>подземная</v>
          </cell>
          <cell r="S2311" t="str">
            <v>т. Трасса</v>
          </cell>
        </row>
        <row r="2312">
          <cell r="M2312">
            <v>8</v>
          </cell>
          <cell r="O2312" t="str">
            <v>Северный район</v>
          </cell>
          <cell r="P2312">
            <v>250</v>
          </cell>
          <cell r="Q2312">
            <v>131.80000000000001</v>
          </cell>
          <cell r="R2312" t="str">
            <v>подземная</v>
          </cell>
          <cell r="S2312" t="str">
            <v>т. Трасса</v>
          </cell>
        </row>
        <row r="2313">
          <cell r="M2313">
            <v>1</v>
          </cell>
          <cell r="O2313" t="str">
            <v>Южный район</v>
          </cell>
          <cell r="P2313">
            <v>50</v>
          </cell>
          <cell r="Q2313">
            <v>21.5</v>
          </cell>
          <cell r="R2313" t="str">
            <v>подземная</v>
          </cell>
          <cell r="S2313" t="str">
            <v>т. Трасса</v>
          </cell>
        </row>
        <row r="2314">
          <cell r="M2314" t="str">
            <v>2Г</v>
          </cell>
          <cell r="O2314" t="str">
            <v>Южный район</v>
          </cell>
          <cell r="P2314">
            <v>50</v>
          </cell>
          <cell r="Q2314">
            <v>19.5</v>
          </cell>
          <cell r="R2314" t="str">
            <v>подземная</v>
          </cell>
          <cell r="S2314" t="str">
            <v>т. Трасса</v>
          </cell>
        </row>
        <row r="2315">
          <cell r="M2315" t="str">
            <v>2Г</v>
          </cell>
          <cell r="O2315" t="str">
            <v>Южный район</v>
          </cell>
          <cell r="P2315">
            <v>100</v>
          </cell>
          <cell r="Q2315">
            <v>43.8</v>
          </cell>
          <cell r="R2315" t="str">
            <v>подземная</v>
          </cell>
          <cell r="S2315" t="str">
            <v>т. Трасса</v>
          </cell>
        </row>
        <row r="2316">
          <cell r="M2316">
            <v>1</v>
          </cell>
          <cell r="O2316" t="str">
            <v>Южный район</v>
          </cell>
          <cell r="P2316">
            <v>100</v>
          </cell>
          <cell r="Q2316">
            <v>24</v>
          </cell>
          <cell r="R2316" t="str">
            <v>подземная</v>
          </cell>
          <cell r="S2316" t="str">
            <v>т. Трасса</v>
          </cell>
        </row>
        <row r="2317">
          <cell r="M2317" t="str">
            <v>2Н</v>
          </cell>
          <cell r="O2317" t="str">
            <v>Южный район</v>
          </cell>
          <cell r="P2317">
            <v>50</v>
          </cell>
          <cell r="Q2317">
            <v>23</v>
          </cell>
          <cell r="R2317" t="str">
            <v>подземная</v>
          </cell>
          <cell r="S2317" t="str">
            <v>т. Трасса</v>
          </cell>
        </row>
        <row r="2318">
          <cell r="M2318" t="str">
            <v>2Н</v>
          </cell>
          <cell r="O2318" t="str">
            <v>Южный район</v>
          </cell>
          <cell r="P2318">
            <v>50</v>
          </cell>
          <cell r="Q2318">
            <v>106</v>
          </cell>
          <cell r="R2318" t="str">
            <v>подземная</v>
          </cell>
          <cell r="S2318" t="str">
            <v>т. Трасса</v>
          </cell>
        </row>
        <row r="2319">
          <cell r="M2319">
            <v>1</v>
          </cell>
          <cell r="O2319" t="str">
            <v>Южный район</v>
          </cell>
          <cell r="P2319">
            <v>150</v>
          </cell>
          <cell r="Q2319">
            <v>30</v>
          </cell>
          <cell r="R2319" t="str">
            <v>подземная</v>
          </cell>
          <cell r="S2319" t="str">
            <v>т. Трасса</v>
          </cell>
        </row>
        <row r="2320">
          <cell r="M2320">
            <v>1</v>
          </cell>
          <cell r="O2320" t="str">
            <v>Южный район</v>
          </cell>
          <cell r="P2320">
            <v>100</v>
          </cell>
          <cell r="Q2320">
            <v>8</v>
          </cell>
          <cell r="R2320" t="str">
            <v>подземная</v>
          </cell>
          <cell r="S2320" t="str">
            <v>т. Трасса</v>
          </cell>
        </row>
        <row r="2321">
          <cell r="M2321">
            <v>1</v>
          </cell>
          <cell r="O2321" t="str">
            <v>Южный район</v>
          </cell>
          <cell r="P2321">
            <v>50</v>
          </cell>
          <cell r="Q2321">
            <v>30</v>
          </cell>
          <cell r="R2321" t="str">
            <v>подземная</v>
          </cell>
          <cell r="S2321" t="str">
            <v>т. Трасса</v>
          </cell>
        </row>
        <row r="2322">
          <cell r="M2322" t="str">
            <v>2Н</v>
          </cell>
          <cell r="O2322" t="str">
            <v>Южный район</v>
          </cell>
          <cell r="P2322">
            <v>100</v>
          </cell>
          <cell r="Q2322">
            <v>20.6</v>
          </cell>
          <cell r="R2322" t="str">
            <v>подземная</v>
          </cell>
          <cell r="S2322" t="str">
            <v>т. Трасса</v>
          </cell>
        </row>
        <row r="2323">
          <cell r="M2323" t="str">
            <v>2Н</v>
          </cell>
          <cell r="O2323" t="str">
            <v>Южный район</v>
          </cell>
          <cell r="P2323">
            <v>70</v>
          </cell>
          <cell r="Q2323">
            <v>23.5</v>
          </cell>
          <cell r="R2323" t="str">
            <v>подземная</v>
          </cell>
          <cell r="S2323" t="str">
            <v>т. Трасса</v>
          </cell>
        </row>
        <row r="2324">
          <cell r="M2324" t="str">
            <v>2Н</v>
          </cell>
          <cell r="O2324" t="str">
            <v>Южный район</v>
          </cell>
          <cell r="P2324">
            <v>50</v>
          </cell>
          <cell r="Q2324">
            <v>58</v>
          </cell>
          <cell r="R2324" t="str">
            <v>подземная</v>
          </cell>
          <cell r="S2324" t="str">
            <v>т. Трасса</v>
          </cell>
        </row>
        <row r="2325">
          <cell r="M2325" t="str">
            <v>11Л</v>
          </cell>
          <cell r="O2325" t="str">
            <v>Южный район</v>
          </cell>
          <cell r="P2325">
            <v>50</v>
          </cell>
          <cell r="Q2325">
            <v>36</v>
          </cell>
          <cell r="R2325" t="str">
            <v>подземная</v>
          </cell>
          <cell r="S2325" t="str">
            <v>т. Трасса</v>
          </cell>
        </row>
        <row r="2326">
          <cell r="M2326" t="str">
            <v>11Л</v>
          </cell>
          <cell r="O2326" t="str">
            <v>Южный район</v>
          </cell>
          <cell r="P2326">
            <v>40</v>
          </cell>
          <cell r="Q2326">
            <v>12</v>
          </cell>
          <cell r="R2326" t="str">
            <v>подземная</v>
          </cell>
          <cell r="S2326" t="str">
            <v>т. Трасса</v>
          </cell>
        </row>
        <row r="2327">
          <cell r="M2327" t="str">
            <v>2Г</v>
          </cell>
          <cell r="O2327" t="str">
            <v>Южный район</v>
          </cell>
          <cell r="P2327">
            <v>50</v>
          </cell>
          <cell r="Q2327">
            <v>38.299999999999997</v>
          </cell>
          <cell r="R2327" t="str">
            <v>подземная</v>
          </cell>
          <cell r="S2327" t="str">
            <v>т. Трасса</v>
          </cell>
        </row>
        <row r="2328">
          <cell r="M2328" t="str">
            <v>2 (ЮГ)</v>
          </cell>
          <cell r="O2328" t="str">
            <v>Южный район</v>
          </cell>
          <cell r="P2328">
            <v>80</v>
          </cell>
          <cell r="Q2328">
            <v>37.1</v>
          </cell>
          <cell r="R2328" t="str">
            <v>подземная</v>
          </cell>
          <cell r="S2328" t="str">
            <v>т. Трасса</v>
          </cell>
        </row>
        <row r="2329">
          <cell r="M2329" t="str">
            <v>2А</v>
          </cell>
          <cell r="O2329" t="str">
            <v>Южный район</v>
          </cell>
          <cell r="P2329">
            <v>50</v>
          </cell>
          <cell r="Q2329">
            <v>42.5</v>
          </cell>
          <cell r="R2329" t="str">
            <v>подземная</v>
          </cell>
          <cell r="S2329" t="str">
            <v>т. Трасса</v>
          </cell>
        </row>
        <row r="2330">
          <cell r="M2330" t="str">
            <v>2Г</v>
          </cell>
          <cell r="O2330" t="str">
            <v>Южный район</v>
          </cell>
          <cell r="P2330">
            <v>50</v>
          </cell>
          <cell r="Q2330">
            <v>72.7</v>
          </cell>
          <cell r="R2330" t="str">
            <v>подземная</v>
          </cell>
          <cell r="S2330" t="str">
            <v>т. Трасса</v>
          </cell>
        </row>
        <row r="2331">
          <cell r="M2331" t="str">
            <v>2А</v>
          </cell>
          <cell r="O2331" t="str">
            <v>Южный район</v>
          </cell>
          <cell r="P2331">
            <v>50</v>
          </cell>
          <cell r="Q2331">
            <v>11</v>
          </cell>
          <cell r="R2331" t="str">
            <v>подземная</v>
          </cell>
          <cell r="S2331" t="str">
            <v>т. Трасса</v>
          </cell>
        </row>
        <row r="2332">
          <cell r="M2332" t="str">
            <v>2Н</v>
          </cell>
          <cell r="O2332" t="str">
            <v>Южный район</v>
          </cell>
          <cell r="P2332">
            <v>80</v>
          </cell>
          <cell r="Q2332">
            <v>15</v>
          </cell>
          <cell r="R2332" t="str">
            <v>подземная</v>
          </cell>
          <cell r="S2332" t="str">
            <v>т. Трасса</v>
          </cell>
        </row>
        <row r="2333">
          <cell r="M2333" t="str">
            <v>2Н</v>
          </cell>
          <cell r="O2333" t="str">
            <v>Южный район</v>
          </cell>
          <cell r="P2333">
            <v>80</v>
          </cell>
          <cell r="Q2333">
            <v>52</v>
          </cell>
          <cell r="R2333" t="str">
            <v>подземная</v>
          </cell>
          <cell r="S2333" t="str">
            <v>т. Трасса</v>
          </cell>
        </row>
        <row r="2334">
          <cell r="M2334" t="str">
            <v>11Л</v>
          </cell>
          <cell r="O2334" t="str">
            <v>Южный район</v>
          </cell>
          <cell r="P2334">
            <v>80</v>
          </cell>
          <cell r="Q2334">
            <v>123.5</v>
          </cell>
          <cell r="R2334" t="str">
            <v>подземная</v>
          </cell>
          <cell r="S2334" t="str">
            <v>т. Трасса</v>
          </cell>
        </row>
        <row r="2335">
          <cell r="M2335" t="str">
            <v>11Л</v>
          </cell>
          <cell r="O2335" t="str">
            <v>Южный район</v>
          </cell>
          <cell r="P2335">
            <v>50</v>
          </cell>
          <cell r="Q2335">
            <v>50</v>
          </cell>
          <cell r="R2335" t="str">
            <v>подземная</v>
          </cell>
          <cell r="S2335" t="str">
            <v>т. Трасса</v>
          </cell>
        </row>
        <row r="2336">
          <cell r="M2336">
            <v>8</v>
          </cell>
          <cell r="O2336" t="str">
            <v>Северный район</v>
          </cell>
          <cell r="P2336">
            <v>100</v>
          </cell>
          <cell r="Q2336">
            <v>41</v>
          </cell>
          <cell r="R2336" t="str">
            <v>Надземная</v>
          </cell>
          <cell r="S2336" t="str">
            <v>т. Трасса</v>
          </cell>
        </row>
        <row r="2337">
          <cell r="M2337" t="str">
            <v>2Н</v>
          </cell>
          <cell r="O2337" t="str">
            <v>Южный район</v>
          </cell>
          <cell r="P2337">
            <v>50</v>
          </cell>
          <cell r="Q2337">
            <v>52</v>
          </cell>
          <cell r="R2337" t="str">
            <v>подземная</v>
          </cell>
          <cell r="S2337" t="str">
            <v>т. Трасса</v>
          </cell>
        </row>
        <row r="2338">
          <cell r="M2338" t="str">
            <v>11Л</v>
          </cell>
          <cell r="O2338" t="str">
            <v>Южный район</v>
          </cell>
          <cell r="P2338">
            <v>50</v>
          </cell>
          <cell r="Q2338">
            <v>28.2</v>
          </cell>
          <cell r="R2338" t="str">
            <v>подземная</v>
          </cell>
          <cell r="S2338" t="str">
            <v>т. Трасса</v>
          </cell>
        </row>
        <row r="2339">
          <cell r="M2339">
            <v>1</v>
          </cell>
          <cell r="O2339" t="str">
            <v>Южный район</v>
          </cell>
          <cell r="P2339">
            <v>70</v>
          </cell>
          <cell r="Q2339">
            <v>48</v>
          </cell>
          <cell r="R2339" t="str">
            <v>подземная</v>
          </cell>
          <cell r="S2339" t="str">
            <v>т. Трасса</v>
          </cell>
        </row>
        <row r="2340">
          <cell r="M2340" t="str">
            <v>2А</v>
          </cell>
          <cell r="O2340" t="str">
            <v>Южный район</v>
          </cell>
          <cell r="P2340">
            <v>50</v>
          </cell>
          <cell r="Q2340">
            <v>22.5</v>
          </cell>
          <cell r="R2340" t="str">
            <v>подземная</v>
          </cell>
          <cell r="S2340" t="str">
            <v>т. Трасса</v>
          </cell>
        </row>
        <row r="2341">
          <cell r="M2341" t="str">
            <v>2Н</v>
          </cell>
          <cell r="O2341" t="str">
            <v>Южный район</v>
          </cell>
          <cell r="P2341">
            <v>50</v>
          </cell>
          <cell r="Q2341">
            <v>27</v>
          </cell>
          <cell r="R2341" t="str">
            <v>подземная</v>
          </cell>
          <cell r="S2341" t="str">
            <v>т. Трасса</v>
          </cell>
        </row>
        <row r="2342">
          <cell r="M2342" t="str">
            <v>2Н</v>
          </cell>
          <cell r="O2342" t="str">
            <v>Южный район</v>
          </cell>
          <cell r="P2342">
            <v>70</v>
          </cell>
          <cell r="Q2342">
            <v>12</v>
          </cell>
          <cell r="R2342" t="str">
            <v>подземная</v>
          </cell>
          <cell r="S2342" t="str">
            <v>т. Трасса</v>
          </cell>
        </row>
        <row r="2343">
          <cell r="M2343" t="str">
            <v>2Н</v>
          </cell>
          <cell r="O2343" t="str">
            <v>Южный район</v>
          </cell>
          <cell r="P2343">
            <v>50</v>
          </cell>
          <cell r="Q2343">
            <v>39</v>
          </cell>
          <cell r="R2343" t="str">
            <v>подземная</v>
          </cell>
          <cell r="S2343" t="str">
            <v>т. Трасса</v>
          </cell>
        </row>
        <row r="2344">
          <cell r="M2344" t="str">
            <v>2Н</v>
          </cell>
          <cell r="O2344" t="str">
            <v>Южный район</v>
          </cell>
          <cell r="P2344">
            <v>50</v>
          </cell>
          <cell r="Q2344">
            <v>22.5</v>
          </cell>
          <cell r="R2344" t="str">
            <v>подземная</v>
          </cell>
          <cell r="S2344" t="str">
            <v>т. Трасса</v>
          </cell>
        </row>
        <row r="2345">
          <cell r="M2345" t="str">
            <v>2Н</v>
          </cell>
          <cell r="O2345" t="str">
            <v>Южный район</v>
          </cell>
          <cell r="P2345">
            <v>50</v>
          </cell>
          <cell r="Q2345">
            <v>56.2</v>
          </cell>
          <cell r="R2345" t="str">
            <v>подземная</v>
          </cell>
          <cell r="S2345" t="str">
            <v>т. Трасса</v>
          </cell>
        </row>
        <row r="2346">
          <cell r="M2346" t="str">
            <v>2Н</v>
          </cell>
          <cell r="O2346" t="str">
            <v>Южный район</v>
          </cell>
          <cell r="P2346">
            <v>50</v>
          </cell>
          <cell r="Q2346">
            <v>31.5</v>
          </cell>
          <cell r="R2346" t="str">
            <v>подземная</v>
          </cell>
          <cell r="S2346" t="str">
            <v>т. Трасса</v>
          </cell>
        </row>
        <row r="2347">
          <cell r="M2347" t="str">
            <v>2Н</v>
          </cell>
          <cell r="O2347" t="str">
            <v>Южный район</v>
          </cell>
          <cell r="P2347">
            <v>150</v>
          </cell>
          <cell r="Q2347">
            <v>45.5</v>
          </cell>
          <cell r="R2347" t="str">
            <v>подземная</v>
          </cell>
          <cell r="S2347" t="str">
            <v>т. Трасса</v>
          </cell>
        </row>
        <row r="2348">
          <cell r="M2348" t="str">
            <v>2Н</v>
          </cell>
          <cell r="O2348" t="str">
            <v>Южный район</v>
          </cell>
          <cell r="P2348">
            <v>80</v>
          </cell>
          <cell r="Q2348">
            <v>12</v>
          </cell>
          <cell r="R2348" t="str">
            <v>подземная</v>
          </cell>
          <cell r="S2348" t="str">
            <v>т. Трасса</v>
          </cell>
        </row>
        <row r="2349">
          <cell r="M2349" t="str">
            <v>2А</v>
          </cell>
          <cell r="O2349" t="str">
            <v>Южный район</v>
          </cell>
          <cell r="P2349">
            <v>50</v>
          </cell>
          <cell r="Q2349">
            <v>14</v>
          </cell>
          <cell r="R2349" t="str">
            <v>подземная</v>
          </cell>
          <cell r="S2349" t="str">
            <v>т. Трасса</v>
          </cell>
        </row>
        <row r="2350">
          <cell r="M2350" t="str">
            <v>2Н</v>
          </cell>
          <cell r="O2350" t="str">
            <v>Южный район</v>
          </cell>
          <cell r="P2350">
            <v>50</v>
          </cell>
          <cell r="Q2350">
            <v>27.6</v>
          </cell>
          <cell r="R2350" t="str">
            <v>подземная</v>
          </cell>
          <cell r="S2350" t="str">
            <v>т. Трасса</v>
          </cell>
        </row>
        <row r="2351">
          <cell r="M2351" t="str">
            <v>2А</v>
          </cell>
          <cell r="O2351" t="str">
            <v>Южный район</v>
          </cell>
          <cell r="P2351">
            <v>100</v>
          </cell>
          <cell r="Q2351">
            <v>52</v>
          </cell>
          <cell r="R2351" t="str">
            <v>Надземная</v>
          </cell>
          <cell r="S2351" t="str">
            <v>т. Трасса</v>
          </cell>
        </row>
        <row r="2352">
          <cell r="M2352" t="str">
            <v>2А</v>
          </cell>
          <cell r="O2352" t="str">
            <v>Южный район</v>
          </cell>
          <cell r="P2352">
            <v>100</v>
          </cell>
          <cell r="Q2352">
            <v>24</v>
          </cell>
          <cell r="R2352" t="str">
            <v>подземная</v>
          </cell>
          <cell r="S2352" t="str">
            <v>т. Трасса</v>
          </cell>
        </row>
        <row r="2353">
          <cell r="M2353" t="str">
            <v>2Н</v>
          </cell>
          <cell r="O2353" t="str">
            <v>Южный район</v>
          </cell>
          <cell r="P2353">
            <v>70</v>
          </cell>
          <cell r="Q2353">
            <v>43.4</v>
          </cell>
          <cell r="R2353" t="str">
            <v>подземная</v>
          </cell>
          <cell r="S2353" t="str">
            <v>т. Трасса</v>
          </cell>
        </row>
        <row r="2354">
          <cell r="M2354" t="str">
            <v>2Н</v>
          </cell>
          <cell r="O2354" t="str">
            <v>Южный район</v>
          </cell>
          <cell r="P2354">
            <v>50</v>
          </cell>
          <cell r="Q2354">
            <v>8.1999999999999993</v>
          </cell>
          <cell r="R2354" t="str">
            <v>подземная</v>
          </cell>
          <cell r="S2354" t="str">
            <v>т. Трасса</v>
          </cell>
        </row>
        <row r="2355">
          <cell r="M2355" t="str">
            <v>2Н</v>
          </cell>
          <cell r="O2355" t="str">
            <v>Южный район</v>
          </cell>
          <cell r="P2355">
            <v>40</v>
          </cell>
          <cell r="Q2355">
            <v>9</v>
          </cell>
          <cell r="R2355" t="str">
            <v>подземная</v>
          </cell>
          <cell r="S2355" t="str">
            <v>т. Трасса</v>
          </cell>
        </row>
        <row r="2356">
          <cell r="M2356" t="str">
            <v>11Л</v>
          </cell>
          <cell r="O2356" t="str">
            <v>Южный район</v>
          </cell>
          <cell r="P2356">
            <v>80</v>
          </cell>
          <cell r="Q2356">
            <v>47.3</v>
          </cell>
          <cell r="R2356" t="str">
            <v>подземная</v>
          </cell>
          <cell r="S2356" t="str">
            <v>т. Трасса</v>
          </cell>
        </row>
        <row r="2357">
          <cell r="M2357" t="str">
            <v>11Л</v>
          </cell>
          <cell r="O2357" t="str">
            <v>Южный район</v>
          </cell>
          <cell r="P2357">
            <v>50</v>
          </cell>
          <cell r="Q2357">
            <v>41.8</v>
          </cell>
          <cell r="R2357" t="str">
            <v>подземная</v>
          </cell>
          <cell r="S2357" t="str">
            <v>т. Трасса</v>
          </cell>
        </row>
        <row r="2358">
          <cell r="M2358">
            <v>7</v>
          </cell>
          <cell r="O2358" t="str">
            <v>Северный район</v>
          </cell>
          <cell r="P2358">
            <v>100</v>
          </cell>
          <cell r="Q2358">
            <v>44.5</v>
          </cell>
          <cell r="R2358" t="str">
            <v>подземная</v>
          </cell>
          <cell r="S2358" t="str">
            <v>т. Трасса</v>
          </cell>
        </row>
        <row r="2359">
          <cell r="M2359">
            <v>7</v>
          </cell>
          <cell r="O2359" t="str">
            <v>Северный район</v>
          </cell>
          <cell r="P2359">
            <v>100</v>
          </cell>
          <cell r="Q2359">
            <v>20</v>
          </cell>
          <cell r="R2359" t="str">
            <v>Надземная</v>
          </cell>
          <cell r="S2359" t="str">
            <v>т. Трасса</v>
          </cell>
        </row>
        <row r="2360">
          <cell r="M2360">
            <v>4</v>
          </cell>
          <cell r="O2360" t="str">
            <v>Южный район</v>
          </cell>
          <cell r="P2360">
            <v>50</v>
          </cell>
          <cell r="Q2360">
            <v>29.3</v>
          </cell>
          <cell r="R2360" t="str">
            <v>подземная</v>
          </cell>
          <cell r="S2360" t="str">
            <v>т. Трасса</v>
          </cell>
        </row>
        <row r="2361">
          <cell r="M2361" t="str">
            <v>12Т</v>
          </cell>
          <cell r="O2361" t="str">
            <v>Южный район</v>
          </cell>
          <cell r="P2361">
            <v>50</v>
          </cell>
          <cell r="Q2361">
            <v>10</v>
          </cell>
          <cell r="R2361" t="str">
            <v>подземная</v>
          </cell>
          <cell r="S2361" t="str">
            <v>т. Трасса</v>
          </cell>
        </row>
        <row r="2362">
          <cell r="M2362" t="str">
            <v>2Г</v>
          </cell>
          <cell r="O2362" t="str">
            <v>Южный район</v>
          </cell>
          <cell r="P2362">
            <v>100</v>
          </cell>
          <cell r="Q2362">
            <v>56.8</v>
          </cell>
          <cell r="R2362" t="str">
            <v>подземная</v>
          </cell>
          <cell r="S2362" t="str">
            <v>т. Трасса</v>
          </cell>
        </row>
        <row r="2363">
          <cell r="M2363">
            <v>1</v>
          </cell>
          <cell r="O2363" t="str">
            <v>Южный район</v>
          </cell>
          <cell r="P2363">
            <v>80</v>
          </cell>
          <cell r="Q2363">
            <v>8.9</v>
          </cell>
          <cell r="R2363" t="str">
            <v>подземная</v>
          </cell>
          <cell r="S2363" t="str">
            <v>т. Трасса</v>
          </cell>
        </row>
        <row r="2364">
          <cell r="M2364">
            <v>1</v>
          </cell>
          <cell r="O2364" t="str">
            <v>Южный район</v>
          </cell>
          <cell r="P2364">
            <v>80</v>
          </cell>
          <cell r="Q2364">
            <v>6</v>
          </cell>
          <cell r="R2364" t="str">
            <v>подземная</v>
          </cell>
          <cell r="S2364" t="str">
            <v>т. Трасса</v>
          </cell>
        </row>
        <row r="2365">
          <cell r="M2365">
            <v>6</v>
          </cell>
          <cell r="O2365" t="str">
            <v>Северный район</v>
          </cell>
          <cell r="P2365">
            <v>100</v>
          </cell>
          <cell r="Q2365">
            <v>47</v>
          </cell>
          <cell r="R2365" t="str">
            <v>подземная</v>
          </cell>
          <cell r="S2365" t="str">
            <v>т. Трасса</v>
          </cell>
        </row>
        <row r="2366">
          <cell r="M2366">
            <v>1</v>
          </cell>
          <cell r="O2366" t="str">
            <v>Южный район</v>
          </cell>
          <cell r="P2366">
            <v>50</v>
          </cell>
          <cell r="Q2366">
            <v>36.5</v>
          </cell>
          <cell r="R2366" t="str">
            <v>подземная</v>
          </cell>
          <cell r="S2366" t="str">
            <v>т. Трасса</v>
          </cell>
        </row>
        <row r="2367">
          <cell r="M2367">
            <v>1</v>
          </cell>
          <cell r="O2367" t="str">
            <v>Южный район</v>
          </cell>
          <cell r="P2367">
            <v>100</v>
          </cell>
          <cell r="Q2367">
            <v>94</v>
          </cell>
          <cell r="R2367" t="str">
            <v>подземная</v>
          </cell>
          <cell r="S2367" t="str">
            <v>т. Трасса</v>
          </cell>
        </row>
        <row r="2368">
          <cell r="M2368">
            <v>6</v>
          </cell>
          <cell r="O2368" t="str">
            <v>Северный район</v>
          </cell>
          <cell r="P2368">
            <v>150</v>
          </cell>
          <cell r="Q2368">
            <v>21</v>
          </cell>
          <cell r="R2368" t="str">
            <v>подземная</v>
          </cell>
          <cell r="S2368" t="str">
            <v>т. Трасса</v>
          </cell>
        </row>
        <row r="2369">
          <cell r="M2369">
            <v>6</v>
          </cell>
          <cell r="O2369" t="str">
            <v>Северный район</v>
          </cell>
          <cell r="P2369">
            <v>100</v>
          </cell>
          <cell r="Q2369">
            <v>74</v>
          </cell>
          <cell r="R2369" t="str">
            <v>подземная</v>
          </cell>
          <cell r="S2369" t="str">
            <v>т. Трасса</v>
          </cell>
        </row>
        <row r="2370">
          <cell r="M2370" t="str">
            <v>2Н</v>
          </cell>
          <cell r="O2370" t="str">
            <v>Южный район</v>
          </cell>
          <cell r="P2370">
            <v>80</v>
          </cell>
          <cell r="Q2370">
            <v>42</v>
          </cell>
          <cell r="R2370" t="str">
            <v>подземная</v>
          </cell>
          <cell r="S2370" t="str">
            <v>т. Трасса</v>
          </cell>
        </row>
        <row r="2371">
          <cell r="M2371">
            <v>1</v>
          </cell>
          <cell r="O2371" t="str">
            <v>Южный район</v>
          </cell>
          <cell r="P2371">
            <v>50</v>
          </cell>
          <cell r="Q2371">
            <v>3.5</v>
          </cell>
          <cell r="R2371" t="str">
            <v>подземная</v>
          </cell>
          <cell r="S2371" t="str">
            <v>т. Трасса</v>
          </cell>
        </row>
        <row r="2372">
          <cell r="M2372">
            <v>6</v>
          </cell>
          <cell r="O2372" t="str">
            <v>Северный район</v>
          </cell>
          <cell r="P2372">
            <v>80</v>
          </cell>
          <cell r="Q2372">
            <v>37</v>
          </cell>
          <cell r="R2372" t="str">
            <v>подземная</v>
          </cell>
          <cell r="S2372" t="str">
            <v>т. Трасса</v>
          </cell>
        </row>
        <row r="2373">
          <cell r="M2373" t="str">
            <v>2Н</v>
          </cell>
          <cell r="O2373" t="str">
            <v>Южный район</v>
          </cell>
          <cell r="P2373">
            <v>50</v>
          </cell>
          <cell r="Q2373">
            <v>44.8</v>
          </cell>
          <cell r="R2373" t="str">
            <v>подземная</v>
          </cell>
          <cell r="S2373" t="str">
            <v>т. Трасса</v>
          </cell>
        </row>
        <row r="2374">
          <cell r="M2374">
            <v>1</v>
          </cell>
          <cell r="O2374" t="str">
            <v>Южный район</v>
          </cell>
          <cell r="P2374">
            <v>100</v>
          </cell>
          <cell r="Q2374">
            <v>58</v>
          </cell>
          <cell r="R2374" t="str">
            <v>подземная</v>
          </cell>
          <cell r="S2374" t="str">
            <v>т. Трасса</v>
          </cell>
        </row>
        <row r="2375">
          <cell r="M2375" t="str">
            <v>2Г</v>
          </cell>
          <cell r="O2375" t="str">
            <v>Южный район</v>
          </cell>
          <cell r="P2375">
            <v>100</v>
          </cell>
          <cell r="Q2375">
            <v>20</v>
          </cell>
          <cell r="R2375" t="str">
            <v>подземная</v>
          </cell>
          <cell r="S2375" t="str">
            <v>т. Трасса</v>
          </cell>
        </row>
        <row r="2376">
          <cell r="M2376" t="str">
            <v>2Г</v>
          </cell>
          <cell r="O2376" t="str">
            <v>Южный район</v>
          </cell>
          <cell r="P2376">
            <v>50</v>
          </cell>
          <cell r="Q2376">
            <v>14</v>
          </cell>
          <cell r="R2376" t="str">
            <v>подземная</v>
          </cell>
          <cell r="S2376" t="str">
            <v>т. Трасса</v>
          </cell>
        </row>
        <row r="2377">
          <cell r="M2377">
            <v>1</v>
          </cell>
          <cell r="O2377" t="str">
            <v>Южный район</v>
          </cell>
          <cell r="P2377">
            <v>100</v>
          </cell>
          <cell r="Q2377">
            <v>41</v>
          </cell>
          <cell r="R2377" t="str">
            <v>подземная</v>
          </cell>
          <cell r="S2377" t="str">
            <v>т. Трасса</v>
          </cell>
        </row>
        <row r="2378">
          <cell r="M2378">
            <v>1</v>
          </cell>
          <cell r="O2378" t="str">
            <v>Южный район</v>
          </cell>
          <cell r="P2378">
            <v>50</v>
          </cell>
          <cell r="Q2378">
            <v>9</v>
          </cell>
          <cell r="R2378" t="str">
            <v>подземная</v>
          </cell>
          <cell r="S2378" t="str">
            <v>т. Трасса</v>
          </cell>
        </row>
        <row r="2379">
          <cell r="M2379" t="str">
            <v>2Н</v>
          </cell>
          <cell r="O2379" t="str">
            <v>Южный район</v>
          </cell>
          <cell r="P2379">
            <v>80</v>
          </cell>
          <cell r="Q2379">
            <v>74.5</v>
          </cell>
          <cell r="R2379" t="str">
            <v>подземная</v>
          </cell>
          <cell r="S2379" t="str">
            <v>т. Трасса</v>
          </cell>
        </row>
        <row r="2380">
          <cell r="M2380" t="str">
            <v>2Н</v>
          </cell>
          <cell r="O2380" t="str">
            <v>Южный район</v>
          </cell>
          <cell r="P2380">
            <v>50</v>
          </cell>
          <cell r="Q2380">
            <v>4.4000000000000004</v>
          </cell>
          <cell r="R2380" t="str">
            <v>подземная</v>
          </cell>
          <cell r="S2380" t="str">
            <v>т. Трасса</v>
          </cell>
        </row>
        <row r="2381">
          <cell r="M2381">
            <v>4</v>
          </cell>
          <cell r="O2381" t="str">
            <v>Южный район</v>
          </cell>
          <cell r="P2381">
            <v>100</v>
          </cell>
          <cell r="Q2381">
            <v>40</v>
          </cell>
          <cell r="R2381" t="str">
            <v>подземная</v>
          </cell>
          <cell r="S2381" t="str">
            <v>т. Трасса</v>
          </cell>
        </row>
        <row r="2382">
          <cell r="M2382">
            <v>4</v>
          </cell>
          <cell r="O2382" t="str">
            <v>Южный район</v>
          </cell>
          <cell r="P2382">
            <v>150</v>
          </cell>
          <cell r="Q2382">
            <v>21.9</v>
          </cell>
          <cell r="R2382" t="str">
            <v>подземная</v>
          </cell>
          <cell r="S2382" t="str">
            <v>т. Трасса</v>
          </cell>
        </row>
        <row r="2383">
          <cell r="M2383">
            <v>1</v>
          </cell>
          <cell r="O2383" t="str">
            <v>Южный район</v>
          </cell>
          <cell r="P2383">
            <v>100</v>
          </cell>
          <cell r="Q2383">
            <v>106.7</v>
          </cell>
          <cell r="R2383" t="str">
            <v>подземная</v>
          </cell>
          <cell r="S2383" t="str">
            <v>т. Трасса</v>
          </cell>
        </row>
        <row r="2384">
          <cell r="M2384" t="str">
            <v>2Г</v>
          </cell>
          <cell r="O2384" t="str">
            <v>Южный район</v>
          </cell>
          <cell r="P2384">
            <v>50</v>
          </cell>
          <cell r="Q2384">
            <v>27.5</v>
          </cell>
          <cell r="R2384" t="str">
            <v>подземная</v>
          </cell>
          <cell r="S2384" t="str">
            <v>т. Трасса</v>
          </cell>
        </row>
        <row r="2385">
          <cell r="M2385">
            <v>6</v>
          </cell>
          <cell r="O2385" t="str">
            <v>Северный район</v>
          </cell>
          <cell r="P2385">
            <v>100</v>
          </cell>
          <cell r="Q2385">
            <v>79.7</v>
          </cell>
          <cell r="R2385" t="str">
            <v>подземная</v>
          </cell>
          <cell r="S2385" t="str">
            <v>т. Трасса</v>
          </cell>
        </row>
        <row r="2386">
          <cell r="M2386">
            <v>6</v>
          </cell>
          <cell r="O2386" t="str">
            <v>Северный район</v>
          </cell>
          <cell r="P2386">
            <v>50</v>
          </cell>
          <cell r="Q2386">
            <v>20</v>
          </cell>
          <cell r="R2386" t="str">
            <v>подземная</v>
          </cell>
          <cell r="S2386" t="str">
            <v>т. Трасса</v>
          </cell>
        </row>
        <row r="2387">
          <cell r="M2387" t="str">
            <v>6А</v>
          </cell>
          <cell r="O2387" t="str">
            <v>Северный район</v>
          </cell>
          <cell r="P2387">
            <v>25</v>
          </cell>
          <cell r="Q2387">
            <v>39.700000000000003</v>
          </cell>
          <cell r="R2387" t="str">
            <v>подземная</v>
          </cell>
          <cell r="S2387" t="str">
            <v>т. Трасса</v>
          </cell>
        </row>
        <row r="2388">
          <cell r="M2388" t="str">
            <v>2Н</v>
          </cell>
          <cell r="O2388" t="str">
            <v>Южный район</v>
          </cell>
          <cell r="P2388">
            <v>50</v>
          </cell>
          <cell r="Q2388">
            <v>4</v>
          </cell>
          <cell r="R2388" t="str">
            <v>подземная</v>
          </cell>
          <cell r="S2388" t="str">
            <v>т. Трасса</v>
          </cell>
        </row>
        <row r="2389">
          <cell r="M2389" t="str">
            <v>2Г</v>
          </cell>
          <cell r="O2389" t="str">
            <v>Южный район</v>
          </cell>
          <cell r="P2389">
            <v>100</v>
          </cell>
          <cell r="Q2389">
            <v>49</v>
          </cell>
          <cell r="R2389" t="str">
            <v>подземная</v>
          </cell>
          <cell r="S2389" t="str">
            <v>т. Трасса</v>
          </cell>
        </row>
        <row r="2390">
          <cell r="M2390" t="str">
            <v>2Г</v>
          </cell>
          <cell r="O2390" t="str">
            <v>Южный район</v>
          </cell>
          <cell r="P2390">
            <v>70</v>
          </cell>
          <cell r="Q2390">
            <v>28.5</v>
          </cell>
          <cell r="R2390" t="str">
            <v>Надземная</v>
          </cell>
          <cell r="S2390" t="str">
            <v>т. Трасса</v>
          </cell>
        </row>
        <row r="2391">
          <cell r="M2391" t="str">
            <v>2Г</v>
          </cell>
          <cell r="O2391" t="str">
            <v>Южный район</v>
          </cell>
          <cell r="P2391">
            <v>50</v>
          </cell>
          <cell r="Q2391">
            <v>35</v>
          </cell>
          <cell r="R2391" t="str">
            <v>Надземная</v>
          </cell>
          <cell r="S2391" t="str">
            <v>т. Трасса</v>
          </cell>
        </row>
        <row r="2392">
          <cell r="M2392" t="str">
            <v>2Г</v>
          </cell>
          <cell r="O2392" t="str">
            <v>Южный район</v>
          </cell>
          <cell r="P2392">
            <v>150</v>
          </cell>
          <cell r="Q2392">
            <v>154.1</v>
          </cell>
          <cell r="R2392" t="str">
            <v>подземная</v>
          </cell>
          <cell r="S2392" t="str">
            <v>т. Трасса</v>
          </cell>
        </row>
        <row r="2393">
          <cell r="M2393">
            <v>4</v>
          </cell>
          <cell r="O2393" t="str">
            <v>Южный район</v>
          </cell>
          <cell r="P2393">
            <v>100</v>
          </cell>
          <cell r="Q2393">
            <v>63.9</v>
          </cell>
          <cell r="R2393" t="str">
            <v>подземная</v>
          </cell>
          <cell r="S2393" t="str">
            <v>т. Трасса</v>
          </cell>
        </row>
        <row r="2394">
          <cell r="M2394">
            <v>4</v>
          </cell>
          <cell r="O2394" t="str">
            <v>Южный район</v>
          </cell>
          <cell r="P2394">
            <v>40</v>
          </cell>
          <cell r="Q2394">
            <v>44.7</v>
          </cell>
          <cell r="R2394" t="str">
            <v>Надземная</v>
          </cell>
          <cell r="S2394" t="str">
            <v>т. Трасса</v>
          </cell>
        </row>
        <row r="2395">
          <cell r="M2395">
            <v>4</v>
          </cell>
          <cell r="O2395" t="str">
            <v>Южный район</v>
          </cell>
          <cell r="P2395">
            <v>100</v>
          </cell>
          <cell r="Q2395">
            <v>37.4</v>
          </cell>
          <cell r="R2395" t="str">
            <v>Надземная</v>
          </cell>
          <cell r="S2395" t="str">
            <v>т. Трасса</v>
          </cell>
        </row>
        <row r="2396">
          <cell r="M2396" t="str">
            <v>2Н</v>
          </cell>
          <cell r="O2396" t="str">
            <v>Южный район</v>
          </cell>
          <cell r="P2396">
            <v>80</v>
          </cell>
          <cell r="Q2396">
            <v>9</v>
          </cell>
          <cell r="R2396" t="str">
            <v>подземная</v>
          </cell>
          <cell r="S2396" t="str">
            <v>т. Трасса</v>
          </cell>
        </row>
        <row r="2397">
          <cell r="M2397">
            <v>1</v>
          </cell>
          <cell r="O2397" t="str">
            <v>Южный район</v>
          </cell>
          <cell r="P2397">
            <v>125</v>
          </cell>
          <cell r="Q2397">
            <v>25</v>
          </cell>
          <cell r="R2397" t="str">
            <v>подземная</v>
          </cell>
          <cell r="S2397" t="str">
            <v>т. Трасса</v>
          </cell>
        </row>
        <row r="2398">
          <cell r="M2398">
            <v>4</v>
          </cell>
          <cell r="O2398" t="str">
            <v>Южный район</v>
          </cell>
          <cell r="P2398">
            <v>80</v>
          </cell>
          <cell r="Q2398">
            <v>33</v>
          </cell>
          <cell r="R2398" t="str">
            <v>подземная</v>
          </cell>
          <cell r="S2398" t="str">
            <v>т. Трасса</v>
          </cell>
        </row>
        <row r="2399">
          <cell r="M2399" t="str">
            <v>2 (Сев)</v>
          </cell>
          <cell r="O2399" t="str">
            <v>Северный район</v>
          </cell>
          <cell r="P2399">
            <v>50</v>
          </cell>
          <cell r="Q2399">
            <v>14</v>
          </cell>
          <cell r="R2399" t="str">
            <v>подземная</v>
          </cell>
          <cell r="S2399" t="str">
            <v>т. Трасса</v>
          </cell>
        </row>
        <row r="2400">
          <cell r="M2400" t="str">
            <v>11Л</v>
          </cell>
          <cell r="O2400" t="str">
            <v>Южный район</v>
          </cell>
          <cell r="P2400">
            <v>50</v>
          </cell>
          <cell r="Q2400">
            <v>22.8</v>
          </cell>
          <cell r="R2400" t="str">
            <v>подземная</v>
          </cell>
          <cell r="S2400" t="str">
            <v>т. Трасса</v>
          </cell>
        </row>
        <row r="2401">
          <cell r="M2401" t="str">
            <v>11Л</v>
          </cell>
          <cell r="O2401" t="str">
            <v>Южный район</v>
          </cell>
          <cell r="P2401">
            <v>50</v>
          </cell>
          <cell r="Q2401">
            <v>10.8</v>
          </cell>
          <cell r="R2401" t="str">
            <v>подземная</v>
          </cell>
          <cell r="S2401" t="str">
            <v>т. Трасса</v>
          </cell>
        </row>
        <row r="2402">
          <cell r="M2402" t="str">
            <v>12Т</v>
          </cell>
          <cell r="O2402" t="str">
            <v>Южный район</v>
          </cell>
          <cell r="P2402">
            <v>50</v>
          </cell>
          <cell r="Q2402">
            <v>58.3</v>
          </cell>
          <cell r="R2402" t="str">
            <v>подземная</v>
          </cell>
          <cell r="S2402" t="str">
            <v>т. Трасса</v>
          </cell>
        </row>
        <row r="2403">
          <cell r="M2403" t="str">
            <v>12Т</v>
          </cell>
          <cell r="O2403" t="str">
            <v>Южный район</v>
          </cell>
          <cell r="P2403">
            <v>50</v>
          </cell>
          <cell r="Q2403">
            <v>4</v>
          </cell>
          <cell r="R2403" t="str">
            <v>подземная</v>
          </cell>
          <cell r="S2403" t="str">
            <v>т. Трасса</v>
          </cell>
        </row>
        <row r="2404">
          <cell r="M2404" t="str">
            <v>2Н</v>
          </cell>
          <cell r="O2404" t="str">
            <v>Южный район</v>
          </cell>
          <cell r="P2404">
            <v>50</v>
          </cell>
          <cell r="Q2404">
            <v>9.8000000000000007</v>
          </cell>
          <cell r="R2404" t="str">
            <v>подземная</v>
          </cell>
          <cell r="S2404" t="str">
            <v>т. Трасса</v>
          </cell>
        </row>
        <row r="2405">
          <cell r="M2405">
            <v>6</v>
          </cell>
          <cell r="O2405" t="str">
            <v>Северный район</v>
          </cell>
          <cell r="P2405">
            <v>50</v>
          </cell>
          <cell r="Q2405">
            <v>98.3</v>
          </cell>
          <cell r="R2405" t="str">
            <v>подземная</v>
          </cell>
          <cell r="S2405" t="str">
            <v>т. Трасса</v>
          </cell>
        </row>
        <row r="2406">
          <cell r="M2406">
            <v>9</v>
          </cell>
          <cell r="O2406" t="str">
            <v>Северный район</v>
          </cell>
          <cell r="P2406">
            <v>50</v>
          </cell>
          <cell r="Q2406">
            <v>30</v>
          </cell>
          <cell r="R2406" t="str">
            <v>подземная</v>
          </cell>
          <cell r="S2406" t="str">
            <v>т. Трасса</v>
          </cell>
        </row>
        <row r="2407">
          <cell r="M2407" t="str">
            <v>2Г</v>
          </cell>
          <cell r="O2407" t="str">
            <v>Южный район</v>
          </cell>
          <cell r="P2407">
            <v>40</v>
          </cell>
          <cell r="Q2407">
            <v>8</v>
          </cell>
          <cell r="R2407" t="str">
            <v>подземная</v>
          </cell>
          <cell r="S2407" t="str">
            <v>т. Трасса</v>
          </cell>
        </row>
        <row r="2408">
          <cell r="M2408" t="str">
            <v>2Н</v>
          </cell>
          <cell r="O2408" t="str">
            <v>Южный район</v>
          </cell>
          <cell r="P2408">
            <v>50</v>
          </cell>
          <cell r="Q2408">
            <v>34.5</v>
          </cell>
          <cell r="R2408" t="str">
            <v>подземная</v>
          </cell>
          <cell r="S2408" t="str">
            <v>т. Трасса</v>
          </cell>
        </row>
        <row r="2409">
          <cell r="M2409" t="str">
            <v>7Т</v>
          </cell>
          <cell r="O2409" t="str">
            <v>Северный район</v>
          </cell>
          <cell r="P2409">
            <v>50</v>
          </cell>
          <cell r="Q2409">
            <v>10</v>
          </cell>
          <cell r="R2409" t="str">
            <v>подземная</v>
          </cell>
          <cell r="S2409" t="str">
            <v>т. Трасса</v>
          </cell>
        </row>
        <row r="2410">
          <cell r="M2410">
            <v>7</v>
          </cell>
          <cell r="O2410" t="str">
            <v>Северный район</v>
          </cell>
          <cell r="P2410">
            <v>50</v>
          </cell>
          <cell r="Q2410">
            <v>29</v>
          </cell>
          <cell r="R2410" t="str">
            <v>подземная</v>
          </cell>
          <cell r="S2410" t="str">
            <v>т. Трасса</v>
          </cell>
        </row>
        <row r="2411">
          <cell r="M2411" t="str">
            <v>2Н</v>
          </cell>
          <cell r="O2411" t="str">
            <v>Южный район</v>
          </cell>
          <cell r="P2411">
            <v>50</v>
          </cell>
          <cell r="Q2411">
            <v>67</v>
          </cell>
          <cell r="R2411" t="str">
            <v>подземная</v>
          </cell>
          <cell r="S2411" t="str">
            <v>т. Трасса</v>
          </cell>
        </row>
        <row r="2412">
          <cell r="M2412" t="str">
            <v>2Н</v>
          </cell>
          <cell r="O2412" t="str">
            <v>Южный район</v>
          </cell>
          <cell r="P2412">
            <v>100</v>
          </cell>
          <cell r="Q2412">
            <v>21.6</v>
          </cell>
          <cell r="R2412" t="str">
            <v>подземная</v>
          </cell>
          <cell r="S2412" t="str">
            <v>т. Трасса</v>
          </cell>
        </row>
        <row r="2413">
          <cell r="M2413" t="str">
            <v>2 (Сев)</v>
          </cell>
          <cell r="O2413" t="str">
            <v>Северный район</v>
          </cell>
          <cell r="P2413">
            <v>70</v>
          </cell>
          <cell r="Q2413">
            <v>90</v>
          </cell>
          <cell r="R2413" t="str">
            <v>подземная</v>
          </cell>
          <cell r="S2413" t="str">
            <v>т. Трасса</v>
          </cell>
        </row>
        <row r="2414">
          <cell r="M2414" t="str">
            <v>6А</v>
          </cell>
          <cell r="O2414" t="str">
            <v>Северный район</v>
          </cell>
          <cell r="P2414">
            <v>100</v>
          </cell>
          <cell r="Q2414">
            <v>35</v>
          </cell>
          <cell r="R2414" t="str">
            <v>подземная</v>
          </cell>
          <cell r="S2414" t="str">
            <v>т. Трасса</v>
          </cell>
        </row>
        <row r="2415">
          <cell r="M2415" t="str">
            <v>2 (ЮГ)</v>
          </cell>
          <cell r="O2415" t="str">
            <v>Южный район</v>
          </cell>
          <cell r="P2415">
            <v>100</v>
          </cell>
          <cell r="Q2415">
            <v>74</v>
          </cell>
          <cell r="R2415" t="str">
            <v>подземная</v>
          </cell>
          <cell r="S2415" t="str">
            <v>т. Трасса</v>
          </cell>
        </row>
        <row r="2416">
          <cell r="M2416">
            <v>11</v>
          </cell>
          <cell r="O2416" t="str">
            <v>Южный район</v>
          </cell>
          <cell r="P2416">
            <v>100</v>
          </cell>
          <cell r="Q2416">
            <v>37</v>
          </cell>
          <cell r="R2416" t="str">
            <v>подземная</v>
          </cell>
          <cell r="S2416" t="str">
            <v>т. Трасса</v>
          </cell>
        </row>
        <row r="2417">
          <cell r="M2417">
            <v>11</v>
          </cell>
          <cell r="O2417" t="str">
            <v>Южный район</v>
          </cell>
          <cell r="P2417">
            <v>50</v>
          </cell>
          <cell r="Q2417">
            <v>53</v>
          </cell>
          <cell r="R2417" t="str">
            <v>подземная</v>
          </cell>
          <cell r="S2417" t="str">
            <v>т. Трасса</v>
          </cell>
        </row>
        <row r="2418">
          <cell r="M2418" t="str">
            <v>2Г</v>
          </cell>
          <cell r="O2418" t="str">
            <v>Южный район</v>
          </cell>
          <cell r="P2418">
            <v>50</v>
          </cell>
          <cell r="Q2418">
            <v>65</v>
          </cell>
          <cell r="R2418" t="str">
            <v>подземная</v>
          </cell>
          <cell r="S2418" t="str">
            <v>т. Трасса</v>
          </cell>
        </row>
        <row r="2419">
          <cell r="M2419">
            <v>4</v>
          </cell>
          <cell r="O2419" t="str">
            <v>Южный район</v>
          </cell>
          <cell r="P2419">
            <v>100</v>
          </cell>
          <cell r="Q2419">
            <v>34.200000000000003</v>
          </cell>
          <cell r="R2419" t="str">
            <v>подземная</v>
          </cell>
          <cell r="S2419" t="str">
            <v>т. Трасса</v>
          </cell>
        </row>
        <row r="2420">
          <cell r="M2420">
            <v>6</v>
          </cell>
          <cell r="O2420" t="str">
            <v>Северный район</v>
          </cell>
          <cell r="P2420">
            <v>150</v>
          </cell>
          <cell r="Q2420">
            <v>335.1</v>
          </cell>
          <cell r="R2420" t="str">
            <v>подземная</v>
          </cell>
          <cell r="S2420" t="str">
            <v>т. Трасса</v>
          </cell>
        </row>
        <row r="2421">
          <cell r="M2421" t="str">
            <v>6А</v>
          </cell>
          <cell r="O2421" t="str">
            <v>Северный район</v>
          </cell>
          <cell r="P2421">
            <v>50</v>
          </cell>
          <cell r="Q2421">
            <v>23</v>
          </cell>
          <cell r="R2421" t="str">
            <v>подземная</v>
          </cell>
          <cell r="S2421" t="str">
            <v>т. Трасса</v>
          </cell>
        </row>
        <row r="2422">
          <cell r="M2422">
            <v>6</v>
          </cell>
          <cell r="O2422" t="str">
            <v>Северный район</v>
          </cell>
          <cell r="P2422">
            <v>200</v>
          </cell>
          <cell r="Q2422">
            <v>47</v>
          </cell>
          <cell r="R2422" t="str">
            <v>подземная</v>
          </cell>
          <cell r="S2422" t="str">
            <v>т. Трасса</v>
          </cell>
        </row>
        <row r="2423">
          <cell r="M2423">
            <v>6</v>
          </cell>
          <cell r="O2423" t="str">
            <v>Северный район</v>
          </cell>
          <cell r="P2423">
            <v>80</v>
          </cell>
          <cell r="Q2423">
            <v>49</v>
          </cell>
          <cell r="R2423" t="str">
            <v>подземная</v>
          </cell>
          <cell r="S2423" t="str">
            <v>т. Трасса</v>
          </cell>
        </row>
        <row r="2424">
          <cell r="M2424">
            <v>6</v>
          </cell>
          <cell r="O2424" t="str">
            <v>Северный район</v>
          </cell>
          <cell r="P2424">
            <v>50</v>
          </cell>
          <cell r="Q2424">
            <v>10</v>
          </cell>
          <cell r="R2424" t="str">
            <v>подземная</v>
          </cell>
          <cell r="S2424" t="str">
            <v>т. Трасса</v>
          </cell>
        </row>
        <row r="2425">
          <cell r="M2425" t="str">
            <v>2Н</v>
          </cell>
          <cell r="O2425" t="str">
            <v>Южный район</v>
          </cell>
          <cell r="P2425">
            <v>50</v>
          </cell>
          <cell r="Q2425">
            <v>23.5</v>
          </cell>
          <cell r="R2425" t="str">
            <v>подземная</v>
          </cell>
          <cell r="S2425" t="str">
            <v>т. Трасса</v>
          </cell>
        </row>
        <row r="2426">
          <cell r="M2426" t="str">
            <v>2Н</v>
          </cell>
          <cell r="O2426" t="str">
            <v>Южный район</v>
          </cell>
          <cell r="P2426">
            <v>100</v>
          </cell>
          <cell r="Q2426">
            <v>92</v>
          </cell>
          <cell r="R2426" t="str">
            <v>подземная</v>
          </cell>
          <cell r="S2426" t="str">
            <v>т. Трасса</v>
          </cell>
        </row>
        <row r="2427">
          <cell r="M2427" t="str">
            <v>7А</v>
          </cell>
          <cell r="O2427" t="str">
            <v>Северный район</v>
          </cell>
          <cell r="P2427">
            <v>50</v>
          </cell>
          <cell r="Q2427">
            <v>35</v>
          </cell>
          <cell r="R2427" t="str">
            <v>подземная</v>
          </cell>
          <cell r="S2427" t="str">
            <v>т. Трасса</v>
          </cell>
        </row>
        <row r="2428">
          <cell r="M2428" t="str">
            <v>8Б</v>
          </cell>
          <cell r="O2428" t="str">
            <v>Северный район</v>
          </cell>
          <cell r="P2428">
            <v>70</v>
          </cell>
          <cell r="Q2428">
            <v>830</v>
          </cell>
          <cell r="R2428" t="str">
            <v>подземная</v>
          </cell>
          <cell r="S2428" t="str">
            <v>т. Трасса</v>
          </cell>
        </row>
        <row r="2429">
          <cell r="M2429" t="str">
            <v>8Б</v>
          </cell>
          <cell r="O2429" t="str">
            <v>Северный район</v>
          </cell>
          <cell r="P2429">
            <v>50</v>
          </cell>
          <cell r="Q2429">
            <v>35</v>
          </cell>
          <cell r="R2429" t="str">
            <v>подземная</v>
          </cell>
          <cell r="S2429" t="str">
            <v>т. Трасса</v>
          </cell>
        </row>
        <row r="2430">
          <cell r="M2430" t="str">
            <v>11Л</v>
          </cell>
          <cell r="O2430" t="str">
            <v>Южный район</v>
          </cell>
          <cell r="P2430">
            <v>100</v>
          </cell>
          <cell r="Q2430">
            <v>32.299999999999997</v>
          </cell>
          <cell r="R2430" t="str">
            <v>подземная</v>
          </cell>
          <cell r="S2430" t="str">
            <v>т. Трасса</v>
          </cell>
        </row>
        <row r="2431">
          <cell r="M2431" t="str">
            <v>11Л</v>
          </cell>
          <cell r="O2431" t="str">
            <v>Южный район</v>
          </cell>
          <cell r="P2431">
            <v>80</v>
          </cell>
          <cell r="Q2431">
            <v>8</v>
          </cell>
          <cell r="R2431" t="str">
            <v>подземная</v>
          </cell>
          <cell r="S2431" t="str">
            <v>т. Трасса</v>
          </cell>
        </row>
        <row r="2432">
          <cell r="M2432">
            <v>12</v>
          </cell>
          <cell r="O2432" t="str">
            <v>Южный район</v>
          </cell>
          <cell r="P2432">
            <v>70</v>
          </cell>
          <cell r="Q2432">
            <v>37.299999999999997</v>
          </cell>
          <cell r="R2432" t="str">
            <v>подземная</v>
          </cell>
          <cell r="S2432" t="str">
            <v>т. Трасса</v>
          </cell>
        </row>
        <row r="2433">
          <cell r="M2433">
            <v>12</v>
          </cell>
          <cell r="O2433" t="str">
            <v>Южный район</v>
          </cell>
          <cell r="P2433">
            <v>50</v>
          </cell>
          <cell r="Q2433">
            <v>12</v>
          </cell>
          <cell r="R2433" t="str">
            <v>подземная</v>
          </cell>
          <cell r="S2433" t="str">
            <v>т. Трасса</v>
          </cell>
        </row>
        <row r="2434">
          <cell r="M2434" t="str">
            <v>12Т</v>
          </cell>
          <cell r="O2434" t="str">
            <v>Южный район</v>
          </cell>
          <cell r="P2434">
            <v>50</v>
          </cell>
          <cell r="Q2434">
            <v>36</v>
          </cell>
          <cell r="R2434" t="str">
            <v>подземная</v>
          </cell>
          <cell r="S2434" t="str">
            <v>т. Трасса</v>
          </cell>
        </row>
        <row r="2435">
          <cell r="M2435" t="str">
            <v>11Л</v>
          </cell>
          <cell r="O2435" t="str">
            <v>Южный район</v>
          </cell>
          <cell r="P2435">
            <v>100</v>
          </cell>
          <cell r="Q2435">
            <v>60</v>
          </cell>
          <cell r="R2435" t="str">
            <v>подземная</v>
          </cell>
          <cell r="S2435" t="str">
            <v>т. Трасса</v>
          </cell>
        </row>
        <row r="2436">
          <cell r="M2436" t="str">
            <v>11Л</v>
          </cell>
          <cell r="O2436" t="str">
            <v>Южный район</v>
          </cell>
          <cell r="P2436">
            <v>70</v>
          </cell>
          <cell r="Q2436">
            <v>6</v>
          </cell>
          <cell r="R2436" t="str">
            <v>подземная</v>
          </cell>
          <cell r="S2436" t="str">
            <v>т. Трасса</v>
          </cell>
        </row>
        <row r="2437">
          <cell r="M2437" t="str">
            <v>11Л</v>
          </cell>
          <cell r="O2437" t="str">
            <v>Южный район</v>
          </cell>
          <cell r="P2437">
            <v>50</v>
          </cell>
          <cell r="Q2437">
            <v>13</v>
          </cell>
          <cell r="R2437" t="str">
            <v>подземная</v>
          </cell>
          <cell r="S2437" t="str">
            <v>т. Трасса</v>
          </cell>
        </row>
        <row r="2438">
          <cell r="M2438">
            <v>12</v>
          </cell>
          <cell r="O2438" t="str">
            <v>Южный район</v>
          </cell>
          <cell r="P2438">
            <v>50</v>
          </cell>
          <cell r="Q2438">
            <v>9</v>
          </cell>
          <cell r="R2438" t="str">
            <v>подземная</v>
          </cell>
          <cell r="S2438" t="str">
            <v>т. Трасса</v>
          </cell>
        </row>
        <row r="2439">
          <cell r="M2439" t="str">
            <v>11Л</v>
          </cell>
          <cell r="O2439" t="str">
            <v>Южный район</v>
          </cell>
          <cell r="P2439">
            <v>50</v>
          </cell>
          <cell r="Q2439">
            <v>42.5</v>
          </cell>
          <cell r="R2439" t="str">
            <v>подземная</v>
          </cell>
          <cell r="S2439" t="str">
            <v>т. Трасса</v>
          </cell>
        </row>
        <row r="2440">
          <cell r="M2440">
            <v>3</v>
          </cell>
          <cell r="O2440" t="str">
            <v>Южный район</v>
          </cell>
          <cell r="P2440">
            <v>80</v>
          </cell>
          <cell r="Q2440">
            <v>27.1</v>
          </cell>
          <cell r="R2440" t="str">
            <v>подземная</v>
          </cell>
          <cell r="S2440" t="str">
            <v>т. Трасса</v>
          </cell>
        </row>
        <row r="2441">
          <cell r="M2441">
            <v>11</v>
          </cell>
          <cell r="O2441" t="str">
            <v>Южный район</v>
          </cell>
          <cell r="P2441">
            <v>100</v>
          </cell>
          <cell r="Q2441">
            <v>35.5</v>
          </cell>
          <cell r="R2441" t="str">
            <v>подземная</v>
          </cell>
          <cell r="S2441" t="str">
            <v>т. Трасса</v>
          </cell>
        </row>
        <row r="2442">
          <cell r="M2442" t="str">
            <v>2Н</v>
          </cell>
          <cell r="O2442" t="str">
            <v>Южный район</v>
          </cell>
          <cell r="P2442">
            <v>50</v>
          </cell>
          <cell r="Q2442">
            <v>7.6</v>
          </cell>
          <cell r="R2442" t="str">
            <v>подземная</v>
          </cell>
          <cell r="S2442" t="str">
            <v>т. Трасса</v>
          </cell>
        </row>
        <row r="2443">
          <cell r="M2443" t="str">
            <v>2 (ЮГ)</v>
          </cell>
          <cell r="O2443" t="str">
            <v>Южный район</v>
          </cell>
          <cell r="P2443">
            <v>50</v>
          </cell>
          <cell r="Q2443">
            <v>1.8</v>
          </cell>
          <cell r="R2443" t="str">
            <v>подземная</v>
          </cell>
          <cell r="S2443" t="str">
            <v>т. Трасса</v>
          </cell>
        </row>
        <row r="2444">
          <cell r="M2444" t="str">
            <v>2Н</v>
          </cell>
          <cell r="O2444" t="str">
            <v>Южный район</v>
          </cell>
          <cell r="P2444">
            <v>50</v>
          </cell>
          <cell r="Q2444">
            <v>39.200000000000003</v>
          </cell>
          <cell r="R2444" t="str">
            <v>подземная</v>
          </cell>
          <cell r="S2444" t="str">
            <v>т. Трасса</v>
          </cell>
        </row>
        <row r="2445">
          <cell r="M2445">
            <v>4</v>
          </cell>
          <cell r="O2445" t="str">
            <v>Южный район</v>
          </cell>
          <cell r="P2445">
            <v>50</v>
          </cell>
          <cell r="Q2445">
            <v>42</v>
          </cell>
          <cell r="R2445" t="str">
            <v>подземная</v>
          </cell>
          <cell r="S2445" t="str">
            <v>т. Трасса</v>
          </cell>
        </row>
        <row r="2446">
          <cell r="M2446" t="str">
            <v>11Л</v>
          </cell>
          <cell r="O2446" t="str">
            <v>Южный район</v>
          </cell>
          <cell r="P2446">
            <v>100</v>
          </cell>
          <cell r="Q2446">
            <v>43.2</v>
          </cell>
          <cell r="R2446" t="str">
            <v>подземная</v>
          </cell>
          <cell r="S2446" t="str">
            <v>т. Трасса</v>
          </cell>
        </row>
        <row r="2447">
          <cell r="M2447" t="str">
            <v>2Н</v>
          </cell>
          <cell r="O2447" t="str">
            <v>Южный район</v>
          </cell>
          <cell r="P2447">
            <v>80</v>
          </cell>
          <cell r="Q2447">
            <v>15.6</v>
          </cell>
          <cell r="R2447" t="str">
            <v>подземная</v>
          </cell>
          <cell r="S2447" t="str">
            <v>т. Трасса</v>
          </cell>
        </row>
        <row r="2448">
          <cell r="M2448" t="str">
            <v>2Н</v>
          </cell>
          <cell r="O2448" t="str">
            <v>Южный район</v>
          </cell>
          <cell r="P2448">
            <v>50</v>
          </cell>
          <cell r="Q2448">
            <v>6</v>
          </cell>
          <cell r="R2448" t="str">
            <v>подземная</v>
          </cell>
          <cell r="S2448" t="str">
            <v>т. Трасса</v>
          </cell>
        </row>
        <row r="2449">
          <cell r="M2449" t="str">
            <v>2Н</v>
          </cell>
          <cell r="O2449" t="str">
            <v>Южный район</v>
          </cell>
          <cell r="P2449">
            <v>30</v>
          </cell>
          <cell r="Q2449">
            <v>16</v>
          </cell>
          <cell r="R2449" t="str">
            <v>подземная</v>
          </cell>
          <cell r="S2449" t="str">
            <v>т. Трасса</v>
          </cell>
        </row>
        <row r="2450">
          <cell r="M2450" t="str">
            <v>2Г</v>
          </cell>
          <cell r="O2450" t="str">
            <v>Южный район</v>
          </cell>
          <cell r="P2450">
            <v>50</v>
          </cell>
          <cell r="Q2450">
            <v>29</v>
          </cell>
          <cell r="R2450" t="str">
            <v>подземная</v>
          </cell>
          <cell r="S2450" t="str">
            <v>т. Трасса</v>
          </cell>
        </row>
        <row r="2451">
          <cell r="M2451">
            <v>6</v>
          </cell>
          <cell r="O2451" t="str">
            <v>Северный район</v>
          </cell>
          <cell r="P2451">
            <v>80</v>
          </cell>
          <cell r="Q2451">
            <v>5.9</v>
          </cell>
          <cell r="R2451" t="str">
            <v>подземная</v>
          </cell>
          <cell r="S2451" t="str">
            <v>т. Трасса</v>
          </cell>
        </row>
        <row r="2452">
          <cell r="M2452" t="str">
            <v>2Н</v>
          </cell>
          <cell r="O2452" t="str">
            <v>Южный район</v>
          </cell>
          <cell r="P2452">
            <v>50</v>
          </cell>
          <cell r="Q2452">
            <v>2</v>
          </cell>
          <cell r="R2452" t="str">
            <v>подземная</v>
          </cell>
          <cell r="S2452" t="str">
            <v>т. Трасса</v>
          </cell>
        </row>
        <row r="2453">
          <cell r="M2453">
            <v>5</v>
          </cell>
          <cell r="O2453" t="str">
            <v>Южный район</v>
          </cell>
          <cell r="P2453">
            <v>80</v>
          </cell>
          <cell r="Q2453">
            <v>48.5</v>
          </cell>
          <cell r="R2453" t="str">
            <v>подземная</v>
          </cell>
          <cell r="S2453" t="str">
            <v>т. Трасса</v>
          </cell>
        </row>
        <row r="2454">
          <cell r="M2454">
            <v>4</v>
          </cell>
          <cell r="O2454" t="str">
            <v>Южный район</v>
          </cell>
          <cell r="P2454">
            <v>80</v>
          </cell>
          <cell r="Q2454">
            <v>130.5</v>
          </cell>
          <cell r="R2454" t="str">
            <v>подземная</v>
          </cell>
          <cell r="S2454" t="str">
            <v>т. Трасса</v>
          </cell>
        </row>
        <row r="2455">
          <cell r="M2455" t="str">
            <v>6К</v>
          </cell>
          <cell r="O2455" t="str">
            <v>Северный район</v>
          </cell>
          <cell r="P2455">
            <v>80</v>
          </cell>
          <cell r="Q2455">
            <v>6.4</v>
          </cell>
          <cell r="R2455" t="str">
            <v>подземная</v>
          </cell>
          <cell r="S2455" t="str">
            <v>т. Трасса</v>
          </cell>
        </row>
        <row r="2456">
          <cell r="M2456">
            <v>7</v>
          </cell>
          <cell r="O2456" t="str">
            <v>Северный район</v>
          </cell>
          <cell r="P2456">
            <v>30</v>
          </cell>
          <cell r="Q2456">
            <v>60</v>
          </cell>
          <cell r="R2456" t="str">
            <v>подземная</v>
          </cell>
          <cell r="S2456" t="str">
            <v>т. Трасса</v>
          </cell>
        </row>
        <row r="2457">
          <cell r="M2457" t="str">
            <v>2Н</v>
          </cell>
          <cell r="O2457" t="str">
            <v>Южный район</v>
          </cell>
          <cell r="P2457">
            <v>50</v>
          </cell>
          <cell r="Q2457">
            <v>11.5</v>
          </cell>
          <cell r="R2457" t="str">
            <v>подземная</v>
          </cell>
          <cell r="S2457" t="str">
            <v>т. Трасса</v>
          </cell>
        </row>
        <row r="2458">
          <cell r="M2458" t="str">
            <v>7Т</v>
          </cell>
          <cell r="O2458" t="str">
            <v>Северный район</v>
          </cell>
          <cell r="P2458">
            <v>80</v>
          </cell>
          <cell r="Q2458">
            <v>37</v>
          </cell>
          <cell r="R2458" t="str">
            <v>подземная</v>
          </cell>
          <cell r="S2458" t="str">
            <v>т. Трасса</v>
          </cell>
        </row>
        <row r="2459">
          <cell r="M2459" t="str">
            <v>7Т</v>
          </cell>
          <cell r="O2459" t="str">
            <v>Северный район</v>
          </cell>
          <cell r="P2459">
            <v>80</v>
          </cell>
          <cell r="Q2459">
            <v>6</v>
          </cell>
          <cell r="R2459" t="str">
            <v>Надземная</v>
          </cell>
          <cell r="S2459" t="str">
            <v>т. Трасса</v>
          </cell>
        </row>
        <row r="2460">
          <cell r="M2460" t="str">
            <v>7Т</v>
          </cell>
          <cell r="O2460" t="str">
            <v>Северный район</v>
          </cell>
          <cell r="P2460">
            <v>50</v>
          </cell>
          <cell r="Q2460">
            <v>3.5</v>
          </cell>
          <cell r="R2460" t="str">
            <v>подземная</v>
          </cell>
          <cell r="S2460" t="str">
            <v>т. Трасса</v>
          </cell>
        </row>
        <row r="2461">
          <cell r="M2461" t="str">
            <v>8В</v>
          </cell>
          <cell r="O2461" t="str">
            <v>Северный район</v>
          </cell>
          <cell r="P2461">
            <v>100</v>
          </cell>
          <cell r="Q2461">
            <v>361.5</v>
          </cell>
          <cell r="R2461" t="str">
            <v>подземная</v>
          </cell>
          <cell r="S2461" t="str">
            <v>т. Трасса</v>
          </cell>
        </row>
        <row r="2462">
          <cell r="M2462">
            <v>3</v>
          </cell>
          <cell r="O2462" t="str">
            <v>Южный район</v>
          </cell>
          <cell r="P2462">
            <v>80</v>
          </cell>
          <cell r="Q2462">
            <v>27.5</v>
          </cell>
          <cell r="R2462" t="str">
            <v>подземная</v>
          </cell>
          <cell r="S2462" t="str">
            <v>т. Трасса</v>
          </cell>
        </row>
        <row r="2463">
          <cell r="M2463" t="str">
            <v>11Л</v>
          </cell>
          <cell r="O2463" t="str">
            <v>Южный район</v>
          </cell>
          <cell r="P2463">
            <v>100</v>
          </cell>
          <cell r="Q2463">
            <v>183</v>
          </cell>
          <cell r="R2463" t="str">
            <v>подземная</v>
          </cell>
          <cell r="S2463" t="str">
            <v>т. Трасса</v>
          </cell>
        </row>
        <row r="2464">
          <cell r="M2464" t="str">
            <v>11Л</v>
          </cell>
          <cell r="O2464" t="str">
            <v>Южный район</v>
          </cell>
          <cell r="P2464">
            <v>80</v>
          </cell>
          <cell r="Q2464">
            <v>88</v>
          </cell>
          <cell r="R2464" t="str">
            <v>подземная</v>
          </cell>
          <cell r="S2464" t="str">
            <v>т. Трасса</v>
          </cell>
        </row>
        <row r="2465">
          <cell r="M2465" t="str">
            <v>2Н</v>
          </cell>
          <cell r="O2465" t="str">
            <v>Южный район</v>
          </cell>
          <cell r="P2465">
            <v>50</v>
          </cell>
          <cell r="Q2465">
            <v>70.3</v>
          </cell>
          <cell r="R2465" t="str">
            <v>подземная</v>
          </cell>
          <cell r="S2465" t="str">
            <v>т. Трасса</v>
          </cell>
        </row>
        <row r="2466">
          <cell r="M2466">
            <v>11</v>
          </cell>
          <cell r="O2466" t="str">
            <v>Южный район</v>
          </cell>
          <cell r="P2466">
            <v>50</v>
          </cell>
          <cell r="Q2466">
            <v>4.5999999999999996</v>
          </cell>
          <cell r="R2466" t="str">
            <v>подземная</v>
          </cell>
          <cell r="S2466" t="str">
            <v>т. Трасса</v>
          </cell>
        </row>
        <row r="2467">
          <cell r="M2467" t="str">
            <v>2 (ЮГ)</v>
          </cell>
          <cell r="O2467" t="str">
            <v>Южный район</v>
          </cell>
          <cell r="P2467">
            <v>100</v>
          </cell>
          <cell r="Q2467">
            <v>45.9</v>
          </cell>
          <cell r="R2467" t="str">
            <v>подземная</v>
          </cell>
          <cell r="S2467" t="str">
            <v>т. Трасса</v>
          </cell>
        </row>
        <row r="2468">
          <cell r="M2468" t="str">
            <v>2Н</v>
          </cell>
          <cell r="O2468" t="str">
            <v>Южный район</v>
          </cell>
          <cell r="P2468">
            <v>100</v>
          </cell>
          <cell r="Q2468">
            <v>50.8</v>
          </cell>
          <cell r="R2468" t="str">
            <v>подземная</v>
          </cell>
          <cell r="S2468" t="str">
            <v>т. Трасса</v>
          </cell>
        </row>
        <row r="2469">
          <cell r="M2469" t="str">
            <v>2Н</v>
          </cell>
          <cell r="O2469" t="str">
            <v>Южный район</v>
          </cell>
          <cell r="P2469">
            <v>50</v>
          </cell>
          <cell r="Q2469">
            <v>18</v>
          </cell>
          <cell r="R2469" t="str">
            <v>подземная</v>
          </cell>
          <cell r="S2469" t="str">
            <v>т. Трасса</v>
          </cell>
        </row>
        <row r="2470">
          <cell r="M2470">
            <v>7</v>
          </cell>
          <cell r="O2470" t="str">
            <v>Северный район</v>
          </cell>
          <cell r="P2470">
            <v>70</v>
          </cell>
          <cell r="Q2470">
            <v>15</v>
          </cell>
          <cell r="R2470" t="str">
            <v>подземная</v>
          </cell>
          <cell r="S2470" t="str">
            <v>т. Трасса</v>
          </cell>
        </row>
        <row r="2471">
          <cell r="M2471" t="str">
            <v>2Н</v>
          </cell>
          <cell r="O2471" t="str">
            <v>Южный район</v>
          </cell>
          <cell r="P2471">
            <v>50</v>
          </cell>
          <cell r="Q2471">
            <v>59</v>
          </cell>
          <cell r="R2471" t="str">
            <v>подземная</v>
          </cell>
          <cell r="S2471" t="str">
            <v>т. Трасса</v>
          </cell>
        </row>
        <row r="2472">
          <cell r="M2472" t="str">
            <v>2Н</v>
          </cell>
          <cell r="O2472" t="str">
            <v>Южный район</v>
          </cell>
          <cell r="P2472">
            <v>30</v>
          </cell>
          <cell r="Q2472">
            <v>6</v>
          </cell>
          <cell r="R2472" t="str">
            <v>подземная</v>
          </cell>
          <cell r="S2472" t="str">
            <v>т. Трасса</v>
          </cell>
        </row>
        <row r="2473">
          <cell r="M2473" t="str">
            <v>2 (Сев)</v>
          </cell>
          <cell r="O2473" t="str">
            <v>Северный район</v>
          </cell>
          <cell r="P2473">
            <v>100</v>
          </cell>
          <cell r="Q2473">
            <v>80.5</v>
          </cell>
          <cell r="R2473" t="str">
            <v>подземная</v>
          </cell>
          <cell r="S2473" t="str">
            <v>т. Трасса</v>
          </cell>
        </row>
        <row r="2474">
          <cell r="M2474" t="str">
            <v>2Н</v>
          </cell>
          <cell r="O2474" t="str">
            <v>Южный район</v>
          </cell>
          <cell r="P2474">
            <v>50</v>
          </cell>
          <cell r="Q2474">
            <v>13.5</v>
          </cell>
          <cell r="R2474" t="str">
            <v>подземная</v>
          </cell>
          <cell r="S2474" t="str">
            <v>т. Трасса</v>
          </cell>
        </row>
        <row r="2475">
          <cell r="M2475" t="str">
            <v>2Н</v>
          </cell>
          <cell r="O2475" t="str">
            <v>Южный район</v>
          </cell>
          <cell r="P2475">
            <v>100</v>
          </cell>
          <cell r="Q2475">
            <v>34.5</v>
          </cell>
          <cell r="R2475" t="str">
            <v>подземная</v>
          </cell>
          <cell r="S2475" t="str">
            <v>т. Трасса</v>
          </cell>
        </row>
        <row r="2476">
          <cell r="M2476" t="str">
            <v>2Н</v>
          </cell>
          <cell r="O2476" t="str">
            <v>Южный район</v>
          </cell>
          <cell r="P2476">
            <v>50</v>
          </cell>
          <cell r="Q2476">
            <v>19</v>
          </cell>
          <cell r="R2476" t="str">
            <v>подземная</v>
          </cell>
          <cell r="S2476" t="str">
            <v>т. Трасса</v>
          </cell>
        </row>
        <row r="2477">
          <cell r="M2477">
            <v>7</v>
          </cell>
          <cell r="O2477" t="str">
            <v>Северный район</v>
          </cell>
          <cell r="P2477">
            <v>100</v>
          </cell>
          <cell r="Q2477">
            <v>156</v>
          </cell>
          <cell r="R2477" t="str">
            <v>Надземная</v>
          </cell>
          <cell r="S2477" t="str">
            <v>т. Трасса</v>
          </cell>
        </row>
        <row r="2478">
          <cell r="M2478" t="str">
            <v>6А</v>
          </cell>
          <cell r="O2478" t="str">
            <v>Северный район</v>
          </cell>
          <cell r="P2478">
            <v>70</v>
          </cell>
          <cell r="Q2478">
            <v>40</v>
          </cell>
          <cell r="R2478" t="str">
            <v>подземная</v>
          </cell>
          <cell r="S2478" t="str">
            <v>т. Трасса</v>
          </cell>
        </row>
        <row r="2479">
          <cell r="M2479" t="str">
            <v>6А</v>
          </cell>
          <cell r="O2479" t="str">
            <v>Северный район</v>
          </cell>
          <cell r="P2479">
            <v>50</v>
          </cell>
          <cell r="Q2479">
            <v>5.5</v>
          </cell>
          <cell r="R2479" t="str">
            <v>подземная</v>
          </cell>
          <cell r="S2479" t="str">
            <v>т. Трасса</v>
          </cell>
        </row>
        <row r="2480">
          <cell r="M2480" t="str">
            <v>6К</v>
          </cell>
          <cell r="O2480" t="str">
            <v>Северный район</v>
          </cell>
          <cell r="P2480">
            <v>100</v>
          </cell>
          <cell r="Q2480">
            <v>110</v>
          </cell>
          <cell r="R2480" t="str">
            <v>подземная</v>
          </cell>
          <cell r="S2480" t="str">
            <v>т. Трасса</v>
          </cell>
        </row>
        <row r="2481">
          <cell r="M2481" t="str">
            <v>7Т</v>
          </cell>
          <cell r="O2481" t="str">
            <v>Северный район</v>
          </cell>
          <cell r="P2481">
            <v>50</v>
          </cell>
          <cell r="Q2481">
            <v>15</v>
          </cell>
          <cell r="R2481" t="str">
            <v>подземная</v>
          </cell>
          <cell r="S2481" t="str">
            <v>т. Трасса</v>
          </cell>
        </row>
        <row r="2482">
          <cell r="M2482">
            <v>4</v>
          </cell>
          <cell r="O2482" t="str">
            <v>Южный район</v>
          </cell>
          <cell r="P2482">
            <v>50</v>
          </cell>
          <cell r="Q2482">
            <v>22</v>
          </cell>
          <cell r="R2482" t="str">
            <v>подземная</v>
          </cell>
          <cell r="S2482" t="str">
            <v>т. Трасса</v>
          </cell>
        </row>
        <row r="2483">
          <cell r="M2483">
            <v>4</v>
          </cell>
          <cell r="O2483" t="str">
            <v>Южный район</v>
          </cell>
          <cell r="P2483">
            <v>70</v>
          </cell>
          <cell r="Q2483">
            <v>27.3</v>
          </cell>
          <cell r="R2483" t="str">
            <v>подземная</v>
          </cell>
          <cell r="S2483" t="str">
            <v>т. Трасса</v>
          </cell>
        </row>
        <row r="2484">
          <cell r="M2484" t="str">
            <v>6К</v>
          </cell>
          <cell r="O2484" t="str">
            <v>Северный район</v>
          </cell>
          <cell r="P2484">
            <v>80</v>
          </cell>
          <cell r="Q2484">
            <v>90</v>
          </cell>
          <cell r="R2484" t="str">
            <v>подземная</v>
          </cell>
          <cell r="S2484" t="str">
            <v>т. Трасса</v>
          </cell>
        </row>
        <row r="2485">
          <cell r="M2485" t="str">
            <v>6А</v>
          </cell>
          <cell r="O2485" t="str">
            <v>Северный район</v>
          </cell>
          <cell r="P2485">
            <v>100</v>
          </cell>
          <cell r="Q2485">
            <v>44</v>
          </cell>
          <cell r="R2485" t="str">
            <v>подземная</v>
          </cell>
          <cell r="S2485" t="str">
            <v>т. Трасса</v>
          </cell>
        </row>
        <row r="2486">
          <cell r="M2486">
            <v>6</v>
          </cell>
          <cell r="O2486" t="str">
            <v>Северный район</v>
          </cell>
          <cell r="P2486">
            <v>100</v>
          </cell>
          <cell r="Q2486">
            <v>218.4</v>
          </cell>
          <cell r="R2486" t="str">
            <v>подземная</v>
          </cell>
          <cell r="S2486" t="str">
            <v>т. Трасса</v>
          </cell>
        </row>
        <row r="2487">
          <cell r="M2487">
            <v>6</v>
          </cell>
          <cell r="O2487" t="str">
            <v>Северный район</v>
          </cell>
          <cell r="P2487">
            <v>50</v>
          </cell>
          <cell r="Q2487">
            <v>30</v>
          </cell>
          <cell r="R2487" t="str">
            <v>подземная</v>
          </cell>
          <cell r="S2487" t="str">
            <v>т. Трасса</v>
          </cell>
        </row>
        <row r="2488">
          <cell r="M2488" t="str">
            <v>ТОКПБ</v>
          </cell>
          <cell r="O2488" t="str">
            <v>Сибтерм</v>
          </cell>
          <cell r="P2488">
            <v>50</v>
          </cell>
          <cell r="Q2488">
            <v>50</v>
          </cell>
          <cell r="R2488" t="str">
            <v>подземная</v>
          </cell>
          <cell r="S2488" t="str">
            <v>т. Трасса</v>
          </cell>
        </row>
        <row r="2489">
          <cell r="M2489">
            <v>4</v>
          </cell>
          <cell r="O2489" t="str">
            <v>Южный район</v>
          </cell>
          <cell r="P2489">
            <v>100</v>
          </cell>
          <cell r="Q2489">
            <v>25</v>
          </cell>
          <cell r="R2489" t="str">
            <v>подземная</v>
          </cell>
          <cell r="S2489" t="str">
            <v>т. Трасса</v>
          </cell>
        </row>
        <row r="2490">
          <cell r="M2490" t="str">
            <v>7А</v>
          </cell>
          <cell r="O2490" t="str">
            <v>Северный район</v>
          </cell>
          <cell r="P2490">
            <v>80</v>
          </cell>
          <cell r="Q2490">
            <v>30</v>
          </cell>
          <cell r="R2490" t="str">
            <v>подземная</v>
          </cell>
          <cell r="S2490" t="str">
            <v>т. Трасса</v>
          </cell>
        </row>
        <row r="2491">
          <cell r="M2491" t="str">
            <v>12Т</v>
          </cell>
          <cell r="O2491" t="str">
            <v>Южный район</v>
          </cell>
          <cell r="P2491">
            <v>50</v>
          </cell>
          <cell r="Q2491">
            <v>14</v>
          </cell>
          <cell r="R2491" t="str">
            <v>подземная</v>
          </cell>
          <cell r="S2491" t="str">
            <v>т. Трасса</v>
          </cell>
        </row>
        <row r="2492">
          <cell r="M2492">
            <v>3</v>
          </cell>
          <cell r="O2492" t="str">
            <v>Южный район</v>
          </cell>
          <cell r="P2492">
            <v>80</v>
          </cell>
          <cell r="Q2492">
            <v>26.8</v>
          </cell>
          <cell r="R2492" t="str">
            <v>подземная</v>
          </cell>
          <cell r="S2492" t="str">
            <v>т. Трасса</v>
          </cell>
        </row>
        <row r="2493">
          <cell r="M2493" t="str">
            <v>11Л</v>
          </cell>
          <cell r="O2493" t="str">
            <v>Южный район</v>
          </cell>
          <cell r="P2493">
            <v>50</v>
          </cell>
          <cell r="Q2493">
            <v>9.8000000000000007</v>
          </cell>
          <cell r="R2493" t="str">
            <v>подземная</v>
          </cell>
          <cell r="S2493" t="str">
            <v>т. Трасса</v>
          </cell>
        </row>
        <row r="2494">
          <cell r="M2494">
            <v>1</v>
          </cell>
          <cell r="O2494" t="str">
            <v>Южный район</v>
          </cell>
          <cell r="P2494">
            <v>50</v>
          </cell>
          <cell r="Q2494">
            <v>9</v>
          </cell>
          <cell r="R2494" t="str">
            <v>подземная</v>
          </cell>
          <cell r="S2494" t="str">
            <v>т. Трасса</v>
          </cell>
        </row>
        <row r="2495">
          <cell r="M2495">
            <v>6</v>
          </cell>
          <cell r="O2495" t="str">
            <v>Северный район</v>
          </cell>
          <cell r="P2495">
            <v>50</v>
          </cell>
          <cell r="Q2495">
            <v>45</v>
          </cell>
          <cell r="R2495" t="str">
            <v>подземная</v>
          </cell>
          <cell r="S2495" t="str">
            <v>т. Трасса</v>
          </cell>
        </row>
        <row r="2496">
          <cell r="M2496" t="str">
            <v>6А</v>
          </cell>
          <cell r="O2496" t="str">
            <v>Северный район</v>
          </cell>
          <cell r="P2496">
            <v>50</v>
          </cell>
          <cell r="Q2496">
            <v>51.5</v>
          </cell>
          <cell r="R2496" t="str">
            <v>подземная</v>
          </cell>
          <cell r="S2496" t="str">
            <v>т. Трасса</v>
          </cell>
        </row>
        <row r="2497">
          <cell r="M2497">
            <v>6</v>
          </cell>
          <cell r="O2497" t="str">
            <v>Северный район</v>
          </cell>
          <cell r="P2497">
            <v>80</v>
          </cell>
          <cell r="Q2497">
            <v>14</v>
          </cell>
          <cell r="R2497" t="str">
            <v>подземная</v>
          </cell>
          <cell r="S2497" t="str">
            <v>т. Трасса</v>
          </cell>
        </row>
        <row r="2498">
          <cell r="M2498">
            <v>1</v>
          </cell>
          <cell r="O2498" t="str">
            <v>Южный район</v>
          </cell>
          <cell r="P2498">
            <v>100</v>
          </cell>
          <cell r="Q2498">
            <v>55.5</v>
          </cell>
          <cell r="R2498" t="str">
            <v>подземная</v>
          </cell>
          <cell r="S2498" t="str">
            <v>т. Трасса</v>
          </cell>
        </row>
        <row r="2499">
          <cell r="M2499">
            <v>1</v>
          </cell>
          <cell r="O2499" t="str">
            <v>Южный район</v>
          </cell>
          <cell r="P2499">
            <v>100</v>
          </cell>
          <cell r="Q2499">
            <v>26.6</v>
          </cell>
          <cell r="R2499" t="str">
            <v>подземная</v>
          </cell>
          <cell r="S2499" t="str">
            <v>т. Трасса</v>
          </cell>
        </row>
        <row r="2500">
          <cell r="M2500">
            <v>1</v>
          </cell>
          <cell r="O2500" t="str">
            <v>Южный район</v>
          </cell>
          <cell r="P2500">
            <v>50</v>
          </cell>
          <cell r="Q2500">
            <v>28</v>
          </cell>
          <cell r="R2500" t="str">
            <v>подземная</v>
          </cell>
          <cell r="S2500" t="str">
            <v>т. Трасса</v>
          </cell>
        </row>
        <row r="2501">
          <cell r="M2501">
            <v>1</v>
          </cell>
          <cell r="O2501" t="str">
            <v>Южный район</v>
          </cell>
          <cell r="P2501">
            <v>50</v>
          </cell>
          <cell r="Q2501">
            <v>21.5</v>
          </cell>
          <cell r="R2501" t="str">
            <v>подземная</v>
          </cell>
          <cell r="S2501" t="str">
            <v>т. Трасса</v>
          </cell>
        </row>
        <row r="2502">
          <cell r="M2502" t="str">
            <v>2А</v>
          </cell>
          <cell r="O2502" t="str">
            <v>Южный район</v>
          </cell>
          <cell r="P2502">
            <v>70</v>
          </cell>
          <cell r="Q2502">
            <v>238.95</v>
          </cell>
          <cell r="R2502" t="str">
            <v>подземная</v>
          </cell>
          <cell r="S2502" t="str">
            <v>т. Трасса</v>
          </cell>
        </row>
        <row r="2503">
          <cell r="M2503" t="str">
            <v>2А</v>
          </cell>
          <cell r="O2503" t="str">
            <v>Южный район</v>
          </cell>
          <cell r="P2503">
            <v>50</v>
          </cell>
          <cell r="Q2503">
            <v>102</v>
          </cell>
          <cell r="R2503" t="str">
            <v>подземная</v>
          </cell>
          <cell r="S2503" t="str">
            <v>т. Трасса</v>
          </cell>
        </row>
        <row r="2504">
          <cell r="M2504">
            <v>1</v>
          </cell>
          <cell r="O2504" t="str">
            <v>Южный район</v>
          </cell>
          <cell r="P2504">
            <v>100</v>
          </cell>
          <cell r="Q2504">
            <v>60.4</v>
          </cell>
          <cell r="R2504" t="str">
            <v>подземная</v>
          </cell>
          <cell r="S2504" t="str">
            <v>т. Трасса</v>
          </cell>
        </row>
        <row r="2505">
          <cell r="M2505">
            <v>4</v>
          </cell>
          <cell r="O2505" t="str">
            <v>Южный район</v>
          </cell>
          <cell r="P2505">
            <v>100</v>
          </cell>
          <cell r="Q2505">
            <v>151.4</v>
          </cell>
          <cell r="R2505" t="str">
            <v>подземная</v>
          </cell>
          <cell r="S2505" t="str">
            <v>т. Трасса</v>
          </cell>
        </row>
        <row r="2506">
          <cell r="M2506">
            <v>1</v>
          </cell>
          <cell r="O2506" t="str">
            <v>Южный район</v>
          </cell>
          <cell r="P2506">
            <v>50</v>
          </cell>
          <cell r="Q2506">
            <v>14.5</v>
          </cell>
          <cell r="R2506" t="str">
            <v>подземная</v>
          </cell>
          <cell r="S2506" t="str">
            <v>т. Трасса</v>
          </cell>
        </row>
        <row r="2507">
          <cell r="M2507">
            <v>1</v>
          </cell>
          <cell r="O2507" t="str">
            <v>Южный район</v>
          </cell>
          <cell r="P2507">
            <v>100</v>
          </cell>
          <cell r="Q2507">
            <v>39</v>
          </cell>
          <cell r="R2507" t="str">
            <v>подземная</v>
          </cell>
          <cell r="S2507" t="str">
            <v>т. Трасса</v>
          </cell>
        </row>
        <row r="2508">
          <cell r="M2508">
            <v>4</v>
          </cell>
          <cell r="O2508" t="str">
            <v>Южный район</v>
          </cell>
          <cell r="P2508">
            <v>70</v>
          </cell>
          <cell r="Q2508">
            <v>15.4</v>
          </cell>
          <cell r="R2508" t="str">
            <v>подземная</v>
          </cell>
          <cell r="S2508" t="str">
            <v>т. Трасса</v>
          </cell>
        </row>
        <row r="2509">
          <cell r="M2509">
            <v>1</v>
          </cell>
          <cell r="O2509" t="str">
            <v>Южный район</v>
          </cell>
          <cell r="P2509">
            <v>50</v>
          </cell>
          <cell r="Q2509">
            <v>6</v>
          </cell>
          <cell r="R2509" t="str">
            <v>подземная</v>
          </cell>
          <cell r="S2509" t="str">
            <v>т. Трасса</v>
          </cell>
        </row>
        <row r="2510">
          <cell r="M2510" t="str">
            <v>2Г</v>
          </cell>
          <cell r="O2510" t="str">
            <v>Южный район</v>
          </cell>
          <cell r="P2510">
            <v>40</v>
          </cell>
          <cell r="Q2510">
            <v>45</v>
          </cell>
          <cell r="R2510" t="str">
            <v>подземная</v>
          </cell>
          <cell r="S2510" t="str">
            <v>т. Трасса</v>
          </cell>
        </row>
        <row r="2511">
          <cell r="M2511" t="str">
            <v>6К</v>
          </cell>
          <cell r="O2511" t="str">
            <v>Северный район</v>
          </cell>
          <cell r="P2511">
            <v>80</v>
          </cell>
          <cell r="Q2511">
            <v>88</v>
          </cell>
          <cell r="R2511" t="str">
            <v>подземная</v>
          </cell>
          <cell r="S2511" t="str">
            <v>т. Трасса</v>
          </cell>
        </row>
        <row r="2512">
          <cell r="M2512">
            <v>1</v>
          </cell>
          <cell r="O2512" t="str">
            <v>Южный район</v>
          </cell>
          <cell r="P2512">
            <v>150</v>
          </cell>
          <cell r="Q2512">
            <v>88.3</v>
          </cell>
          <cell r="R2512" t="str">
            <v>подземная</v>
          </cell>
          <cell r="S2512" t="str">
            <v>т. Трасса</v>
          </cell>
        </row>
        <row r="2513">
          <cell r="M2513">
            <v>1</v>
          </cell>
          <cell r="O2513" t="str">
            <v>Южный район</v>
          </cell>
          <cell r="P2513">
            <v>50</v>
          </cell>
          <cell r="Q2513">
            <v>5.5</v>
          </cell>
          <cell r="R2513" t="str">
            <v>подземная</v>
          </cell>
          <cell r="S2513" t="str">
            <v>т. Трасса</v>
          </cell>
        </row>
        <row r="2514">
          <cell r="M2514">
            <v>1</v>
          </cell>
          <cell r="O2514" t="str">
            <v>Южный район</v>
          </cell>
          <cell r="P2514">
            <v>100</v>
          </cell>
          <cell r="Q2514">
            <v>106.5</v>
          </cell>
          <cell r="R2514" t="str">
            <v>подземная</v>
          </cell>
          <cell r="S2514" t="str">
            <v>т. Трасса</v>
          </cell>
        </row>
        <row r="2515">
          <cell r="M2515">
            <v>1</v>
          </cell>
          <cell r="O2515" t="str">
            <v>Южный район</v>
          </cell>
          <cell r="P2515">
            <v>100</v>
          </cell>
          <cell r="Q2515">
            <v>40.299999999999997</v>
          </cell>
          <cell r="R2515" t="str">
            <v>подземная</v>
          </cell>
          <cell r="S2515" t="str">
            <v>т. Трасса</v>
          </cell>
        </row>
        <row r="2516">
          <cell r="M2516">
            <v>12</v>
          </cell>
          <cell r="O2516" t="str">
            <v>Южный район</v>
          </cell>
          <cell r="P2516">
            <v>50</v>
          </cell>
          <cell r="Q2516">
            <v>30.5</v>
          </cell>
          <cell r="R2516" t="str">
            <v>подземная</v>
          </cell>
          <cell r="S2516" t="str">
            <v>т. Трасса</v>
          </cell>
        </row>
        <row r="2517">
          <cell r="M2517">
            <v>12</v>
          </cell>
          <cell r="O2517" t="str">
            <v>Южный район</v>
          </cell>
          <cell r="P2517">
            <v>80</v>
          </cell>
          <cell r="Q2517">
            <v>18.5</v>
          </cell>
          <cell r="R2517" t="str">
            <v>подземная</v>
          </cell>
          <cell r="S2517" t="str">
            <v>т. Трасса</v>
          </cell>
        </row>
        <row r="2518">
          <cell r="M2518">
            <v>1</v>
          </cell>
          <cell r="O2518" t="str">
            <v>Южный район</v>
          </cell>
          <cell r="P2518">
            <v>100</v>
          </cell>
          <cell r="Q2518">
            <v>3.5</v>
          </cell>
          <cell r="R2518" t="str">
            <v>подземная</v>
          </cell>
          <cell r="S2518" t="str">
            <v>т. Трасса</v>
          </cell>
        </row>
        <row r="2519">
          <cell r="M2519">
            <v>6</v>
          </cell>
          <cell r="O2519" t="str">
            <v>Северный район</v>
          </cell>
          <cell r="P2519">
            <v>80</v>
          </cell>
          <cell r="Q2519">
            <v>80</v>
          </cell>
          <cell r="R2519" t="str">
            <v>подземная</v>
          </cell>
          <cell r="S2519" t="str">
            <v>т. Трасса</v>
          </cell>
        </row>
        <row r="2520">
          <cell r="M2520" t="str">
            <v>2Н</v>
          </cell>
          <cell r="O2520" t="str">
            <v>Южный район</v>
          </cell>
          <cell r="P2520">
            <v>50</v>
          </cell>
          <cell r="Q2520">
            <v>20.3</v>
          </cell>
          <cell r="R2520" t="str">
            <v>подземная</v>
          </cell>
          <cell r="S2520" t="str">
            <v>т. Трасса</v>
          </cell>
        </row>
        <row r="2521">
          <cell r="M2521">
            <v>1</v>
          </cell>
          <cell r="O2521" t="str">
            <v>Южный район</v>
          </cell>
          <cell r="P2521">
            <v>50</v>
          </cell>
          <cell r="Q2521">
            <v>12.3</v>
          </cell>
          <cell r="R2521" t="str">
            <v>подземная</v>
          </cell>
          <cell r="S2521" t="str">
            <v>т. Трасса</v>
          </cell>
        </row>
        <row r="2522">
          <cell r="M2522">
            <v>1</v>
          </cell>
          <cell r="O2522" t="str">
            <v>Южный район</v>
          </cell>
          <cell r="P2522">
            <v>100</v>
          </cell>
          <cell r="Q2522">
            <v>44.7</v>
          </cell>
          <cell r="R2522" t="str">
            <v>подземная</v>
          </cell>
          <cell r="S2522" t="str">
            <v>т. Трасса</v>
          </cell>
        </row>
        <row r="2523">
          <cell r="M2523">
            <v>4</v>
          </cell>
          <cell r="O2523" t="str">
            <v>Южный район</v>
          </cell>
          <cell r="P2523">
            <v>40</v>
          </cell>
          <cell r="Q2523">
            <v>26.6</v>
          </cell>
          <cell r="R2523" t="str">
            <v>подземная</v>
          </cell>
          <cell r="S2523" t="str">
            <v>т. Трасса</v>
          </cell>
        </row>
        <row r="2524">
          <cell r="O2524" t="str">
            <v>ЭНЕРГОАЛЬЯНС</v>
          </cell>
        </row>
        <row r="2525">
          <cell r="O2525" t="str">
            <v>РК</v>
          </cell>
        </row>
        <row r="2526">
          <cell r="O2526" t="str">
            <v>РК</v>
          </cell>
        </row>
        <row r="2527">
          <cell r="O2527" t="str">
            <v>РК</v>
          </cell>
        </row>
        <row r="2528">
          <cell r="O2528" t="str">
            <v>РК</v>
          </cell>
        </row>
        <row r="2529">
          <cell r="M2529">
            <v>7</v>
          </cell>
          <cell r="O2529" t="str">
            <v>Северный район</v>
          </cell>
          <cell r="P2529">
            <v>400</v>
          </cell>
          <cell r="Q2529">
            <v>25.2</v>
          </cell>
          <cell r="R2529" t="str">
            <v>Надземная</v>
          </cell>
          <cell r="S2529" t="str">
            <v>т. Трасса</v>
          </cell>
        </row>
        <row r="2530">
          <cell r="M2530">
            <v>7</v>
          </cell>
          <cell r="O2530" t="str">
            <v>Северный район</v>
          </cell>
          <cell r="P2530">
            <v>200</v>
          </cell>
          <cell r="Q2530">
            <v>25.2</v>
          </cell>
          <cell r="R2530" t="str">
            <v>Надземная</v>
          </cell>
          <cell r="S2530" t="str">
            <v>ГВС</v>
          </cell>
          <cell r="T2530" t="str">
            <v>4-х трубная</v>
          </cell>
        </row>
        <row r="2531">
          <cell r="M2531" t="str">
            <v>2Н</v>
          </cell>
          <cell r="O2531" t="str">
            <v>Южный район</v>
          </cell>
          <cell r="P2531">
            <v>50</v>
          </cell>
          <cell r="Q2531">
            <v>11</v>
          </cell>
          <cell r="R2531" t="str">
            <v>подземная</v>
          </cell>
          <cell r="S2531" t="str">
            <v>т. Трасса</v>
          </cell>
        </row>
        <row r="2532">
          <cell r="M2532" t="str">
            <v>2Н</v>
          </cell>
          <cell r="O2532" t="str">
            <v>Южный район</v>
          </cell>
          <cell r="P2532">
            <v>100</v>
          </cell>
          <cell r="Q2532">
            <v>13.5</v>
          </cell>
          <cell r="R2532" t="str">
            <v>подземная</v>
          </cell>
          <cell r="S2532" t="str">
            <v>т. Трасса</v>
          </cell>
        </row>
        <row r="2533">
          <cell r="M2533" t="str">
            <v>12Т</v>
          </cell>
          <cell r="O2533" t="str">
            <v>Южный район</v>
          </cell>
          <cell r="P2533">
            <v>50</v>
          </cell>
          <cell r="Q2533">
            <v>4.4000000000000004</v>
          </cell>
          <cell r="R2533" t="str">
            <v>подземная</v>
          </cell>
          <cell r="S2533" t="str">
            <v>т. Трасса</v>
          </cell>
        </row>
        <row r="2534">
          <cell r="M2534" t="str">
            <v>12Т</v>
          </cell>
          <cell r="O2534" t="str">
            <v>Южный район</v>
          </cell>
          <cell r="P2534">
            <v>80</v>
          </cell>
          <cell r="Q2534">
            <v>36.4</v>
          </cell>
          <cell r="R2534" t="str">
            <v>подземная</v>
          </cell>
          <cell r="S2534" t="str">
            <v>т. Трасса</v>
          </cell>
        </row>
        <row r="2535">
          <cell r="M2535" t="str">
            <v>2Н</v>
          </cell>
          <cell r="O2535" t="str">
            <v>Южный район</v>
          </cell>
          <cell r="P2535">
            <v>100</v>
          </cell>
          <cell r="Q2535">
            <v>24.9</v>
          </cell>
          <cell r="R2535" t="str">
            <v>подземная</v>
          </cell>
          <cell r="S2535" t="str">
            <v>т. Трасса</v>
          </cell>
        </row>
        <row r="2536">
          <cell r="M2536" t="str">
            <v>6К</v>
          </cell>
          <cell r="O2536" t="str">
            <v>Северный район</v>
          </cell>
          <cell r="P2536">
            <v>80</v>
          </cell>
          <cell r="Q2536">
            <v>40</v>
          </cell>
          <cell r="R2536" t="str">
            <v>подземная</v>
          </cell>
          <cell r="S2536" t="str">
            <v>т. Трасса</v>
          </cell>
        </row>
        <row r="2537">
          <cell r="M2537" t="str">
            <v>11Л</v>
          </cell>
          <cell r="O2537" t="str">
            <v>Южный район</v>
          </cell>
          <cell r="P2537">
            <v>50</v>
          </cell>
          <cell r="Q2537">
            <v>5</v>
          </cell>
          <cell r="R2537" t="str">
            <v>подземная</v>
          </cell>
          <cell r="S2537" t="str">
            <v>т. Трасса</v>
          </cell>
        </row>
        <row r="2538">
          <cell r="M2538">
            <v>9</v>
          </cell>
          <cell r="O2538" t="str">
            <v>Северный район</v>
          </cell>
          <cell r="P2538">
            <v>80</v>
          </cell>
          <cell r="Q2538">
            <v>39</v>
          </cell>
          <cell r="R2538" t="str">
            <v>подземная</v>
          </cell>
          <cell r="S2538" t="str">
            <v>т. Трасса</v>
          </cell>
        </row>
        <row r="2539">
          <cell r="M2539" t="str">
            <v>7Т</v>
          </cell>
          <cell r="O2539" t="str">
            <v>Северный район</v>
          </cell>
          <cell r="P2539">
            <v>50</v>
          </cell>
          <cell r="Q2539">
            <v>33</v>
          </cell>
          <cell r="R2539" t="str">
            <v>подземная</v>
          </cell>
          <cell r="S2539" t="str">
            <v>т. Трасса</v>
          </cell>
        </row>
        <row r="2540">
          <cell r="M2540" t="str">
            <v>7А</v>
          </cell>
          <cell r="O2540" t="str">
            <v>Северный район</v>
          </cell>
          <cell r="P2540">
            <v>100</v>
          </cell>
          <cell r="Q2540">
            <v>35</v>
          </cell>
          <cell r="R2540" t="str">
            <v>подземная</v>
          </cell>
          <cell r="S2540" t="str">
            <v>т. Трасса</v>
          </cell>
        </row>
        <row r="2541">
          <cell r="M2541" t="str">
            <v>2Н</v>
          </cell>
          <cell r="O2541" t="str">
            <v>Южный район</v>
          </cell>
          <cell r="P2541">
            <v>100</v>
          </cell>
          <cell r="Q2541">
            <v>55</v>
          </cell>
          <cell r="R2541" t="str">
            <v>подземная</v>
          </cell>
          <cell r="S2541" t="str">
            <v>т. Трасса</v>
          </cell>
        </row>
        <row r="2542">
          <cell r="M2542" t="str">
            <v>2Г</v>
          </cell>
          <cell r="O2542" t="str">
            <v>Южный район</v>
          </cell>
          <cell r="P2542">
            <v>50</v>
          </cell>
          <cell r="Q2542">
            <v>66.2</v>
          </cell>
          <cell r="R2542" t="str">
            <v>подземная</v>
          </cell>
          <cell r="S2542" t="str">
            <v>т. Трасса</v>
          </cell>
        </row>
        <row r="2543">
          <cell r="M2543">
            <v>1</v>
          </cell>
          <cell r="O2543" t="str">
            <v>Южный район</v>
          </cell>
          <cell r="P2543">
            <v>100</v>
          </cell>
          <cell r="Q2543">
            <v>46.3</v>
          </cell>
          <cell r="R2543" t="str">
            <v>подземная</v>
          </cell>
          <cell r="S2543" t="str">
            <v>т. Трасса</v>
          </cell>
        </row>
        <row r="2544">
          <cell r="M2544" t="str">
            <v>6К</v>
          </cell>
          <cell r="O2544" t="str">
            <v>Северный район</v>
          </cell>
          <cell r="P2544">
            <v>80</v>
          </cell>
          <cell r="Q2544">
            <v>8.5</v>
          </cell>
          <cell r="R2544" t="str">
            <v>подземная</v>
          </cell>
          <cell r="S2544" t="str">
            <v>т. Трасса</v>
          </cell>
        </row>
        <row r="2545">
          <cell r="M2545" t="str">
            <v>6К</v>
          </cell>
          <cell r="O2545" t="str">
            <v>Северный район</v>
          </cell>
          <cell r="P2545">
            <v>150</v>
          </cell>
          <cell r="Q2545">
            <v>1</v>
          </cell>
          <cell r="R2545" t="str">
            <v>подземная</v>
          </cell>
          <cell r="S2545" t="str">
            <v>т. Трасса</v>
          </cell>
        </row>
        <row r="2546">
          <cell r="M2546" t="str">
            <v>6А</v>
          </cell>
          <cell r="O2546" t="str">
            <v>Северный район</v>
          </cell>
          <cell r="P2546">
            <v>40</v>
          </cell>
          <cell r="Q2546">
            <v>23</v>
          </cell>
          <cell r="R2546" t="str">
            <v>подземная</v>
          </cell>
          <cell r="S2546" t="str">
            <v>т. Трасса</v>
          </cell>
        </row>
        <row r="2547">
          <cell r="M2547" t="str">
            <v>2Н</v>
          </cell>
          <cell r="O2547" t="str">
            <v>Южный район</v>
          </cell>
          <cell r="P2547">
            <v>50</v>
          </cell>
          <cell r="Q2547">
            <v>39</v>
          </cell>
          <cell r="R2547" t="str">
            <v>подземная</v>
          </cell>
          <cell r="S2547" t="str">
            <v>т. Трасса</v>
          </cell>
        </row>
        <row r="2548">
          <cell r="M2548">
            <v>1</v>
          </cell>
          <cell r="O2548" t="str">
            <v>Южный район</v>
          </cell>
          <cell r="P2548">
            <v>50</v>
          </cell>
          <cell r="Q2548">
            <v>3.8</v>
          </cell>
          <cell r="R2548" t="str">
            <v>подземная</v>
          </cell>
          <cell r="S2548" t="str">
            <v>т. Трасса</v>
          </cell>
        </row>
        <row r="2549">
          <cell r="M2549" t="str">
            <v>6К</v>
          </cell>
          <cell r="O2549" t="str">
            <v>Северный район</v>
          </cell>
          <cell r="P2549">
            <v>76</v>
          </cell>
          <cell r="Q2549">
            <v>36</v>
          </cell>
          <cell r="R2549" t="str">
            <v>подземная</v>
          </cell>
          <cell r="S2549" t="str">
            <v>т. Трасса</v>
          </cell>
        </row>
        <row r="2550">
          <cell r="M2550" t="str">
            <v>6А</v>
          </cell>
          <cell r="O2550" t="str">
            <v>Северный район</v>
          </cell>
          <cell r="P2550">
            <v>50</v>
          </cell>
          <cell r="Q2550">
            <v>23</v>
          </cell>
          <cell r="R2550" t="str">
            <v>подземная</v>
          </cell>
          <cell r="S2550" t="str">
            <v>т. Трасса</v>
          </cell>
        </row>
        <row r="2551">
          <cell r="M2551">
            <v>11</v>
          </cell>
          <cell r="O2551" t="str">
            <v>Южный район</v>
          </cell>
          <cell r="P2551">
            <v>50</v>
          </cell>
          <cell r="Q2551">
            <v>10</v>
          </cell>
          <cell r="R2551" t="str">
            <v>подземная</v>
          </cell>
          <cell r="S2551" t="str">
            <v>т. Трасса</v>
          </cell>
        </row>
        <row r="2552">
          <cell r="M2552">
            <v>11</v>
          </cell>
          <cell r="O2552" t="str">
            <v>Южный район</v>
          </cell>
          <cell r="P2552">
            <v>80</v>
          </cell>
          <cell r="Q2552">
            <v>34</v>
          </cell>
          <cell r="R2552" t="str">
            <v>подземная</v>
          </cell>
          <cell r="S2552" t="str">
            <v>т. Трасса</v>
          </cell>
        </row>
        <row r="2553">
          <cell r="M2553">
            <v>4</v>
          </cell>
          <cell r="O2553" t="str">
            <v>Южный район</v>
          </cell>
          <cell r="P2553">
            <v>100</v>
          </cell>
          <cell r="Q2553">
            <v>60.5</v>
          </cell>
          <cell r="R2553" t="str">
            <v>подземная</v>
          </cell>
          <cell r="S2553" t="str">
            <v>т. Трасса</v>
          </cell>
        </row>
        <row r="2554">
          <cell r="M2554">
            <v>1</v>
          </cell>
          <cell r="O2554" t="str">
            <v>Южный район</v>
          </cell>
          <cell r="P2554">
            <v>50</v>
          </cell>
          <cell r="Q2554">
            <v>30.5</v>
          </cell>
          <cell r="R2554" t="str">
            <v>подземная</v>
          </cell>
          <cell r="S2554" t="str">
            <v>т. Трасса</v>
          </cell>
        </row>
        <row r="2555">
          <cell r="M2555">
            <v>1</v>
          </cell>
          <cell r="O2555" t="str">
            <v>Южный район</v>
          </cell>
          <cell r="P2555">
            <v>50</v>
          </cell>
          <cell r="Q2555">
            <v>60.6</v>
          </cell>
          <cell r="R2555" t="str">
            <v>подземная</v>
          </cell>
          <cell r="S2555" t="str">
            <v>т. Трасса</v>
          </cell>
        </row>
        <row r="2556">
          <cell r="M2556">
            <v>8</v>
          </cell>
          <cell r="O2556" t="str">
            <v>Северный район</v>
          </cell>
          <cell r="P2556">
            <v>50</v>
          </cell>
          <cell r="Q2556">
            <v>110</v>
          </cell>
          <cell r="R2556" t="str">
            <v>подземная</v>
          </cell>
          <cell r="S2556" t="str">
            <v>т. Трасса</v>
          </cell>
        </row>
        <row r="2557">
          <cell r="M2557">
            <v>6</v>
          </cell>
          <cell r="O2557" t="str">
            <v>Северный район</v>
          </cell>
          <cell r="P2557">
            <v>150</v>
          </cell>
          <cell r="Q2557">
            <v>140</v>
          </cell>
          <cell r="R2557" t="str">
            <v>подземная</v>
          </cell>
          <cell r="S2557" t="str">
            <v>т. Трасса</v>
          </cell>
        </row>
        <row r="2558">
          <cell r="O2558" t="str">
            <v>ЭТУ</v>
          </cell>
        </row>
        <row r="2559">
          <cell r="O2559" t="str">
            <v>ЭТУ</v>
          </cell>
        </row>
        <row r="2560">
          <cell r="O2560" t="str">
            <v>ЭТУ</v>
          </cell>
        </row>
        <row r="2561">
          <cell r="O2561" t="str">
            <v>ЭТУ</v>
          </cell>
        </row>
        <row r="2562">
          <cell r="O2562" t="str">
            <v>ЭТУ</v>
          </cell>
        </row>
        <row r="2563">
          <cell r="O2563" t="str">
            <v>ЭТУ</v>
          </cell>
        </row>
        <row r="2564">
          <cell r="O2564" t="str">
            <v>ЭТУ</v>
          </cell>
        </row>
        <row r="2565">
          <cell r="O2565" t="str">
            <v>ЭТУ</v>
          </cell>
        </row>
        <row r="2566">
          <cell r="O2566" t="str">
            <v>ЭТУ</v>
          </cell>
        </row>
        <row r="2567">
          <cell r="O2567" t="str">
            <v>ЭТУ</v>
          </cell>
        </row>
        <row r="2568">
          <cell r="O2568" t="str">
            <v>ЭТУ</v>
          </cell>
        </row>
        <row r="2572">
          <cell r="O2572" t="str">
            <v>ЭТУ</v>
          </cell>
        </row>
        <row r="2573">
          <cell r="O2573" t="str">
            <v>ЭТУ</v>
          </cell>
        </row>
        <row r="2574">
          <cell r="O2574" t="str">
            <v>Сибтерм</v>
          </cell>
        </row>
        <row r="2575">
          <cell r="O2575" t="str">
            <v>Сибтерм</v>
          </cell>
        </row>
        <row r="2576">
          <cell r="O2576" t="str">
            <v>Сибтерм</v>
          </cell>
        </row>
        <row r="2577">
          <cell r="O2577" t="str">
            <v>ЭТУ</v>
          </cell>
        </row>
        <row r="2578">
          <cell r="O2578" t="str">
            <v>ЭТУ</v>
          </cell>
        </row>
        <row r="2579">
          <cell r="O2579" t="str">
            <v>ЭТУ</v>
          </cell>
        </row>
        <row r="2580">
          <cell r="O2580" t="str">
            <v>ЭТУ</v>
          </cell>
        </row>
        <row r="2581">
          <cell r="O2581" t="str">
            <v>ЭТУ</v>
          </cell>
        </row>
        <row r="2582">
          <cell r="O2582" t="str">
            <v>ЭТУ</v>
          </cell>
        </row>
        <row r="2583">
          <cell r="O2583" t="str">
            <v>ЭТУ</v>
          </cell>
        </row>
        <row r="2584">
          <cell r="O2584" t="str">
            <v>ЭТУ</v>
          </cell>
        </row>
        <row r="2585">
          <cell r="O2585" t="str">
            <v>ЭТУ</v>
          </cell>
        </row>
        <row r="2586">
          <cell r="O2586" t="str">
            <v>ЭТУ</v>
          </cell>
        </row>
        <row r="2587">
          <cell r="O2587" t="str">
            <v>Гараж</v>
          </cell>
        </row>
        <row r="2588">
          <cell r="O2588" t="str">
            <v>Гараж</v>
          </cell>
        </row>
        <row r="2589">
          <cell r="O2589" t="str">
            <v>Гараж</v>
          </cell>
        </row>
        <row r="2593">
          <cell r="O2593" t="str">
            <v>ЭТУ</v>
          </cell>
        </row>
        <row r="2598">
          <cell r="O2598" t="str">
            <v>ЭТУ</v>
          </cell>
        </row>
        <row r="2599">
          <cell r="O2599" t="str">
            <v>КИПиА</v>
          </cell>
        </row>
        <row r="2600">
          <cell r="O2600" t="str">
            <v>КИПиА</v>
          </cell>
        </row>
        <row r="2601">
          <cell r="O2601" t="str">
            <v>ЭТУ</v>
          </cell>
        </row>
        <row r="2602">
          <cell r="O2602" t="str">
            <v>ЭНЕРГОАЛЬЯНС</v>
          </cell>
        </row>
        <row r="2603">
          <cell r="O2603" t="str">
            <v>ЭТУ</v>
          </cell>
        </row>
        <row r="2604">
          <cell r="O2604" t="str">
            <v>ЭТУ</v>
          </cell>
        </row>
        <row r="2605">
          <cell r="O2605" t="str">
            <v>ЭТУ</v>
          </cell>
        </row>
        <row r="2606">
          <cell r="O2606" t="str">
            <v>ЭТУ</v>
          </cell>
        </row>
        <row r="2607">
          <cell r="O2607" t="str">
            <v>ЭТУ</v>
          </cell>
        </row>
        <row r="2608">
          <cell r="O2608" t="str">
            <v>ЭТУ</v>
          </cell>
        </row>
        <row r="2609">
          <cell r="O2609" t="str">
            <v>ЭТУ</v>
          </cell>
        </row>
        <row r="2610">
          <cell r="O2610" t="str">
            <v>ЭТУ</v>
          </cell>
        </row>
        <row r="2611">
          <cell r="O2611" t="str">
            <v>ЭТУ</v>
          </cell>
        </row>
        <row r="2612">
          <cell r="O2612" t="str">
            <v>ЭТУ</v>
          </cell>
        </row>
        <row r="2616">
          <cell r="O2616" t="str">
            <v>АТУ</v>
          </cell>
        </row>
        <row r="2617">
          <cell r="O2617" t="str">
            <v>Гараж</v>
          </cell>
        </row>
        <row r="2618">
          <cell r="O2618" t="str">
            <v>РК</v>
          </cell>
        </row>
        <row r="2619">
          <cell r="O2619" t="str">
            <v>Сибтерм</v>
          </cell>
        </row>
        <row r="2624">
          <cell r="O2624" t="str">
            <v>РМУ</v>
          </cell>
        </row>
        <row r="2629">
          <cell r="O2629" t="str">
            <v>ЭТУ</v>
          </cell>
        </row>
        <row r="2630">
          <cell r="O2630" t="str">
            <v>ЭТУ</v>
          </cell>
        </row>
        <row r="2631">
          <cell r="O2631" t="str">
            <v>ЭТУ</v>
          </cell>
        </row>
        <row r="2632">
          <cell r="O2632" t="str">
            <v>ЭТУ</v>
          </cell>
        </row>
        <row r="2633">
          <cell r="O2633" t="str">
            <v>РМУ</v>
          </cell>
        </row>
        <row r="2634">
          <cell r="O2634" t="str">
            <v>РМУ</v>
          </cell>
        </row>
        <row r="2635">
          <cell r="O2635" t="str">
            <v>ЭТУ</v>
          </cell>
        </row>
        <row r="2636">
          <cell r="O2636" t="str">
            <v>РМУ</v>
          </cell>
        </row>
        <row r="2637">
          <cell r="O2637" t="str">
            <v>РМУ</v>
          </cell>
        </row>
        <row r="2640">
          <cell r="O2640" t="str">
            <v>ЭТУ</v>
          </cell>
        </row>
        <row r="2641">
          <cell r="O2641" t="str">
            <v>ЭТУ</v>
          </cell>
        </row>
        <row r="2642">
          <cell r="O2642" t="str">
            <v>АХО</v>
          </cell>
        </row>
        <row r="2643">
          <cell r="O2643" t="str">
            <v>КИПиА</v>
          </cell>
        </row>
        <row r="2644">
          <cell r="O2644" t="str">
            <v>КИПиА</v>
          </cell>
        </row>
        <row r="2645">
          <cell r="O2645" t="str">
            <v>КИПиА</v>
          </cell>
        </row>
        <row r="2648">
          <cell r="O2648" t="str">
            <v>РМУ</v>
          </cell>
        </row>
        <row r="2649">
          <cell r="O2649" t="str">
            <v>РМУ</v>
          </cell>
        </row>
        <row r="2650">
          <cell r="O2650" t="str">
            <v>РМУ</v>
          </cell>
        </row>
        <row r="2651">
          <cell r="O2651" t="str">
            <v>РМУ</v>
          </cell>
        </row>
        <row r="2652">
          <cell r="O2652" t="str">
            <v>РМУ</v>
          </cell>
        </row>
        <row r="2653">
          <cell r="O2653" t="str">
            <v>РМУ</v>
          </cell>
        </row>
        <row r="2654">
          <cell r="O2654" t="str">
            <v>РМУ</v>
          </cell>
        </row>
        <row r="2655">
          <cell r="O2655" t="str">
            <v>РМУ</v>
          </cell>
        </row>
        <row r="2656">
          <cell r="O2656" t="str">
            <v>РМУ</v>
          </cell>
        </row>
        <row r="2657">
          <cell r="O2657" t="str">
            <v>РМУ</v>
          </cell>
        </row>
        <row r="2658">
          <cell r="O2658" t="str">
            <v>РМУ</v>
          </cell>
        </row>
        <row r="2659">
          <cell r="O2659" t="str">
            <v>РМУ</v>
          </cell>
        </row>
        <row r="2660">
          <cell r="O2660" t="str">
            <v>РМУ</v>
          </cell>
        </row>
        <row r="2661">
          <cell r="O2661" t="str">
            <v>РМУ</v>
          </cell>
        </row>
        <row r="2662">
          <cell r="O2662" t="str">
            <v>РМУ</v>
          </cell>
        </row>
        <row r="2663">
          <cell r="O2663" t="str">
            <v>РМУ</v>
          </cell>
        </row>
        <row r="2664">
          <cell r="O2664" t="str">
            <v>РМУ</v>
          </cell>
        </row>
        <row r="2671">
          <cell r="O2671" t="str">
            <v>РМУ</v>
          </cell>
        </row>
        <row r="2672">
          <cell r="O2672" t="str">
            <v>РМУ</v>
          </cell>
        </row>
        <row r="2674">
          <cell r="O2674" t="str">
            <v>РМУ</v>
          </cell>
        </row>
        <row r="2675">
          <cell r="O2675" t="str">
            <v>РМУ</v>
          </cell>
        </row>
        <row r="2676">
          <cell r="O2676" t="str">
            <v>РМУ</v>
          </cell>
        </row>
        <row r="2677">
          <cell r="O2677" t="str">
            <v>РМУ</v>
          </cell>
        </row>
        <row r="2678">
          <cell r="O2678" t="str">
            <v>РМУ</v>
          </cell>
        </row>
        <row r="2679">
          <cell r="O2679" t="str">
            <v>РМУ</v>
          </cell>
        </row>
        <row r="2681">
          <cell r="O2681" t="str">
            <v>РЭС</v>
          </cell>
        </row>
        <row r="2682">
          <cell r="O2682" t="str">
            <v>РЭС</v>
          </cell>
        </row>
        <row r="2683">
          <cell r="O2683" t="str">
            <v>РЭС</v>
          </cell>
        </row>
        <row r="2684">
          <cell r="O2684" t="str">
            <v>РЭС</v>
          </cell>
        </row>
        <row r="2685">
          <cell r="O2685" t="str">
            <v>РЭС</v>
          </cell>
        </row>
        <row r="2686">
          <cell r="O2686" t="str">
            <v>РЭС</v>
          </cell>
        </row>
        <row r="2687">
          <cell r="O2687" t="str">
            <v>РЭС</v>
          </cell>
        </row>
        <row r="2688">
          <cell r="O2688" t="str">
            <v>РЭС</v>
          </cell>
        </row>
        <row r="2689">
          <cell r="O2689" t="str">
            <v>РЭС</v>
          </cell>
        </row>
        <row r="2690">
          <cell r="O2690" t="str">
            <v>РЭС</v>
          </cell>
        </row>
        <row r="2691">
          <cell r="O2691" t="str">
            <v>РЭС</v>
          </cell>
        </row>
        <row r="2692">
          <cell r="O2692" t="str">
            <v>РЭС</v>
          </cell>
        </row>
        <row r="2693">
          <cell r="O2693" t="str">
            <v>РЭС</v>
          </cell>
        </row>
        <row r="2694">
          <cell r="O2694" t="str">
            <v>РЭС</v>
          </cell>
        </row>
        <row r="2695">
          <cell r="O2695" t="str">
            <v>РЭС</v>
          </cell>
        </row>
        <row r="2696">
          <cell r="O2696" t="str">
            <v>РЭС</v>
          </cell>
        </row>
        <row r="2697">
          <cell r="O2697" t="str">
            <v>РК</v>
          </cell>
        </row>
        <row r="2698">
          <cell r="O2698" t="str">
            <v>РЭС</v>
          </cell>
        </row>
        <row r="2699">
          <cell r="O2699" t="str">
            <v>ЭНЕРГОАЛЬЯНС</v>
          </cell>
        </row>
        <row r="2700">
          <cell r="O2700" t="str">
            <v>РЭС</v>
          </cell>
        </row>
        <row r="2701">
          <cell r="O2701" t="str">
            <v>РЭС</v>
          </cell>
        </row>
        <row r="2702">
          <cell r="O2702" t="str">
            <v>РЭС</v>
          </cell>
        </row>
        <row r="2703">
          <cell r="O2703" t="str">
            <v>РЭС</v>
          </cell>
        </row>
        <row r="2704">
          <cell r="O2704" t="str">
            <v>РЭС</v>
          </cell>
        </row>
        <row r="2705">
          <cell r="O2705" t="str">
            <v>РЭС</v>
          </cell>
        </row>
        <row r="2706">
          <cell r="O2706" t="str">
            <v>РЭС</v>
          </cell>
        </row>
        <row r="2707">
          <cell r="O2707" t="str">
            <v>РЭС</v>
          </cell>
        </row>
        <row r="2708">
          <cell r="O2708" t="str">
            <v>РЭС</v>
          </cell>
        </row>
        <row r="2709">
          <cell r="O2709" t="str">
            <v>РЭС</v>
          </cell>
        </row>
        <row r="2710">
          <cell r="O2710" t="str">
            <v>РЭС</v>
          </cell>
        </row>
        <row r="2711">
          <cell r="O2711" t="str">
            <v>РК</v>
          </cell>
        </row>
        <row r="2712">
          <cell r="O2712" t="str">
            <v>РК</v>
          </cell>
        </row>
        <row r="2713">
          <cell r="O2713" t="str">
            <v>РЭС</v>
          </cell>
        </row>
        <row r="2714">
          <cell r="O2714" t="str">
            <v>РЭС</v>
          </cell>
        </row>
        <row r="2715">
          <cell r="O2715" t="str">
            <v>РЭС</v>
          </cell>
        </row>
        <row r="2716">
          <cell r="O2716" t="str">
            <v>РЭС</v>
          </cell>
        </row>
        <row r="2717">
          <cell r="O2717" t="str">
            <v>РЭС</v>
          </cell>
        </row>
        <row r="2718">
          <cell r="O2718" t="str">
            <v>РЭС</v>
          </cell>
        </row>
        <row r="2719">
          <cell r="O2719" t="str">
            <v>РЭС</v>
          </cell>
        </row>
        <row r="2720">
          <cell r="O2720" t="str">
            <v>РЭС</v>
          </cell>
        </row>
        <row r="2721">
          <cell r="O2721" t="str">
            <v>РЭС</v>
          </cell>
        </row>
        <row r="2722">
          <cell r="O2722" t="str">
            <v>РЭС</v>
          </cell>
        </row>
        <row r="2723">
          <cell r="O2723" t="str">
            <v>РЭС</v>
          </cell>
        </row>
        <row r="2724">
          <cell r="O2724" t="str">
            <v>ЭНЕРГОАЛЬЯНС</v>
          </cell>
        </row>
        <row r="2725">
          <cell r="O2725" t="str">
            <v>ЭНЕРГОАЛЬЯНС</v>
          </cell>
        </row>
        <row r="2726">
          <cell r="O2726" t="str">
            <v>ЭНЕРГОАЛЬЯНС</v>
          </cell>
        </row>
        <row r="2727">
          <cell r="O2727" t="str">
            <v>ЭНЕРГОАЛЬЯНС</v>
          </cell>
        </row>
        <row r="2728">
          <cell r="O2728" t="str">
            <v>ЭНЕРГОАЛЬЯНС</v>
          </cell>
        </row>
        <row r="2729">
          <cell r="O2729" t="str">
            <v>ЭНЕРГОАЛЬЯНС</v>
          </cell>
        </row>
        <row r="2730">
          <cell r="O2730" t="str">
            <v>ЭНЕРГОАЛЬЯНС</v>
          </cell>
        </row>
        <row r="2731">
          <cell r="O2731" t="str">
            <v>РЭС</v>
          </cell>
        </row>
        <row r="2732">
          <cell r="O2732" t="str">
            <v>РК</v>
          </cell>
        </row>
        <row r="2733">
          <cell r="O2733" t="str">
            <v>РК</v>
          </cell>
        </row>
        <row r="2734">
          <cell r="O2734" t="str">
            <v>РЭС</v>
          </cell>
        </row>
        <row r="2735">
          <cell r="O2735" t="str">
            <v>РК</v>
          </cell>
        </row>
        <row r="2736">
          <cell r="O2736" t="str">
            <v>РЭС</v>
          </cell>
        </row>
        <row r="2737">
          <cell r="O2737" t="str">
            <v>РК</v>
          </cell>
        </row>
        <row r="2738">
          <cell r="O2738" t="str">
            <v>РЭС</v>
          </cell>
        </row>
        <row r="2739">
          <cell r="O2739" t="str">
            <v>РЭС</v>
          </cell>
        </row>
        <row r="2740">
          <cell r="O2740" t="str">
            <v>РЭС</v>
          </cell>
        </row>
        <row r="2741">
          <cell r="O2741" t="str">
            <v>РЭС</v>
          </cell>
        </row>
        <row r="2742">
          <cell r="O2742" t="str">
            <v>ЭНЕРГОАЛЬЯНС</v>
          </cell>
        </row>
        <row r="2743">
          <cell r="O2743" t="str">
            <v>ЭНЕРГОАЛЬЯНС</v>
          </cell>
        </row>
        <row r="2744">
          <cell r="O2744" t="str">
            <v>РЭС</v>
          </cell>
        </row>
        <row r="2745">
          <cell r="O2745" t="str">
            <v>РЭС</v>
          </cell>
        </row>
        <row r="2746">
          <cell r="O2746" t="str">
            <v>РЭС</v>
          </cell>
        </row>
        <row r="2747">
          <cell r="O2747" t="str">
            <v>РЭС</v>
          </cell>
        </row>
        <row r="2748">
          <cell r="O2748" t="str">
            <v>РЭС</v>
          </cell>
        </row>
        <row r="2749">
          <cell r="O2749" t="str">
            <v>РЭС</v>
          </cell>
        </row>
        <row r="2750">
          <cell r="O2750" t="str">
            <v>РЭС</v>
          </cell>
        </row>
        <row r="2751">
          <cell r="O2751" t="str">
            <v>РЭС</v>
          </cell>
        </row>
        <row r="2752">
          <cell r="O2752" t="str">
            <v>РЭС</v>
          </cell>
        </row>
        <row r="2753">
          <cell r="O2753" t="str">
            <v>РЭС</v>
          </cell>
        </row>
        <row r="2754">
          <cell r="O2754" t="str">
            <v>ЭНЕРГОАЛЬЯНС</v>
          </cell>
        </row>
        <row r="2755">
          <cell r="O2755" t="str">
            <v>РЭС</v>
          </cell>
        </row>
        <row r="2756">
          <cell r="O2756" t="str">
            <v>ЭНЕРГОАЛЬЯНС</v>
          </cell>
        </row>
        <row r="2757">
          <cell r="O2757" t="str">
            <v>РЭС</v>
          </cell>
        </row>
        <row r="2758">
          <cell r="O2758" t="str">
            <v>РЭС</v>
          </cell>
        </row>
        <row r="2759">
          <cell r="O2759" t="str">
            <v>ЭНЕРГОАЛЬЯНС</v>
          </cell>
        </row>
        <row r="2760">
          <cell r="O2760" t="str">
            <v>РЭС</v>
          </cell>
        </row>
        <row r="2761">
          <cell r="O2761" t="str">
            <v>ЭНЕРГОАЛЬЯНС</v>
          </cell>
        </row>
        <row r="2762">
          <cell r="O2762" t="str">
            <v>РЭС</v>
          </cell>
        </row>
        <row r="2763">
          <cell r="O2763" t="str">
            <v>ЭНЕРГОАЛЬЯНС</v>
          </cell>
        </row>
        <row r="2764">
          <cell r="O2764" t="str">
            <v>РЭС</v>
          </cell>
        </row>
        <row r="2765">
          <cell r="O2765" t="str">
            <v>ЭНЕРГОАЛЬЯНС</v>
          </cell>
        </row>
        <row r="2766">
          <cell r="O2766" t="str">
            <v>РЭС</v>
          </cell>
        </row>
        <row r="2767">
          <cell r="O2767" t="str">
            <v>РК</v>
          </cell>
        </row>
        <row r="2768">
          <cell r="O2768" t="str">
            <v>ЭНЕРГОАЛЬЯНС</v>
          </cell>
        </row>
        <row r="2769">
          <cell r="O2769" t="str">
            <v>ЭНЕРГОАЛЬЯНС</v>
          </cell>
        </row>
        <row r="2770">
          <cell r="O2770" t="str">
            <v>ЭНЕРГОАЛЬЯНС</v>
          </cell>
        </row>
        <row r="2771">
          <cell r="O2771" t="str">
            <v>ЭНЕРГОАЛЬЯНС</v>
          </cell>
        </row>
        <row r="2772">
          <cell r="O2772" t="str">
            <v>РК</v>
          </cell>
        </row>
        <row r="2773">
          <cell r="O2773" t="str">
            <v>ЭНЕРГОАЛЬЯНС</v>
          </cell>
        </row>
        <row r="2774">
          <cell r="O2774" t="str">
            <v>РЭС</v>
          </cell>
        </row>
        <row r="2775">
          <cell r="O2775" t="str">
            <v>РЭС</v>
          </cell>
        </row>
        <row r="2776">
          <cell r="O2776" t="str">
            <v>ЭНЕРГОАЛЬЯНС</v>
          </cell>
        </row>
        <row r="2777">
          <cell r="O2777" t="str">
            <v>ЭНЕРГОАЛЬЯНС</v>
          </cell>
        </row>
        <row r="2778">
          <cell r="O2778" t="str">
            <v>ЭНЕРГОАЛЬЯНС</v>
          </cell>
        </row>
        <row r="2779">
          <cell r="O2779" t="str">
            <v>РЭС</v>
          </cell>
        </row>
        <row r="2780">
          <cell r="O2780" t="str">
            <v>РЭС</v>
          </cell>
        </row>
        <row r="2781">
          <cell r="O2781" t="str">
            <v>ЭНЕРГОАЛЬЯНС</v>
          </cell>
        </row>
        <row r="2782">
          <cell r="O2782" t="str">
            <v>РЭС</v>
          </cell>
        </row>
        <row r="2783">
          <cell r="O2783" t="str">
            <v>РЭС</v>
          </cell>
        </row>
        <row r="2784">
          <cell r="O2784" t="str">
            <v>РЭС</v>
          </cell>
        </row>
        <row r="2785">
          <cell r="O2785" t="str">
            <v>РЭС</v>
          </cell>
        </row>
        <row r="2786">
          <cell r="O2786" t="str">
            <v>РЭС</v>
          </cell>
        </row>
        <row r="2787">
          <cell r="O2787" t="str">
            <v>ЭТУ</v>
          </cell>
        </row>
        <row r="2788">
          <cell r="O2788" t="str">
            <v>ЭТУ</v>
          </cell>
        </row>
        <row r="2789">
          <cell r="O2789" t="str">
            <v>ЭНЕРГОАЛЬЯНС</v>
          </cell>
        </row>
        <row r="2790">
          <cell r="O2790" t="str">
            <v>РЭС</v>
          </cell>
        </row>
        <row r="2791">
          <cell r="O2791" t="str">
            <v>РЭС</v>
          </cell>
        </row>
        <row r="2792">
          <cell r="O2792" t="str">
            <v>РЭС</v>
          </cell>
        </row>
        <row r="2793">
          <cell r="O2793" t="str">
            <v>РЭС</v>
          </cell>
        </row>
        <row r="2794">
          <cell r="O2794" t="str">
            <v>РЭС</v>
          </cell>
        </row>
        <row r="2795">
          <cell r="O2795" t="str">
            <v>РЭС</v>
          </cell>
        </row>
        <row r="2796">
          <cell r="O2796" t="str">
            <v>РЭС</v>
          </cell>
        </row>
        <row r="2797">
          <cell r="O2797" t="str">
            <v>РЭС</v>
          </cell>
        </row>
        <row r="2798">
          <cell r="O2798" t="str">
            <v>ЭНЕРГОАЛЬЯНС</v>
          </cell>
        </row>
        <row r="2799">
          <cell r="O2799" t="str">
            <v>ЭНЕРГОАЛЬЯНС</v>
          </cell>
        </row>
        <row r="2800">
          <cell r="O2800" t="str">
            <v>РЭС</v>
          </cell>
        </row>
        <row r="2801">
          <cell r="O2801" t="str">
            <v>ЭНЕРГОАЛЬЯНС</v>
          </cell>
        </row>
        <row r="2802">
          <cell r="O2802" t="str">
            <v>ЭНЕРГОАЛЬЯНС</v>
          </cell>
        </row>
        <row r="2803">
          <cell r="O2803" t="str">
            <v>ЭНЕРГОАЛЬЯНС</v>
          </cell>
        </row>
        <row r="2804">
          <cell r="O2804" t="str">
            <v>РЭС</v>
          </cell>
        </row>
        <row r="2805">
          <cell r="O2805" t="str">
            <v>РЭС</v>
          </cell>
        </row>
        <row r="2806">
          <cell r="O2806" t="str">
            <v>РЭС</v>
          </cell>
        </row>
        <row r="2807">
          <cell r="O2807" t="str">
            <v>РЭС</v>
          </cell>
        </row>
        <row r="2808">
          <cell r="O2808" t="str">
            <v>РК</v>
          </cell>
        </row>
        <row r="2809">
          <cell r="O2809" t="str">
            <v>РЭС</v>
          </cell>
        </row>
        <row r="2810">
          <cell r="O2810" t="str">
            <v>РК</v>
          </cell>
        </row>
        <row r="2811">
          <cell r="O2811" t="str">
            <v>РК</v>
          </cell>
        </row>
        <row r="2812">
          <cell r="O2812" t="str">
            <v>РЭС</v>
          </cell>
        </row>
        <row r="2813">
          <cell r="O2813" t="str">
            <v>ЭНЕРГОАЛЬЯНС</v>
          </cell>
        </row>
        <row r="2814">
          <cell r="O2814" t="str">
            <v>РЭС</v>
          </cell>
        </row>
        <row r="2815">
          <cell r="O2815" t="str">
            <v>РЭС</v>
          </cell>
        </row>
        <row r="2816">
          <cell r="O2816" t="str">
            <v>РК</v>
          </cell>
        </row>
        <row r="2817">
          <cell r="O2817" t="str">
            <v>РК</v>
          </cell>
        </row>
        <row r="2818">
          <cell r="O2818" t="str">
            <v>РК</v>
          </cell>
        </row>
        <row r="2819">
          <cell r="O2819" t="str">
            <v>ЭНЕРГОАЛЬЯНС</v>
          </cell>
        </row>
        <row r="2820">
          <cell r="O2820" t="str">
            <v>РЭС</v>
          </cell>
        </row>
        <row r="2821">
          <cell r="O2821" t="str">
            <v>РЭС</v>
          </cell>
        </row>
        <row r="2822">
          <cell r="O2822" t="str">
            <v>РЭС</v>
          </cell>
        </row>
        <row r="2823">
          <cell r="O2823" t="str">
            <v>РЭС</v>
          </cell>
        </row>
        <row r="2824">
          <cell r="O2824" t="str">
            <v>ЭНЕРГОАЛЬЯНС</v>
          </cell>
        </row>
        <row r="2825">
          <cell r="O2825" t="str">
            <v>РЭС</v>
          </cell>
        </row>
        <row r="2826">
          <cell r="O2826" t="str">
            <v>КИПиА</v>
          </cell>
        </row>
        <row r="2827">
          <cell r="O2827" t="str">
            <v>ЭТУ</v>
          </cell>
        </row>
        <row r="2828">
          <cell r="O2828" t="str">
            <v>РЭС</v>
          </cell>
        </row>
        <row r="2829">
          <cell r="O2829" t="str">
            <v>РЭС</v>
          </cell>
        </row>
        <row r="2830">
          <cell r="O2830" t="str">
            <v>РЭС</v>
          </cell>
        </row>
        <row r="2831">
          <cell r="O2831" t="str">
            <v>РЭС</v>
          </cell>
        </row>
        <row r="2832">
          <cell r="O2832" t="str">
            <v>РЭС</v>
          </cell>
        </row>
        <row r="2833">
          <cell r="O2833" t="str">
            <v>РЭС</v>
          </cell>
        </row>
        <row r="2834">
          <cell r="O2834" t="str">
            <v>РЭС</v>
          </cell>
        </row>
        <row r="2835">
          <cell r="O2835" t="str">
            <v>РЭС</v>
          </cell>
        </row>
        <row r="2836">
          <cell r="O2836" t="str">
            <v>РЭС</v>
          </cell>
        </row>
        <row r="2837">
          <cell r="O2837" t="str">
            <v>РЭС</v>
          </cell>
        </row>
        <row r="2838">
          <cell r="O2838" t="str">
            <v>РЭС</v>
          </cell>
        </row>
        <row r="2839">
          <cell r="O2839" t="str">
            <v>КИПиА</v>
          </cell>
        </row>
        <row r="2840">
          <cell r="O2840" t="str">
            <v>КИПиА</v>
          </cell>
        </row>
        <row r="2841">
          <cell r="O2841" t="str">
            <v>ЭТУ</v>
          </cell>
        </row>
        <row r="2842">
          <cell r="O2842" t="str">
            <v>ЭТУ</v>
          </cell>
        </row>
        <row r="2843">
          <cell r="O2843" t="str">
            <v>ЭТУ</v>
          </cell>
        </row>
        <row r="2844">
          <cell r="O2844" t="str">
            <v>ЭТУ</v>
          </cell>
        </row>
        <row r="2845">
          <cell r="O2845" t="str">
            <v>РЭС</v>
          </cell>
        </row>
        <row r="2846">
          <cell r="O2846" t="str">
            <v>РЭС</v>
          </cell>
        </row>
        <row r="2847">
          <cell r="O2847" t="str">
            <v>РЭС</v>
          </cell>
        </row>
        <row r="2848">
          <cell r="O2848" t="str">
            <v>РЭС</v>
          </cell>
        </row>
        <row r="2849">
          <cell r="O2849" t="str">
            <v>РЭС</v>
          </cell>
        </row>
        <row r="2850">
          <cell r="O2850" t="str">
            <v>РЭС</v>
          </cell>
        </row>
        <row r="2851">
          <cell r="O2851" t="str">
            <v>РЭС</v>
          </cell>
        </row>
        <row r="2852">
          <cell r="O2852" t="str">
            <v>РЭС</v>
          </cell>
        </row>
        <row r="2853">
          <cell r="O2853" t="str">
            <v>РЭС</v>
          </cell>
        </row>
        <row r="2854">
          <cell r="O2854" t="str">
            <v>РЭС</v>
          </cell>
        </row>
        <row r="2855">
          <cell r="O2855" t="str">
            <v>РЭС</v>
          </cell>
        </row>
        <row r="2856">
          <cell r="O2856" t="str">
            <v>РЭС</v>
          </cell>
        </row>
        <row r="2857">
          <cell r="O2857" t="str">
            <v>РЭС</v>
          </cell>
        </row>
        <row r="2858">
          <cell r="O2858" t="str">
            <v>ЭТУ</v>
          </cell>
        </row>
        <row r="2859">
          <cell r="O2859" t="str">
            <v>РЭС</v>
          </cell>
        </row>
        <row r="2860">
          <cell r="O2860" t="str">
            <v>РЭС</v>
          </cell>
        </row>
        <row r="2861">
          <cell r="O2861" t="str">
            <v>РЭС</v>
          </cell>
        </row>
        <row r="2862">
          <cell r="O2862" t="str">
            <v>РЭС</v>
          </cell>
        </row>
        <row r="2863">
          <cell r="O2863" t="str">
            <v>РК</v>
          </cell>
        </row>
        <row r="2864">
          <cell r="O2864" t="str">
            <v>ЭТУ</v>
          </cell>
        </row>
        <row r="2865">
          <cell r="O2865" t="str">
            <v>РЭС</v>
          </cell>
        </row>
        <row r="2866">
          <cell r="O2866" t="str">
            <v>РЭС</v>
          </cell>
        </row>
        <row r="2867">
          <cell r="O2867" t="str">
            <v>РЭС</v>
          </cell>
        </row>
        <row r="2868">
          <cell r="O2868" t="str">
            <v>ЭНЕРГОАЛЬЯНС</v>
          </cell>
        </row>
        <row r="2869">
          <cell r="O2869" t="str">
            <v>РЭС</v>
          </cell>
        </row>
        <row r="2870">
          <cell r="O2870" t="str">
            <v>РЭС</v>
          </cell>
        </row>
        <row r="2871">
          <cell r="O2871" t="str">
            <v>РЭС</v>
          </cell>
        </row>
        <row r="2872">
          <cell r="O2872" t="str">
            <v>РЭС</v>
          </cell>
        </row>
        <row r="2873">
          <cell r="O2873" t="str">
            <v>РЭС</v>
          </cell>
        </row>
        <row r="2874">
          <cell r="O2874" t="str">
            <v>РЭС</v>
          </cell>
        </row>
        <row r="2875">
          <cell r="O2875" t="str">
            <v>ЭНЕРГОАЛЬЯНС</v>
          </cell>
        </row>
        <row r="2876">
          <cell r="O2876" t="str">
            <v>РК</v>
          </cell>
        </row>
        <row r="2877">
          <cell r="O2877" t="str">
            <v>РЭС</v>
          </cell>
        </row>
        <row r="2878">
          <cell r="O2878" t="str">
            <v>РЭС</v>
          </cell>
        </row>
        <row r="2879">
          <cell r="O2879" t="str">
            <v>РК</v>
          </cell>
        </row>
        <row r="2880">
          <cell r="O2880" t="str">
            <v>РЭС</v>
          </cell>
        </row>
        <row r="2881">
          <cell r="O2881" t="str">
            <v>РЭС</v>
          </cell>
        </row>
        <row r="2882">
          <cell r="O2882" t="str">
            <v>РК</v>
          </cell>
        </row>
        <row r="2883">
          <cell r="O2883" t="str">
            <v>ЭНЕРГОАЛЬЯНС</v>
          </cell>
        </row>
        <row r="2884">
          <cell r="O2884" t="str">
            <v>РЭС</v>
          </cell>
        </row>
        <row r="2885">
          <cell r="O2885" t="str">
            <v>ЭНЕРГОАЛЬЯНС</v>
          </cell>
        </row>
        <row r="2886">
          <cell r="O2886" t="str">
            <v>РЭС</v>
          </cell>
        </row>
        <row r="2887">
          <cell r="O2887" t="str">
            <v>РЭС</v>
          </cell>
        </row>
        <row r="2888">
          <cell r="O2888" t="str">
            <v>РЭС</v>
          </cell>
        </row>
        <row r="2889">
          <cell r="O2889" t="str">
            <v>РЭС</v>
          </cell>
        </row>
        <row r="2890">
          <cell r="O2890" t="str">
            <v>РЭС</v>
          </cell>
        </row>
        <row r="2891">
          <cell r="O2891" t="str">
            <v>РЭС</v>
          </cell>
        </row>
        <row r="2892">
          <cell r="O2892" t="str">
            <v>РЭС</v>
          </cell>
        </row>
        <row r="2893">
          <cell r="O2893" t="str">
            <v>РЭС</v>
          </cell>
        </row>
        <row r="2894">
          <cell r="O2894" t="str">
            <v>РЭС</v>
          </cell>
        </row>
        <row r="2895">
          <cell r="O2895" t="str">
            <v>РЭС</v>
          </cell>
        </row>
        <row r="2896">
          <cell r="O2896" t="str">
            <v>РЭС</v>
          </cell>
        </row>
        <row r="2897">
          <cell r="O2897" t="str">
            <v>РЭС</v>
          </cell>
        </row>
        <row r="2898">
          <cell r="O2898" t="str">
            <v>РЭС</v>
          </cell>
        </row>
        <row r="2899">
          <cell r="O2899" t="str">
            <v>РЭС</v>
          </cell>
        </row>
        <row r="2900">
          <cell r="O2900" t="str">
            <v>РЭС</v>
          </cell>
        </row>
        <row r="2901">
          <cell r="O2901" t="str">
            <v>РЭС</v>
          </cell>
        </row>
        <row r="2902">
          <cell r="O2902" t="str">
            <v>РЭС</v>
          </cell>
        </row>
        <row r="2903">
          <cell r="O2903" t="str">
            <v>РЭС</v>
          </cell>
        </row>
        <row r="2904">
          <cell r="O2904" t="str">
            <v>РК</v>
          </cell>
        </row>
        <row r="2905">
          <cell r="O2905" t="str">
            <v>РК</v>
          </cell>
        </row>
        <row r="2906">
          <cell r="O2906" t="str">
            <v>РК</v>
          </cell>
        </row>
        <row r="2907">
          <cell r="O2907" t="str">
            <v>РЭС</v>
          </cell>
        </row>
        <row r="2908">
          <cell r="O2908" t="str">
            <v>РЭС</v>
          </cell>
        </row>
        <row r="2909">
          <cell r="O2909" t="str">
            <v>РЭС</v>
          </cell>
        </row>
        <row r="2910">
          <cell r="O2910" t="str">
            <v>ЭТУ</v>
          </cell>
        </row>
        <row r="2911">
          <cell r="O2911" t="str">
            <v>РЭС</v>
          </cell>
        </row>
        <row r="2912">
          <cell r="O2912" t="str">
            <v>РЭС</v>
          </cell>
        </row>
        <row r="2913">
          <cell r="O2913" t="str">
            <v>РЭС</v>
          </cell>
        </row>
        <row r="2914">
          <cell r="O2914" t="str">
            <v>РЭС</v>
          </cell>
        </row>
        <row r="2915">
          <cell r="O2915" t="str">
            <v>РЭС</v>
          </cell>
        </row>
        <row r="2916">
          <cell r="O2916" t="str">
            <v>РЭС</v>
          </cell>
        </row>
        <row r="2917">
          <cell r="O2917" t="str">
            <v>РЭС</v>
          </cell>
        </row>
        <row r="2918">
          <cell r="O2918" t="str">
            <v>РЭС</v>
          </cell>
        </row>
        <row r="2919">
          <cell r="O2919" t="str">
            <v>РЭС</v>
          </cell>
        </row>
        <row r="2920">
          <cell r="O2920" t="str">
            <v>ЭТУ</v>
          </cell>
        </row>
        <row r="2921">
          <cell r="O2921" t="str">
            <v>РК</v>
          </cell>
        </row>
        <row r="2922">
          <cell r="O2922" t="str">
            <v>РК</v>
          </cell>
        </row>
        <row r="2923">
          <cell r="O2923" t="str">
            <v>РК</v>
          </cell>
        </row>
        <row r="2924">
          <cell r="O2924" t="str">
            <v>РК</v>
          </cell>
        </row>
        <row r="2925">
          <cell r="O2925" t="str">
            <v>РК</v>
          </cell>
        </row>
        <row r="2926">
          <cell r="O2926" t="str">
            <v>РК</v>
          </cell>
        </row>
        <row r="2927">
          <cell r="O2927" t="str">
            <v>РК</v>
          </cell>
        </row>
        <row r="2928">
          <cell r="O2928" t="str">
            <v>РК</v>
          </cell>
        </row>
        <row r="2929">
          <cell r="O2929" t="str">
            <v>РК</v>
          </cell>
        </row>
        <row r="2930">
          <cell r="O2930" t="str">
            <v>РК</v>
          </cell>
        </row>
        <row r="2931">
          <cell r="O2931" t="str">
            <v>РК</v>
          </cell>
        </row>
        <row r="2932">
          <cell r="O2932" t="str">
            <v>ЭНЕРГОАЛЬЯНС</v>
          </cell>
        </row>
        <row r="2933">
          <cell r="O2933" t="str">
            <v>ЭНЕРГОАЛЬЯНС</v>
          </cell>
        </row>
        <row r="2934">
          <cell r="O2934" t="str">
            <v>РЭС</v>
          </cell>
        </row>
        <row r="2935">
          <cell r="O2935" t="str">
            <v>РЭС</v>
          </cell>
        </row>
        <row r="2936">
          <cell r="O2936" t="str">
            <v>РЭС</v>
          </cell>
        </row>
        <row r="2937">
          <cell r="O2937" t="str">
            <v>РЭС</v>
          </cell>
        </row>
        <row r="2938">
          <cell r="O2938" t="str">
            <v>ЭТУ</v>
          </cell>
        </row>
        <row r="2939">
          <cell r="O2939" t="str">
            <v>ЭТУ</v>
          </cell>
        </row>
        <row r="2940">
          <cell r="O2940" t="str">
            <v>ЭТУ</v>
          </cell>
        </row>
        <row r="2941">
          <cell r="O2941" t="str">
            <v>ЭТУ</v>
          </cell>
        </row>
        <row r="2942">
          <cell r="O2942" t="str">
            <v>РЭС</v>
          </cell>
        </row>
        <row r="2943">
          <cell r="O2943" t="str">
            <v>РЭС</v>
          </cell>
        </row>
        <row r="2944">
          <cell r="O2944" t="str">
            <v>Гараж</v>
          </cell>
        </row>
        <row r="2945">
          <cell r="O2945" t="str">
            <v>Гараж</v>
          </cell>
        </row>
        <row r="2946">
          <cell r="O2946" t="str">
            <v>Гараж</v>
          </cell>
        </row>
        <row r="2947">
          <cell r="O2947" t="str">
            <v>РЭС</v>
          </cell>
        </row>
        <row r="2948">
          <cell r="O2948" t="str">
            <v>РЭС</v>
          </cell>
        </row>
        <row r="2949">
          <cell r="O2949" t="str">
            <v>РЭС</v>
          </cell>
        </row>
        <row r="2950">
          <cell r="O2950" t="str">
            <v>РЭС</v>
          </cell>
        </row>
        <row r="2951">
          <cell r="O2951" t="str">
            <v>РЭС</v>
          </cell>
        </row>
        <row r="2952">
          <cell r="O2952" t="str">
            <v>РЭС</v>
          </cell>
        </row>
        <row r="2953">
          <cell r="O2953" t="str">
            <v>РЭС</v>
          </cell>
        </row>
        <row r="2954">
          <cell r="O2954" t="str">
            <v>РЭС</v>
          </cell>
        </row>
        <row r="2955">
          <cell r="O2955" t="str">
            <v>РЭС</v>
          </cell>
        </row>
        <row r="2956">
          <cell r="O2956" t="str">
            <v>РЭС</v>
          </cell>
        </row>
        <row r="2957">
          <cell r="O2957" t="str">
            <v>РЭС</v>
          </cell>
        </row>
        <row r="2958">
          <cell r="O2958" t="str">
            <v>РЭС</v>
          </cell>
        </row>
        <row r="2959">
          <cell r="O2959" t="str">
            <v>РЭС</v>
          </cell>
        </row>
        <row r="2960">
          <cell r="O2960" t="str">
            <v>РЭС</v>
          </cell>
        </row>
        <row r="2961">
          <cell r="O2961" t="str">
            <v>РЭС</v>
          </cell>
        </row>
        <row r="2962">
          <cell r="O2962" t="str">
            <v>РЭС</v>
          </cell>
        </row>
        <row r="2963">
          <cell r="O2963" t="str">
            <v>РЭС</v>
          </cell>
        </row>
        <row r="2964">
          <cell r="O2964" t="str">
            <v>Гараж</v>
          </cell>
        </row>
        <row r="2966">
          <cell r="O2966" t="str">
            <v>РЭС</v>
          </cell>
        </row>
        <row r="2967">
          <cell r="O2967" t="str">
            <v>ЭТУ</v>
          </cell>
        </row>
        <row r="2968">
          <cell r="O2968" t="str">
            <v>РЭС</v>
          </cell>
        </row>
        <row r="2969">
          <cell r="O2969" t="str">
            <v>РК</v>
          </cell>
        </row>
        <row r="2970">
          <cell r="O2970" t="str">
            <v>РК</v>
          </cell>
        </row>
        <row r="2971">
          <cell r="O2971" t="str">
            <v>РК</v>
          </cell>
        </row>
        <row r="2972">
          <cell r="O2972" t="str">
            <v>ЭТУ</v>
          </cell>
        </row>
        <row r="2973">
          <cell r="O2973" t="str">
            <v>РК</v>
          </cell>
        </row>
        <row r="2974">
          <cell r="O2974" t="str">
            <v>РК</v>
          </cell>
        </row>
        <row r="2975">
          <cell r="O2975" t="str">
            <v>РК</v>
          </cell>
        </row>
        <row r="2976">
          <cell r="O2976" t="str">
            <v>РЭС</v>
          </cell>
        </row>
        <row r="2977">
          <cell r="O2977" t="str">
            <v>КИПиА</v>
          </cell>
        </row>
        <row r="2978">
          <cell r="O2978" t="str">
            <v>КИПиА</v>
          </cell>
        </row>
        <row r="2979">
          <cell r="O2979" t="str">
            <v>КИПиА</v>
          </cell>
        </row>
        <row r="2980">
          <cell r="O2980" t="str">
            <v>КИПиА</v>
          </cell>
        </row>
        <row r="2981">
          <cell r="O2981" t="str">
            <v>ОДС</v>
          </cell>
        </row>
        <row r="2982">
          <cell r="O2982" t="str">
            <v>КИПиА</v>
          </cell>
        </row>
        <row r="2983">
          <cell r="O2983" t="str">
            <v>КИПиА</v>
          </cell>
        </row>
        <row r="2984">
          <cell r="O2984" t="str">
            <v>КИПиА</v>
          </cell>
        </row>
        <row r="2985">
          <cell r="O2985" t="str">
            <v>КИПиА</v>
          </cell>
        </row>
        <row r="2986">
          <cell r="O2986" t="str">
            <v>КИПиА</v>
          </cell>
        </row>
        <row r="2987">
          <cell r="O2987" t="str">
            <v>КИПиА</v>
          </cell>
        </row>
        <row r="2988">
          <cell r="O2988" t="str">
            <v>КИПиА</v>
          </cell>
        </row>
        <row r="2989">
          <cell r="O2989" t="str">
            <v>КИПиА</v>
          </cell>
        </row>
        <row r="2990">
          <cell r="O2990" t="str">
            <v>КИПиА</v>
          </cell>
        </row>
        <row r="2991">
          <cell r="O2991" t="str">
            <v>КИПиА</v>
          </cell>
        </row>
        <row r="2992">
          <cell r="O2992" t="str">
            <v>КИПиА</v>
          </cell>
        </row>
        <row r="2993">
          <cell r="O2993" t="str">
            <v>КИПиА</v>
          </cell>
        </row>
        <row r="2994">
          <cell r="O2994" t="str">
            <v>КИПиА</v>
          </cell>
        </row>
        <row r="2995">
          <cell r="O2995" t="str">
            <v>ЭТУ</v>
          </cell>
        </row>
        <row r="2996">
          <cell r="O2996" t="str">
            <v>КИПиА</v>
          </cell>
        </row>
        <row r="2997">
          <cell r="O2997" t="str">
            <v>КИПиА</v>
          </cell>
        </row>
        <row r="2998">
          <cell r="O2998" t="str">
            <v>ЭТУ</v>
          </cell>
        </row>
        <row r="2999">
          <cell r="O2999" t="str">
            <v>ЭТУ</v>
          </cell>
        </row>
        <row r="3000">
          <cell r="O3000" t="str">
            <v>КИПиА</v>
          </cell>
        </row>
        <row r="3001">
          <cell r="O3001" t="str">
            <v>КИПиА</v>
          </cell>
        </row>
        <row r="3002">
          <cell r="O3002" t="str">
            <v>КИПиА</v>
          </cell>
        </row>
        <row r="3003">
          <cell r="O3003" t="str">
            <v>КИПиА</v>
          </cell>
        </row>
        <row r="3004">
          <cell r="O3004" t="str">
            <v>КИПиА</v>
          </cell>
        </row>
        <row r="3005">
          <cell r="O3005" t="str">
            <v>КИПиА</v>
          </cell>
        </row>
        <row r="3006">
          <cell r="O3006" t="str">
            <v>КИПиА</v>
          </cell>
        </row>
        <row r="3007">
          <cell r="O3007" t="str">
            <v>КИПиА</v>
          </cell>
        </row>
        <row r="3008">
          <cell r="O3008" t="str">
            <v>ЭТУ</v>
          </cell>
        </row>
        <row r="3009">
          <cell r="O3009" t="str">
            <v>КИПиА</v>
          </cell>
        </row>
        <row r="3010">
          <cell r="O3010" t="str">
            <v>РК</v>
          </cell>
        </row>
        <row r="3011">
          <cell r="O3011" t="str">
            <v>ЭТУ</v>
          </cell>
        </row>
        <row r="3013">
          <cell r="O3013" t="str">
            <v>Прибор учета тепловой энергии</v>
          </cell>
        </row>
        <row r="3014">
          <cell r="O3014" t="str">
            <v>Прибор учета тепловой энергии</v>
          </cell>
        </row>
        <row r="3015">
          <cell r="O3015" t="str">
            <v>Прибор учета тепловой энергии</v>
          </cell>
        </row>
        <row r="3016">
          <cell r="O3016" t="str">
            <v>Прибор учета тепловой энергии</v>
          </cell>
        </row>
        <row r="3017">
          <cell r="O3017" t="str">
            <v>Прибор учета тепловой энергии</v>
          </cell>
        </row>
        <row r="3018">
          <cell r="O3018" t="str">
            <v>Прибор учета тепловой энергии</v>
          </cell>
        </row>
        <row r="3019">
          <cell r="O3019" t="str">
            <v>Прибор учета тепловой энергии</v>
          </cell>
        </row>
        <row r="3020">
          <cell r="O3020" t="str">
            <v>Прибор учета тепловой энергии</v>
          </cell>
        </row>
        <row r="3021">
          <cell r="O3021" t="str">
            <v>Прибор учета тепловой энергии</v>
          </cell>
        </row>
        <row r="3022">
          <cell r="O3022" t="str">
            <v>Прибор учета тепловой энергии</v>
          </cell>
        </row>
        <row r="3023">
          <cell r="O3023" t="str">
            <v>Прибор учета тепловой энергии</v>
          </cell>
        </row>
        <row r="3024">
          <cell r="O3024" t="str">
            <v>Прибор учета тепловой энергии</v>
          </cell>
        </row>
        <row r="3025">
          <cell r="O3025" t="str">
            <v>Прибор учета тепловой энергии</v>
          </cell>
        </row>
        <row r="3026">
          <cell r="O3026" t="str">
            <v>Прибор учета тепловой энергии</v>
          </cell>
        </row>
        <row r="3027">
          <cell r="O3027" t="str">
            <v>Прибор учета тепловой энергии</v>
          </cell>
        </row>
        <row r="3028">
          <cell r="O3028" t="str">
            <v>Прибор учета тепловой энергии</v>
          </cell>
        </row>
        <row r="3029">
          <cell r="O3029" t="str">
            <v>Прибор учета тепловой энергии</v>
          </cell>
        </row>
        <row r="3030">
          <cell r="O3030" t="str">
            <v>Прибор учета тепловой энергии</v>
          </cell>
        </row>
        <row r="3031">
          <cell r="O3031" t="str">
            <v>Прибор учета тепловой энергии</v>
          </cell>
        </row>
        <row r="3032">
          <cell r="O3032" t="str">
            <v>Прибор учета тепловой энергии</v>
          </cell>
        </row>
        <row r="3033">
          <cell r="O3033" t="str">
            <v>Прибор учета тепловой энергии</v>
          </cell>
        </row>
        <row r="3034">
          <cell r="O3034" t="str">
            <v>Прибор учета тепловой энергии</v>
          </cell>
        </row>
        <row r="3035">
          <cell r="O3035" t="str">
            <v>Прибор учета тепловой энергии</v>
          </cell>
        </row>
        <row r="3036">
          <cell r="O3036" t="str">
            <v>Прибор учета тепловой энергии</v>
          </cell>
        </row>
        <row r="3037">
          <cell r="O3037" t="str">
            <v>Прибор учета тепловой энергии</v>
          </cell>
        </row>
        <row r="3038">
          <cell r="O3038" t="str">
            <v>Прибор учета тепловой энергии</v>
          </cell>
        </row>
        <row r="3039">
          <cell r="O3039" t="str">
            <v>Прибор учета тепловой энергии</v>
          </cell>
        </row>
        <row r="3040">
          <cell r="O3040" t="str">
            <v>Прибор учета тепловой энергии</v>
          </cell>
        </row>
        <row r="3041">
          <cell r="O3041" t="str">
            <v>Прибор учета тепловой энергии</v>
          </cell>
        </row>
        <row r="3042">
          <cell r="O3042" t="str">
            <v>Прибор учета тепловой энергии</v>
          </cell>
        </row>
        <row r="3043">
          <cell r="O3043" t="str">
            <v>Прибор учета тепловой энергии</v>
          </cell>
        </row>
        <row r="3044">
          <cell r="O3044" t="str">
            <v>Прибор учета тепловой энергии</v>
          </cell>
        </row>
        <row r="3045">
          <cell r="O3045" t="str">
            <v>Прибор учета тепловой энергии</v>
          </cell>
        </row>
        <row r="3046">
          <cell r="O3046" t="str">
            <v>Прибор учета тепловой энергии</v>
          </cell>
        </row>
        <row r="3047">
          <cell r="O3047" t="str">
            <v>Прибор учета тепловой энергии</v>
          </cell>
        </row>
        <row r="3048">
          <cell r="O3048" t="str">
            <v>Прибор учета тепловой энергии</v>
          </cell>
        </row>
        <row r="3049">
          <cell r="O3049" t="str">
            <v>Прибор учета тепловой энергии</v>
          </cell>
        </row>
        <row r="3050">
          <cell r="O3050" t="str">
            <v>Прибор учета тепловой энергии</v>
          </cell>
        </row>
        <row r="3051">
          <cell r="O3051" t="str">
            <v>Прибор учета тепловой энергии</v>
          </cell>
        </row>
        <row r="3052">
          <cell r="O3052" t="str">
            <v>Прибор учета тепловой энергии</v>
          </cell>
        </row>
        <row r="3053">
          <cell r="O3053" t="str">
            <v>Прибор учета тепловой энергии</v>
          </cell>
        </row>
        <row r="3054">
          <cell r="O3054" t="str">
            <v>Прибор учета тепловой энергии</v>
          </cell>
        </row>
        <row r="3055">
          <cell r="O3055" t="str">
            <v>Прибор учета тепловой энергии</v>
          </cell>
        </row>
        <row r="3056">
          <cell r="O3056" t="str">
            <v>Прибор учета тепловой энергии</v>
          </cell>
        </row>
        <row r="3057">
          <cell r="O3057" t="str">
            <v>Прибор учета тепловой энергии</v>
          </cell>
        </row>
        <row r="3058">
          <cell r="O3058" t="str">
            <v>Прибор учета тепловой энергии</v>
          </cell>
        </row>
        <row r="3059">
          <cell r="O3059" t="str">
            <v>Прибор учета тепловой энергии</v>
          </cell>
        </row>
        <row r="3060">
          <cell r="O3060" t="str">
            <v>Прибор учета тепловой энергии</v>
          </cell>
        </row>
        <row r="3061">
          <cell r="O3061" t="str">
            <v>Прибор учета тепловой энергии</v>
          </cell>
        </row>
        <row r="3062">
          <cell r="O3062" t="str">
            <v>Прибор учета тепловой энергии</v>
          </cell>
        </row>
        <row r="3063">
          <cell r="O3063" t="str">
            <v>Прибор учета тепловой энергии</v>
          </cell>
        </row>
        <row r="3064">
          <cell r="O3064" t="str">
            <v>Прибор учета тепловой энергии</v>
          </cell>
        </row>
        <row r="3065">
          <cell r="O3065" t="str">
            <v>Прибор учета тепловой энергии</v>
          </cell>
        </row>
        <row r="3066">
          <cell r="O3066" t="str">
            <v>Прибор учета тепловой энергии</v>
          </cell>
        </row>
        <row r="3067">
          <cell r="O3067" t="str">
            <v>Прибор учета тепловой энергии</v>
          </cell>
        </row>
        <row r="3068">
          <cell r="O3068" t="str">
            <v>Прибор учета тепловой энергии</v>
          </cell>
        </row>
        <row r="3069">
          <cell r="O3069" t="str">
            <v>Прибор учета тепловой энергии</v>
          </cell>
        </row>
        <row r="3070">
          <cell r="O3070" t="str">
            <v>Прибор учета тепловой энергии</v>
          </cell>
        </row>
        <row r="3071">
          <cell r="O3071" t="str">
            <v>Прибор учета тепловой энергии</v>
          </cell>
        </row>
        <row r="3072">
          <cell r="O3072" t="str">
            <v>Прибор учета тепловой энергии</v>
          </cell>
        </row>
        <row r="3073">
          <cell r="O3073" t="str">
            <v>Прибор учета тепловой энергии</v>
          </cell>
        </row>
        <row r="3074">
          <cell r="O3074" t="str">
            <v>Прибор учета тепловой энергии</v>
          </cell>
        </row>
        <row r="3075">
          <cell r="O3075" t="str">
            <v>Прибор учета тепловой энергии</v>
          </cell>
        </row>
        <row r="3076">
          <cell r="O3076" t="str">
            <v>Прибор учета тепловой энергии</v>
          </cell>
        </row>
        <row r="3077">
          <cell r="O3077" t="str">
            <v>Прибор учета тепловой энергии</v>
          </cell>
        </row>
        <row r="3078">
          <cell r="O3078" t="str">
            <v>Прибор учета тепловой энергии</v>
          </cell>
        </row>
        <row r="3079">
          <cell r="O3079" t="str">
            <v>Прибор учета тепловой энергии</v>
          </cell>
        </row>
        <row r="3080">
          <cell r="O3080" t="str">
            <v>Прибор учета тепловой энергии</v>
          </cell>
        </row>
        <row r="3081">
          <cell r="O3081" t="str">
            <v>Прибор учета тепловой энергии</v>
          </cell>
        </row>
        <row r="3082">
          <cell r="O3082" t="str">
            <v>Прибор учета тепловой энергии</v>
          </cell>
        </row>
        <row r="3083">
          <cell r="O3083" t="str">
            <v>Прибор учета тепловой энергии</v>
          </cell>
        </row>
        <row r="3084">
          <cell r="O3084" t="str">
            <v>Прибор учета тепловой энергии</v>
          </cell>
        </row>
        <row r="3085">
          <cell r="O3085" t="str">
            <v>Прибор учета тепловой энергии</v>
          </cell>
        </row>
        <row r="3086">
          <cell r="O3086" t="str">
            <v>Прибор учета тепловой энергии</v>
          </cell>
        </row>
        <row r="3087">
          <cell r="O3087" t="str">
            <v>Прибор учета тепловой энергии</v>
          </cell>
        </row>
        <row r="3088">
          <cell r="O3088" t="str">
            <v>Прибор учета тепловой энергии</v>
          </cell>
        </row>
        <row r="3089">
          <cell r="O3089" t="str">
            <v>Прибор учета тепловой энергии</v>
          </cell>
        </row>
        <row r="3090">
          <cell r="O3090" t="str">
            <v>Прибор учета тепловой энергии</v>
          </cell>
        </row>
        <row r="3091">
          <cell r="O3091" t="str">
            <v>Прибор учета тепловой энергии</v>
          </cell>
        </row>
        <row r="3092">
          <cell r="O3092" t="str">
            <v>Прибор учета тепловой энергии</v>
          </cell>
        </row>
        <row r="3093">
          <cell r="O3093" t="str">
            <v>Прибор учета тепловой энергии</v>
          </cell>
        </row>
        <row r="3094">
          <cell r="O3094" t="str">
            <v>Прибор учета тепловой энергии</v>
          </cell>
        </row>
        <row r="3095">
          <cell r="O3095" t="str">
            <v>Прибор учета тепловой энергии</v>
          </cell>
        </row>
        <row r="3096">
          <cell r="O3096" t="str">
            <v>Прибор учета тепловой энергии</v>
          </cell>
        </row>
        <row r="3097">
          <cell r="O3097" t="str">
            <v>Прибор учета тепловой энергии</v>
          </cell>
        </row>
        <row r="3098">
          <cell r="O3098" t="str">
            <v>Прибор учета тепловой энергии</v>
          </cell>
        </row>
        <row r="3099">
          <cell r="O3099" t="str">
            <v>Прибор учета тепловой энергии</v>
          </cell>
        </row>
        <row r="3100">
          <cell r="O3100" t="str">
            <v>Прибор учета тепловой энергии</v>
          </cell>
        </row>
        <row r="3101">
          <cell r="O3101" t="str">
            <v>Прибор учета тепловой энергии</v>
          </cell>
        </row>
        <row r="3102">
          <cell r="O3102" t="str">
            <v>Прибор учета тепловой энергии</v>
          </cell>
        </row>
        <row r="3103">
          <cell r="O3103" t="str">
            <v>Прибор учета тепловой энергии</v>
          </cell>
        </row>
        <row r="3104">
          <cell r="O3104" t="str">
            <v>Прибор учета тепловой энергии</v>
          </cell>
        </row>
        <row r="3105">
          <cell r="O3105" t="str">
            <v>Прибор учета тепловой энергии</v>
          </cell>
        </row>
        <row r="3106">
          <cell r="O3106" t="str">
            <v>Прибор учета тепловой энергии</v>
          </cell>
        </row>
        <row r="3107">
          <cell r="O3107" t="str">
            <v>Прибор учета тепловой энергии</v>
          </cell>
        </row>
        <row r="3108">
          <cell r="O3108" t="str">
            <v>Прибор учета тепловой энергии</v>
          </cell>
        </row>
        <row r="3109">
          <cell r="O3109" t="str">
            <v>Прибор учета тепловой энергии</v>
          </cell>
        </row>
        <row r="3110">
          <cell r="O3110" t="str">
            <v>Прибор учета тепловой энергии</v>
          </cell>
        </row>
        <row r="3111">
          <cell r="O3111" t="str">
            <v>Прибор учета тепловой энергии</v>
          </cell>
        </row>
        <row r="3112">
          <cell r="O3112" t="str">
            <v>Прибор учета тепловой энергии</v>
          </cell>
        </row>
        <row r="3113">
          <cell r="O3113" t="str">
            <v>Прибор учета тепловой энергии</v>
          </cell>
        </row>
        <row r="3114">
          <cell r="O3114" t="str">
            <v>Прибор учета тепловой энергии</v>
          </cell>
        </row>
        <row r="3115">
          <cell r="O3115" t="str">
            <v>Прибор учета тепловой энергии</v>
          </cell>
        </row>
        <row r="3116">
          <cell r="O3116" t="str">
            <v>Прибор учета тепловой энергии</v>
          </cell>
        </row>
        <row r="3117">
          <cell r="O3117" t="str">
            <v>Прибор учета тепловой энергии</v>
          </cell>
        </row>
        <row r="3118">
          <cell r="O3118" t="str">
            <v>Прибор учета тепловой энергии</v>
          </cell>
        </row>
        <row r="3119">
          <cell r="O3119" t="str">
            <v>Прибор учета тепловой энергии</v>
          </cell>
        </row>
        <row r="3120">
          <cell r="O3120" t="str">
            <v>Прибор учета тепловой энергии</v>
          </cell>
        </row>
        <row r="3121">
          <cell r="O3121" t="str">
            <v>Прибор учета тепловой энергии</v>
          </cell>
        </row>
        <row r="3122">
          <cell r="O3122" t="str">
            <v>Прибор учета тепловой энергии</v>
          </cell>
        </row>
        <row r="3123">
          <cell r="O3123" t="str">
            <v>Прибор учета тепловой энергии</v>
          </cell>
        </row>
        <row r="3124">
          <cell r="O3124" t="str">
            <v>Прибор учета тепловой энергии</v>
          </cell>
        </row>
        <row r="3125">
          <cell r="O3125" t="str">
            <v>Прибор учета тепловой энергии</v>
          </cell>
        </row>
        <row r="3126">
          <cell r="O3126" t="str">
            <v>Прибор учета тепловой энергии</v>
          </cell>
        </row>
        <row r="3127">
          <cell r="O3127" t="str">
            <v>Прибор учета тепловой энергии</v>
          </cell>
        </row>
        <row r="3128">
          <cell r="O3128" t="str">
            <v>Прибор учета тепловой энергии</v>
          </cell>
        </row>
        <row r="3129">
          <cell r="O3129" t="str">
            <v>Прибор учета тепловой энергии</v>
          </cell>
        </row>
        <row r="3130">
          <cell r="O3130" t="str">
            <v>Прибор учета тепловой энергии</v>
          </cell>
        </row>
        <row r="3131">
          <cell r="O3131" t="str">
            <v>Прибор учета тепловой энергии</v>
          </cell>
        </row>
        <row r="3132">
          <cell r="O3132" t="str">
            <v>Прибор учета тепловой энергии</v>
          </cell>
        </row>
        <row r="3133">
          <cell r="O3133" t="str">
            <v>Прибор учета тепловой энергии</v>
          </cell>
        </row>
        <row r="3134">
          <cell r="O3134" t="str">
            <v>Прибор учета тепловой энергии</v>
          </cell>
        </row>
        <row r="3135">
          <cell r="O3135" t="str">
            <v>Прибор учета тепловой энергии</v>
          </cell>
        </row>
        <row r="3136">
          <cell r="O3136" t="str">
            <v>Прибор учета тепловой энергии</v>
          </cell>
        </row>
        <row r="3137">
          <cell r="O3137" t="str">
            <v>Прибор учета тепловой энергии</v>
          </cell>
        </row>
        <row r="3138">
          <cell r="O3138" t="str">
            <v>Прибор учета тепловой энергии</v>
          </cell>
        </row>
        <row r="3139">
          <cell r="O3139" t="str">
            <v>Прибор учета тепловой энергии</v>
          </cell>
        </row>
        <row r="3140">
          <cell r="O3140" t="str">
            <v>Прибор учета тепловой энергии</v>
          </cell>
        </row>
        <row r="3141">
          <cell r="O3141" t="str">
            <v>Прибор учета тепловой энергии</v>
          </cell>
        </row>
        <row r="3142">
          <cell r="O3142" t="str">
            <v>Прибор учета тепловой энергии</v>
          </cell>
        </row>
        <row r="3143">
          <cell r="O3143" t="str">
            <v>Прибор учета тепловой энергии</v>
          </cell>
        </row>
        <row r="3144">
          <cell r="O3144" t="str">
            <v>Прибор учета тепловой энергии</v>
          </cell>
        </row>
        <row r="3145">
          <cell r="O3145" t="str">
            <v>Прибор учета тепловой энергии</v>
          </cell>
        </row>
        <row r="3146">
          <cell r="O3146" t="str">
            <v>Прибор учета тепловой энергии</v>
          </cell>
        </row>
        <row r="3147">
          <cell r="O3147" t="str">
            <v>Прибор учета тепловой энергии</v>
          </cell>
        </row>
        <row r="3148">
          <cell r="O3148" t="str">
            <v>Прибор учета тепловой энергии</v>
          </cell>
        </row>
        <row r="3149">
          <cell r="O3149" t="str">
            <v>Прибор учета тепловой энергии</v>
          </cell>
        </row>
        <row r="3150">
          <cell r="O3150" t="str">
            <v>Прибор учета тепловой энергии</v>
          </cell>
        </row>
        <row r="3151">
          <cell r="O3151" t="str">
            <v>Прибор учета тепловой энергии</v>
          </cell>
        </row>
        <row r="3152">
          <cell r="O3152" t="str">
            <v>Прибор учета тепловой энергии</v>
          </cell>
        </row>
        <row r="3153">
          <cell r="O3153" t="str">
            <v>Прибор учета тепловой энергии</v>
          </cell>
        </row>
        <row r="3154">
          <cell r="O3154" t="str">
            <v>Прибор учета тепловой энергии</v>
          </cell>
        </row>
        <row r="3155">
          <cell r="O3155" t="str">
            <v>Прибор учета тепловой энергии</v>
          </cell>
        </row>
        <row r="3156">
          <cell r="O3156" t="str">
            <v>Прибор учета тепловой энергии</v>
          </cell>
        </row>
        <row r="3157">
          <cell r="O3157" t="str">
            <v>Прибор учета тепловой энергии</v>
          </cell>
        </row>
        <row r="3158">
          <cell r="O3158" t="str">
            <v>Прибор учета тепловой энергии</v>
          </cell>
        </row>
        <row r="3159">
          <cell r="O3159" t="str">
            <v>Прибор учета тепловой энергии</v>
          </cell>
        </row>
        <row r="3160">
          <cell r="O3160" t="str">
            <v>Прибор учета тепловой энергии</v>
          </cell>
        </row>
        <row r="3161">
          <cell r="O3161" t="str">
            <v>Прибор учета тепловой энергии</v>
          </cell>
        </row>
        <row r="3162">
          <cell r="O3162" t="str">
            <v>Прибор учета тепловой энергии</v>
          </cell>
        </row>
        <row r="3163">
          <cell r="O3163" t="str">
            <v>Прибор учета тепловой энергии</v>
          </cell>
        </row>
        <row r="3164">
          <cell r="O3164" t="str">
            <v>Прибор учета тепловой энергии</v>
          </cell>
        </row>
        <row r="3165">
          <cell r="O3165" t="str">
            <v>Прибор учета тепловой энергии</v>
          </cell>
        </row>
        <row r="3166">
          <cell r="O3166" t="str">
            <v>Прибор учета тепловой энергии</v>
          </cell>
        </row>
        <row r="3167">
          <cell r="O3167" t="str">
            <v>Прибор учета тепловой энергии</v>
          </cell>
        </row>
        <row r="3168">
          <cell r="O3168" t="str">
            <v>Прибор учета тепловой энергии</v>
          </cell>
        </row>
        <row r="3169">
          <cell r="O3169" t="str">
            <v>Прибор учета тепловой энергии</v>
          </cell>
        </row>
        <row r="3170">
          <cell r="O3170" t="str">
            <v>Прибор учета тепловой энергии</v>
          </cell>
        </row>
        <row r="3171">
          <cell r="O3171" t="str">
            <v>Прибор учета тепловой энергии</v>
          </cell>
        </row>
        <row r="3172">
          <cell r="O3172" t="str">
            <v>Прибор учета тепловой энергии</v>
          </cell>
        </row>
        <row r="3173">
          <cell r="O3173" t="str">
            <v>Прибор учета тепловой энергии</v>
          </cell>
        </row>
        <row r="3174">
          <cell r="O3174" t="str">
            <v>Прибор учета тепловой энергии</v>
          </cell>
        </row>
        <row r="3175">
          <cell r="O3175" t="str">
            <v>Прибор учета тепловой энергии</v>
          </cell>
        </row>
        <row r="3176">
          <cell r="O3176" t="str">
            <v>Прибор учета тепловой энергии</v>
          </cell>
        </row>
        <row r="3177">
          <cell r="O3177" t="str">
            <v>Прибор учета тепловой энергии</v>
          </cell>
        </row>
        <row r="3178">
          <cell r="O3178" t="str">
            <v>Прибор учета тепловой энергии</v>
          </cell>
        </row>
        <row r="3179">
          <cell r="O3179" t="str">
            <v>Прибор учета тепловой энергии</v>
          </cell>
        </row>
        <row r="3180">
          <cell r="O3180" t="str">
            <v>Прибор учета тепловой энергии</v>
          </cell>
        </row>
        <row r="3181">
          <cell r="O3181" t="str">
            <v>Прибор учета тепловой энергии</v>
          </cell>
        </row>
        <row r="3182">
          <cell r="O3182" t="str">
            <v>Прибор учета тепловой энергии</v>
          </cell>
        </row>
        <row r="3183">
          <cell r="O3183" t="str">
            <v>Прибор учета тепловой энергии</v>
          </cell>
        </row>
        <row r="3184">
          <cell r="O3184" t="str">
            <v>Прибор учета тепловой энергии</v>
          </cell>
        </row>
        <row r="3185">
          <cell r="O3185" t="str">
            <v>Прибор учета тепловой энергии</v>
          </cell>
        </row>
        <row r="3186">
          <cell r="O3186" t="str">
            <v>Прибор учета тепловой энергии</v>
          </cell>
        </row>
        <row r="3187">
          <cell r="O3187" t="str">
            <v>Прибор учета тепловой энергии</v>
          </cell>
        </row>
        <row r="3188">
          <cell r="O3188" t="str">
            <v>Прибор учета тепловой энергии</v>
          </cell>
        </row>
        <row r="3189">
          <cell r="O3189" t="str">
            <v>Прибор учета тепловой энергии</v>
          </cell>
        </row>
        <row r="3190">
          <cell r="O3190" t="str">
            <v>Прибор учета тепловой энергии</v>
          </cell>
        </row>
        <row r="3191">
          <cell r="O3191" t="str">
            <v>Прибор учета тепловой энергии</v>
          </cell>
        </row>
        <row r="3192">
          <cell r="O3192" t="str">
            <v>Прибор учета тепловой энергии</v>
          </cell>
        </row>
        <row r="3193">
          <cell r="O3193" t="str">
            <v>Прибор учета тепловой энергии</v>
          </cell>
        </row>
        <row r="3194">
          <cell r="O3194" t="str">
            <v>Прибор учета тепловой энергии</v>
          </cell>
        </row>
        <row r="3195">
          <cell r="O3195" t="str">
            <v>Прибор учета тепловой энергии</v>
          </cell>
        </row>
        <row r="3196">
          <cell r="O3196" t="str">
            <v>Прибор учета тепловой энергии</v>
          </cell>
        </row>
        <row r="3197">
          <cell r="O3197" t="str">
            <v>Прибор учета тепловой энергии</v>
          </cell>
        </row>
        <row r="3198">
          <cell r="O3198" t="str">
            <v>Прибор учета тепловой энергии</v>
          </cell>
        </row>
        <row r="3199">
          <cell r="O3199" t="str">
            <v>Прибор учета тепловой энергии</v>
          </cell>
        </row>
        <row r="3200">
          <cell r="O3200" t="str">
            <v>Прибор учета тепловой энергии</v>
          </cell>
        </row>
        <row r="3201">
          <cell r="O3201" t="str">
            <v>Прибор учета тепловой энергии</v>
          </cell>
        </row>
        <row r="3202">
          <cell r="O3202" t="str">
            <v>Прибор учета тепловой энергии</v>
          </cell>
        </row>
        <row r="3203">
          <cell r="O3203" t="str">
            <v>Прибор учета тепловой энергии</v>
          </cell>
        </row>
        <row r="3204">
          <cell r="O3204" t="str">
            <v>Прибор учета тепловой энергии</v>
          </cell>
        </row>
        <row r="3205">
          <cell r="O3205" t="str">
            <v>Прибор учета тепловой энергии</v>
          </cell>
        </row>
        <row r="3206">
          <cell r="O3206" t="str">
            <v>Прибор учета тепловой энергии</v>
          </cell>
        </row>
        <row r="3207">
          <cell r="O3207" t="str">
            <v>Прибор учета тепловой энергии</v>
          </cell>
        </row>
        <row r="3208">
          <cell r="O3208" t="str">
            <v>Прибор учета тепловой энергии</v>
          </cell>
        </row>
        <row r="3209">
          <cell r="O3209" t="str">
            <v>Прибор учета тепловой энергии</v>
          </cell>
        </row>
        <row r="3210">
          <cell r="O3210" t="str">
            <v>Прибор учета тепловой энергии</v>
          </cell>
        </row>
        <row r="3211">
          <cell r="O3211" t="str">
            <v>Прибор учета тепловой энергии</v>
          </cell>
        </row>
        <row r="3212">
          <cell r="O3212" t="str">
            <v>Прибор учета тепловой энергии</v>
          </cell>
        </row>
        <row r="3213">
          <cell r="O3213" t="str">
            <v>Прибор учета тепловой энергии</v>
          </cell>
        </row>
        <row r="3214">
          <cell r="O3214" t="str">
            <v>Прибор учета тепловой энергии</v>
          </cell>
        </row>
        <row r="3215">
          <cell r="O3215" t="str">
            <v>Прибор учета тепловой энергии</v>
          </cell>
        </row>
        <row r="3216">
          <cell r="O3216" t="str">
            <v>Прибор учета тепловой энергии</v>
          </cell>
        </row>
        <row r="3217">
          <cell r="O3217" t="str">
            <v>Прибор учета тепловой энергии</v>
          </cell>
        </row>
        <row r="3218">
          <cell r="O3218" t="str">
            <v>Прибор учета тепловой энергии</v>
          </cell>
        </row>
        <row r="3219">
          <cell r="O3219" t="str">
            <v>Прибор учета тепловой энергии</v>
          </cell>
        </row>
        <row r="3220">
          <cell r="O3220" t="str">
            <v>Прибор учета тепловой энергии</v>
          </cell>
        </row>
        <row r="3221">
          <cell r="O3221" t="str">
            <v>Прибор учета тепловой энергии</v>
          </cell>
        </row>
        <row r="3222">
          <cell r="O3222" t="str">
            <v>Прибор учета тепловой энергии</v>
          </cell>
        </row>
        <row r="3223">
          <cell r="O3223" t="str">
            <v>Прибор учета тепловой энергии</v>
          </cell>
        </row>
        <row r="3224">
          <cell r="O3224" t="str">
            <v>Прибор учета тепловой энергии</v>
          </cell>
        </row>
        <row r="3225">
          <cell r="O3225" t="str">
            <v>Прибор учета тепловой энергии</v>
          </cell>
        </row>
        <row r="3226">
          <cell r="O3226" t="str">
            <v>Прибор учета тепловой энергии</v>
          </cell>
        </row>
        <row r="3227">
          <cell r="O3227" t="str">
            <v>Прибор учета тепловой энергии</v>
          </cell>
        </row>
        <row r="3228">
          <cell r="O3228" t="str">
            <v>Прибор учета тепловой энергии</v>
          </cell>
        </row>
        <row r="3229">
          <cell r="O3229" t="str">
            <v>Прибор учета тепловой энергии</v>
          </cell>
        </row>
        <row r="3230">
          <cell r="O3230" t="str">
            <v>Прибор учета тепловой энергии</v>
          </cell>
        </row>
        <row r="3231">
          <cell r="O3231" t="str">
            <v>Прибор учета тепловой энергии</v>
          </cell>
        </row>
        <row r="3232">
          <cell r="O3232" t="str">
            <v>Прибор учета тепловой энергии</v>
          </cell>
        </row>
        <row r="3233">
          <cell r="O3233" t="str">
            <v>Прибор учета тепловой энергии</v>
          </cell>
        </row>
        <row r="3234">
          <cell r="O3234" t="str">
            <v>Прибор учета тепловой энергии</v>
          </cell>
        </row>
        <row r="3235">
          <cell r="O3235" t="str">
            <v>Прибор учета тепловой энергии</v>
          </cell>
        </row>
        <row r="3236">
          <cell r="O3236" t="str">
            <v>Прибор учета тепловой энергии</v>
          </cell>
        </row>
        <row r="3237">
          <cell r="O3237" t="str">
            <v>Прибор учета тепловой энергии</v>
          </cell>
        </row>
        <row r="3238">
          <cell r="O3238" t="str">
            <v>Прибор учета тепловой энергии</v>
          </cell>
        </row>
        <row r="3239">
          <cell r="O3239" t="str">
            <v>Прибор учета тепловой энергии</v>
          </cell>
        </row>
        <row r="3240">
          <cell r="O3240" t="str">
            <v>Прибор учета тепловой энергии</v>
          </cell>
        </row>
        <row r="3241">
          <cell r="O3241" t="str">
            <v>Прибор учета тепловой энергии</v>
          </cell>
        </row>
        <row r="3242">
          <cell r="O3242" t="str">
            <v>Прибор учета тепловой энергии</v>
          </cell>
        </row>
        <row r="3243">
          <cell r="O3243" t="str">
            <v>Прибор учета тепловой энергии</v>
          </cell>
        </row>
        <row r="3244">
          <cell r="O3244" t="str">
            <v>Прибор учета тепловой энергии</v>
          </cell>
        </row>
        <row r="3245">
          <cell r="O3245" t="str">
            <v>Прибор учета тепловой энергии</v>
          </cell>
        </row>
        <row r="3246">
          <cell r="O3246" t="str">
            <v>Прибор учета тепловой энергии</v>
          </cell>
        </row>
        <row r="3247">
          <cell r="O3247" t="str">
            <v>Прибор учета тепловой энергии</v>
          </cell>
        </row>
        <row r="3248">
          <cell r="O3248" t="str">
            <v>Прибор учета тепловой энергии</v>
          </cell>
        </row>
        <row r="3249">
          <cell r="O3249" t="str">
            <v>Прибор учета тепловой энергии</v>
          </cell>
        </row>
        <row r="3250">
          <cell r="O3250" t="str">
            <v>Прибор учета тепловой энергии</v>
          </cell>
        </row>
        <row r="3251">
          <cell r="O3251" t="str">
            <v>Прибор учета тепловой энергии</v>
          </cell>
        </row>
        <row r="3252">
          <cell r="O3252" t="str">
            <v>Прибор учета тепловой энергии</v>
          </cell>
        </row>
        <row r="3253">
          <cell r="O3253" t="str">
            <v>Прибор учета тепловой энергии</v>
          </cell>
        </row>
        <row r="3254">
          <cell r="O3254" t="str">
            <v>Прибор учета тепловой энергии</v>
          </cell>
        </row>
        <row r="3255">
          <cell r="O3255" t="str">
            <v>Прибор учета тепловой энергии</v>
          </cell>
        </row>
        <row r="3256">
          <cell r="O3256" t="str">
            <v>Прибор учета тепловой энергии</v>
          </cell>
        </row>
        <row r="3257">
          <cell r="O3257" t="str">
            <v>Прибор учета тепловой энергии</v>
          </cell>
        </row>
        <row r="3258">
          <cell r="O3258" t="str">
            <v>Прибор учета тепловой энергии</v>
          </cell>
        </row>
        <row r="3259">
          <cell r="O3259" t="str">
            <v>Прибор учета тепловой энергии</v>
          </cell>
        </row>
        <row r="3260">
          <cell r="O3260" t="str">
            <v>Прибор учета тепловой энергии</v>
          </cell>
        </row>
        <row r="3261">
          <cell r="O3261" t="str">
            <v>Прибор учета тепловой энергии</v>
          </cell>
        </row>
        <row r="3262">
          <cell r="O3262" t="str">
            <v>Прибор учета тепловой энергии</v>
          </cell>
        </row>
        <row r="3263">
          <cell r="O3263" t="str">
            <v>Прибор учета тепловой энергии</v>
          </cell>
        </row>
        <row r="3264">
          <cell r="O3264" t="str">
            <v>Прибор учета тепловой энергии</v>
          </cell>
        </row>
        <row r="3265">
          <cell r="O3265" t="str">
            <v>Прибор учета тепловой энергии</v>
          </cell>
        </row>
        <row r="3266">
          <cell r="O3266" t="str">
            <v>Прибор учета тепловой энергии</v>
          </cell>
        </row>
        <row r="3267">
          <cell r="O3267" t="str">
            <v>Прибор учета тепловой энергии</v>
          </cell>
        </row>
        <row r="3268">
          <cell r="O3268" t="str">
            <v>Прибор учета тепловой энергии</v>
          </cell>
        </row>
        <row r="3269">
          <cell r="O3269" t="str">
            <v>Прибор учета тепловой энергии</v>
          </cell>
        </row>
        <row r="3270">
          <cell r="O3270" t="str">
            <v>Прибор учета тепловой энергии</v>
          </cell>
        </row>
        <row r="3271">
          <cell r="O3271" t="str">
            <v>Прибор учета тепловой энергии</v>
          </cell>
        </row>
        <row r="3272">
          <cell r="O3272" t="str">
            <v>Прибор учета тепловой энергии</v>
          </cell>
        </row>
        <row r="3273">
          <cell r="O3273" t="str">
            <v>Прибор учета тепловой энергии</v>
          </cell>
        </row>
        <row r="3274">
          <cell r="O3274" t="str">
            <v>Прибор учета тепловой энергии</v>
          </cell>
        </row>
        <row r="3275">
          <cell r="O3275" t="str">
            <v>Прибор учета тепловой энергии</v>
          </cell>
        </row>
        <row r="3276">
          <cell r="O3276" t="str">
            <v>Прибор учета тепловой энергии</v>
          </cell>
        </row>
        <row r="3277">
          <cell r="O3277" t="str">
            <v>Прибор учета тепловой энергии</v>
          </cell>
        </row>
        <row r="3278">
          <cell r="O3278" t="str">
            <v>Прибор учета тепловой энергии</v>
          </cell>
        </row>
        <row r="3279">
          <cell r="O3279" t="str">
            <v>Прибор учета тепловой энергии</v>
          </cell>
        </row>
        <row r="3280">
          <cell r="O3280" t="str">
            <v>Прибор учета тепловой энергии</v>
          </cell>
        </row>
        <row r="3281">
          <cell r="O3281" t="str">
            <v>Прибор учета тепловой энергии</v>
          </cell>
        </row>
        <row r="3282">
          <cell r="O3282" t="str">
            <v>Прибор учета тепловой энергии</v>
          </cell>
        </row>
        <row r="3283">
          <cell r="O3283" t="str">
            <v>Прибор учета тепловой энергии</v>
          </cell>
        </row>
        <row r="3284">
          <cell r="O3284" t="str">
            <v>Прибор учета тепловой энергии</v>
          </cell>
        </row>
        <row r="3285">
          <cell r="O3285" t="str">
            <v>Прибор учета тепловой энергии</v>
          </cell>
        </row>
        <row r="3286">
          <cell r="O3286" t="str">
            <v>Прибор учета тепловой энергии</v>
          </cell>
        </row>
        <row r="3287">
          <cell r="O3287" t="str">
            <v>Прибор учета тепловой энергии</v>
          </cell>
        </row>
        <row r="3288">
          <cell r="O3288" t="str">
            <v>Прибор учета тепловой энергии</v>
          </cell>
        </row>
        <row r="3289">
          <cell r="O3289" t="str">
            <v>Прибор учета тепловой энергии</v>
          </cell>
        </row>
        <row r="3290">
          <cell r="O3290" t="str">
            <v>Прибор учета тепловой энергии</v>
          </cell>
        </row>
        <row r="3291">
          <cell r="O3291" t="str">
            <v>Прибор учета тепловой энергии</v>
          </cell>
        </row>
        <row r="3292">
          <cell r="O3292" t="str">
            <v>Прибор учета тепловой энергии</v>
          </cell>
        </row>
        <row r="3293">
          <cell r="O3293" t="str">
            <v>Прибор учета тепловой энергии</v>
          </cell>
        </row>
        <row r="3294">
          <cell r="O3294" t="str">
            <v>Прибор учета тепловой энергии</v>
          </cell>
        </row>
        <row r="3295">
          <cell r="O3295" t="str">
            <v>Прибор учета тепловой энергии</v>
          </cell>
        </row>
        <row r="3296">
          <cell r="O3296" t="str">
            <v>Прибор учета тепловой энергии</v>
          </cell>
        </row>
        <row r="3297">
          <cell r="O3297" t="str">
            <v>Прибор учета тепловой энергии</v>
          </cell>
        </row>
        <row r="3298">
          <cell r="O3298" t="str">
            <v>Прибор учета тепловой энергии</v>
          </cell>
        </row>
        <row r="3299">
          <cell r="O3299" t="str">
            <v>Прибор учета тепловой энергии</v>
          </cell>
        </row>
        <row r="3300">
          <cell r="O3300" t="str">
            <v>Прибор учета тепловой энергии</v>
          </cell>
        </row>
        <row r="3301">
          <cell r="O3301" t="str">
            <v>Прибор учета тепловой энергии</v>
          </cell>
        </row>
        <row r="3302">
          <cell r="O3302" t="str">
            <v>Прибор учета тепловой энергии</v>
          </cell>
        </row>
        <row r="3303">
          <cell r="O3303" t="str">
            <v>Прибор учета тепловой энергии</v>
          </cell>
        </row>
        <row r="3304">
          <cell r="O3304" t="str">
            <v>Прибор учета тепловой энергии</v>
          </cell>
        </row>
        <row r="3305">
          <cell r="O3305" t="str">
            <v>Прибор учета тепловой энергии</v>
          </cell>
        </row>
        <row r="3306">
          <cell r="O3306" t="str">
            <v>Прибор учета тепловой энергии</v>
          </cell>
        </row>
        <row r="3307">
          <cell r="O3307" t="str">
            <v>Прибор учета тепловой энергии</v>
          </cell>
        </row>
        <row r="3308">
          <cell r="O3308" t="str">
            <v>Прибор учета тепловой энергии</v>
          </cell>
        </row>
        <row r="3309">
          <cell r="O3309" t="str">
            <v>Прибор учета тепловой энергии</v>
          </cell>
        </row>
        <row r="3310">
          <cell r="O3310" t="str">
            <v>Прибор учета тепловой энергии</v>
          </cell>
        </row>
        <row r="3311">
          <cell r="O3311" t="str">
            <v>Прибор учета тепловой энергии</v>
          </cell>
        </row>
        <row r="3312">
          <cell r="O3312" t="str">
            <v>Прибор учета тепловой энергии</v>
          </cell>
        </row>
        <row r="3313">
          <cell r="O3313" t="str">
            <v>Прибор учета тепловой энергии</v>
          </cell>
        </row>
        <row r="3314">
          <cell r="O3314" t="str">
            <v>Прибор учета тепловой энергии</v>
          </cell>
        </row>
        <row r="3315">
          <cell r="O3315" t="str">
            <v>Прибор учета тепловой энергии</v>
          </cell>
        </row>
        <row r="3316">
          <cell r="O3316" t="str">
            <v>Прибор учета тепловой энергии</v>
          </cell>
        </row>
        <row r="3317">
          <cell r="O3317" t="str">
            <v>Прибор учета тепловой энергии</v>
          </cell>
        </row>
        <row r="3318">
          <cell r="O3318" t="str">
            <v>Прибор учета тепловой энергии</v>
          </cell>
        </row>
        <row r="3319">
          <cell r="O3319" t="str">
            <v>Прибор учета тепловой энергии</v>
          </cell>
        </row>
        <row r="3320">
          <cell r="O3320" t="str">
            <v>Прибор учета тепловой энергии</v>
          </cell>
        </row>
        <row r="3321">
          <cell r="O3321" t="str">
            <v>Прибор учета тепловой энергии</v>
          </cell>
        </row>
        <row r="3322">
          <cell r="O3322" t="str">
            <v>Прибор учета тепловой энергии</v>
          </cell>
        </row>
        <row r="3323">
          <cell r="O3323" t="str">
            <v>Прибор учета тепловой энергии</v>
          </cell>
        </row>
        <row r="3324">
          <cell r="O3324" t="str">
            <v>Прибор учета тепловой энергии</v>
          </cell>
        </row>
        <row r="3325">
          <cell r="O3325" t="str">
            <v>Прибор учета тепловой энергии</v>
          </cell>
        </row>
        <row r="3326">
          <cell r="O3326" t="str">
            <v>Прибор учета тепловой энергии</v>
          </cell>
        </row>
        <row r="3327">
          <cell r="O3327" t="str">
            <v>Прибор учета тепловой энергии</v>
          </cell>
        </row>
        <row r="3328">
          <cell r="O3328" t="str">
            <v>Прибор учета тепловой энергии</v>
          </cell>
        </row>
        <row r="3329">
          <cell r="O3329" t="str">
            <v>Прибор учета тепловой энергии</v>
          </cell>
        </row>
        <row r="3330">
          <cell r="O3330" t="str">
            <v>Прибор учета тепловой энергии</v>
          </cell>
        </row>
        <row r="3331">
          <cell r="O3331" t="str">
            <v>Прибор учета тепловой энергии</v>
          </cell>
        </row>
        <row r="3332">
          <cell r="O3332" t="str">
            <v>Прибор учета тепловой энергии</v>
          </cell>
        </row>
        <row r="3333">
          <cell r="O3333" t="str">
            <v>Прибор учета тепловой энергии</v>
          </cell>
        </row>
        <row r="3334">
          <cell r="O3334" t="str">
            <v>Прибор учета тепловой энергии</v>
          </cell>
        </row>
        <row r="3335">
          <cell r="O3335" t="str">
            <v>Прибор учета тепловой энергии</v>
          </cell>
        </row>
        <row r="3336">
          <cell r="O3336" t="str">
            <v>Прибор учета тепловой энергии</v>
          </cell>
        </row>
        <row r="3337">
          <cell r="O3337" t="str">
            <v>Прибор учета тепловой энергии</v>
          </cell>
        </row>
        <row r="3338">
          <cell r="O3338" t="str">
            <v>Прибор учета тепловой энергии</v>
          </cell>
        </row>
        <row r="3339">
          <cell r="O3339" t="str">
            <v>Прибор учета тепловой энергии</v>
          </cell>
        </row>
        <row r="3340">
          <cell r="O3340" t="str">
            <v>Прибор учета тепловой энергии</v>
          </cell>
        </row>
        <row r="3341">
          <cell r="O3341" t="str">
            <v>Прибор учета тепловой энергии</v>
          </cell>
        </row>
        <row r="3342">
          <cell r="O3342" t="str">
            <v>Прибор учета тепловой энергии</v>
          </cell>
        </row>
        <row r="3343">
          <cell r="O3343" t="str">
            <v>Прибор учета тепловой энергии</v>
          </cell>
        </row>
        <row r="3344">
          <cell r="O3344" t="str">
            <v>Прибор учета тепловой энергии</v>
          </cell>
        </row>
        <row r="3345">
          <cell r="O3345" t="str">
            <v>Прибор учета тепловой энергии</v>
          </cell>
        </row>
        <row r="3346">
          <cell r="O3346" t="str">
            <v>Прибор учета тепловой энергии</v>
          </cell>
        </row>
        <row r="3347">
          <cell r="O3347" t="str">
            <v>Прибор учета тепловой энергии</v>
          </cell>
        </row>
        <row r="3348">
          <cell r="O3348" t="str">
            <v>Прибор учета тепловой энергии</v>
          </cell>
        </row>
        <row r="3349">
          <cell r="O3349" t="str">
            <v>Прибор учета тепловой энергии</v>
          </cell>
        </row>
        <row r="3350">
          <cell r="O3350" t="str">
            <v>Прибор учета тепловой энергии</v>
          </cell>
        </row>
        <row r="3351">
          <cell r="O3351" t="str">
            <v>Прибор учета тепловой энергии</v>
          </cell>
        </row>
        <row r="3352">
          <cell r="O3352" t="str">
            <v>Прибор учета тепловой энергии</v>
          </cell>
        </row>
        <row r="3353">
          <cell r="O3353" t="str">
            <v>Прибор учета тепловой энергии</v>
          </cell>
        </row>
        <row r="3354">
          <cell r="O3354" t="str">
            <v>Прибор учета тепловой энергии</v>
          </cell>
        </row>
        <row r="3355">
          <cell r="O3355" t="str">
            <v>Прибор учета тепловой энергии</v>
          </cell>
        </row>
        <row r="3356">
          <cell r="O3356" t="str">
            <v>Прибор учета тепловой энергии</v>
          </cell>
        </row>
        <row r="3357">
          <cell r="O3357" t="str">
            <v>Прибор учета тепловой энергии</v>
          </cell>
        </row>
        <row r="3358">
          <cell r="O3358" t="str">
            <v>Прибор учета тепловой энергии</v>
          </cell>
        </row>
        <row r="3359">
          <cell r="O3359" t="str">
            <v>Прибор учета тепловой энергии</v>
          </cell>
        </row>
        <row r="3360">
          <cell r="O3360" t="str">
            <v>Прибор учета тепловой энергии</v>
          </cell>
        </row>
        <row r="3361">
          <cell r="O3361" t="str">
            <v>Прибор учета тепловой энергии</v>
          </cell>
        </row>
        <row r="3362">
          <cell r="O3362" t="str">
            <v>Прибор учета тепловой энергии</v>
          </cell>
        </row>
        <row r="3363">
          <cell r="O3363" t="str">
            <v>Прибор учета тепловой энергии</v>
          </cell>
        </row>
        <row r="3364">
          <cell r="O3364" t="str">
            <v>Прибор учета тепловой энергии</v>
          </cell>
        </row>
        <row r="3365">
          <cell r="O3365" t="str">
            <v>Прибор учета тепловой энергии</v>
          </cell>
        </row>
        <row r="3366">
          <cell r="O3366" t="str">
            <v>Прибор учета тепловой энергии</v>
          </cell>
        </row>
        <row r="3367">
          <cell r="O3367" t="str">
            <v>Прибор учета тепловой энергии</v>
          </cell>
        </row>
        <row r="3368">
          <cell r="O3368" t="str">
            <v>Прибор учета тепловой энергии</v>
          </cell>
        </row>
        <row r="3369">
          <cell r="O3369" t="str">
            <v>Прибор учета тепловой энергии</v>
          </cell>
        </row>
        <row r="3370">
          <cell r="O3370" t="str">
            <v>Прибор учета тепловой энергии</v>
          </cell>
        </row>
        <row r="3371">
          <cell r="O3371" t="str">
            <v>Прибор учета тепловой энергии</v>
          </cell>
        </row>
        <row r="3372">
          <cell r="O3372" t="str">
            <v>Прибор учета тепловой энергии</v>
          </cell>
        </row>
        <row r="3373">
          <cell r="O3373" t="str">
            <v>Прибор учета тепловой энергии</v>
          </cell>
        </row>
        <row r="3374">
          <cell r="O3374" t="str">
            <v>Прибор учета тепловой энергии</v>
          </cell>
        </row>
        <row r="3375">
          <cell r="O3375" t="str">
            <v>Прибор учета тепловой энергии</v>
          </cell>
        </row>
        <row r="3376">
          <cell r="O3376" t="str">
            <v>Прибор учета тепловой энергии</v>
          </cell>
        </row>
        <row r="3377">
          <cell r="O3377" t="str">
            <v>Прибор учета тепловой энергии</v>
          </cell>
        </row>
        <row r="3378">
          <cell r="O3378" t="str">
            <v>Прибор учета тепловой энергии</v>
          </cell>
        </row>
        <row r="3379">
          <cell r="O3379" t="str">
            <v>Прибор учета тепловой энергии</v>
          </cell>
        </row>
        <row r="3380">
          <cell r="O3380" t="str">
            <v>Прибор учета тепловой энергии</v>
          </cell>
        </row>
        <row r="3381">
          <cell r="O3381" t="str">
            <v>Прибор учета тепловой энергии</v>
          </cell>
        </row>
        <row r="3382">
          <cell r="O3382" t="str">
            <v>Прибор учета тепловой энергии</v>
          </cell>
        </row>
        <row r="3383">
          <cell r="O3383" t="str">
            <v>Прибор учета тепловой энергии</v>
          </cell>
        </row>
        <row r="3384">
          <cell r="O3384" t="str">
            <v>Прибор учета тепловой энергии</v>
          </cell>
        </row>
        <row r="3385">
          <cell r="O3385" t="str">
            <v>Прибор учета тепловой энергии</v>
          </cell>
        </row>
        <row r="3386">
          <cell r="O3386" t="str">
            <v>Прибор учета тепловой энергии</v>
          </cell>
        </row>
        <row r="3387">
          <cell r="O3387" t="str">
            <v>Прибор учета тепловой энергии</v>
          </cell>
        </row>
        <row r="3388">
          <cell r="O3388" t="str">
            <v>Прибор учета тепловой энергии</v>
          </cell>
        </row>
        <row r="3389">
          <cell r="O3389" t="str">
            <v>Прибор учета тепловой энергии</v>
          </cell>
        </row>
        <row r="3390">
          <cell r="O3390" t="str">
            <v>Прибор учета тепловой энергии</v>
          </cell>
        </row>
        <row r="3391">
          <cell r="O3391" t="str">
            <v>Прибор учета тепловой энергии</v>
          </cell>
        </row>
        <row r="3392">
          <cell r="O3392" t="str">
            <v>Прибор учета тепловой энергии</v>
          </cell>
        </row>
        <row r="3393">
          <cell r="O3393" t="str">
            <v>Прибор учета тепловой энергии</v>
          </cell>
        </row>
        <row r="3394">
          <cell r="O3394" t="str">
            <v>Прибор учета тепловой энергии</v>
          </cell>
        </row>
        <row r="3395">
          <cell r="O3395" t="str">
            <v>Прибор учета тепловой энергии</v>
          </cell>
        </row>
        <row r="3396">
          <cell r="O3396" t="str">
            <v>Прибор учета тепловой энергии</v>
          </cell>
        </row>
        <row r="3397">
          <cell r="O3397" t="str">
            <v>Прибор учета тепловой энергии</v>
          </cell>
        </row>
        <row r="3398">
          <cell r="O3398" t="str">
            <v>Прибор учета тепловой энергии</v>
          </cell>
        </row>
        <row r="3399">
          <cell r="O3399" t="str">
            <v>Прибор учета тепловой энергии</v>
          </cell>
        </row>
        <row r="3400">
          <cell r="O3400" t="str">
            <v>Прибор учета тепловой энергии</v>
          </cell>
        </row>
        <row r="3401">
          <cell r="O3401" t="str">
            <v>Прибор учета тепловой энергии</v>
          </cell>
        </row>
        <row r="3402">
          <cell r="O3402" t="str">
            <v>Прибор учета тепловой энергии</v>
          </cell>
        </row>
        <row r="3403">
          <cell r="O3403" t="str">
            <v>Прибор учета тепловой энергии</v>
          </cell>
        </row>
        <row r="3404">
          <cell r="O3404" t="str">
            <v>Прибор учета тепловой энергии</v>
          </cell>
        </row>
        <row r="3405">
          <cell r="O3405" t="str">
            <v>Прибор учета тепловой энергии</v>
          </cell>
        </row>
        <row r="3406">
          <cell r="O3406" t="str">
            <v>Прибор учета тепловой энергии</v>
          </cell>
        </row>
        <row r="3407">
          <cell r="O3407" t="str">
            <v>Прибор учета тепловой энергии</v>
          </cell>
        </row>
        <row r="3408">
          <cell r="O3408" t="str">
            <v>Прибор учета тепловой энергии</v>
          </cell>
        </row>
        <row r="3409">
          <cell r="O3409" t="str">
            <v>Прибор учета тепловой энергии</v>
          </cell>
        </row>
        <row r="3410">
          <cell r="O3410" t="str">
            <v>Прибор учета тепловой энергии</v>
          </cell>
        </row>
        <row r="3411">
          <cell r="O3411" t="str">
            <v>Прибор учета тепловой энергии</v>
          </cell>
        </row>
        <row r="3412">
          <cell r="O3412" t="str">
            <v>Прибор учета тепловой энергии</v>
          </cell>
        </row>
        <row r="3413">
          <cell r="O3413" t="str">
            <v>Прибор учета тепловой энергии</v>
          </cell>
        </row>
        <row r="3414">
          <cell r="O3414" t="str">
            <v>Прибор учета тепловой энергии</v>
          </cell>
        </row>
        <row r="3415">
          <cell r="O3415" t="str">
            <v>Прибор учета тепловой энергии</v>
          </cell>
        </row>
        <row r="3416">
          <cell r="O3416" t="str">
            <v>Прибор учета тепловой энергии</v>
          </cell>
        </row>
        <row r="3417">
          <cell r="O3417" t="str">
            <v>Прибор учета тепловой энергии</v>
          </cell>
        </row>
        <row r="3418">
          <cell r="O3418" t="str">
            <v>Прибор учета тепловой энергии</v>
          </cell>
        </row>
        <row r="3419">
          <cell r="O3419" t="str">
            <v>Прибор учета тепловой энергии</v>
          </cell>
        </row>
        <row r="3420">
          <cell r="O3420" t="str">
            <v>Прибор учета тепловой энергии</v>
          </cell>
        </row>
        <row r="3421">
          <cell r="O3421" t="str">
            <v>Прибор учета тепловой энергии</v>
          </cell>
        </row>
        <row r="3422">
          <cell r="O3422" t="str">
            <v>Прибор учета тепловой энергии</v>
          </cell>
        </row>
        <row r="3423">
          <cell r="O3423" t="str">
            <v>Прибор учета тепловой энергии</v>
          </cell>
        </row>
        <row r="3424">
          <cell r="O3424" t="str">
            <v>Прибор учета тепловой энергии</v>
          </cell>
        </row>
        <row r="3425">
          <cell r="O3425" t="str">
            <v>Прибор учета тепловой энергии</v>
          </cell>
        </row>
        <row r="3426">
          <cell r="O3426" t="str">
            <v>Прибор учета тепловой энергии</v>
          </cell>
        </row>
        <row r="3427">
          <cell r="O3427" t="str">
            <v>Прибор учета тепловой энергии</v>
          </cell>
        </row>
        <row r="3428">
          <cell r="O3428" t="str">
            <v>Прибор учета тепловой энергии</v>
          </cell>
        </row>
        <row r="3429">
          <cell r="O3429" t="str">
            <v>Прибор учета тепловой энергии</v>
          </cell>
        </row>
        <row r="3430">
          <cell r="O3430" t="str">
            <v>Прибор учета тепловой энергии</v>
          </cell>
        </row>
        <row r="3431">
          <cell r="O3431" t="str">
            <v>Прибор учета тепловой энергии</v>
          </cell>
        </row>
        <row r="3432">
          <cell r="O3432" t="str">
            <v>Прибор учета тепловой энергии</v>
          </cell>
        </row>
        <row r="3433">
          <cell r="O3433" t="str">
            <v>Прибор учета тепловой энергии</v>
          </cell>
        </row>
        <row r="3434">
          <cell r="O3434" t="str">
            <v>Прибор учета тепловой энергии</v>
          </cell>
        </row>
        <row r="3435">
          <cell r="O3435" t="str">
            <v>Прибор учета тепловой энергии</v>
          </cell>
        </row>
        <row r="3436">
          <cell r="O3436" t="str">
            <v>Прибор учета тепловой энергии</v>
          </cell>
        </row>
        <row r="3437">
          <cell r="O3437" t="str">
            <v>Прибор учета тепловой энергии</v>
          </cell>
        </row>
        <row r="3438">
          <cell r="O3438" t="str">
            <v>Прибор учета тепловой энергии</v>
          </cell>
        </row>
        <row r="3439">
          <cell r="O3439" t="str">
            <v>Прибор учета тепловой энергии</v>
          </cell>
        </row>
        <row r="3440">
          <cell r="O3440" t="str">
            <v>Прибор учета тепловой энергии</v>
          </cell>
        </row>
        <row r="3441">
          <cell r="O3441" t="str">
            <v>Прибор учета тепловой энергии</v>
          </cell>
        </row>
        <row r="3442">
          <cell r="O3442" t="str">
            <v>Прибор учета тепловой энергии</v>
          </cell>
        </row>
        <row r="3443">
          <cell r="O3443" t="str">
            <v>Прибор учета тепловой энергии</v>
          </cell>
        </row>
        <row r="3444">
          <cell r="O3444" t="str">
            <v>Прибор учета тепловой энергии</v>
          </cell>
        </row>
        <row r="3445">
          <cell r="O3445" t="str">
            <v>Прибор учета тепловой энергии</v>
          </cell>
        </row>
        <row r="3446">
          <cell r="O3446" t="str">
            <v>Прибор учета тепловой энергии</v>
          </cell>
        </row>
        <row r="3447">
          <cell r="O3447" t="str">
            <v>Прибор учета тепловой энергии</v>
          </cell>
        </row>
        <row r="3448">
          <cell r="O3448" t="str">
            <v>Прибор учета тепловой энергии</v>
          </cell>
        </row>
        <row r="3449">
          <cell r="O3449" t="str">
            <v>Прибор учета тепловой энергии</v>
          </cell>
        </row>
        <row r="3450">
          <cell r="O3450" t="str">
            <v>Прибор учета тепловой энергии</v>
          </cell>
        </row>
        <row r="3451">
          <cell r="O3451" t="str">
            <v>Прибор учета тепловой энергии</v>
          </cell>
        </row>
        <row r="3452">
          <cell r="O3452" t="str">
            <v>Прибор учета тепловой энергии</v>
          </cell>
        </row>
        <row r="3453">
          <cell r="O3453" t="str">
            <v>Прибор учета тепловой энергии</v>
          </cell>
        </row>
        <row r="3454">
          <cell r="O3454" t="str">
            <v>Прибор учета тепловой энергии</v>
          </cell>
        </row>
        <row r="3455">
          <cell r="O3455" t="str">
            <v>Прибор учета тепловой энергии</v>
          </cell>
        </row>
        <row r="3456">
          <cell r="O3456" t="str">
            <v>Прибор учета тепловой энергии</v>
          </cell>
        </row>
        <row r="3457">
          <cell r="O3457" t="str">
            <v>Прибор учета тепловой энергии</v>
          </cell>
        </row>
        <row r="3458">
          <cell r="O3458" t="str">
            <v>Прибор учета тепловой энергии</v>
          </cell>
        </row>
        <row r="3459">
          <cell r="O3459" t="str">
            <v>Прибор учета тепловой энергии</v>
          </cell>
        </row>
        <row r="3460">
          <cell r="O3460" t="str">
            <v>Прибор учета тепловой энергии</v>
          </cell>
        </row>
        <row r="3461">
          <cell r="O3461" t="str">
            <v>Прибор учета тепловой энергии</v>
          </cell>
        </row>
        <row r="3462">
          <cell r="O3462" t="str">
            <v>Прибор учета тепловой энергии</v>
          </cell>
        </row>
        <row r="3463">
          <cell r="O3463" t="str">
            <v>Прибор учета тепловой энергии</v>
          </cell>
        </row>
        <row r="3464">
          <cell r="O3464" t="str">
            <v>Прибор учета тепловой энергии</v>
          </cell>
        </row>
        <row r="3465">
          <cell r="O3465" t="str">
            <v>Прибор учета тепловой энергии</v>
          </cell>
        </row>
        <row r="3466">
          <cell r="O3466" t="str">
            <v>Прибор учета тепловой энергии</v>
          </cell>
        </row>
        <row r="3467">
          <cell r="O3467" t="str">
            <v>Прибор учета тепловой энергии</v>
          </cell>
        </row>
        <row r="3468">
          <cell r="O3468" t="str">
            <v>Прибор учета тепловой энергии</v>
          </cell>
        </row>
        <row r="3469">
          <cell r="O3469" t="str">
            <v>Прибор учета тепловой энергии</v>
          </cell>
        </row>
        <row r="3470">
          <cell r="O3470" t="str">
            <v>Прибор учета тепловой энергии</v>
          </cell>
        </row>
        <row r="3471">
          <cell r="O3471" t="str">
            <v>Прибор учета тепловой энергии</v>
          </cell>
        </row>
        <row r="3472">
          <cell r="O3472" t="str">
            <v>Прибор учета тепловой энергии</v>
          </cell>
        </row>
        <row r="3473">
          <cell r="O3473" t="str">
            <v>Прибор учета тепловой энергии</v>
          </cell>
        </row>
        <row r="3474">
          <cell r="O3474" t="str">
            <v>Прибор учета тепловой энергии</v>
          </cell>
        </row>
        <row r="3475">
          <cell r="O3475" t="str">
            <v>Прибор учета тепловой энергии</v>
          </cell>
        </row>
        <row r="3476">
          <cell r="O3476" t="str">
            <v>Прибор учета тепловой энергии</v>
          </cell>
        </row>
        <row r="3477">
          <cell r="O3477" t="str">
            <v>Прибор учета тепловой энергии</v>
          </cell>
        </row>
        <row r="3478">
          <cell r="O3478" t="str">
            <v>Прибор учета тепловой энергии</v>
          </cell>
        </row>
        <row r="3479">
          <cell r="O3479" t="str">
            <v>Прибор учета тепловой энергии</v>
          </cell>
        </row>
        <row r="3480">
          <cell r="O3480" t="str">
            <v>Прибор учета тепловой энергии</v>
          </cell>
        </row>
        <row r="3481">
          <cell r="O3481" t="str">
            <v>Прибор учета тепловой энергии</v>
          </cell>
        </row>
        <row r="3482">
          <cell r="O3482" t="str">
            <v>Прибор учета тепловой энергии</v>
          </cell>
        </row>
        <row r="3483">
          <cell r="O3483" t="str">
            <v>Прибор учета тепловой энергии</v>
          </cell>
        </row>
        <row r="3484">
          <cell r="O3484" t="str">
            <v>Прибор учета тепловой энергии</v>
          </cell>
        </row>
        <row r="3485">
          <cell r="O3485" t="str">
            <v>Прибор учета тепловой энергии</v>
          </cell>
        </row>
        <row r="3486">
          <cell r="O3486" t="str">
            <v>Прибор учета тепловой энергии</v>
          </cell>
        </row>
        <row r="3487">
          <cell r="O3487" t="str">
            <v>Прибор учета тепловой энергии</v>
          </cell>
        </row>
        <row r="3488">
          <cell r="O3488" t="str">
            <v>Прибор учета тепловой энергии</v>
          </cell>
        </row>
        <row r="3489">
          <cell r="O3489" t="str">
            <v>Прибор учета тепловой энергии</v>
          </cell>
        </row>
        <row r="3490">
          <cell r="O3490" t="str">
            <v>Прибор учета тепловой энергии</v>
          </cell>
        </row>
        <row r="3491">
          <cell r="O3491" t="str">
            <v>Прибор учета тепловой энергии</v>
          </cell>
        </row>
        <row r="3492">
          <cell r="O3492" t="str">
            <v>Прибор учета тепловой энергии</v>
          </cell>
        </row>
        <row r="3493">
          <cell r="O3493" t="str">
            <v>Прибор учета тепловой энергии</v>
          </cell>
        </row>
        <row r="3494">
          <cell r="O3494" t="str">
            <v>Прибор учета тепловой энергии</v>
          </cell>
        </row>
        <row r="3495">
          <cell r="O3495" t="str">
            <v>Прибор учета тепловой энергии</v>
          </cell>
        </row>
        <row r="3496">
          <cell r="O3496" t="str">
            <v>Прибор учета тепловой энергии</v>
          </cell>
        </row>
        <row r="3497">
          <cell r="O3497" t="str">
            <v>Прибор учета тепловой энергии</v>
          </cell>
        </row>
        <row r="3498">
          <cell r="O3498" t="str">
            <v>Прибор учета тепловой энергии</v>
          </cell>
        </row>
        <row r="3499">
          <cell r="O3499" t="str">
            <v>Прибор учета тепловой энергии</v>
          </cell>
        </row>
        <row r="3500">
          <cell r="O3500" t="str">
            <v>Прибор учета тепловой энергии</v>
          </cell>
        </row>
        <row r="3501">
          <cell r="O3501" t="str">
            <v>Прибор учета тепловой энергии</v>
          </cell>
        </row>
        <row r="3502">
          <cell r="O3502" t="str">
            <v>Прибор учета тепловой энергии</v>
          </cell>
        </row>
        <row r="3503">
          <cell r="O3503" t="str">
            <v>Прибор учета тепловой энергии</v>
          </cell>
        </row>
        <row r="3504">
          <cell r="O3504" t="str">
            <v>Прибор учета тепловой энергии</v>
          </cell>
        </row>
        <row r="3505">
          <cell r="O3505" t="str">
            <v>Прибор учета тепловой энергии</v>
          </cell>
        </row>
        <row r="3506">
          <cell r="O3506" t="str">
            <v>Прибор учета тепловой энергии</v>
          </cell>
        </row>
        <row r="3507">
          <cell r="O3507" t="str">
            <v>Прибор учета тепловой энергии</v>
          </cell>
        </row>
        <row r="3508">
          <cell r="O3508" t="str">
            <v>Прибор учета тепловой энергии</v>
          </cell>
        </row>
        <row r="3509">
          <cell r="O3509" t="str">
            <v>Прибор учета тепловой энергии</v>
          </cell>
        </row>
        <row r="3510">
          <cell r="O3510" t="str">
            <v>Прибор учета тепловой энергии</v>
          </cell>
        </row>
        <row r="3511">
          <cell r="O3511" t="str">
            <v>Прибор учета тепловой энергии</v>
          </cell>
        </row>
        <row r="3512">
          <cell r="O3512" t="str">
            <v>Прибор учета тепловой энергии</v>
          </cell>
        </row>
        <row r="3513">
          <cell r="O3513" t="str">
            <v>Прибор учета тепловой энергии</v>
          </cell>
        </row>
        <row r="3514">
          <cell r="O3514" t="str">
            <v>Прибор учета тепловой энергии</v>
          </cell>
        </row>
        <row r="3515">
          <cell r="O3515" t="str">
            <v>Прибор учета тепловой энергии</v>
          </cell>
        </row>
        <row r="3516">
          <cell r="O3516" t="str">
            <v>Прибор учета тепловой энергии</v>
          </cell>
        </row>
        <row r="3517">
          <cell r="O3517" t="str">
            <v>Прибор учета тепловой энергии</v>
          </cell>
        </row>
        <row r="3518">
          <cell r="O3518" t="str">
            <v>Прибор учета тепловой энергии</v>
          </cell>
        </row>
        <row r="3519">
          <cell r="O3519" t="str">
            <v>Прибор учета тепловой энергии</v>
          </cell>
        </row>
        <row r="3520">
          <cell r="O3520" t="str">
            <v>Прибор учета тепловой энергии</v>
          </cell>
        </row>
        <row r="3521">
          <cell r="O3521" t="str">
            <v>Прибор учета тепловой энергии</v>
          </cell>
        </row>
        <row r="3522">
          <cell r="O3522" t="str">
            <v>Прибор учета тепловой энергии</v>
          </cell>
        </row>
        <row r="3523">
          <cell r="O3523" t="str">
            <v>Прибор учета тепловой энергии</v>
          </cell>
        </row>
        <row r="3524">
          <cell r="O3524" t="str">
            <v>Прибор учета тепловой энергии</v>
          </cell>
        </row>
        <row r="3525">
          <cell r="O3525" t="str">
            <v>Прибор учета тепловой энергии</v>
          </cell>
        </row>
        <row r="3526">
          <cell r="O3526" t="str">
            <v>Прибор учета тепловой энергии</v>
          </cell>
        </row>
        <row r="3527">
          <cell r="O3527" t="str">
            <v>Прибор учета тепловой энергии</v>
          </cell>
        </row>
        <row r="3528">
          <cell r="O3528" t="str">
            <v>Прибор учета тепловой энергии</v>
          </cell>
        </row>
        <row r="3529">
          <cell r="O3529" t="str">
            <v>Прибор учета тепловой энергии</v>
          </cell>
        </row>
        <row r="3530">
          <cell r="O3530" t="str">
            <v>Прибор учета тепловой энергии</v>
          </cell>
        </row>
        <row r="3531">
          <cell r="O3531" t="str">
            <v>Прибор учета тепловой энергии</v>
          </cell>
        </row>
        <row r="3532">
          <cell r="O3532" t="str">
            <v>Прибор учета тепловой энергии</v>
          </cell>
        </row>
        <row r="3533">
          <cell r="O3533" t="str">
            <v>Прибор учета тепловой энергии</v>
          </cell>
        </row>
        <row r="3534">
          <cell r="O3534" t="str">
            <v>Прибор учета тепловой энергии</v>
          </cell>
        </row>
        <row r="3535">
          <cell r="O3535" t="str">
            <v>Прибор учета тепловой энергии</v>
          </cell>
        </row>
        <row r="3536">
          <cell r="O3536" t="str">
            <v>Прибор учета тепловой энергии</v>
          </cell>
        </row>
        <row r="3537">
          <cell r="O3537" t="str">
            <v>Прибор учета тепловой энергии</v>
          </cell>
        </row>
        <row r="3538">
          <cell r="O3538" t="str">
            <v>Прибор учета тепловой энергии</v>
          </cell>
        </row>
        <row r="3539">
          <cell r="O3539" t="str">
            <v>Прибор учета тепловой энергии</v>
          </cell>
        </row>
        <row r="3540">
          <cell r="O3540" t="str">
            <v>Прибор учета тепловой энергии</v>
          </cell>
        </row>
        <row r="3541">
          <cell r="O3541" t="str">
            <v>Прибор учета тепловой энергии</v>
          </cell>
        </row>
        <row r="3542">
          <cell r="O3542" t="str">
            <v>Прибор учета тепловой энергии</v>
          </cell>
        </row>
        <row r="3543">
          <cell r="O3543" t="str">
            <v>Прибор учета тепловой энергии</v>
          </cell>
        </row>
        <row r="3544">
          <cell r="O3544" t="str">
            <v>Прибор учета тепловой энергии</v>
          </cell>
        </row>
        <row r="3545">
          <cell r="O3545" t="str">
            <v>Прибор учета тепловой энергии</v>
          </cell>
        </row>
        <row r="3546">
          <cell r="O3546" t="str">
            <v>Прибор учета тепловой энергии</v>
          </cell>
        </row>
        <row r="3547">
          <cell r="O3547" t="str">
            <v>Прибор учета тепловой энергии</v>
          </cell>
        </row>
        <row r="3548">
          <cell r="O3548" t="str">
            <v>Прибор учета тепловой энергии</v>
          </cell>
        </row>
        <row r="3549">
          <cell r="O3549" t="str">
            <v>Прибор учета тепловой энергии</v>
          </cell>
        </row>
        <row r="3550">
          <cell r="O3550" t="str">
            <v>Прибор учета тепловой энергии</v>
          </cell>
        </row>
        <row r="3551">
          <cell r="O3551" t="str">
            <v>Прибор учета тепловой энергии</v>
          </cell>
        </row>
        <row r="3552">
          <cell r="O3552" t="str">
            <v>Прибор учета тепловой энергии</v>
          </cell>
        </row>
        <row r="3553">
          <cell r="O3553" t="str">
            <v>Прибор учета тепловой энергии</v>
          </cell>
        </row>
        <row r="3554">
          <cell r="O3554" t="str">
            <v>Прибор учета тепловой энергии</v>
          </cell>
        </row>
        <row r="3555">
          <cell r="O3555" t="str">
            <v>Прибор учета тепловой энергии</v>
          </cell>
        </row>
        <row r="3556">
          <cell r="O3556" t="str">
            <v>Прибор учета тепловой энергии</v>
          </cell>
        </row>
        <row r="3557">
          <cell r="O3557" t="str">
            <v>Прибор учета тепловой энергии</v>
          </cell>
        </row>
        <row r="3558">
          <cell r="O3558" t="str">
            <v>Прибор учета тепловой энергии</v>
          </cell>
        </row>
        <row r="3559">
          <cell r="O3559" t="str">
            <v>Прибор учета тепловой энергии</v>
          </cell>
        </row>
        <row r="3560">
          <cell r="O3560" t="str">
            <v>Прибор учета тепловой энергии</v>
          </cell>
        </row>
        <row r="3561">
          <cell r="O3561" t="str">
            <v>Прибор учета тепловой энергии</v>
          </cell>
        </row>
        <row r="3562">
          <cell r="O3562" t="str">
            <v>Прибор учета тепловой энергии</v>
          </cell>
        </row>
        <row r="3563">
          <cell r="O3563" t="str">
            <v>Прибор учета тепловой энергии</v>
          </cell>
        </row>
        <row r="3564">
          <cell r="O3564" t="str">
            <v>Прибор учета тепловой энергии</v>
          </cell>
        </row>
        <row r="3565">
          <cell r="O3565" t="str">
            <v>Прибор учета тепловой энергии</v>
          </cell>
        </row>
        <row r="3566">
          <cell r="O3566" t="str">
            <v>Прибор учета тепловой энергии</v>
          </cell>
        </row>
        <row r="3567">
          <cell r="O3567" t="str">
            <v>Прибор учета тепловой энергии</v>
          </cell>
        </row>
        <row r="3568">
          <cell r="O3568" t="str">
            <v>Прибор учета тепловой энергии</v>
          </cell>
        </row>
        <row r="3569">
          <cell r="O3569" t="str">
            <v>Прибор учета тепловой энергии</v>
          </cell>
        </row>
        <row r="3570">
          <cell r="O3570" t="str">
            <v>Прибор учета тепловой энергии</v>
          </cell>
        </row>
        <row r="3571">
          <cell r="O3571" t="str">
            <v>Прибор учета тепловой энергии</v>
          </cell>
        </row>
        <row r="3572">
          <cell r="O3572" t="str">
            <v>Прибор учета тепловой энергии</v>
          </cell>
        </row>
        <row r="3573">
          <cell r="O3573" t="str">
            <v>Прибор учета тепловой энергии</v>
          </cell>
        </row>
        <row r="3574">
          <cell r="O3574" t="str">
            <v>Прибор учета тепловой энергии</v>
          </cell>
        </row>
        <row r="3575">
          <cell r="O3575" t="str">
            <v>Прибор учета тепловой энергии</v>
          </cell>
        </row>
        <row r="3576">
          <cell r="O3576" t="str">
            <v>Прибор учета тепловой энергии</v>
          </cell>
        </row>
        <row r="3577">
          <cell r="O3577" t="str">
            <v>Прибор учета тепловой энергии</v>
          </cell>
        </row>
        <row r="3578">
          <cell r="O3578" t="str">
            <v>Прибор учета тепловой энергии</v>
          </cell>
        </row>
        <row r="3579">
          <cell r="O3579" t="str">
            <v>Прибор учета тепловой энергии</v>
          </cell>
        </row>
        <row r="3580">
          <cell r="O3580" t="str">
            <v>Прибор учета тепловой энергии</v>
          </cell>
        </row>
        <row r="3581">
          <cell r="O3581" t="str">
            <v>Прибор учета тепловой энергии</v>
          </cell>
        </row>
        <row r="3582">
          <cell r="O3582" t="str">
            <v>Прибор учета тепловой энергии</v>
          </cell>
        </row>
        <row r="3583">
          <cell r="O3583" t="str">
            <v>Прибор учета тепловой энергии</v>
          </cell>
        </row>
        <row r="3584">
          <cell r="O3584" t="str">
            <v>Прибор учета тепловой энергии</v>
          </cell>
        </row>
        <row r="3585">
          <cell r="O3585" t="str">
            <v>Прибор учета тепловой энергии</v>
          </cell>
        </row>
        <row r="3586">
          <cell r="O3586" t="str">
            <v>Прибор учета тепловой энергии</v>
          </cell>
        </row>
        <row r="3587">
          <cell r="O3587" t="str">
            <v>Прибор учета тепловой энергии</v>
          </cell>
        </row>
        <row r="3588">
          <cell r="O3588" t="str">
            <v>Прибор учета тепловой энергии</v>
          </cell>
        </row>
        <row r="3589">
          <cell r="O3589" t="str">
            <v>Прибор учета тепловой энергии</v>
          </cell>
        </row>
        <row r="3590">
          <cell r="O3590" t="str">
            <v>Прибор учета тепловой энергии</v>
          </cell>
        </row>
        <row r="3591">
          <cell r="O3591" t="str">
            <v>Прибор учета тепловой энергии</v>
          </cell>
        </row>
        <row r="3592">
          <cell r="O3592" t="str">
            <v>Прибор учета тепловой энергии</v>
          </cell>
        </row>
        <row r="3593">
          <cell r="O3593" t="str">
            <v>Прибор учета тепловой энергии</v>
          </cell>
        </row>
        <row r="3594">
          <cell r="O3594" t="str">
            <v>Прибор учета тепловой энергии</v>
          </cell>
        </row>
        <row r="3595">
          <cell r="O3595" t="str">
            <v>Прибор учета тепловой энергии</v>
          </cell>
        </row>
        <row r="3596">
          <cell r="O3596" t="str">
            <v>Прибор учета тепловой энергии</v>
          </cell>
        </row>
        <row r="3597">
          <cell r="O3597" t="str">
            <v>Прибор учета тепловой энергии</v>
          </cell>
        </row>
        <row r="3598">
          <cell r="O3598" t="str">
            <v>Прибор учета тепловой энергии</v>
          </cell>
        </row>
        <row r="3599">
          <cell r="O3599" t="str">
            <v>Прибор учета тепловой энергии</v>
          </cell>
        </row>
        <row r="3600">
          <cell r="O3600" t="str">
            <v>Прибор учета тепловой энергии</v>
          </cell>
        </row>
        <row r="3601">
          <cell r="O3601" t="str">
            <v>Прибор учета тепловой энергии</v>
          </cell>
        </row>
        <row r="3602">
          <cell r="O3602" t="str">
            <v>Прибор учета тепловой энергии</v>
          </cell>
        </row>
        <row r="3603">
          <cell r="O3603" t="str">
            <v>Прибор учета тепловой энергии</v>
          </cell>
        </row>
        <row r="3604">
          <cell r="O3604" t="str">
            <v>Прибор учета тепловой энергии</v>
          </cell>
        </row>
        <row r="3605">
          <cell r="O3605" t="str">
            <v>Прибор учета тепловой энергии</v>
          </cell>
        </row>
        <row r="3606">
          <cell r="O3606" t="str">
            <v>Прибор учета тепловой энергии</v>
          </cell>
        </row>
        <row r="3607">
          <cell r="O3607" t="str">
            <v>Прибор учета тепловой энергии</v>
          </cell>
        </row>
        <row r="3608">
          <cell r="O3608" t="str">
            <v>Прибор учета тепловой энергии</v>
          </cell>
        </row>
        <row r="3609">
          <cell r="O3609" t="str">
            <v>Прибор учета тепловой энергии</v>
          </cell>
        </row>
        <row r="3610">
          <cell r="O3610" t="str">
            <v>Прибор учета тепловой энергии</v>
          </cell>
        </row>
        <row r="3611">
          <cell r="O3611" t="str">
            <v>Прибор учета тепловой энергии</v>
          </cell>
        </row>
        <row r="3612">
          <cell r="O3612" t="str">
            <v>Прибор учета тепловой энергии</v>
          </cell>
        </row>
        <row r="3613">
          <cell r="O3613" t="str">
            <v>Прибор учета тепловой энергии</v>
          </cell>
        </row>
        <row r="3614">
          <cell r="O3614" t="str">
            <v>Прибор учета тепловой энергии</v>
          </cell>
        </row>
        <row r="3615">
          <cell r="O3615" t="str">
            <v>Прибор учета тепловой энергии</v>
          </cell>
        </row>
        <row r="3616">
          <cell r="O3616" t="str">
            <v>Прибор учета тепловой энергии</v>
          </cell>
        </row>
        <row r="3617">
          <cell r="O3617" t="str">
            <v>Прибор учета тепловой энергии</v>
          </cell>
        </row>
        <row r="3618">
          <cell r="O3618" t="str">
            <v>Прибор учета тепловой энергии</v>
          </cell>
        </row>
        <row r="3619">
          <cell r="O3619" t="str">
            <v>Прибор учета тепловой энергии</v>
          </cell>
        </row>
        <row r="3620">
          <cell r="O3620" t="str">
            <v>Прибор учета тепловой энергии</v>
          </cell>
        </row>
        <row r="3621">
          <cell r="O3621" t="str">
            <v>Прибор учета тепловой энергии</v>
          </cell>
        </row>
        <row r="3622">
          <cell r="O3622" t="str">
            <v>Прибор учета тепловой энергии</v>
          </cell>
        </row>
        <row r="3623">
          <cell r="O3623" t="str">
            <v>Прибор учета тепловой энергии</v>
          </cell>
        </row>
        <row r="3624">
          <cell r="O3624" t="str">
            <v>Прибор учета тепловой энергии</v>
          </cell>
        </row>
        <row r="3625">
          <cell r="O3625" t="str">
            <v>Прибор учета тепловой энергии</v>
          </cell>
        </row>
        <row r="3626">
          <cell r="O3626" t="str">
            <v>Прибор учета тепловой энергии</v>
          </cell>
        </row>
        <row r="3627">
          <cell r="O3627" t="str">
            <v>Прибор учета тепловой энергии</v>
          </cell>
        </row>
        <row r="3628">
          <cell r="O3628" t="str">
            <v>Прибор учета тепловой энергии</v>
          </cell>
        </row>
        <row r="3629">
          <cell r="O3629" t="str">
            <v>Прибор учета тепловой энергии</v>
          </cell>
        </row>
        <row r="3630">
          <cell r="O3630" t="str">
            <v>Прибор учета тепловой энергии</v>
          </cell>
        </row>
        <row r="3631">
          <cell r="O3631" t="str">
            <v>Прибор учета тепловой энергии</v>
          </cell>
        </row>
        <row r="3632">
          <cell r="O3632" t="str">
            <v>Прибор учета тепловой энергии</v>
          </cell>
        </row>
        <row r="3633">
          <cell r="O3633" t="str">
            <v>Прибор учета тепловой энергии</v>
          </cell>
        </row>
        <row r="3634">
          <cell r="O3634" t="str">
            <v>Прибор учета тепловой энергии</v>
          </cell>
        </row>
        <row r="3635">
          <cell r="O3635" t="str">
            <v>Прибор учета тепловой энергии</v>
          </cell>
        </row>
        <row r="3636">
          <cell r="O3636" t="str">
            <v>Прибор учета тепловой энергии</v>
          </cell>
        </row>
        <row r="3637">
          <cell r="O3637" t="str">
            <v>Прибор учета тепловой энергии</v>
          </cell>
        </row>
        <row r="3638">
          <cell r="O3638" t="str">
            <v>Прибор учета тепловой энергии</v>
          </cell>
        </row>
        <row r="3639">
          <cell r="O3639" t="str">
            <v>Прибор учета тепловой энергии</v>
          </cell>
        </row>
        <row r="3640">
          <cell r="O3640" t="str">
            <v>Прибор учета тепловой энергии</v>
          </cell>
        </row>
        <row r="3641">
          <cell r="O3641" t="str">
            <v>Прибор учета тепловой энергии</v>
          </cell>
        </row>
        <row r="3642">
          <cell r="O3642" t="str">
            <v>Прибор учета тепловой энергии</v>
          </cell>
        </row>
        <row r="3643">
          <cell r="O3643" t="str">
            <v>Прибор учета тепловой энергии</v>
          </cell>
        </row>
        <row r="3644">
          <cell r="O3644" t="str">
            <v>Прибор учета тепловой энергии</v>
          </cell>
        </row>
        <row r="3645">
          <cell r="O3645" t="str">
            <v>Прибор учета тепловой энергии</v>
          </cell>
        </row>
        <row r="3646">
          <cell r="O3646" t="str">
            <v>Прибор учета тепловой энергии</v>
          </cell>
        </row>
        <row r="3647">
          <cell r="O3647" t="str">
            <v>Прибор учета тепловой энергии</v>
          </cell>
        </row>
        <row r="3648">
          <cell r="O3648" t="str">
            <v>Прибор учета тепловой энергии</v>
          </cell>
        </row>
        <row r="3649">
          <cell r="O3649" t="str">
            <v>Прибор учета тепловой энергии</v>
          </cell>
        </row>
        <row r="3650">
          <cell r="O3650" t="str">
            <v>Прибор учета тепловой энергии</v>
          </cell>
        </row>
        <row r="3651">
          <cell r="O3651" t="str">
            <v>Прибор учета тепловой энергии</v>
          </cell>
        </row>
        <row r="3652">
          <cell r="O3652" t="str">
            <v>Прибор учета тепловой энергии</v>
          </cell>
        </row>
        <row r="3653">
          <cell r="O3653" t="str">
            <v>Прибор учета тепловой энергии</v>
          </cell>
        </row>
        <row r="3654">
          <cell r="O3654" t="str">
            <v>Прибор учета тепловой энергии</v>
          </cell>
        </row>
        <row r="3655">
          <cell r="O3655" t="str">
            <v>Прибор учета тепловой энергии</v>
          </cell>
        </row>
        <row r="3656">
          <cell r="O3656" t="str">
            <v>Прибор учета тепловой энергии</v>
          </cell>
        </row>
        <row r="3657">
          <cell r="O3657" t="str">
            <v>Прибор учета тепловой энергии</v>
          </cell>
        </row>
        <row r="3658">
          <cell r="O3658" t="str">
            <v>Прибор учета тепловой энергии</v>
          </cell>
        </row>
        <row r="3659">
          <cell r="O3659" t="str">
            <v>Прибор учета тепловой энергии</v>
          </cell>
        </row>
        <row r="3660">
          <cell r="O3660" t="str">
            <v>Прибор учета тепловой энергии</v>
          </cell>
        </row>
        <row r="3661">
          <cell r="O3661" t="str">
            <v>Прибор учета тепловой энергии</v>
          </cell>
        </row>
        <row r="3662">
          <cell r="O3662" t="str">
            <v>Прибор учета тепловой энергии</v>
          </cell>
        </row>
        <row r="3663">
          <cell r="O3663" t="str">
            <v>Прибор учета тепловой энергии</v>
          </cell>
        </row>
        <row r="3664">
          <cell r="O3664" t="str">
            <v>Прибор учета тепловой энергии</v>
          </cell>
        </row>
        <row r="3665">
          <cell r="O3665" t="str">
            <v>Прибор учета тепловой энергии</v>
          </cell>
        </row>
        <row r="3666">
          <cell r="O3666" t="str">
            <v>Прибор учета тепловой энергии</v>
          </cell>
        </row>
        <row r="3667">
          <cell r="O3667" t="str">
            <v>Прибор учета тепловой энергии</v>
          </cell>
        </row>
        <row r="3668">
          <cell r="O3668" t="str">
            <v>Прибор учета тепловой энергии</v>
          </cell>
        </row>
        <row r="3669">
          <cell r="O3669" t="str">
            <v>Прибор учета тепловой энергии</v>
          </cell>
        </row>
        <row r="3670">
          <cell r="O3670" t="str">
            <v>Прибор учета тепловой энергии</v>
          </cell>
        </row>
        <row r="3671">
          <cell r="O3671" t="str">
            <v>Прибор учета тепловой энергии</v>
          </cell>
        </row>
        <row r="3672">
          <cell r="O3672" t="str">
            <v>Прибор учета тепловой энергии</v>
          </cell>
        </row>
        <row r="3673">
          <cell r="O3673" t="str">
            <v>Прибор учета тепловой энергии</v>
          </cell>
        </row>
        <row r="3674">
          <cell r="O3674" t="str">
            <v>Прибор учета тепловой энергии</v>
          </cell>
        </row>
        <row r="3675">
          <cell r="O3675" t="str">
            <v>Прибор учета тепловой энергии</v>
          </cell>
        </row>
        <row r="3676">
          <cell r="O3676" t="str">
            <v>Прибор учета тепловой энергии</v>
          </cell>
        </row>
        <row r="3677">
          <cell r="O3677" t="str">
            <v>Прибор учета тепловой энергии</v>
          </cell>
        </row>
        <row r="3678">
          <cell r="O3678" t="str">
            <v>Прибор учета тепловой энергии</v>
          </cell>
        </row>
        <row r="3679">
          <cell r="O3679" t="str">
            <v>Прибор учета тепловой энергии</v>
          </cell>
        </row>
        <row r="3680">
          <cell r="O3680" t="str">
            <v>Прибор учета тепловой энергии</v>
          </cell>
        </row>
        <row r="3681">
          <cell r="O3681" t="str">
            <v>Прибор учета тепловой энергии</v>
          </cell>
        </row>
        <row r="3682">
          <cell r="O3682" t="str">
            <v>Прибор учета тепловой энергии</v>
          </cell>
        </row>
        <row r="3683">
          <cell r="O3683" t="str">
            <v>Прибор учета тепловой энергии</v>
          </cell>
        </row>
        <row r="3684">
          <cell r="O3684" t="str">
            <v>Прибор учета тепловой энергии</v>
          </cell>
        </row>
        <row r="3685">
          <cell r="O3685" t="str">
            <v>Прибор учета тепловой энергии</v>
          </cell>
        </row>
        <row r="3686">
          <cell r="O3686" t="str">
            <v>Прибор учета тепловой энергии</v>
          </cell>
        </row>
        <row r="3687">
          <cell r="O3687" t="str">
            <v>Прибор учета тепловой энергии</v>
          </cell>
        </row>
        <row r="3688">
          <cell r="O3688" t="str">
            <v>Прибор учета тепловой энергии</v>
          </cell>
        </row>
        <row r="3689">
          <cell r="O3689" t="str">
            <v>Прибор учета тепловой энергии</v>
          </cell>
        </row>
        <row r="3690">
          <cell r="O3690" t="str">
            <v>Прибор учета тепловой энергии</v>
          </cell>
        </row>
        <row r="3691">
          <cell r="O3691" t="str">
            <v>Прибор учета тепловой энергии</v>
          </cell>
        </row>
        <row r="3692">
          <cell r="O3692" t="str">
            <v>Прибор учета тепловой энергии</v>
          </cell>
        </row>
        <row r="3693">
          <cell r="O3693" t="str">
            <v>Прибор учета тепловой энергии</v>
          </cell>
        </row>
        <row r="3694">
          <cell r="O3694" t="str">
            <v>Прибор учета тепловой энергии</v>
          </cell>
        </row>
        <row r="3695">
          <cell r="O3695" t="str">
            <v>Прибор учета тепловой энергии</v>
          </cell>
        </row>
        <row r="3696">
          <cell r="O3696" t="str">
            <v>Прибор учета тепловой энергии</v>
          </cell>
        </row>
        <row r="3697">
          <cell r="O3697" t="str">
            <v>Прибор учета тепловой энергии</v>
          </cell>
        </row>
        <row r="3698">
          <cell r="O3698" t="str">
            <v>Прибор учета тепловой энергии</v>
          </cell>
        </row>
        <row r="3699">
          <cell r="O3699" t="str">
            <v>Прибор учета тепловой энергии</v>
          </cell>
        </row>
        <row r="3700">
          <cell r="O3700" t="str">
            <v>Прибор учета тепловой энергии</v>
          </cell>
        </row>
        <row r="3701">
          <cell r="O3701" t="str">
            <v>Прибор учета тепловой энергии</v>
          </cell>
        </row>
        <row r="3702">
          <cell r="O3702" t="str">
            <v>Прибор учета тепловой энергии</v>
          </cell>
        </row>
        <row r="3703">
          <cell r="O3703" t="str">
            <v>Прибор учета тепловой энергии</v>
          </cell>
        </row>
        <row r="3704">
          <cell r="O3704" t="str">
            <v>Прибор учета тепловой энергии</v>
          </cell>
        </row>
        <row r="3705">
          <cell r="O3705" t="str">
            <v>Прибор учета тепловой энергии</v>
          </cell>
        </row>
        <row r="3706">
          <cell r="O3706" t="str">
            <v>Прибор учета тепловой энергии</v>
          </cell>
        </row>
        <row r="3707">
          <cell r="O3707" t="str">
            <v>Прибор учета тепловой энергии</v>
          </cell>
        </row>
        <row r="3708">
          <cell r="O3708" t="str">
            <v>Прибор учета тепловой энергии</v>
          </cell>
        </row>
        <row r="3709">
          <cell r="O3709" t="str">
            <v>Прибор учета тепловой энергии</v>
          </cell>
        </row>
        <row r="3710">
          <cell r="O3710" t="str">
            <v>Прибор учета тепловой энергии</v>
          </cell>
        </row>
        <row r="3711">
          <cell r="O3711" t="str">
            <v>Прибор учета тепловой энергии</v>
          </cell>
        </row>
        <row r="3712">
          <cell r="O3712" t="str">
            <v>Прибор учета тепловой энергии</v>
          </cell>
        </row>
        <row r="3713">
          <cell r="O3713" t="str">
            <v>Прибор учета тепловой энергии</v>
          </cell>
        </row>
        <row r="3714">
          <cell r="O3714" t="str">
            <v>Прибор учета тепловой энергии</v>
          </cell>
        </row>
        <row r="3715">
          <cell r="O3715" t="str">
            <v>Прибор учета тепловой энергии</v>
          </cell>
        </row>
        <row r="3716">
          <cell r="O3716" t="str">
            <v>Прибор учета тепловой энергии</v>
          </cell>
        </row>
        <row r="3717">
          <cell r="O3717" t="str">
            <v>Прибор учета тепловой энергии</v>
          </cell>
        </row>
        <row r="3718">
          <cell r="O3718" t="str">
            <v>Прибор учета тепловой энергии</v>
          </cell>
        </row>
        <row r="3719">
          <cell r="O3719" t="str">
            <v>Прибор учета тепловой энергии</v>
          </cell>
        </row>
        <row r="3720">
          <cell r="O3720" t="str">
            <v>Прибор учета тепловой энергии</v>
          </cell>
        </row>
        <row r="3721">
          <cell r="O3721" t="str">
            <v>Прибор учета тепловой энергии</v>
          </cell>
        </row>
        <row r="3722">
          <cell r="O3722" t="str">
            <v>Прибор учета тепловой энергии</v>
          </cell>
        </row>
        <row r="3723">
          <cell r="O3723" t="str">
            <v>Прибор учета тепловой энергии</v>
          </cell>
        </row>
        <row r="3724">
          <cell r="O3724" t="str">
            <v>Прибор учета тепловой энергии</v>
          </cell>
        </row>
        <row r="3725">
          <cell r="O3725" t="str">
            <v>Прибор учета тепловой энергии</v>
          </cell>
        </row>
        <row r="3726">
          <cell r="O3726" t="str">
            <v>Прибор учета тепловой энергии</v>
          </cell>
        </row>
        <row r="3727">
          <cell r="O3727" t="str">
            <v>Прибор учета тепловой энергии</v>
          </cell>
        </row>
        <row r="3728">
          <cell r="O3728" t="str">
            <v>Прибор учета тепловой энергии</v>
          </cell>
        </row>
        <row r="3729">
          <cell r="O3729" t="str">
            <v>Прибор учета тепловой энергии</v>
          </cell>
        </row>
        <row r="3730">
          <cell r="O3730" t="str">
            <v>Прибор учета тепловой энергии</v>
          </cell>
        </row>
        <row r="3731">
          <cell r="O3731" t="str">
            <v>Прибор учета тепловой энергии</v>
          </cell>
        </row>
        <row r="3732">
          <cell r="O3732" t="str">
            <v>Прибор учета тепловой энергии</v>
          </cell>
        </row>
        <row r="3733">
          <cell r="O3733" t="str">
            <v>Прибор учета тепловой энергии</v>
          </cell>
        </row>
        <row r="3734">
          <cell r="O3734" t="str">
            <v>Прибор учета тепловой энергии</v>
          </cell>
        </row>
        <row r="3735">
          <cell r="O3735" t="str">
            <v>Прибор учета тепловой энергии</v>
          </cell>
        </row>
        <row r="3736">
          <cell r="O3736" t="str">
            <v>Прибор учета тепловой энергии</v>
          </cell>
        </row>
        <row r="3737">
          <cell r="O3737" t="str">
            <v>Прибор учета тепловой энергии</v>
          </cell>
        </row>
        <row r="3738">
          <cell r="O3738" t="str">
            <v>Прибор учета тепловой энергии</v>
          </cell>
        </row>
        <row r="3739">
          <cell r="O3739" t="str">
            <v>Прибор учета тепловой энергии</v>
          </cell>
        </row>
        <row r="3740">
          <cell r="O3740" t="str">
            <v>Прибор учета тепловой энергии</v>
          </cell>
        </row>
        <row r="3741">
          <cell r="O3741" t="str">
            <v>Прибор учета тепловой энергии</v>
          </cell>
        </row>
        <row r="3742">
          <cell r="O3742" t="str">
            <v>Прибор учета тепловой энергии</v>
          </cell>
        </row>
        <row r="3743">
          <cell r="O3743" t="str">
            <v>Прибор учета тепловой энергии</v>
          </cell>
        </row>
        <row r="3744">
          <cell r="O3744" t="str">
            <v>Прибор учета тепловой энергии</v>
          </cell>
        </row>
        <row r="3745">
          <cell r="O3745" t="str">
            <v>Прибор учета тепловой энергии</v>
          </cell>
        </row>
        <row r="3746">
          <cell r="O3746" t="str">
            <v>Прибор учета тепловой энергии</v>
          </cell>
        </row>
        <row r="3747">
          <cell r="O3747" t="str">
            <v>Прибор учета тепловой энергии</v>
          </cell>
        </row>
        <row r="3748">
          <cell r="O3748" t="str">
            <v>Прибор учета тепловой энергии</v>
          </cell>
        </row>
        <row r="3749">
          <cell r="O3749" t="str">
            <v>Прибор учета тепловой энергии</v>
          </cell>
        </row>
        <row r="3750">
          <cell r="O3750" t="str">
            <v>Прибор учета тепловой энергии</v>
          </cell>
        </row>
        <row r="3751">
          <cell r="O3751" t="str">
            <v>Прибор учета тепловой энергии</v>
          </cell>
        </row>
        <row r="3752">
          <cell r="O3752" t="str">
            <v>Прибор учета тепловой энергии</v>
          </cell>
        </row>
        <row r="3753">
          <cell r="O3753" t="str">
            <v>Прибор учета тепловой энергии</v>
          </cell>
        </row>
        <row r="3754">
          <cell r="O3754" t="str">
            <v>Прибор учета тепловой энергии</v>
          </cell>
        </row>
        <row r="3755">
          <cell r="O3755" t="str">
            <v>Прибор учета тепловой энергии</v>
          </cell>
        </row>
        <row r="3756">
          <cell r="O3756" t="str">
            <v>Прибор учета тепловой энергии</v>
          </cell>
        </row>
        <row r="3757">
          <cell r="O3757" t="str">
            <v>Прибор учета тепловой энергии</v>
          </cell>
        </row>
        <row r="3758">
          <cell r="O3758" t="str">
            <v>Прибор учета тепловой энергии</v>
          </cell>
        </row>
        <row r="3759">
          <cell r="O3759" t="str">
            <v>Прибор учета тепловой энергии</v>
          </cell>
        </row>
        <row r="3760">
          <cell r="O3760" t="str">
            <v>Прибор учета тепловой энергии</v>
          </cell>
        </row>
        <row r="3761">
          <cell r="O3761" t="str">
            <v>Прибор учета тепловой энергии</v>
          </cell>
        </row>
        <row r="3762">
          <cell r="O3762" t="str">
            <v>Прибор учета тепловой энергии</v>
          </cell>
        </row>
        <row r="3763">
          <cell r="O3763" t="str">
            <v>Прибор учета тепловой энергии</v>
          </cell>
        </row>
        <row r="3764">
          <cell r="O3764" t="str">
            <v>Прибор учета тепловой энергии</v>
          </cell>
        </row>
        <row r="3765">
          <cell r="O3765" t="str">
            <v>Прибор учета тепловой энергии</v>
          </cell>
        </row>
        <row r="3766">
          <cell r="O3766" t="str">
            <v>Прибор учета тепловой энергии</v>
          </cell>
        </row>
        <row r="3767">
          <cell r="O3767" t="str">
            <v>Прибор учета тепловой энергии</v>
          </cell>
        </row>
        <row r="3768">
          <cell r="O3768" t="str">
            <v>Прибор учета тепловой энергии</v>
          </cell>
        </row>
        <row r="3769">
          <cell r="O3769" t="str">
            <v>Прибор учета тепловой энергии</v>
          </cell>
        </row>
        <row r="3770">
          <cell r="O3770" t="str">
            <v>Прибор учета тепловой энергии</v>
          </cell>
        </row>
        <row r="3771">
          <cell r="O3771" t="str">
            <v>Прибор учета тепловой энергии</v>
          </cell>
        </row>
        <row r="3772">
          <cell r="O3772" t="str">
            <v>Прибор учета тепловой энергии</v>
          </cell>
        </row>
        <row r="3773">
          <cell r="O3773" t="str">
            <v>Прибор учета тепловой энергии</v>
          </cell>
        </row>
        <row r="3774">
          <cell r="O3774" t="str">
            <v>Прибор учета тепловой энергии</v>
          </cell>
        </row>
        <row r="3775">
          <cell r="O3775" t="str">
            <v>Прибор учета тепловой энергии</v>
          </cell>
        </row>
        <row r="3776">
          <cell r="O3776" t="str">
            <v>Прибор учета тепловой энергии</v>
          </cell>
        </row>
        <row r="3777">
          <cell r="O3777" t="str">
            <v>Прибор учета тепловой энергии</v>
          </cell>
        </row>
        <row r="3778">
          <cell r="O3778" t="str">
            <v>Прибор учета тепловой энергии</v>
          </cell>
        </row>
        <row r="3779">
          <cell r="O3779" t="str">
            <v>Прибор учета тепловой энергии</v>
          </cell>
        </row>
        <row r="3780">
          <cell r="O3780" t="str">
            <v>Прибор учета тепловой энергии</v>
          </cell>
        </row>
        <row r="3781">
          <cell r="O3781" t="str">
            <v>Прибор учета тепловой энергии</v>
          </cell>
        </row>
        <row r="3782">
          <cell r="O3782" t="str">
            <v>Прибор учета тепловой энергии</v>
          </cell>
        </row>
        <row r="3783">
          <cell r="O3783" t="str">
            <v>Прибор учета тепловой энергии</v>
          </cell>
        </row>
        <row r="3784">
          <cell r="O3784" t="str">
            <v>Прибор учета тепловой энергии</v>
          </cell>
        </row>
        <row r="3785">
          <cell r="O3785" t="str">
            <v>Прибор учета тепловой энергии</v>
          </cell>
        </row>
        <row r="3786">
          <cell r="O3786" t="str">
            <v>Прибор учета тепловой энергии</v>
          </cell>
        </row>
        <row r="3787">
          <cell r="O3787" t="str">
            <v>Прибор учета тепловой энергии</v>
          </cell>
        </row>
        <row r="3788">
          <cell r="O3788" t="str">
            <v>Прибор учета тепловой энергии</v>
          </cell>
        </row>
        <row r="3789">
          <cell r="O3789" t="str">
            <v>Прибор учета тепловой энергии</v>
          </cell>
        </row>
        <row r="3790">
          <cell r="O3790" t="str">
            <v>Прибор учета тепловой энергии</v>
          </cell>
        </row>
        <row r="3791">
          <cell r="O3791" t="str">
            <v>Прибор учета тепловой энергии</v>
          </cell>
        </row>
        <row r="3792">
          <cell r="O3792" t="str">
            <v>Прибор учета тепловой энергии</v>
          </cell>
        </row>
        <row r="3793">
          <cell r="O3793" t="str">
            <v>Прибор учета тепловой энергии</v>
          </cell>
        </row>
        <row r="3794">
          <cell r="O3794" t="str">
            <v>Прибор учета тепловой энергии</v>
          </cell>
        </row>
        <row r="3795">
          <cell r="O3795" t="str">
            <v>Прибор учета тепловой энергии</v>
          </cell>
        </row>
        <row r="3796">
          <cell r="O3796" t="str">
            <v>Прибор учета тепловой энергии</v>
          </cell>
        </row>
        <row r="3797">
          <cell r="O3797" t="str">
            <v>Прибор учета тепловой энергии</v>
          </cell>
        </row>
        <row r="3798">
          <cell r="O3798" t="str">
            <v>Прибор учета тепловой энергии</v>
          </cell>
        </row>
        <row r="3799">
          <cell r="O3799" t="str">
            <v>Прибор учета тепловой энергии</v>
          </cell>
        </row>
        <row r="3800">
          <cell r="O3800" t="str">
            <v>Прибор учета тепловой энергии</v>
          </cell>
        </row>
        <row r="3801">
          <cell r="O3801" t="str">
            <v>Прибор учета тепловой энергии</v>
          </cell>
        </row>
        <row r="3802">
          <cell r="O3802" t="str">
            <v>Прибор учета тепловой энергии</v>
          </cell>
        </row>
        <row r="3803">
          <cell r="O3803" t="str">
            <v>Прибор учета тепловой энергии</v>
          </cell>
        </row>
        <row r="3804">
          <cell r="O3804" t="str">
            <v>Прибор учета тепловой энергии</v>
          </cell>
        </row>
        <row r="3805">
          <cell r="O3805" t="str">
            <v>Прибор учета тепловой энергии</v>
          </cell>
        </row>
        <row r="3806">
          <cell r="O3806" t="str">
            <v>Прибор учета тепловой энергии</v>
          </cell>
        </row>
        <row r="3807">
          <cell r="O3807" t="str">
            <v>Прибор учета тепловой энергии</v>
          </cell>
        </row>
        <row r="3808">
          <cell r="O3808" t="str">
            <v>Прибор учета тепловой энергии</v>
          </cell>
        </row>
        <row r="3809">
          <cell r="O3809" t="str">
            <v>Прибор учета тепловой энергии</v>
          </cell>
        </row>
        <row r="3810">
          <cell r="O3810" t="str">
            <v>Прибор учета тепловой энергии</v>
          </cell>
        </row>
        <row r="3811">
          <cell r="O3811" t="str">
            <v>Прибор учета тепловой энергии</v>
          </cell>
        </row>
        <row r="3812">
          <cell r="O3812" t="str">
            <v>Прибор учета тепловой энергии</v>
          </cell>
        </row>
        <row r="3813">
          <cell r="O3813" t="str">
            <v>Прибор учета тепловой энергии</v>
          </cell>
        </row>
        <row r="3814">
          <cell r="O3814" t="str">
            <v>Прибор учета тепловой энергии</v>
          </cell>
        </row>
        <row r="3815">
          <cell r="O3815" t="str">
            <v>Прибор учета тепловой энергии</v>
          </cell>
        </row>
        <row r="3816">
          <cell r="O3816" t="str">
            <v>Прибор учета тепловой энергии</v>
          </cell>
        </row>
        <row r="3817">
          <cell r="O3817" t="str">
            <v>Прибор учета тепловой энергии</v>
          </cell>
        </row>
        <row r="3818">
          <cell r="O3818" t="str">
            <v>Прибор учета тепловой энергии</v>
          </cell>
        </row>
        <row r="3819">
          <cell r="O3819" t="str">
            <v>Прибор учета тепловой энергии</v>
          </cell>
        </row>
        <row r="3820">
          <cell r="O3820" t="str">
            <v>Прибор учета тепловой энергии</v>
          </cell>
        </row>
        <row r="3821">
          <cell r="O3821" t="str">
            <v>Прибор учета тепловой энергии</v>
          </cell>
        </row>
        <row r="3822">
          <cell r="O3822" t="str">
            <v>Прибор учета тепловой энергии</v>
          </cell>
        </row>
        <row r="3823">
          <cell r="O3823" t="str">
            <v>Прибор учета тепловой энергии</v>
          </cell>
        </row>
        <row r="3824">
          <cell r="O3824" t="str">
            <v>Прибор учета тепловой энергии</v>
          </cell>
        </row>
        <row r="3825">
          <cell r="O3825" t="str">
            <v>Прибор учета тепловой энергии</v>
          </cell>
        </row>
        <row r="3826">
          <cell r="O3826" t="str">
            <v>Прибор учета тепловой энергии</v>
          </cell>
        </row>
        <row r="3827">
          <cell r="O3827" t="str">
            <v>Прибор учета тепловой энергии</v>
          </cell>
        </row>
        <row r="3828">
          <cell r="O3828" t="str">
            <v>Прибор учета тепловой энергии</v>
          </cell>
        </row>
        <row r="3829">
          <cell r="O3829" t="str">
            <v>Прибор учета тепловой энергии</v>
          </cell>
        </row>
        <row r="3830">
          <cell r="O3830" t="str">
            <v>Прибор учета тепловой энергии</v>
          </cell>
        </row>
        <row r="3831">
          <cell r="O3831" t="str">
            <v>Прибор учета тепловой энергии</v>
          </cell>
        </row>
        <row r="3832">
          <cell r="O3832" t="str">
            <v>Прибор учета тепловой энергии</v>
          </cell>
        </row>
        <row r="3833">
          <cell r="O3833" t="str">
            <v>Прибор учета тепловой энергии</v>
          </cell>
        </row>
        <row r="3834">
          <cell r="O3834" t="str">
            <v>Прибор учета тепловой энергии</v>
          </cell>
        </row>
        <row r="3835">
          <cell r="O3835" t="str">
            <v>Прибор учета тепловой энергии</v>
          </cell>
        </row>
        <row r="3836">
          <cell r="O3836" t="str">
            <v>Прибор учета тепловой энергии</v>
          </cell>
        </row>
        <row r="3837">
          <cell r="O3837" t="str">
            <v>Прибор учета тепловой энергии</v>
          </cell>
        </row>
        <row r="3838">
          <cell r="O3838" t="str">
            <v>Прибор учета тепловой энергии</v>
          </cell>
        </row>
        <row r="3839">
          <cell r="O3839" t="str">
            <v>Прибор учета тепловой энергии</v>
          </cell>
        </row>
        <row r="3840">
          <cell r="O3840" t="str">
            <v>Прибор учета тепловой энергии</v>
          </cell>
        </row>
        <row r="3841">
          <cell r="O3841" t="str">
            <v>Прибор учета тепловой энергии</v>
          </cell>
        </row>
        <row r="3842">
          <cell r="O3842" t="str">
            <v>Прибор учета тепловой энергии</v>
          </cell>
        </row>
        <row r="3843">
          <cell r="O3843" t="str">
            <v>Прибор учета тепловой энергии</v>
          </cell>
        </row>
        <row r="3844">
          <cell r="O3844" t="str">
            <v>Прибор учета тепловой энергии</v>
          </cell>
        </row>
        <row r="3845">
          <cell r="O3845" t="str">
            <v>Прибор учета тепловой энергии</v>
          </cell>
        </row>
        <row r="3846">
          <cell r="O3846" t="str">
            <v>Прибор учета тепловой энергии</v>
          </cell>
        </row>
        <row r="3847">
          <cell r="O3847" t="str">
            <v>Прибор учета тепловой энергии</v>
          </cell>
        </row>
        <row r="3848">
          <cell r="O3848" t="str">
            <v>Прибор учета тепловой энергии</v>
          </cell>
        </row>
        <row r="3849">
          <cell r="O3849" t="str">
            <v>Прибор учета тепловой энергии</v>
          </cell>
        </row>
        <row r="3850">
          <cell r="O3850" t="str">
            <v>Прибор учета тепловой энергии</v>
          </cell>
        </row>
        <row r="3851">
          <cell r="O3851" t="str">
            <v>Прибор учета тепловой энергии</v>
          </cell>
        </row>
        <row r="3852">
          <cell r="O3852" t="str">
            <v>Прибор учета тепловой энергии</v>
          </cell>
        </row>
        <row r="3853">
          <cell r="O3853" t="str">
            <v>Прибор учета тепловой энергии</v>
          </cell>
        </row>
        <row r="3854">
          <cell r="O3854" t="str">
            <v>Прибор учета тепловой энергии</v>
          </cell>
        </row>
        <row r="3855">
          <cell r="O3855" t="str">
            <v>Прибор учета тепловой энергии</v>
          </cell>
        </row>
        <row r="3856">
          <cell r="O3856" t="str">
            <v>Прибор учета тепловой энергии</v>
          </cell>
        </row>
        <row r="3857">
          <cell r="O3857" t="str">
            <v>Прибор учета тепловой энергии</v>
          </cell>
        </row>
        <row r="3858">
          <cell r="O3858" t="str">
            <v>Прибор учета тепловой энергии</v>
          </cell>
        </row>
        <row r="3859">
          <cell r="O3859" t="str">
            <v>Прибор учета тепловой энергии</v>
          </cell>
        </row>
        <row r="3860">
          <cell r="O3860" t="str">
            <v>Прибор учета тепловой энергии</v>
          </cell>
        </row>
        <row r="3861">
          <cell r="O3861" t="str">
            <v>Прибор учета тепловой энергии</v>
          </cell>
        </row>
        <row r="3862">
          <cell r="O3862" t="str">
            <v>Прибор учета тепловой энергии</v>
          </cell>
        </row>
        <row r="3863">
          <cell r="O3863" t="str">
            <v>Прибор учета тепловой энергии</v>
          </cell>
        </row>
        <row r="3864">
          <cell r="O3864" t="str">
            <v>Прибор учета тепловой энергии</v>
          </cell>
        </row>
        <row r="3865">
          <cell r="O3865" t="str">
            <v>Прибор учета тепловой энергии</v>
          </cell>
        </row>
        <row r="3866">
          <cell r="O3866" t="str">
            <v>Прибор учета тепловой энергии</v>
          </cell>
        </row>
        <row r="3867">
          <cell r="O3867" t="str">
            <v>Прибор учета тепловой энергии</v>
          </cell>
        </row>
        <row r="3868">
          <cell r="O3868" t="str">
            <v>Прибор учета тепловой энергии</v>
          </cell>
        </row>
        <row r="3869">
          <cell r="O3869" t="str">
            <v>Прибор учета тепловой энергии</v>
          </cell>
        </row>
        <row r="3870">
          <cell r="O3870" t="str">
            <v>Прибор учета тепловой энергии</v>
          </cell>
        </row>
        <row r="3871">
          <cell r="O3871" t="str">
            <v>Прибор учета тепловой энергии</v>
          </cell>
        </row>
        <row r="3872">
          <cell r="O3872" t="str">
            <v>Прибор учета тепловой энергии</v>
          </cell>
        </row>
        <row r="3873">
          <cell r="O3873" t="str">
            <v>Прибор учета тепловой энергии</v>
          </cell>
        </row>
        <row r="3874">
          <cell r="O3874" t="str">
            <v>Прибор учета тепловой энергии</v>
          </cell>
        </row>
        <row r="3875">
          <cell r="O3875" t="str">
            <v>Прибор учета тепловой энергии</v>
          </cell>
        </row>
        <row r="3876">
          <cell r="O3876" t="str">
            <v>Прибор учета тепловой энергии</v>
          </cell>
        </row>
        <row r="3877">
          <cell r="O3877" t="str">
            <v>Прибор учета тепловой энергии</v>
          </cell>
        </row>
        <row r="3878">
          <cell r="O3878" t="str">
            <v>Прибор учета тепловой энергии</v>
          </cell>
        </row>
        <row r="3879">
          <cell r="O3879" t="str">
            <v>Прибор учета тепловой энергии</v>
          </cell>
        </row>
        <row r="3880">
          <cell r="O3880" t="str">
            <v>Прибор учета тепловой энергии</v>
          </cell>
        </row>
        <row r="3881">
          <cell r="O3881" t="str">
            <v>Прибор учета тепловой энергии</v>
          </cell>
        </row>
        <row r="3882">
          <cell r="O3882" t="str">
            <v>Прибор учета тепловой энергии</v>
          </cell>
        </row>
        <row r="3883">
          <cell r="O3883" t="str">
            <v>Прибор учета тепловой энергии</v>
          </cell>
        </row>
        <row r="3884">
          <cell r="O3884" t="str">
            <v>Прибор учета тепловой энергии</v>
          </cell>
        </row>
        <row r="3885">
          <cell r="O3885" t="str">
            <v>Прибор учета тепловой энергии</v>
          </cell>
        </row>
        <row r="3886">
          <cell r="O3886" t="str">
            <v>Прибор учета тепловой энергии</v>
          </cell>
        </row>
        <row r="3887">
          <cell r="O3887" t="str">
            <v>Прибор учета тепловой энергии</v>
          </cell>
        </row>
        <row r="3888">
          <cell r="O3888" t="str">
            <v>Прибор учета тепловой энергии</v>
          </cell>
        </row>
        <row r="3889">
          <cell r="O3889" t="str">
            <v>Прибор учета тепловой энергии</v>
          </cell>
        </row>
        <row r="3890">
          <cell r="O3890" t="str">
            <v>Прибор учета тепловой энергии</v>
          </cell>
        </row>
        <row r="3891">
          <cell r="O3891" t="str">
            <v>Прибор учета тепловой энергии</v>
          </cell>
        </row>
        <row r="3892">
          <cell r="O3892" t="str">
            <v>Прибор учета тепловой энергии</v>
          </cell>
        </row>
        <row r="3893">
          <cell r="O3893" t="str">
            <v>Прибор учета тепловой энергии</v>
          </cell>
        </row>
        <row r="3894">
          <cell r="O3894" t="str">
            <v>Прибор учета тепловой энергии</v>
          </cell>
        </row>
        <row r="3895">
          <cell r="O3895" t="str">
            <v>Прибор учета тепловой энергии</v>
          </cell>
        </row>
        <row r="3896">
          <cell r="O3896" t="str">
            <v>Прибор учета тепловой энергии</v>
          </cell>
        </row>
        <row r="3897">
          <cell r="O3897" t="str">
            <v>Прибор учета тепловой энергии</v>
          </cell>
        </row>
        <row r="3898">
          <cell r="O3898" t="str">
            <v>Прибор учета тепловой энергии</v>
          </cell>
        </row>
        <row r="3899">
          <cell r="O3899" t="str">
            <v>Прибор учета тепловой энергии</v>
          </cell>
        </row>
        <row r="3900">
          <cell r="O3900" t="str">
            <v>Прибор учета тепловой энергии</v>
          </cell>
        </row>
        <row r="3901">
          <cell r="O3901" t="str">
            <v>Прибор учета тепловой энергии</v>
          </cell>
        </row>
        <row r="3902">
          <cell r="O3902" t="str">
            <v>Прибор учета тепловой энергии</v>
          </cell>
        </row>
        <row r="3903">
          <cell r="O3903" t="str">
            <v>Прибор учета тепловой энергии</v>
          </cell>
        </row>
        <row r="3904">
          <cell r="O3904" t="str">
            <v>Прибор учета тепловой энергии</v>
          </cell>
        </row>
        <row r="3905">
          <cell r="O3905" t="str">
            <v>Прибор учета тепловой энергии</v>
          </cell>
        </row>
        <row r="3906">
          <cell r="O3906" t="str">
            <v>Прибор учета тепловой энергии</v>
          </cell>
        </row>
        <row r="3907">
          <cell r="O3907" t="str">
            <v>Прибор учета тепловой энергии</v>
          </cell>
        </row>
        <row r="3908">
          <cell r="O3908" t="str">
            <v>Прибор учета тепловой энергии</v>
          </cell>
        </row>
        <row r="3909">
          <cell r="O3909" t="str">
            <v>Прибор учета тепловой энергии</v>
          </cell>
        </row>
        <row r="3910">
          <cell r="O3910" t="str">
            <v>Прибор учета тепловой энергии</v>
          </cell>
        </row>
        <row r="3911">
          <cell r="O3911" t="str">
            <v>Прибор учета тепловой энергии</v>
          </cell>
        </row>
        <row r="3912">
          <cell r="O3912" t="str">
            <v>Прибор учета тепловой энергии</v>
          </cell>
        </row>
        <row r="3913">
          <cell r="O3913" t="str">
            <v>Прибор учета тепловой энергии</v>
          </cell>
        </row>
        <row r="3914">
          <cell r="O3914" t="str">
            <v>Прибор учета тепловой энергии</v>
          </cell>
        </row>
        <row r="3915">
          <cell r="O3915" t="str">
            <v>Прибор учета тепловой энергии</v>
          </cell>
        </row>
        <row r="3916">
          <cell r="O3916" t="str">
            <v>Прибор учета тепловой энергии</v>
          </cell>
        </row>
        <row r="3917">
          <cell r="O3917" t="str">
            <v>Прибор учета тепловой энергии</v>
          </cell>
        </row>
        <row r="3918">
          <cell r="O3918" t="str">
            <v>Прибор учета тепловой энергии</v>
          </cell>
        </row>
        <row r="3919">
          <cell r="O3919" t="str">
            <v>Прибор учета тепловой энергии</v>
          </cell>
        </row>
        <row r="3920">
          <cell r="O3920" t="str">
            <v>Прибор учета тепловой энергии</v>
          </cell>
        </row>
        <row r="3921">
          <cell r="O3921" t="str">
            <v>Прибор учета тепловой энергии</v>
          </cell>
        </row>
        <row r="3922">
          <cell r="O3922" t="str">
            <v>Прибор учета тепловой энергии</v>
          </cell>
        </row>
        <row r="3923">
          <cell r="O3923" t="str">
            <v>Прибор учета тепловой энергии</v>
          </cell>
        </row>
        <row r="3924">
          <cell r="O3924" t="str">
            <v>Прибор учета тепловой энергии</v>
          </cell>
        </row>
        <row r="3925">
          <cell r="O3925" t="str">
            <v>Прибор учета тепловой энергии</v>
          </cell>
        </row>
        <row r="3926">
          <cell r="O3926" t="str">
            <v>Прибор учета тепловой энергии</v>
          </cell>
        </row>
        <row r="3927">
          <cell r="O3927" t="str">
            <v>Прибор учета тепловой энергии</v>
          </cell>
        </row>
        <row r="3928">
          <cell r="O3928" t="str">
            <v>Прибор учета тепловой энергии</v>
          </cell>
        </row>
        <row r="3929">
          <cell r="O3929" t="str">
            <v>Прибор учета тепловой энергии</v>
          </cell>
        </row>
        <row r="3930">
          <cell r="O3930" t="str">
            <v>Прибор учета тепловой энергии</v>
          </cell>
        </row>
        <row r="3931">
          <cell r="O3931" t="str">
            <v>Прибор учета тепловой энергии</v>
          </cell>
        </row>
        <row r="3932">
          <cell r="O3932" t="str">
            <v>Прибор учета тепловой энергии</v>
          </cell>
        </row>
        <row r="3933">
          <cell r="O3933" t="str">
            <v>Прибор учета тепловой энергии</v>
          </cell>
        </row>
        <row r="3934">
          <cell r="O3934" t="str">
            <v>Прибор учета тепловой энергии</v>
          </cell>
        </row>
        <row r="3935">
          <cell r="O3935" t="str">
            <v>Прибор учета тепловой энергии</v>
          </cell>
        </row>
        <row r="3936">
          <cell r="O3936" t="str">
            <v>Прибор учета тепловой энергии</v>
          </cell>
        </row>
        <row r="3937">
          <cell r="O3937" t="str">
            <v>Прибор учета тепловой энергии</v>
          </cell>
        </row>
        <row r="3938">
          <cell r="O3938" t="str">
            <v>Прибор учета тепловой энергии</v>
          </cell>
        </row>
        <row r="3939">
          <cell r="O3939" t="str">
            <v>Прибор учета тепловой энергии</v>
          </cell>
        </row>
        <row r="3940">
          <cell r="O3940" t="str">
            <v>Прибор учета тепловой энергии</v>
          </cell>
        </row>
        <row r="3941">
          <cell r="O3941" t="str">
            <v>Прибор учета тепловой энергии</v>
          </cell>
        </row>
        <row r="3942">
          <cell r="O3942" t="str">
            <v>Прибор учета тепловой энергии</v>
          </cell>
        </row>
        <row r="3943">
          <cell r="O3943" t="str">
            <v>Прибор учета тепловой энергии</v>
          </cell>
        </row>
        <row r="3944">
          <cell r="O3944" t="str">
            <v>Прибор учета тепловой энергии</v>
          </cell>
        </row>
        <row r="3945">
          <cell r="O3945" t="str">
            <v>Прибор учета тепловой энергии</v>
          </cell>
        </row>
        <row r="3946">
          <cell r="O3946" t="str">
            <v>Прибор учета тепловой энергии</v>
          </cell>
        </row>
        <row r="3947">
          <cell r="O3947" t="str">
            <v>Прибор учета тепловой энергии</v>
          </cell>
        </row>
        <row r="3948">
          <cell r="O3948" t="str">
            <v>Прибор учета тепловой энергии</v>
          </cell>
        </row>
        <row r="3949">
          <cell r="O3949" t="str">
            <v>Прибор учета тепловой энергии</v>
          </cell>
        </row>
        <row r="3950">
          <cell r="O3950" t="str">
            <v>Прибор учета тепловой энергии</v>
          </cell>
        </row>
        <row r="3951">
          <cell r="O3951" t="str">
            <v>Прибор учета тепловой энергии</v>
          </cell>
        </row>
        <row r="3952">
          <cell r="O3952" t="str">
            <v>Прибор учета тепловой энергии</v>
          </cell>
        </row>
        <row r="3953">
          <cell r="O3953" t="str">
            <v>Прибор учета тепловой энергии</v>
          </cell>
        </row>
        <row r="3954">
          <cell r="O3954" t="str">
            <v>Прибор учета тепловой энергии</v>
          </cell>
        </row>
        <row r="3955">
          <cell r="O3955" t="str">
            <v>Прибор учета тепловой энергии</v>
          </cell>
        </row>
        <row r="3956">
          <cell r="O3956" t="str">
            <v>Прибор учета тепловой энергии</v>
          </cell>
        </row>
        <row r="3957">
          <cell r="O3957" t="str">
            <v>Прибор учета тепловой энергии</v>
          </cell>
        </row>
        <row r="3958">
          <cell r="O3958" t="str">
            <v>Прибор учета тепловой энергии</v>
          </cell>
        </row>
        <row r="3959">
          <cell r="O3959" t="str">
            <v>Прибор учета тепловой энергии</v>
          </cell>
        </row>
        <row r="3960">
          <cell r="O3960" t="str">
            <v>Прибор учета тепловой энергии</v>
          </cell>
        </row>
        <row r="3961">
          <cell r="O3961" t="str">
            <v>Прибор учета тепловой энергии</v>
          </cell>
        </row>
        <row r="3962">
          <cell r="O3962" t="str">
            <v>Прибор учета тепловой энергии</v>
          </cell>
        </row>
        <row r="3963">
          <cell r="O3963" t="str">
            <v>Прибор учета тепловой энергии</v>
          </cell>
        </row>
        <row r="3964">
          <cell r="O3964" t="str">
            <v>Прибор учета тепловой энергии</v>
          </cell>
        </row>
        <row r="3965">
          <cell r="O3965" t="str">
            <v>Прибор учета тепловой энергии</v>
          </cell>
        </row>
        <row r="3966">
          <cell r="O3966" t="str">
            <v>Прибор учета тепловой энергии</v>
          </cell>
        </row>
        <row r="3967">
          <cell r="O3967" t="str">
            <v>Прибор учета тепловой энергии</v>
          </cell>
        </row>
        <row r="3968">
          <cell r="O3968" t="str">
            <v>Прибор учета тепловой энергии</v>
          </cell>
        </row>
        <row r="3969">
          <cell r="O3969" t="str">
            <v>Прибор учета тепловой энергии</v>
          </cell>
        </row>
        <row r="3970">
          <cell r="O3970" t="str">
            <v>Прибор учета тепловой энергии</v>
          </cell>
        </row>
        <row r="3971">
          <cell r="O3971" t="str">
            <v>Прибор учета тепловой энергии</v>
          </cell>
        </row>
        <row r="3972">
          <cell r="O3972" t="str">
            <v>Прибор учета тепловой энергии</v>
          </cell>
        </row>
        <row r="3973">
          <cell r="O3973" t="str">
            <v>Прибор учета тепловой энергии</v>
          </cell>
        </row>
        <row r="3974">
          <cell r="O3974" t="str">
            <v>Прибор учета тепловой энергии</v>
          </cell>
        </row>
        <row r="3975">
          <cell r="O3975" t="str">
            <v>Прибор учета тепловой энергии</v>
          </cell>
        </row>
        <row r="3976">
          <cell r="O3976" t="str">
            <v>Прибор учета тепловой энергии</v>
          </cell>
        </row>
        <row r="3977">
          <cell r="O3977" t="str">
            <v>Прибор учета тепловой энергии</v>
          </cell>
        </row>
        <row r="3978">
          <cell r="O3978" t="str">
            <v>Прибор учета тепловой энергии</v>
          </cell>
        </row>
        <row r="3979">
          <cell r="O3979" t="str">
            <v>Прибор учета тепловой энергии</v>
          </cell>
        </row>
        <row r="3980">
          <cell r="O3980" t="str">
            <v>Прибор учета тепловой энергии</v>
          </cell>
        </row>
        <row r="3981">
          <cell r="O3981" t="str">
            <v>Прибор учета тепловой энергии</v>
          </cell>
        </row>
        <row r="3982">
          <cell r="O3982" t="str">
            <v>Прибор учета тепловой энергии</v>
          </cell>
        </row>
        <row r="3983">
          <cell r="O3983" t="str">
            <v>Прибор учета тепловой энергии</v>
          </cell>
        </row>
        <row r="3984">
          <cell r="O3984" t="str">
            <v>Прибор учета тепловой энергии</v>
          </cell>
        </row>
        <row r="3985">
          <cell r="O3985" t="str">
            <v>Прибор учета тепловой энергии</v>
          </cell>
        </row>
        <row r="3986">
          <cell r="O3986" t="str">
            <v>Прибор учета тепловой энергии</v>
          </cell>
        </row>
        <row r="3987">
          <cell r="O3987" t="str">
            <v>Прибор учета тепловой энергии</v>
          </cell>
        </row>
        <row r="3988">
          <cell r="O3988" t="str">
            <v>Прибор учета тепловой энергии</v>
          </cell>
        </row>
        <row r="3989">
          <cell r="O3989" t="str">
            <v>Прибор учета тепловой энергии</v>
          </cell>
        </row>
        <row r="3990">
          <cell r="O3990" t="str">
            <v>Прибор учета тепловой энергии</v>
          </cell>
        </row>
        <row r="3991">
          <cell r="O3991" t="str">
            <v>Прибор учета тепловой энергии</v>
          </cell>
        </row>
        <row r="3992">
          <cell r="O3992" t="str">
            <v>Прибор учета тепловой энергии</v>
          </cell>
        </row>
        <row r="3993">
          <cell r="O3993" t="str">
            <v>Прибор учета тепловой энергии</v>
          </cell>
        </row>
        <row r="3994">
          <cell r="O3994" t="str">
            <v>Прибор учета тепловой энергии</v>
          </cell>
        </row>
        <row r="3995">
          <cell r="O3995" t="str">
            <v>Прибор учета тепловой энергии</v>
          </cell>
        </row>
        <row r="3996">
          <cell r="O3996" t="str">
            <v>Прибор учета тепловой энергии</v>
          </cell>
        </row>
        <row r="3997">
          <cell r="O3997" t="str">
            <v>Прибор учета тепловой энергии</v>
          </cell>
        </row>
        <row r="3998">
          <cell r="O3998" t="str">
            <v>Прибор учета тепловой энергии</v>
          </cell>
        </row>
        <row r="3999">
          <cell r="O3999" t="str">
            <v>Прибор учета тепловой энергии</v>
          </cell>
        </row>
        <row r="4000">
          <cell r="O4000" t="str">
            <v>Прибор учета тепловой энергии</v>
          </cell>
        </row>
        <row r="4001">
          <cell r="O4001" t="str">
            <v>Прибор учета тепловой энергии</v>
          </cell>
        </row>
        <row r="4002">
          <cell r="O4002" t="str">
            <v>Прибор учета тепловой энергии</v>
          </cell>
        </row>
        <row r="4003">
          <cell r="O4003" t="str">
            <v>Прибор учета тепловой энергии</v>
          </cell>
        </row>
        <row r="4004">
          <cell r="O4004" t="str">
            <v>Прибор учета тепловой энергии</v>
          </cell>
        </row>
        <row r="4005">
          <cell r="O4005" t="str">
            <v>Прибор учета тепловой энергии</v>
          </cell>
        </row>
        <row r="4006">
          <cell r="O4006" t="str">
            <v>Прибор учета тепловой энергии</v>
          </cell>
        </row>
        <row r="4007">
          <cell r="O4007" t="str">
            <v>Прибор учета тепловой энергии</v>
          </cell>
        </row>
        <row r="4008">
          <cell r="O4008" t="str">
            <v>Прибор учета тепловой энергии</v>
          </cell>
        </row>
        <row r="4009">
          <cell r="O4009" t="str">
            <v>Прибор учета тепловой энергии</v>
          </cell>
        </row>
        <row r="4010">
          <cell r="O4010" t="str">
            <v>Прибор учета тепловой энергии</v>
          </cell>
        </row>
        <row r="4011">
          <cell r="O4011" t="str">
            <v>Прибор учета тепловой энергии</v>
          </cell>
        </row>
        <row r="4012">
          <cell r="O4012" t="str">
            <v>Прибор учета тепловой энергии</v>
          </cell>
        </row>
        <row r="4013">
          <cell r="O4013" t="str">
            <v>Прибор учета тепловой энергии</v>
          </cell>
        </row>
        <row r="4014">
          <cell r="O4014" t="str">
            <v>Прибор учета тепловой энергии</v>
          </cell>
        </row>
        <row r="4015">
          <cell r="O4015" t="str">
            <v>Прибор учета тепловой энергии</v>
          </cell>
        </row>
        <row r="4016">
          <cell r="O4016" t="str">
            <v>Прибор учета тепловой энергии</v>
          </cell>
        </row>
        <row r="4017">
          <cell r="O4017" t="str">
            <v>Прибор учета тепловой энергии</v>
          </cell>
        </row>
        <row r="4018">
          <cell r="O4018" t="str">
            <v>Прибор учета тепловой энергии</v>
          </cell>
        </row>
        <row r="4019">
          <cell r="O4019" t="str">
            <v>Прибор учета тепловой энергии</v>
          </cell>
        </row>
        <row r="4020">
          <cell r="O4020" t="str">
            <v>Прибор учета тепловой энергии</v>
          </cell>
        </row>
        <row r="4021">
          <cell r="O4021" t="str">
            <v>Прибор учета тепловой энергии</v>
          </cell>
        </row>
        <row r="4022">
          <cell r="O4022" t="str">
            <v>Прибор учета тепловой энергии</v>
          </cell>
        </row>
        <row r="4023">
          <cell r="O4023" t="str">
            <v>Прибор учета тепловой энергии</v>
          </cell>
        </row>
        <row r="4024">
          <cell r="O4024" t="str">
            <v>Прибор учета тепловой энергии</v>
          </cell>
        </row>
        <row r="4025">
          <cell r="O4025" t="str">
            <v>Прибор учета тепловой энергии</v>
          </cell>
        </row>
        <row r="4026">
          <cell r="O4026" t="str">
            <v>Прибор учета тепловой энергии</v>
          </cell>
        </row>
        <row r="4027">
          <cell r="O4027" t="str">
            <v>Прибор учета тепловой энергии</v>
          </cell>
        </row>
        <row r="4028">
          <cell r="O4028" t="str">
            <v>Прибор учета тепловой энергии</v>
          </cell>
        </row>
        <row r="4029">
          <cell r="O4029" t="str">
            <v>Прибор учета тепловой энергии</v>
          </cell>
        </row>
        <row r="4030">
          <cell r="O4030" t="str">
            <v>Прибор учета тепловой энергии</v>
          </cell>
        </row>
        <row r="4031">
          <cell r="O4031" t="str">
            <v>Прибор учета тепловой энергии</v>
          </cell>
        </row>
        <row r="4032">
          <cell r="O4032" t="str">
            <v>Прибор учета тепловой энергии</v>
          </cell>
        </row>
        <row r="4033">
          <cell r="O4033" t="str">
            <v>Прибор учета тепловой энергии</v>
          </cell>
        </row>
        <row r="4034">
          <cell r="O4034" t="str">
            <v>Прибор учета тепловой энергии</v>
          </cell>
        </row>
        <row r="4035">
          <cell r="O4035" t="str">
            <v>Прибор учета тепловой энергии</v>
          </cell>
        </row>
        <row r="4036">
          <cell r="O4036" t="str">
            <v>Прибор учета тепловой энергии</v>
          </cell>
        </row>
        <row r="4037">
          <cell r="O4037" t="str">
            <v>Прибор учета тепловой энергии</v>
          </cell>
        </row>
        <row r="4038">
          <cell r="O4038" t="str">
            <v>Прибор учета тепловой энергии</v>
          </cell>
        </row>
        <row r="4039">
          <cell r="O4039" t="str">
            <v>Прибор учета тепловой энергии</v>
          </cell>
        </row>
        <row r="4040">
          <cell r="O4040" t="str">
            <v>Прибор учета тепловой энергии</v>
          </cell>
        </row>
        <row r="4041">
          <cell r="O4041" t="str">
            <v>Прибор учета тепловой энергии</v>
          </cell>
        </row>
        <row r="4042">
          <cell r="O4042" t="str">
            <v>Прибор учета тепловой энергии</v>
          </cell>
        </row>
        <row r="4043">
          <cell r="O4043" t="str">
            <v>Прибор учета тепловой энергии</v>
          </cell>
        </row>
        <row r="4044">
          <cell r="O4044" t="str">
            <v>Прибор учета тепловой энергии</v>
          </cell>
        </row>
        <row r="4045">
          <cell r="O4045" t="str">
            <v>Прибор учета тепловой энергии</v>
          </cell>
        </row>
        <row r="4046">
          <cell r="O4046" t="str">
            <v>Прибор учета тепловой энергии</v>
          </cell>
        </row>
        <row r="4047">
          <cell r="O4047" t="str">
            <v>Прибор учета тепловой энергии</v>
          </cell>
        </row>
        <row r="4048">
          <cell r="O4048" t="str">
            <v>Прибор учета тепловой энергии</v>
          </cell>
        </row>
        <row r="4049">
          <cell r="O4049" t="str">
            <v>Прибор учета тепловой энергии</v>
          </cell>
        </row>
        <row r="4050">
          <cell r="O4050" t="str">
            <v>Прибор учета тепловой энергии</v>
          </cell>
        </row>
        <row r="4051">
          <cell r="O4051" t="str">
            <v>Прибор учета тепловой энергии</v>
          </cell>
        </row>
        <row r="4052">
          <cell r="O4052" t="str">
            <v>Прибор учета тепловой энергии</v>
          </cell>
        </row>
        <row r="4053">
          <cell r="O4053" t="str">
            <v>Прибор учета тепловой энергии</v>
          </cell>
        </row>
        <row r="4054">
          <cell r="O4054" t="str">
            <v>Прибор учета тепловой энергии</v>
          </cell>
        </row>
        <row r="4055">
          <cell r="O4055" t="str">
            <v>Прибор учета тепловой энергии</v>
          </cell>
        </row>
        <row r="4056">
          <cell r="O4056" t="str">
            <v>Прибор учета тепловой энергии</v>
          </cell>
        </row>
        <row r="4057">
          <cell r="O4057" t="str">
            <v>Прибор учета тепловой энергии</v>
          </cell>
        </row>
        <row r="4058">
          <cell r="O4058" t="str">
            <v>Прибор учета тепловой энергии</v>
          </cell>
        </row>
        <row r="4059">
          <cell r="O4059" t="str">
            <v>Прибор учета тепловой энергии</v>
          </cell>
        </row>
        <row r="4060">
          <cell r="O4060" t="str">
            <v>Прибор учета тепловой энергии</v>
          </cell>
        </row>
        <row r="4061">
          <cell r="O4061" t="str">
            <v>Прибор учета тепловой энергии</v>
          </cell>
        </row>
        <row r="4062">
          <cell r="O4062" t="str">
            <v>Прибор учета тепловой энергии</v>
          </cell>
        </row>
        <row r="4063">
          <cell r="O4063" t="str">
            <v>Прибор учета тепловой энергии</v>
          </cell>
        </row>
        <row r="4064">
          <cell r="O4064" t="str">
            <v>Прибор учета тепловой энергии</v>
          </cell>
        </row>
        <row r="4065">
          <cell r="O4065" t="str">
            <v>Прибор учета тепловой энергии</v>
          </cell>
        </row>
        <row r="4066">
          <cell r="O4066" t="str">
            <v>Прибор учета тепловой энергии</v>
          </cell>
        </row>
        <row r="4067">
          <cell r="O4067" t="str">
            <v>Прибор учета тепловой энергии</v>
          </cell>
        </row>
        <row r="4068">
          <cell r="O4068" t="str">
            <v>Прибор учета тепловой энергии</v>
          </cell>
        </row>
        <row r="4069">
          <cell r="O4069" t="str">
            <v>Прибор учета тепловой энергии</v>
          </cell>
        </row>
        <row r="4070">
          <cell r="O4070" t="str">
            <v>Прибор учета тепловой энергии</v>
          </cell>
        </row>
        <row r="4071">
          <cell r="O4071" t="str">
            <v>Прибор учета тепловой энергии</v>
          </cell>
        </row>
        <row r="4072">
          <cell r="O4072" t="str">
            <v>Прибор учета тепловой энергии</v>
          </cell>
        </row>
        <row r="4073">
          <cell r="O4073" t="str">
            <v>Прибор учета тепловой энергии</v>
          </cell>
        </row>
        <row r="4074">
          <cell r="O4074" t="str">
            <v>Прибор учета тепловой энергии</v>
          </cell>
        </row>
        <row r="4075">
          <cell r="O4075" t="str">
            <v>Прибор учета тепловой энергии</v>
          </cell>
        </row>
        <row r="4076">
          <cell r="O4076" t="str">
            <v>Прибор учета тепловой энергии</v>
          </cell>
        </row>
        <row r="4077">
          <cell r="O4077" t="str">
            <v>Прибор учета тепловой энергии</v>
          </cell>
        </row>
        <row r="4078">
          <cell r="O4078" t="str">
            <v>Прибор учета тепловой энергии</v>
          </cell>
        </row>
        <row r="4079">
          <cell r="O4079" t="str">
            <v>Прибор учета тепловой энергии</v>
          </cell>
        </row>
        <row r="4080">
          <cell r="O4080" t="str">
            <v>Прибор учета тепловой энергии</v>
          </cell>
        </row>
        <row r="4081">
          <cell r="O4081" t="str">
            <v>Прибор учета тепловой энергии</v>
          </cell>
        </row>
        <row r="4082">
          <cell r="O4082" t="str">
            <v>Прибор учета тепловой энергии</v>
          </cell>
        </row>
        <row r="4083">
          <cell r="O4083" t="str">
            <v>Прибор учета тепловой энергии</v>
          </cell>
        </row>
        <row r="4084">
          <cell r="O4084" t="str">
            <v>Прибор учета тепловой энергии</v>
          </cell>
        </row>
        <row r="4085">
          <cell r="O4085" t="str">
            <v>Прибор учета тепловой энергии</v>
          </cell>
        </row>
        <row r="4086">
          <cell r="O4086" t="str">
            <v>Прибор учета тепловой энергии</v>
          </cell>
        </row>
        <row r="4087">
          <cell r="O4087" t="str">
            <v>Прибор учета тепловой энергии</v>
          </cell>
        </row>
        <row r="4088">
          <cell r="O4088" t="str">
            <v>Прибор учета тепловой энергии</v>
          </cell>
        </row>
        <row r="4089">
          <cell r="O4089" t="str">
            <v>Прибор учета тепловой энергии</v>
          </cell>
        </row>
        <row r="4090">
          <cell r="O4090" t="str">
            <v>Прибор учета тепловой энергии</v>
          </cell>
        </row>
        <row r="4091">
          <cell r="O4091" t="str">
            <v>Прибор учета тепловой энергии</v>
          </cell>
        </row>
        <row r="4092">
          <cell r="O4092" t="str">
            <v>Прибор учета тепловой энергии</v>
          </cell>
        </row>
        <row r="4093">
          <cell r="O4093" t="str">
            <v>Прибор учета тепловой энергии</v>
          </cell>
        </row>
        <row r="4094">
          <cell r="O4094" t="str">
            <v>Прибор учета тепловой энергии</v>
          </cell>
        </row>
        <row r="4095">
          <cell r="O4095" t="str">
            <v>Прибор учета тепловой энергии</v>
          </cell>
        </row>
        <row r="4096">
          <cell r="O4096" t="str">
            <v>Прибор учета тепловой энергии</v>
          </cell>
        </row>
        <row r="4097">
          <cell r="O4097" t="str">
            <v>Прибор учета тепловой энергии</v>
          </cell>
        </row>
        <row r="4098">
          <cell r="O4098" t="str">
            <v>Прибор учета тепловой энергии</v>
          </cell>
        </row>
        <row r="4099">
          <cell r="O4099" t="str">
            <v>Прибор учета тепловой энергии</v>
          </cell>
        </row>
        <row r="4100">
          <cell r="O4100" t="str">
            <v>Прибор учета тепловой энергии</v>
          </cell>
        </row>
        <row r="4101">
          <cell r="O4101" t="str">
            <v>Прибор учета тепловой энергии</v>
          </cell>
        </row>
        <row r="4102">
          <cell r="O4102" t="str">
            <v>Прибор учета тепловой энергии</v>
          </cell>
        </row>
        <row r="4103">
          <cell r="O4103" t="str">
            <v>Прибор учета тепловой энергии</v>
          </cell>
        </row>
        <row r="4104">
          <cell r="O4104" t="str">
            <v>Прибор учета тепловой энергии</v>
          </cell>
        </row>
        <row r="4105">
          <cell r="O4105" t="str">
            <v>Прибор учета тепловой энергии</v>
          </cell>
        </row>
        <row r="4106">
          <cell r="O4106" t="str">
            <v>Прибор учета тепловой энергии</v>
          </cell>
        </row>
        <row r="4107">
          <cell r="O4107" t="str">
            <v>Прибор учета тепловой энергии</v>
          </cell>
        </row>
        <row r="4108">
          <cell r="O4108" t="str">
            <v>Прибор учета тепловой энергии</v>
          </cell>
        </row>
        <row r="4109">
          <cell r="O4109" t="str">
            <v>Прибор учета тепловой энергии</v>
          </cell>
        </row>
        <row r="4110">
          <cell r="O4110" t="str">
            <v>Прибор учета тепловой энергии</v>
          </cell>
        </row>
        <row r="4111">
          <cell r="O4111" t="str">
            <v>Прибор учета тепловой энергии</v>
          </cell>
        </row>
        <row r="4112">
          <cell r="O4112" t="str">
            <v>Прибор учета тепловой энергии</v>
          </cell>
        </row>
        <row r="4113">
          <cell r="O4113" t="str">
            <v>Прибор учета тепловой энергии</v>
          </cell>
        </row>
        <row r="4114">
          <cell r="O4114" t="str">
            <v>Прибор учета тепловой энергии</v>
          </cell>
        </row>
        <row r="4115">
          <cell r="O4115" t="str">
            <v>Прибор учета тепловой энергии</v>
          </cell>
        </row>
        <row r="4116">
          <cell r="O4116" t="str">
            <v>Прибор учета тепловой энергии</v>
          </cell>
        </row>
        <row r="4117">
          <cell r="O4117" t="str">
            <v>Прибор учета тепловой энергии</v>
          </cell>
        </row>
        <row r="4118">
          <cell r="O4118" t="str">
            <v>Прибор учета тепловой энергии</v>
          </cell>
        </row>
        <row r="4119">
          <cell r="O4119" t="str">
            <v>Прибор учета тепловой энергии</v>
          </cell>
        </row>
        <row r="4120">
          <cell r="O4120" t="str">
            <v>Прибор учета тепловой энергии</v>
          </cell>
        </row>
        <row r="4121">
          <cell r="O4121" t="str">
            <v>Прибор учета тепловой энергии</v>
          </cell>
        </row>
        <row r="4122">
          <cell r="O4122" t="str">
            <v>Прибор учета тепловой энергии</v>
          </cell>
        </row>
        <row r="4123">
          <cell r="O4123" t="str">
            <v>Прибор учета тепловой энергии</v>
          </cell>
        </row>
        <row r="4124">
          <cell r="O4124" t="str">
            <v>Прибор учета тепловой энергии</v>
          </cell>
        </row>
        <row r="4125">
          <cell r="O4125" t="str">
            <v>Прибор учета тепловой энергии</v>
          </cell>
        </row>
        <row r="4126">
          <cell r="O4126" t="str">
            <v>Прибор учета тепловой энергии</v>
          </cell>
        </row>
        <row r="4127">
          <cell r="O4127" t="str">
            <v>Прибор учета тепловой энергии</v>
          </cell>
        </row>
        <row r="4128">
          <cell r="O4128" t="str">
            <v>Прибор учета тепловой энергии</v>
          </cell>
        </row>
        <row r="4129">
          <cell r="O4129" t="str">
            <v>Прибор учета тепловой энергии</v>
          </cell>
        </row>
        <row r="4130">
          <cell r="O4130" t="str">
            <v>Прибор учета тепловой энергии</v>
          </cell>
        </row>
        <row r="4131">
          <cell r="O4131" t="str">
            <v>Прибор учета тепловой энергии</v>
          </cell>
        </row>
        <row r="4132">
          <cell r="O4132" t="str">
            <v>Прибор учета тепловой энергии</v>
          </cell>
        </row>
        <row r="4133">
          <cell r="O4133" t="str">
            <v>Прибор учета тепловой энергии</v>
          </cell>
        </row>
        <row r="4134">
          <cell r="O4134" t="str">
            <v>Прибор учета тепловой энергии</v>
          </cell>
        </row>
        <row r="4135">
          <cell r="O4135" t="str">
            <v>Прибор учета тепловой энергии</v>
          </cell>
        </row>
        <row r="4136">
          <cell r="O4136" t="str">
            <v>Прибор учета тепловой энергии</v>
          </cell>
        </row>
        <row r="4137">
          <cell r="O4137" t="str">
            <v>Прибор учета тепловой энергии</v>
          </cell>
        </row>
        <row r="4138">
          <cell r="O4138" t="str">
            <v>Прибор учета тепловой энергии</v>
          </cell>
        </row>
        <row r="4139">
          <cell r="O4139" t="str">
            <v>Прибор учета тепловой энергии</v>
          </cell>
        </row>
        <row r="4140">
          <cell r="O4140" t="str">
            <v>Прибор учета тепловой энергии</v>
          </cell>
        </row>
        <row r="4141">
          <cell r="O4141" t="str">
            <v>Прибор учета тепловой энергии</v>
          </cell>
        </row>
        <row r="4142">
          <cell r="O4142" t="str">
            <v>Прибор учета тепловой энергии</v>
          </cell>
        </row>
        <row r="4143">
          <cell r="O4143" t="str">
            <v>Прибор учета тепловой энергии</v>
          </cell>
        </row>
        <row r="4144">
          <cell r="O4144" t="str">
            <v>Прибор учета тепловой энергии</v>
          </cell>
        </row>
        <row r="4145">
          <cell r="O4145" t="str">
            <v>Прибор учета тепловой энергии</v>
          </cell>
        </row>
        <row r="4146">
          <cell r="O4146" t="str">
            <v>Прибор учета тепловой энергии</v>
          </cell>
        </row>
        <row r="4147">
          <cell r="O4147" t="str">
            <v>Прибор учета тепловой энергии</v>
          </cell>
        </row>
        <row r="4148">
          <cell r="O4148" t="str">
            <v>Прибор учета тепловой энергии</v>
          </cell>
        </row>
        <row r="4149">
          <cell r="O4149" t="str">
            <v>Прибор учета тепловой энергии</v>
          </cell>
        </row>
        <row r="4150">
          <cell r="O4150" t="str">
            <v>Прибор учета тепловой энергии</v>
          </cell>
        </row>
        <row r="4151">
          <cell r="O4151" t="str">
            <v>Прибор учета тепловой энергии</v>
          </cell>
        </row>
        <row r="4152">
          <cell r="O4152" t="str">
            <v>Прибор учета тепловой энергии</v>
          </cell>
        </row>
        <row r="4153">
          <cell r="O4153" t="str">
            <v>Прибор учета тепловой энергии</v>
          </cell>
        </row>
        <row r="4154">
          <cell r="O4154" t="str">
            <v>Прибор учета тепловой энергии</v>
          </cell>
        </row>
        <row r="4155">
          <cell r="O4155" t="str">
            <v>Прибор учета тепловой энергии</v>
          </cell>
        </row>
        <row r="4156">
          <cell r="O4156" t="str">
            <v>Прибор учета тепловой энергии</v>
          </cell>
        </row>
        <row r="4157">
          <cell r="O4157" t="str">
            <v>Прибор учета тепловой энергии</v>
          </cell>
        </row>
        <row r="4158">
          <cell r="O4158" t="str">
            <v>Прибор учета тепловой энергии</v>
          </cell>
        </row>
        <row r="4159">
          <cell r="O4159" t="str">
            <v>Прибор учета тепловой энергии</v>
          </cell>
        </row>
        <row r="4160">
          <cell r="O4160" t="str">
            <v>Прибор учета тепловой энергии</v>
          </cell>
        </row>
        <row r="4161">
          <cell r="O4161" t="str">
            <v>Прибор учета тепловой энергии</v>
          </cell>
        </row>
        <row r="4162">
          <cell r="O4162" t="str">
            <v>Прибор учета тепловой энергии</v>
          </cell>
        </row>
        <row r="4163">
          <cell r="O4163" t="str">
            <v>Прибор учета тепловой энергии</v>
          </cell>
        </row>
        <row r="4164">
          <cell r="O4164" t="str">
            <v>Прибор учета тепловой энергии</v>
          </cell>
        </row>
        <row r="4165">
          <cell r="O4165" t="str">
            <v>Прибор учета тепловой энергии</v>
          </cell>
        </row>
        <row r="4166">
          <cell r="O4166" t="str">
            <v>Прибор учета тепловой энергии</v>
          </cell>
        </row>
        <row r="4167">
          <cell r="O4167" t="str">
            <v>Прибор учета тепловой энергии</v>
          </cell>
        </row>
        <row r="4168">
          <cell r="O4168" t="str">
            <v>Прибор учета тепловой энергии</v>
          </cell>
        </row>
        <row r="4169">
          <cell r="O4169" t="str">
            <v>Прибор учета тепловой энергии</v>
          </cell>
        </row>
        <row r="4170">
          <cell r="O4170" t="str">
            <v>Прибор учета тепловой энергии</v>
          </cell>
        </row>
        <row r="4171">
          <cell r="O4171" t="str">
            <v>Прибор учета тепловой энергии</v>
          </cell>
        </row>
        <row r="4172">
          <cell r="O4172" t="str">
            <v>Прибор учета тепловой энергии</v>
          </cell>
        </row>
        <row r="4173">
          <cell r="O4173" t="str">
            <v>Прибор учета тепловой энергии</v>
          </cell>
        </row>
        <row r="4174">
          <cell r="O4174" t="str">
            <v>Прибор учета тепловой энергии</v>
          </cell>
        </row>
        <row r="4175">
          <cell r="O4175" t="str">
            <v>Прибор учета тепловой энергии</v>
          </cell>
        </row>
        <row r="4176">
          <cell r="O4176" t="str">
            <v>Прибор учета тепловой энергии</v>
          </cell>
        </row>
        <row r="4177">
          <cell r="O4177" t="str">
            <v>Прибор учета тепловой энергии</v>
          </cell>
        </row>
        <row r="4178">
          <cell r="O4178" t="str">
            <v>Прибор учета тепловой энергии</v>
          </cell>
        </row>
        <row r="4179">
          <cell r="O4179" t="str">
            <v>Прибор учета тепловой энергии</v>
          </cell>
        </row>
        <row r="4180">
          <cell r="O4180" t="str">
            <v>Прибор учета тепловой энергии</v>
          </cell>
        </row>
        <row r="4181">
          <cell r="O4181" t="str">
            <v>Прибор учета тепловой энергии</v>
          </cell>
        </row>
        <row r="4182">
          <cell r="O4182" t="str">
            <v>Прибор учета тепловой энергии</v>
          </cell>
        </row>
        <row r="4183">
          <cell r="O4183" t="str">
            <v>Прибор учета тепловой энергии</v>
          </cell>
        </row>
        <row r="4184">
          <cell r="O4184" t="str">
            <v>Прибор учета тепловой энергии</v>
          </cell>
        </row>
        <row r="4185">
          <cell r="O4185" t="str">
            <v>Прибор учета тепловой энергии</v>
          </cell>
        </row>
        <row r="4186">
          <cell r="O4186" t="str">
            <v>Прибор учета тепловой энергии</v>
          </cell>
        </row>
        <row r="4187">
          <cell r="O4187" t="str">
            <v>Прибор учета тепловой энергии</v>
          </cell>
        </row>
        <row r="4188">
          <cell r="O4188" t="str">
            <v>Прибор учета тепловой энергии</v>
          </cell>
        </row>
        <row r="4189">
          <cell r="O4189" t="str">
            <v>Прибор учета тепловой энергии</v>
          </cell>
        </row>
        <row r="4190">
          <cell r="O4190" t="str">
            <v>Прибор учета тепловой энергии</v>
          </cell>
        </row>
        <row r="4191">
          <cell r="O4191" t="str">
            <v>Прибор учета тепловой энергии</v>
          </cell>
        </row>
        <row r="4192">
          <cell r="O4192" t="str">
            <v>Прибор учета тепловой энергии</v>
          </cell>
        </row>
        <row r="4193">
          <cell r="O4193" t="str">
            <v>Прибор учета тепловой энергии</v>
          </cell>
        </row>
        <row r="4194">
          <cell r="O4194" t="str">
            <v>Прибор учета тепловой энергии</v>
          </cell>
        </row>
        <row r="4195">
          <cell r="O4195" t="str">
            <v>Прибор учета тепловой энергии</v>
          </cell>
        </row>
        <row r="4196">
          <cell r="O4196" t="str">
            <v>Прибор учета тепловой энергии</v>
          </cell>
        </row>
        <row r="4197">
          <cell r="O4197" t="str">
            <v>Прибор учета тепловой энергии</v>
          </cell>
        </row>
        <row r="4198">
          <cell r="O4198" t="str">
            <v>Прибор учета тепловой энергии</v>
          </cell>
        </row>
        <row r="4199">
          <cell r="O4199" t="str">
            <v>Прибор учета тепловой энергии</v>
          </cell>
        </row>
        <row r="4200">
          <cell r="O4200" t="str">
            <v>Прибор учета тепловой энергии</v>
          </cell>
        </row>
        <row r="4201">
          <cell r="O4201" t="str">
            <v>Прибор учета тепловой энергии</v>
          </cell>
        </row>
        <row r="4202">
          <cell r="O4202" t="str">
            <v>Прибор учета тепловой энергии</v>
          </cell>
        </row>
        <row r="4203">
          <cell r="O4203" t="str">
            <v>Прибор учета тепловой энергии</v>
          </cell>
        </row>
        <row r="4204">
          <cell r="O4204" t="str">
            <v>Прибор учета тепловой энергии</v>
          </cell>
        </row>
        <row r="4205">
          <cell r="O4205" t="str">
            <v>Прибор учета тепловой энергии</v>
          </cell>
        </row>
        <row r="4206">
          <cell r="O4206" t="str">
            <v>Прибор учета тепловой энергии</v>
          </cell>
        </row>
        <row r="4207">
          <cell r="O4207" t="str">
            <v>Прибор учета тепловой энергии</v>
          </cell>
        </row>
        <row r="4208">
          <cell r="O4208" t="str">
            <v>Прибор учета тепловой энергии</v>
          </cell>
        </row>
        <row r="4209">
          <cell r="O4209" t="str">
            <v>Прибор учета тепловой энергии</v>
          </cell>
        </row>
        <row r="4210">
          <cell r="O4210" t="str">
            <v>Прибор учета тепловой энергии</v>
          </cell>
        </row>
        <row r="4211">
          <cell r="O4211" t="str">
            <v>Прибор учета тепловой энергии</v>
          </cell>
        </row>
        <row r="4212">
          <cell r="O4212" t="str">
            <v>Прибор учета тепловой энергии</v>
          </cell>
        </row>
        <row r="4213">
          <cell r="O4213" t="str">
            <v>Прибор учета тепловой энергии</v>
          </cell>
        </row>
        <row r="4214">
          <cell r="O4214" t="str">
            <v>Прибор учета тепловой энергии</v>
          </cell>
        </row>
        <row r="4215">
          <cell r="O4215" t="str">
            <v>Прибор учета тепловой энергии</v>
          </cell>
        </row>
        <row r="4216">
          <cell r="O4216" t="str">
            <v>Прибор учета тепловой энергии</v>
          </cell>
        </row>
        <row r="4217">
          <cell r="O4217" t="str">
            <v>Прибор учета тепловой энергии</v>
          </cell>
        </row>
        <row r="4218">
          <cell r="O4218" t="str">
            <v>Прибор учета тепловой энергии</v>
          </cell>
        </row>
        <row r="4219">
          <cell r="O4219" t="str">
            <v>Прибор учета тепловой энергии</v>
          </cell>
        </row>
        <row r="4220">
          <cell r="O4220" t="str">
            <v>Прибор учета тепловой энергии</v>
          </cell>
        </row>
        <row r="4221">
          <cell r="O4221" t="str">
            <v>Прибор учета тепловой энергии</v>
          </cell>
        </row>
        <row r="4222">
          <cell r="O4222" t="str">
            <v>Прибор учета тепловой энергии</v>
          </cell>
        </row>
        <row r="4223">
          <cell r="O4223" t="str">
            <v>Прибор учета тепловой энергии</v>
          </cell>
        </row>
        <row r="4224">
          <cell r="O4224" t="str">
            <v>Прибор учета тепловой энергии</v>
          </cell>
        </row>
        <row r="4225">
          <cell r="O4225" t="str">
            <v>Прибор учета тепловой энергии</v>
          </cell>
        </row>
        <row r="4226">
          <cell r="O4226" t="str">
            <v>Прибор учета тепловой энергии</v>
          </cell>
        </row>
        <row r="4227">
          <cell r="O4227" t="str">
            <v>Прибор учета тепловой энергии</v>
          </cell>
        </row>
        <row r="4228">
          <cell r="O4228" t="str">
            <v>Прибор учета тепловой энергии</v>
          </cell>
        </row>
        <row r="4229">
          <cell r="O4229" t="str">
            <v>Прибор учета тепловой энергии</v>
          </cell>
        </row>
        <row r="4230">
          <cell r="O4230" t="str">
            <v>Прибор учета тепловой энергии</v>
          </cell>
        </row>
        <row r="4231">
          <cell r="O4231" t="str">
            <v>Прибор учета тепловой энергии</v>
          </cell>
        </row>
        <row r="4232">
          <cell r="O4232" t="str">
            <v>Прибор учета тепловой энергии</v>
          </cell>
        </row>
        <row r="4233">
          <cell r="O4233" t="str">
            <v>Прибор учета тепловой энергии</v>
          </cell>
        </row>
        <row r="4234">
          <cell r="O4234" t="str">
            <v>Прибор учета тепловой энергии</v>
          </cell>
        </row>
        <row r="4235">
          <cell r="O4235" t="str">
            <v>Прибор учета тепловой энергии</v>
          </cell>
        </row>
        <row r="4236">
          <cell r="O4236" t="str">
            <v>Прибор учета тепловой энергии</v>
          </cell>
        </row>
        <row r="4237">
          <cell r="O4237" t="str">
            <v>Прибор учета тепловой энергии</v>
          </cell>
        </row>
        <row r="4238">
          <cell r="O4238" t="str">
            <v>Прибор учета тепловой энергии</v>
          </cell>
        </row>
        <row r="4239">
          <cell r="O4239" t="str">
            <v>Прибор учета тепловой энергии</v>
          </cell>
        </row>
        <row r="4240">
          <cell r="O4240" t="str">
            <v>Прибор учета тепловой энергии</v>
          </cell>
        </row>
        <row r="4241">
          <cell r="O4241" t="str">
            <v>Прибор учета тепловой энергии</v>
          </cell>
        </row>
        <row r="4242">
          <cell r="O4242" t="str">
            <v>Прибор учета тепловой энергии</v>
          </cell>
        </row>
        <row r="4243">
          <cell r="O4243" t="str">
            <v>Прибор учета тепловой энергии</v>
          </cell>
        </row>
        <row r="4244">
          <cell r="O4244" t="str">
            <v>Прибор учета тепловой энергии</v>
          </cell>
        </row>
        <row r="4245">
          <cell r="O4245" t="str">
            <v>Прибор учета тепловой энергии</v>
          </cell>
        </row>
        <row r="4246">
          <cell r="O4246" t="str">
            <v>Прибор учета тепловой энергии</v>
          </cell>
        </row>
        <row r="4247">
          <cell r="O4247" t="str">
            <v>Прибор учета тепловой энергии</v>
          </cell>
        </row>
        <row r="4248">
          <cell r="O4248" t="str">
            <v>Прибор учета тепловой энергии</v>
          </cell>
        </row>
        <row r="4249">
          <cell r="O4249" t="str">
            <v>Прибор учета тепловой энергии</v>
          </cell>
        </row>
        <row r="4250">
          <cell r="O4250" t="str">
            <v>Прибор учета тепловой энергии</v>
          </cell>
        </row>
        <row r="4251">
          <cell r="O4251" t="str">
            <v>Прибор учета тепловой энергии</v>
          </cell>
        </row>
        <row r="4252">
          <cell r="O4252" t="str">
            <v>Прибор учета тепловой энергии</v>
          </cell>
        </row>
        <row r="4253">
          <cell r="O4253" t="str">
            <v>Прибор учета тепловой энергии</v>
          </cell>
        </row>
        <row r="4254">
          <cell r="O4254" t="str">
            <v>Прибор учета тепловой энергии</v>
          </cell>
        </row>
        <row r="4255">
          <cell r="O4255" t="str">
            <v>Прибор учета тепловой энергии</v>
          </cell>
        </row>
        <row r="4256">
          <cell r="O4256" t="str">
            <v>Прибор учета тепловой энергии</v>
          </cell>
        </row>
        <row r="4257">
          <cell r="O4257" t="str">
            <v>Прибор учета тепловой энергии</v>
          </cell>
        </row>
        <row r="4258">
          <cell r="O4258" t="str">
            <v>Прибор учета тепловой энергии</v>
          </cell>
        </row>
        <row r="4259">
          <cell r="O4259" t="str">
            <v>Прибор учета тепловой энергии</v>
          </cell>
        </row>
        <row r="4260">
          <cell r="O4260" t="str">
            <v>Прибор учета тепловой энергии</v>
          </cell>
        </row>
        <row r="4261">
          <cell r="O4261" t="str">
            <v>Прибор учета тепловой энергии</v>
          </cell>
        </row>
        <row r="4262">
          <cell r="O4262" t="str">
            <v>Прибор учета тепловой энергии</v>
          </cell>
        </row>
        <row r="4263">
          <cell r="O4263" t="str">
            <v>Прибор учета тепловой энергии</v>
          </cell>
        </row>
        <row r="4264">
          <cell r="O4264" t="str">
            <v>Прибор учета тепловой энергии</v>
          </cell>
        </row>
        <row r="4265">
          <cell r="O4265" t="str">
            <v>Прибор учета тепловой энергии</v>
          </cell>
        </row>
        <row r="4266">
          <cell r="O4266" t="str">
            <v>Прибор учета тепловой энергии</v>
          </cell>
        </row>
        <row r="4267">
          <cell r="O4267" t="str">
            <v>Прибор учета тепловой энергии</v>
          </cell>
        </row>
        <row r="4268">
          <cell r="O4268" t="str">
            <v>Прибор учета тепловой энергии</v>
          </cell>
        </row>
        <row r="4269">
          <cell r="O4269" t="str">
            <v>Прибор учета тепловой энергии</v>
          </cell>
        </row>
        <row r="4270">
          <cell r="O4270" t="str">
            <v>Прибор учета тепловой энергии</v>
          </cell>
        </row>
        <row r="4271">
          <cell r="O4271" t="str">
            <v>Прибор учета тепловой энергии</v>
          </cell>
        </row>
        <row r="4272">
          <cell r="O4272" t="str">
            <v>Прибор учета тепловой энергии</v>
          </cell>
        </row>
        <row r="4273">
          <cell r="O4273" t="str">
            <v>Прибор учета тепловой энергии</v>
          </cell>
        </row>
        <row r="4274">
          <cell r="O4274" t="str">
            <v>Прибор учета тепловой энергии</v>
          </cell>
        </row>
        <row r="4275">
          <cell r="O4275" t="str">
            <v>Прибор учета тепловой энергии</v>
          </cell>
        </row>
        <row r="4276">
          <cell r="O4276" t="str">
            <v>Прибор учета тепловой энергии</v>
          </cell>
        </row>
        <row r="4277">
          <cell r="O4277" t="str">
            <v>Прибор учета тепловой энергии</v>
          </cell>
        </row>
        <row r="4278">
          <cell r="O4278" t="str">
            <v>Прибор учета тепловой энергии</v>
          </cell>
        </row>
        <row r="4279">
          <cell r="O4279" t="str">
            <v>Прибор учета тепловой энергии</v>
          </cell>
        </row>
        <row r="4280">
          <cell r="O4280" t="str">
            <v>Прибор учета тепловой энергии</v>
          </cell>
        </row>
        <row r="4281">
          <cell r="O4281" t="str">
            <v>Прибор учета тепловой энергии</v>
          </cell>
        </row>
        <row r="4282">
          <cell r="O4282" t="str">
            <v>Прибор учета тепловой энергии</v>
          </cell>
        </row>
        <row r="4283">
          <cell r="O4283" t="str">
            <v>Прибор учета тепловой энергии</v>
          </cell>
        </row>
        <row r="4284">
          <cell r="O4284" t="str">
            <v>Прибор учета тепловой энергии</v>
          </cell>
        </row>
        <row r="4285">
          <cell r="O4285" t="str">
            <v>Прибор учета тепловой энергии</v>
          </cell>
        </row>
        <row r="4286">
          <cell r="O4286" t="str">
            <v>Прибор учета тепловой энергии</v>
          </cell>
        </row>
        <row r="4287">
          <cell r="O4287" t="str">
            <v>Прибор учета тепловой энергии</v>
          </cell>
        </row>
        <row r="4288">
          <cell r="O4288" t="str">
            <v>Прибор учета тепловой энергии</v>
          </cell>
        </row>
        <row r="4289">
          <cell r="O4289" t="str">
            <v>Прибор учета тепловой энергии</v>
          </cell>
        </row>
        <row r="4290">
          <cell r="O4290" t="str">
            <v>Прибор учета тепловой энергии</v>
          </cell>
        </row>
        <row r="4291">
          <cell r="O4291" t="str">
            <v>Прибор учета тепловой энергии</v>
          </cell>
        </row>
        <row r="4292">
          <cell r="O4292" t="str">
            <v>Прибор учета тепловой энергии</v>
          </cell>
        </row>
        <row r="4293">
          <cell r="O4293" t="str">
            <v>Прибор учета тепловой энергии</v>
          </cell>
        </row>
        <row r="4294">
          <cell r="O4294" t="str">
            <v>Прибор учета тепловой энергии</v>
          </cell>
        </row>
        <row r="4295">
          <cell r="O4295" t="str">
            <v>Прибор учета тепловой энергии</v>
          </cell>
        </row>
        <row r="4296">
          <cell r="O4296" t="str">
            <v>Прибор учета тепловой энергии</v>
          </cell>
        </row>
        <row r="4297">
          <cell r="O4297" t="str">
            <v>Прибор учета тепловой энергии</v>
          </cell>
        </row>
        <row r="4298">
          <cell r="O4298" t="str">
            <v>Прибор учета тепловой энергии</v>
          </cell>
        </row>
        <row r="4299">
          <cell r="O4299" t="str">
            <v>Прибор учета тепловой энергии</v>
          </cell>
        </row>
        <row r="4300">
          <cell r="O4300" t="str">
            <v>Прибор учета тепловой энергии</v>
          </cell>
        </row>
        <row r="4301">
          <cell r="O4301" t="str">
            <v>Прибор учета тепловой энергии</v>
          </cell>
        </row>
        <row r="4302">
          <cell r="O4302" t="str">
            <v>Прибор учета тепловой энергии</v>
          </cell>
        </row>
        <row r="4303">
          <cell r="O4303" t="str">
            <v>Прибор учета тепловой энергии</v>
          </cell>
        </row>
        <row r="4304">
          <cell r="O4304" t="str">
            <v>Прибор учета тепловой энергии</v>
          </cell>
        </row>
        <row r="4305">
          <cell r="O4305" t="str">
            <v>Прибор учета тепловой энергии</v>
          </cell>
        </row>
        <row r="4306">
          <cell r="O4306" t="str">
            <v>Прибор учета тепловой энергии</v>
          </cell>
        </row>
        <row r="4307">
          <cell r="O4307" t="str">
            <v>Прибор учета тепловой энергии</v>
          </cell>
        </row>
        <row r="4308">
          <cell r="O4308" t="str">
            <v>Прибор учета тепловой энергии</v>
          </cell>
        </row>
        <row r="4309">
          <cell r="O4309" t="str">
            <v>Прибор учета тепловой энергии</v>
          </cell>
        </row>
        <row r="4310">
          <cell r="O4310" t="str">
            <v>Прибор учета тепловой энергии</v>
          </cell>
        </row>
        <row r="4311">
          <cell r="O4311" t="str">
            <v>Прибор учета тепловой энергии</v>
          </cell>
        </row>
        <row r="4312">
          <cell r="O4312" t="str">
            <v>Прибор учета тепловой энергии</v>
          </cell>
        </row>
        <row r="4313">
          <cell r="O4313" t="str">
            <v>Прибор учета тепловой энергии</v>
          </cell>
        </row>
        <row r="4314">
          <cell r="O4314" t="str">
            <v>Прибор учета тепловой энергии</v>
          </cell>
        </row>
        <row r="4315">
          <cell r="O4315" t="str">
            <v>Прибор учета тепловой энергии</v>
          </cell>
        </row>
        <row r="4316">
          <cell r="O4316" t="str">
            <v>Прибор учета тепловой энергии</v>
          </cell>
        </row>
        <row r="4317">
          <cell r="O4317" t="str">
            <v>Прибор учета тепловой энергии</v>
          </cell>
        </row>
        <row r="4318">
          <cell r="O4318" t="str">
            <v>Прибор учета тепловой энергии</v>
          </cell>
        </row>
        <row r="4319">
          <cell r="O4319" t="str">
            <v>Прибор учета тепловой энергии</v>
          </cell>
        </row>
        <row r="4320">
          <cell r="O4320" t="str">
            <v>Прибор учета тепловой энергии</v>
          </cell>
        </row>
        <row r="4321">
          <cell r="O4321" t="str">
            <v>Прибор учета тепловой энергии</v>
          </cell>
        </row>
        <row r="4322">
          <cell r="O4322" t="str">
            <v>Прибор учета тепловой энергии</v>
          </cell>
        </row>
        <row r="4323">
          <cell r="O4323" t="str">
            <v>Прибор учета тепловой энергии</v>
          </cell>
        </row>
        <row r="4324">
          <cell r="O4324" t="str">
            <v>Прибор учета тепловой энергии</v>
          </cell>
        </row>
        <row r="4325">
          <cell r="O4325" t="str">
            <v>Прибор учета тепловой энергии</v>
          </cell>
        </row>
        <row r="4326">
          <cell r="O4326" t="str">
            <v>Прибор учета тепловой энергии</v>
          </cell>
        </row>
        <row r="4327">
          <cell r="O4327" t="str">
            <v>Прибор учета тепловой энергии</v>
          </cell>
        </row>
        <row r="4328">
          <cell r="O4328" t="str">
            <v>Прибор учета тепловой энергии</v>
          </cell>
        </row>
        <row r="4329">
          <cell r="O4329" t="str">
            <v>Прибор учета тепловой энергии</v>
          </cell>
        </row>
        <row r="4330">
          <cell r="O4330" t="str">
            <v>Прибор учета тепловой энергии</v>
          </cell>
        </row>
        <row r="4331">
          <cell r="O4331" t="str">
            <v>Прибор учета тепловой энергии</v>
          </cell>
        </row>
        <row r="4332">
          <cell r="O4332" t="str">
            <v>Прибор учета тепловой энергии</v>
          </cell>
        </row>
        <row r="4333">
          <cell r="O4333" t="str">
            <v>Прибор учета тепловой энергии</v>
          </cell>
        </row>
        <row r="4334">
          <cell r="O4334" t="str">
            <v>Прибор учета тепловой энергии</v>
          </cell>
        </row>
        <row r="4335">
          <cell r="O4335" t="str">
            <v>Прибор учета тепловой энергии</v>
          </cell>
        </row>
        <row r="4336">
          <cell r="O4336" t="str">
            <v>Прибор учета тепловой энергии</v>
          </cell>
        </row>
        <row r="4337">
          <cell r="O4337" t="str">
            <v>Прибор учета тепловой энергии</v>
          </cell>
        </row>
        <row r="4338">
          <cell r="O4338" t="str">
            <v>Прибор учета тепловой энергии</v>
          </cell>
        </row>
        <row r="4339">
          <cell r="O4339" t="str">
            <v>Прибор учета тепловой энергии</v>
          </cell>
        </row>
        <row r="4340">
          <cell r="O4340" t="str">
            <v>Прибор учета тепловой энергии</v>
          </cell>
        </row>
        <row r="4341">
          <cell r="O4341" t="str">
            <v>Прибор учета тепловой энергии</v>
          </cell>
        </row>
        <row r="4342">
          <cell r="O4342" t="str">
            <v>Прибор учета тепловой энергии</v>
          </cell>
        </row>
        <row r="4343">
          <cell r="O4343" t="str">
            <v>Прибор учета тепловой энергии</v>
          </cell>
        </row>
        <row r="4344">
          <cell r="O4344" t="str">
            <v>Прибор учета тепловой энергии</v>
          </cell>
        </row>
        <row r="4345">
          <cell r="O4345" t="str">
            <v>Прибор учета тепловой энергии</v>
          </cell>
        </row>
        <row r="4346">
          <cell r="O4346" t="str">
            <v>Прибор учета тепловой энергии</v>
          </cell>
        </row>
        <row r="4347">
          <cell r="O4347" t="str">
            <v>Прибор учета тепловой энергии</v>
          </cell>
        </row>
        <row r="4348">
          <cell r="O4348" t="str">
            <v>Прибор учета тепловой энергии</v>
          </cell>
        </row>
        <row r="4349">
          <cell r="O4349" t="str">
            <v>Прибор учета тепловой энергии</v>
          </cell>
        </row>
        <row r="4350">
          <cell r="O4350" t="str">
            <v>Прибор учета тепловой энергии</v>
          </cell>
        </row>
        <row r="4351">
          <cell r="O4351" t="str">
            <v>Прибор учета тепловой энергии</v>
          </cell>
        </row>
        <row r="4352">
          <cell r="O4352" t="str">
            <v>Прибор учета тепловой энергии</v>
          </cell>
        </row>
        <row r="4353">
          <cell r="O4353" t="str">
            <v>Прибор учета тепловой энергии</v>
          </cell>
        </row>
        <row r="4354">
          <cell r="O4354" t="str">
            <v>Прибор учета тепловой энергии</v>
          </cell>
        </row>
        <row r="4355">
          <cell r="O4355" t="str">
            <v>Прибор учета тепловой энергии</v>
          </cell>
        </row>
        <row r="4356">
          <cell r="O4356" t="str">
            <v>Прибор учета тепловой энергии</v>
          </cell>
        </row>
        <row r="4357">
          <cell r="O4357" t="str">
            <v>Прибор учета тепловой энергии</v>
          </cell>
        </row>
        <row r="4358">
          <cell r="O4358" t="str">
            <v>Прибор учета тепловой энергии</v>
          </cell>
        </row>
        <row r="4359">
          <cell r="O4359" t="str">
            <v>Прибор учета тепловой энергии</v>
          </cell>
        </row>
        <row r="4360">
          <cell r="O4360" t="str">
            <v>Прибор учета тепловой энергии</v>
          </cell>
        </row>
        <row r="4361">
          <cell r="O4361" t="str">
            <v>Прибор учета тепловой энергии</v>
          </cell>
        </row>
        <row r="4362">
          <cell r="O4362" t="str">
            <v>Прибор учета тепловой энергии</v>
          </cell>
        </row>
        <row r="4363">
          <cell r="O4363" t="str">
            <v>Прибор учета тепловой энергии</v>
          </cell>
        </row>
        <row r="4364">
          <cell r="O4364" t="str">
            <v>Прибор учета тепловой энергии</v>
          </cell>
        </row>
        <row r="4365">
          <cell r="O4365" t="str">
            <v>Прибор учета тепловой энергии</v>
          </cell>
        </row>
        <row r="4366">
          <cell r="O4366" t="str">
            <v>Прибор учета тепловой энергии</v>
          </cell>
        </row>
        <row r="4367">
          <cell r="O4367" t="str">
            <v>Прибор учета тепловой энергии</v>
          </cell>
        </row>
        <row r="4368">
          <cell r="O4368" t="str">
            <v>Прибор учета тепловой энергии</v>
          </cell>
        </row>
        <row r="4369">
          <cell r="O4369" t="str">
            <v>Прибор учета тепловой энергии</v>
          </cell>
        </row>
        <row r="4370">
          <cell r="O4370" t="str">
            <v>Прибор учета тепловой энергии</v>
          </cell>
        </row>
        <row r="4371">
          <cell r="O4371" t="str">
            <v>Прибор учета тепловой энергии</v>
          </cell>
        </row>
        <row r="4372">
          <cell r="O4372" t="str">
            <v>Прибор учета тепловой энергии</v>
          </cell>
        </row>
        <row r="4373">
          <cell r="O4373" t="str">
            <v>Прибор учета тепловой энергии</v>
          </cell>
        </row>
        <row r="4374">
          <cell r="O4374" t="str">
            <v>Прибор учета тепловой энергии</v>
          </cell>
        </row>
        <row r="4375">
          <cell r="O4375" t="str">
            <v>Прибор учета тепловой энергии</v>
          </cell>
        </row>
        <row r="4376">
          <cell r="O4376" t="str">
            <v>Прибор учета тепловой энергии</v>
          </cell>
        </row>
        <row r="4377">
          <cell r="O4377" t="str">
            <v>Прибор учета тепловой энергии</v>
          </cell>
        </row>
        <row r="4378">
          <cell r="O4378" t="str">
            <v>Прибор учета тепловой энергии</v>
          </cell>
        </row>
        <row r="4379">
          <cell r="O4379" t="str">
            <v>Прибор учета тепловой энергии</v>
          </cell>
        </row>
        <row r="4380">
          <cell r="O4380" t="str">
            <v>Прибор учета тепловой энергии</v>
          </cell>
        </row>
        <row r="4381">
          <cell r="O4381" t="str">
            <v>Прибор учета тепловой энергии</v>
          </cell>
        </row>
        <row r="4382">
          <cell r="O4382" t="str">
            <v>Прибор учета тепловой энергии</v>
          </cell>
        </row>
        <row r="4383">
          <cell r="O4383" t="str">
            <v>Прибор учета тепловой энергии</v>
          </cell>
        </row>
        <row r="4384">
          <cell r="O4384" t="str">
            <v>Прибор учета тепловой энергии</v>
          </cell>
        </row>
        <row r="4385">
          <cell r="O4385" t="str">
            <v>Прибор учета тепловой энергии</v>
          </cell>
        </row>
        <row r="4386">
          <cell r="O4386" t="str">
            <v>Прибор учета тепловой энергии</v>
          </cell>
        </row>
        <row r="4387">
          <cell r="O4387" t="str">
            <v>Прибор учета тепловой энергии</v>
          </cell>
        </row>
        <row r="4388">
          <cell r="O4388" t="str">
            <v>Прибор учета тепловой энергии</v>
          </cell>
        </row>
        <row r="4389">
          <cell r="O4389" t="str">
            <v>Прибор учета тепловой энергии</v>
          </cell>
        </row>
        <row r="4390">
          <cell r="O4390" t="str">
            <v>Прибор учета тепловой энергии</v>
          </cell>
        </row>
        <row r="4391">
          <cell r="O4391" t="str">
            <v>Прибор учета тепловой энергии</v>
          </cell>
        </row>
        <row r="4392">
          <cell r="O4392" t="str">
            <v>Прибор учета тепловой энергии</v>
          </cell>
        </row>
        <row r="4393">
          <cell r="O4393" t="str">
            <v>Прибор учета тепловой энергии</v>
          </cell>
        </row>
        <row r="4394">
          <cell r="O4394" t="str">
            <v>Прибор учета тепловой энергии</v>
          </cell>
        </row>
        <row r="4395">
          <cell r="O4395" t="str">
            <v>Прибор учета тепловой энергии</v>
          </cell>
        </row>
        <row r="4396">
          <cell r="O4396" t="str">
            <v>Прибор учета тепловой энергии</v>
          </cell>
        </row>
        <row r="4397">
          <cell r="O4397" t="str">
            <v>Прибор учета тепловой энергии</v>
          </cell>
        </row>
        <row r="4398">
          <cell r="O4398" t="str">
            <v>Прибор учета тепловой энергии</v>
          </cell>
        </row>
        <row r="4399">
          <cell r="O4399" t="str">
            <v>Прибор учета тепловой энергии</v>
          </cell>
        </row>
        <row r="4400">
          <cell r="O4400" t="str">
            <v>Прибор учета тепловой энергии</v>
          </cell>
        </row>
        <row r="4401">
          <cell r="O4401" t="str">
            <v>Прибор учета тепловой энергии</v>
          </cell>
        </row>
        <row r="4402">
          <cell r="O4402" t="str">
            <v>Прибор учета тепловой энергии</v>
          </cell>
        </row>
        <row r="4403">
          <cell r="O4403" t="str">
            <v>Прибор учета тепловой энергии</v>
          </cell>
        </row>
        <row r="4404">
          <cell r="O4404" t="str">
            <v>Прибор учета тепловой энергии</v>
          </cell>
        </row>
        <row r="4405">
          <cell r="O4405" t="str">
            <v>Прибор учета тепловой энергии</v>
          </cell>
        </row>
        <row r="4406">
          <cell r="O4406" t="str">
            <v>Прибор учета тепловой энергии</v>
          </cell>
        </row>
        <row r="4407">
          <cell r="O4407" t="str">
            <v>Прибор учета тепловой энергии</v>
          </cell>
        </row>
        <row r="4408">
          <cell r="O4408" t="str">
            <v>Прибор учета тепловой энергии</v>
          </cell>
        </row>
        <row r="4409">
          <cell r="O4409" t="str">
            <v>Прибор учета тепловой энергии</v>
          </cell>
        </row>
        <row r="4410">
          <cell r="O4410" t="str">
            <v>Прибор учета тепловой энергии</v>
          </cell>
        </row>
        <row r="4411">
          <cell r="O4411" t="str">
            <v>Прибор учета тепловой энергии</v>
          </cell>
        </row>
        <row r="4412">
          <cell r="O4412" t="str">
            <v>Прибор учета тепловой энергии</v>
          </cell>
        </row>
        <row r="4413">
          <cell r="O4413" t="str">
            <v>Прибор учета тепловой энергии</v>
          </cell>
        </row>
        <row r="4414">
          <cell r="O4414" t="str">
            <v>Прибор учета тепловой энергии</v>
          </cell>
        </row>
        <row r="4415">
          <cell r="O4415" t="str">
            <v>Прибор учета тепловой энергии</v>
          </cell>
        </row>
        <row r="4416">
          <cell r="O4416" t="str">
            <v>Прибор учета тепловой энергии</v>
          </cell>
        </row>
        <row r="4417">
          <cell r="O4417" t="str">
            <v>Прибор учета тепловой энергии</v>
          </cell>
        </row>
        <row r="4418">
          <cell r="O4418" t="str">
            <v>Прибор учета тепловой энергии</v>
          </cell>
        </row>
        <row r="4419">
          <cell r="O4419" t="str">
            <v>Прибор учета тепловой энергии</v>
          </cell>
        </row>
        <row r="4420">
          <cell r="O4420" t="str">
            <v>Прибор учета тепловой энергии</v>
          </cell>
        </row>
        <row r="4421">
          <cell r="O4421" t="str">
            <v>Прибор учета тепловой энергии</v>
          </cell>
        </row>
        <row r="4422">
          <cell r="O4422" t="str">
            <v>Прибор учета тепловой энергии</v>
          </cell>
        </row>
        <row r="4423">
          <cell r="O4423" t="str">
            <v>Прибор учета тепловой энергии</v>
          </cell>
        </row>
        <row r="4424">
          <cell r="O4424" t="str">
            <v>Прибор учета тепловой энергии</v>
          </cell>
        </row>
        <row r="4425">
          <cell r="O4425" t="str">
            <v>Прибор учета тепловой энергии</v>
          </cell>
        </row>
        <row r="4426">
          <cell r="O4426" t="str">
            <v>Прибор учета тепловой энергии</v>
          </cell>
        </row>
        <row r="4427">
          <cell r="O4427" t="str">
            <v>Прибор учета тепловой энергии</v>
          </cell>
        </row>
        <row r="4428">
          <cell r="O4428" t="str">
            <v>Прибор учета тепловой энергии</v>
          </cell>
        </row>
        <row r="4429">
          <cell r="O4429" t="str">
            <v>Прибор учета тепловой энергии</v>
          </cell>
        </row>
        <row r="4430">
          <cell r="O4430" t="str">
            <v>Прибор учета тепловой энергии</v>
          </cell>
        </row>
        <row r="4431">
          <cell r="O4431" t="str">
            <v>Прибор учета тепловой энергии</v>
          </cell>
        </row>
        <row r="4432">
          <cell r="O4432" t="str">
            <v>Прибор учета тепловой энергии</v>
          </cell>
        </row>
        <row r="4433">
          <cell r="O4433" t="str">
            <v>Прибор учета тепловой энергии</v>
          </cell>
        </row>
        <row r="4434">
          <cell r="O4434" t="str">
            <v>Прибор учета тепловой энергии</v>
          </cell>
        </row>
        <row r="4435">
          <cell r="O4435" t="str">
            <v>Прибор учета тепловой энергии</v>
          </cell>
        </row>
        <row r="4436">
          <cell r="O4436" t="str">
            <v>Прибор учета тепловой энергии</v>
          </cell>
        </row>
        <row r="4437">
          <cell r="O4437" t="str">
            <v>Прибор учета тепловой энергии</v>
          </cell>
        </row>
        <row r="4438">
          <cell r="O4438" t="str">
            <v>Прибор учета тепловой энергии</v>
          </cell>
        </row>
        <row r="4439">
          <cell r="O4439" t="str">
            <v>Прибор учета тепловой энергии</v>
          </cell>
        </row>
        <row r="4440">
          <cell r="O4440" t="str">
            <v>Прибор учета тепловой энергии</v>
          </cell>
        </row>
        <row r="4441">
          <cell r="O4441" t="str">
            <v>Прибор учета тепловой энергии</v>
          </cell>
        </row>
        <row r="4442">
          <cell r="O4442" t="str">
            <v>Прибор учета тепловой энергии</v>
          </cell>
        </row>
        <row r="4443">
          <cell r="O4443" t="str">
            <v>Прибор учета тепловой энергии</v>
          </cell>
        </row>
        <row r="4444">
          <cell r="O4444" t="str">
            <v>Прибор учета тепловой энергии</v>
          </cell>
        </row>
        <row r="4445">
          <cell r="O4445" t="str">
            <v>Прибор учета тепловой энергии</v>
          </cell>
        </row>
        <row r="4446">
          <cell r="O4446" t="str">
            <v>Прибор учета тепловой энергии</v>
          </cell>
        </row>
        <row r="4447">
          <cell r="O4447" t="str">
            <v>Прибор учета тепловой энергии</v>
          </cell>
        </row>
        <row r="4448">
          <cell r="O4448" t="str">
            <v>Прибор учета тепловой энергии</v>
          </cell>
        </row>
        <row r="4449">
          <cell r="O4449" t="str">
            <v>Прибор учета тепловой энергии</v>
          </cell>
        </row>
        <row r="4450">
          <cell r="O4450" t="str">
            <v>Прибор учета тепловой энергии</v>
          </cell>
        </row>
        <row r="4451">
          <cell r="O4451" t="str">
            <v>Прибор учета тепловой энергии</v>
          </cell>
        </row>
        <row r="4452">
          <cell r="O4452" t="str">
            <v>Прибор учета тепловой энергии</v>
          </cell>
        </row>
        <row r="4453">
          <cell r="O4453" t="str">
            <v>Прибор учета тепловой энергии</v>
          </cell>
        </row>
        <row r="4454">
          <cell r="O4454" t="str">
            <v>Прибор учета тепловой энергии</v>
          </cell>
        </row>
        <row r="4455">
          <cell r="O4455" t="str">
            <v>Прибор учета тепловой энергии</v>
          </cell>
        </row>
        <row r="4456">
          <cell r="O4456" t="str">
            <v>Прибор учета тепловой энергии</v>
          </cell>
        </row>
        <row r="4457">
          <cell r="O4457" t="str">
            <v>Прибор учета тепловой энергии</v>
          </cell>
        </row>
        <row r="4458">
          <cell r="O4458" t="str">
            <v>Прибор учета тепловой энергии</v>
          </cell>
        </row>
        <row r="4459">
          <cell r="O4459" t="str">
            <v>Прибор учета тепловой энергии</v>
          </cell>
        </row>
        <row r="4460">
          <cell r="O4460" t="str">
            <v>Прибор учета тепловой энергии</v>
          </cell>
        </row>
        <row r="4461">
          <cell r="O4461" t="str">
            <v>Прибор учета тепловой энергии</v>
          </cell>
        </row>
        <row r="4462">
          <cell r="O4462" t="str">
            <v>Прибор учета тепловой энергии</v>
          </cell>
        </row>
        <row r="4463">
          <cell r="O4463" t="str">
            <v>Прибор учета тепловой энергии</v>
          </cell>
        </row>
        <row r="4464">
          <cell r="O4464" t="str">
            <v>Прибор учета тепловой энергии</v>
          </cell>
        </row>
        <row r="4465">
          <cell r="O4465" t="str">
            <v>Прибор учета тепловой энергии</v>
          </cell>
        </row>
        <row r="4466">
          <cell r="O4466" t="str">
            <v>Прибор учета тепловой энергии</v>
          </cell>
        </row>
        <row r="4467">
          <cell r="O4467" t="str">
            <v>Прибор учета тепловой энергии</v>
          </cell>
        </row>
        <row r="4468">
          <cell r="O4468" t="str">
            <v>Прибор учета тепловой энергии</v>
          </cell>
        </row>
        <row r="4469">
          <cell r="O4469" t="str">
            <v>Прибор учета тепловой энергии</v>
          </cell>
        </row>
        <row r="4470">
          <cell r="O4470" t="str">
            <v>Прибор учета тепловой энергии</v>
          </cell>
        </row>
        <row r="4471">
          <cell r="O4471" t="str">
            <v>Прибор учета тепловой энергии</v>
          </cell>
        </row>
        <row r="4472">
          <cell r="O4472" t="str">
            <v>Прибор учета тепловой энергии</v>
          </cell>
        </row>
        <row r="4473">
          <cell r="O4473" t="str">
            <v>Прибор учета тепловой энергии</v>
          </cell>
        </row>
        <row r="4474">
          <cell r="O4474" t="str">
            <v>Прибор учета тепловой энергии</v>
          </cell>
        </row>
        <row r="4475">
          <cell r="O4475" t="str">
            <v>Прибор учета тепловой энергии</v>
          </cell>
        </row>
        <row r="4476">
          <cell r="O4476" t="str">
            <v>Прибор учета тепловой энергии</v>
          </cell>
        </row>
        <row r="4477">
          <cell r="O4477" t="str">
            <v>Прибор учета тепловой энергии</v>
          </cell>
        </row>
        <row r="4478">
          <cell r="O4478" t="str">
            <v>Прибор учета тепловой энергии</v>
          </cell>
        </row>
        <row r="4479">
          <cell r="O4479" t="str">
            <v>Прибор учета тепловой энергии</v>
          </cell>
        </row>
        <row r="4480">
          <cell r="O4480" t="str">
            <v>Прибор учета тепловой энергии</v>
          </cell>
        </row>
        <row r="4481">
          <cell r="O4481" t="str">
            <v>Прибор учета тепловой энергии</v>
          </cell>
        </row>
        <row r="4482">
          <cell r="O4482" t="str">
            <v>Прибор учета тепловой энергии</v>
          </cell>
        </row>
        <row r="4483">
          <cell r="O4483" t="str">
            <v>Прибор учета тепловой энергии</v>
          </cell>
        </row>
        <row r="4484">
          <cell r="O4484" t="str">
            <v>Прибор учета тепловой энергии</v>
          </cell>
        </row>
        <row r="4485">
          <cell r="O4485" t="str">
            <v>Прибор учета тепловой энергии</v>
          </cell>
        </row>
        <row r="4486">
          <cell r="O4486" t="str">
            <v>Прибор учета тепловой энергии</v>
          </cell>
        </row>
        <row r="4487">
          <cell r="O4487" t="str">
            <v>Прибор учета тепловой энергии</v>
          </cell>
        </row>
        <row r="4488">
          <cell r="O4488" t="str">
            <v>Прибор учета тепловой энергии</v>
          </cell>
        </row>
        <row r="4489">
          <cell r="O4489" t="str">
            <v>Прибор учета тепловой энергии</v>
          </cell>
        </row>
        <row r="4490">
          <cell r="O4490" t="str">
            <v>Прибор учета тепловой энергии</v>
          </cell>
        </row>
        <row r="4491">
          <cell r="O4491" t="str">
            <v>Прибор учета тепловой энергии</v>
          </cell>
        </row>
        <row r="4492">
          <cell r="O4492" t="str">
            <v>Прибор учета тепловой энергии</v>
          </cell>
        </row>
        <row r="4493">
          <cell r="O4493" t="str">
            <v>Прибор учета тепловой энергии</v>
          </cell>
        </row>
        <row r="4494">
          <cell r="O4494" t="str">
            <v>Прибор учета тепловой энергии</v>
          </cell>
        </row>
        <row r="4495">
          <cell r="O4495" t="str">
            <v>Прибор учета тепловой энергии</v>
          </cell>
        </row>
        <row r="4496">
          <cell r="O4496" t="str">
            <v>Прибор учета тепловой энергии</v>
          </cell>
        </row>
        <row r="4497">
          <cell r="O4497" t="str">
            <v>Прибор учета тепловой энергии</v>
          </cell>
        </row>
        <row r="4498">
          <cell r="O4498" t="str">
            <v>Прибор учета тепловой энергии</v>
          </cell>
        </row>
        <row r="4499">
          <cell r="O4499" t="str">
            <v>Прибор учета тепловой энергии</v>
          </cell>
        </row>
        <row r="4500">
          <cell r="O4500" t="str">
            <v>Прибор учета тепловой энергии</v>
          </cell>
        </row>
        <row r="4501">
          <cell r="O4501" t="str">
            <v>Прибор учета тепловой энергии</v>
          </cell>
        </row>
        <row r="4502">
          <cell r="O4502" t="str">
            <v>Прибор учета тепловой энергии</v>
          </cell>
        </row>
        <row r="4503">
          <cell r="O4503" t="str">
            <v>Прибор учета тепловой энергии</v>
          </cell>
        </row>
        <row r="4504">
          <cell r="O4504" t="str">
            <v>Прибор учета тепловой энергии</v>
          </cell>
        </row>
        <row r="4505">
          <cell r="O4505" t="str">
            <v>Прибор учета тепловой энергии</v>
          </cell>
        </row>
        <row r="4506">
          <cell r="O4506" t="str">
            <v>Прибор учета тепловой энергии</v>
          </cell>
        </row>
        <row r="4507">
          <cell r="O4507" t="str">
            <v>Прибор учета тепловой энергии</v>
          </cell>
        </row>
        <row r="4508">
          <cell r="O4508" t="str">
            <v>Прибор учета тепловой энергии</v>
          </cell>
        </row>
        <row r="4509">
          <cell r="O4509" t="str">
            <v>Прибор учета тепловой энергии</v>
          </cell>
        </row>
        <row r="4510">
          <cell r="O4510" t="str">
            <v>Прибор учета тепловой энергии</v>
          </cell>
        </row>
        <row r="4511">
          <cell r="O4511" t="str">
            <v>Прибор учета тепловой энергии</v>
          </cell>
        </row>
        <row r="4512">
          <cell r="O4512" t="str">
            <v>Прибор учета тепловой энергии</v>
          </cell>
        </row>
        <row r="4513">
          <cell r="O4513" t="str">
            <v>Прибор учета тепловой энергии</v>
          </cell>
        </row>
        <row r="4514">
          <cell r="O4514" t="str">
            <v>Прибор учета тепловой энергии</v>
          </cell>
        </row>
        <row r="4515">
          <cell r="O4515" t="str">
            <v>Прибор учета тепловой энергии</v>
          </cell>
        </row>
        <row r="4516">
          <cell r="O4516" t="str">
            <v>Прибор учета тепловой энергии</v>
          </cell>
        </row>
        <row r="4517">
          <cell r="O4517" t="str">
            <v>Прибор учета тепловой энергии</v>
          </cell>
        </row>
        <row r="4518">
          <cell r="O4518" t="str">
            <v>Прибор учета тепловой энергии</v>
          </cell>
        </row>
        <row r="4519">
          <cell r="O4519" t="str">
            <v>Прибор учета тепловой энергии</v>
          </cell>
        </row>
        <row r="4520">
          <cell r="O4520" t="str">
            <v>Прибор учета тепловой энергии</v>
          </cell>
        </row>
        <row r="4521">
          <cell r="O4521" t="str">
            <v>Прибор учета тепловой энергии</v>
          </cell>
        </row>
        <row r="4522">
          <cell r="O4522" t="str">
            <v>Прибор учета тепловой энергии</v>
          </cell>
        </row>
        <row r="4523">
          <cell r="O4523" t="str">
            <v>Прибор учета тепловой энергии</v>
          </cell>
        </row>
        <row r="4524">
          <cell r="O4524" t="str">
            <v>Прибор учета тепловой энергии</v>
          </cell>
        </row>
        <row r="4525">
          <cell r="O4525" t="str">
            <v>Прибор учета тепловой энергии</v>
          </cell>
        </row>
        <row r="4526">
          <cell r="O4526" t="str">
            <v>Прибор учета тепловой энергии</v>
          </cell>
        </row>
        <row r="4527">
          <cell r="O4527" t="str">
            <v>Прибор учета тепловой энергии</v>
          </cell>
        </row>
        <row r="4528">
          <cell r="O4528" t="str">
            <v>Прибор учета тепловой энергии</v>
          </cell>
        </row>
        <row r="4529">
          <cell r="O4529" t="str">
            <v>Прибор учета тепловой энергии</v>
          </cell>
        </row>
        <row r="4530">
          <cell r="O4530" t="str">
            <v>Прибор учета тепловой энергии</v>
          </cell>
        </row>
        <row r="4531">
          <cell r="O4531" t="str">
            <v>Прибор учета тепловой энергии</v>
          </cell>
        </row>
        <row r="4532">
          <cell r="O4532" t="str">
            <v>Прибор учета тепловой энергии</v>
          </cell>
        </row>
        <row r="4533">
          <cell r="O4533" t="str">
            <v>Прибор учета тепловой энергии</v>
          </cell>
        </row>
        <row r="4534">
          <cell r="O4534" t="str">
            <v>Прибор учета тепловой энергии</v>
          </cell>
        </row>
        <row r="4535">
          <cell r="O4535" t="str">
            <v>Прибор учета тепловой энергии</v>
          </cell>
        </row>
        <row r="4536">
          <cell r="O4536" t="str">
            <v>Прибор учета тепловой энергии</v>
          </cell>
        </row>
        <row r="4537">
          <cell r="O4537" t="str">
            <v>Прибор учета тепловой энергии</v>
          </cell>
        </row>
        <row r="4538">
          <cell r="O4538" t="str">
            <v>Прибор учета тепловой энергии</v>
          </cell>
        </row>
        <row r="4539">
          <cell r="O4539" t="str">
            <v>Прибор учета тепловой энергии</v>
          </cell>
        </row>
        <row r="4540">
          <cell r="O4540" t="str">
            <v>Прибор учета тепловой энергии</v>
          </cell>
        </row>
        <row r="4541">
          <cell r="O4541" t="str">
            <v>Прибор учета тепловой энергии</v>
          </cell>
        </row>
        <row r="4542">
          <cell r="O4542" t="str">
            <v>Прибор учета тепловой энергии</v>
          </cell>
        </row>
        <row r="4543">
          <cell r="O4543" t="str">
            <v>Прибор учета тепловой энергии</v>
          </cell>
        </row>
        <row r="4544">
          <cell r="O4544" t="str">
            <v>Прибор учета тепловой энергии</v>
          </cell>
        </row>
        <row r="4545">
          <cell r="O4545" t="str">
            <v>Прибор учета тепловой энергии</v>
          </cell>
        </row>
        <row r="4546">
          <cell r="O4546" t="str">
            <v>Прибор учета тепловой энергии</v>
          </cell>
        </row>
        <row r="4547">
          <cell r="O4547" t="str">
            <v>Прибор учета тепловой энергии</v>
          </cell>
        </row>
        <row r="4548">
          <cell r="O4548" t="str">
            <v>Прибор учета тепловой энергии</v>
          </cell>
        </row>
        <row r="4549">
          <cell r="O4549" t="str">
            <v>Прибор учета тепловой энергии</v>
          </cell>
        </row>
        <row r="4550">
          <cell r="O4550" t="str">
            <v>Прибор учета тепловой энергии</v>
          </cell>
        </row>
        <row r="4551">
          <cell r="O4551" t="str">
            <v>Прибор учета тепловой энергии</v>
          </cell>
        </row>
        <row r="4552">
          <cell r="O4552" t="str">
            <v>Прибор учета тепловой энергии</v>
          </cell>
        </row>
        <row r="4553">
          <cell r="O4553" t="str">
            <v>Прибор учета тепловой энергии</v>
          </cell>
        </row>
        <row r="4554">
          <cell r="O4554" t="str">
            <v>Прибор учета тепловой энергии</v>
          </cell>
        </row>
        <row r="4555">
          <cell r="O4555" t="str">
            <v>Прибор учета тепловой энергии</v>
          </cell>
        </row>
        <row r="4556">
          <cell r="O4556" t="str">
            <v>Прибор учета тепловой энергии</v>
          </cell>
        </row>
        <row r="4557">
          <cell r="O4557" t="str">
            <v>Прибор учета тепловой энергии</v>
          </cell>
        </row>
        <row r="4558">
          <cell r="O4558" t="str">
            <v>Прибор учета тепловой энергии</v>
          </cell>
        </row>
        <row r="4559">
          <cell r="O4559" t="str">
            <v>Прибор учета тепловой энергии</v>
          </cell>
        </row>
        <row r="4560">
          <cell r="O4560" t="str">
            <v>Прибор учета тепловой энергии</v>
          </cell>
        </row>
        <row r="4561">
          <cell r="O4561" t="str">
            <v>Прибор учета тепловой энергии</v>
          </cell>
        </row>
        <row r="4562">
          <cell r="O4562" t="str">
            <v>Прибор учета тепловой энергии</v>
          </cell>
        </row>
        <row r="4563">
          <cell r="O4563" t="str">
            <v>Прибор учета тепловой энергии</v>
          </cell>
        </row>
        <row r="4564">
          <cell r="O4564" t="str">
            <v>Прибор учета тепловой энергии</v>
          </cell>
        </row>
        <row r="4565">
          <cell r="O4565" t="str">
            <v>Прибор учета тепловой энергии</v>
          </cell>
        </row>
        <row r="4566">
          <cell r="O4566" t="str">
            <v>Прибор учета тепловой энергии</v>
          </cell>
        </row>
        <row r="4567">
          <cell r="O4567" t="str">
            <v>Прибор учета тепловой энергии</v>
          </cell>
        </row>
        <row r="4568">
          <cell r="O4568" t="str">
            <v>Прибор учета тепловой энергии</v>
          </cell>
        </row>
        <row r="4569">
          <cell r="O4569" t="str">
            <v>Прибор учета тепловой энергии</v>
          </cell>
        </row>
        <row r="4570">
          <cell r="O4570" t="str">
            <v>Прибор учета тепловой энергии</v>
          </cell>
        </row>
        <row r="4571">
          <cell r="O4571" t="str">
            <v>Прибор учета тепловой энергии</v>
          </cell>
        </row>
        <row r="4572">
          <cell r="O4572" t="str">
            <v>Прибор учета тепловой энергии</v>
          </cell>
        </row>
        <row r="4573">
          <cell r="O4573" t="str">
            <v>Прибор учета тепловой энергии</v>
          </cell>
        </row>
        <row r="4574">
          <cell r="O4574" t="str">
            <v>Прибор учета тепловой энергии</v>
          </cell>
        </row>
        <row r="4575">
          <cell r="O4575" t="str">
            <v>Прибор учета тепловой энергии</v>
          </cell>
        </row>
        <row r="4576">
          <cell r="O4576" t="str">
            <v>Прибор учета тепловой энергии</v>
          </cell>
        </row>
        <row r="4577">
          <cell r="O4577" t="str">
            <v>Прибор учета тепловой энергии</v>
          </cell>
        </row>
        <row r="4578">
          <cell r="O4578" t="str">
            <v>Прибор учета тепловой энергии</v>
          </cell>
        </row>
        <row r="4579">
          <cell r="O4579" t="str">
            <v>Прибор учета тепловой энергии</v>
          </cell>
        </row>
        <row r="4580">
          <cell r="O4580" t="str">
            <v>Прибор учета тепловой энергии</v>
          </cell>
        </row>
        <row r="4581">
          <cell r="O4581" t="str">
            <v>Прибор учета тепловой энергии</v>
          </cell>
        </row>
        <row r="4582">
          <cell r="O4582" t="str">
            <v>Прибор учета тепловой энергии</v>
          </cell>
        </row>
        <row r="4583">
          <cell r="O4583" t="str">
            <v>Прибор учета тепловой энергии</v>
          </cell>
        </row>
        <row r="4584">
          <cell r="O4584" t="str">
            <v>Прибор учета тепловой энергии</v>
          </cell>
        </row>
        <row r="4585">
          <cell r="O4585" t="str">
            <v>Прибор учета тепловой энергии</v>
          </cell>
        </row>
        <row r="4586">
          <cell r="O4586" t="str">
            <v>Прибор учета тепловой энергии</v>
          </cell>
        </row>
        <row r="4587">
          <cell r="O4587" t="str">
            <v>Прибор учета тепловой энергии</v>
          </cell>
        </row>
        <row r="4588">
          <cell r="O4588" t="str">
            <v>Прибор учета тепловой энергии</v>
          </cell>
        </row>
        <row r="4589">
          <cell r="O4589" t="str">
            <v>Прибор учета тепловой энергии</v>
          </cell>
        </row>
        <row r="4590">
          <cell r="O4590" t="str">
            <v>Прибор учета тепловой энергии</v>
          </cell>
        </row>
        <row r="4591">
          <cell r="O4591" t="str">
            <v>Прибор учета тепловой энергии</v>
          </cell>
        </row>
        <row r="4592">
          <cell r="O4592" t="str">
            <v>Прибор учета тепловой энергии</v>
          </cell>
        </row>
        <row r="4593">
          <cell r="O4593" t="str">
            <v>Прибор учета тепловой энергии</v>
          </cell>
        </row>
        <row r="4594">
          <cell r="O4594" t="str">
            <v>Прибор учета тепловой энергии</v>
          </cell>
        </row>
        <row r="4595">
          <cell r="O4595" t="str">
            <v>Прибор учета тепловой энергии</v>
          </cell>
        </row>
        <row r="4596">
          <cell r="O4596" t="str">
            <v>Прибор учета тепловой энергии</v>
          </cell>
        </row>
        <row r="4597">
          <cell r="O4597" t="str">
            <v>Прибор учета тепловой энергии</v>
          </cell>
        </row>
        <row r="4598">
          <cell r="O4598" t="str">
            <v>Прибор учета тепловой энергии</v>
          </cell>
        </row>
        <row r="4599">
          <cell r="O4599" t="str">
            <v>Прибор учета тепловой энергии</v>
          </cell>
        </row>
        <row r="4600">
          <cell r="O4600" t="str">
            <v>Прибор учета тепловой энергии</v>
          </cell>
        </row>
        <row r="4601">
          <cell r="O4601" t="str">
            <v>Прибор учета тепловой энергии</v>
          </cell>
        </row>
        <row r="4602">
          <cell r="O4602" t="str">
            <v>Прибор учета тепловой энергии</v>
          </cell>
        </row>
        <row r="4603">
          <cell r="O4603" t="str">
            <v>Прибор учета тепловой энергии</v>
          </cell>
        </row>
        <row r="4604">
          <cell r="O4604" t="str">
            <v>Прибор учета тепловой энергии</v>
          </cell>
        </row>
        <row r="4605">
          <cell r="O4605" t="str">
            <v>Прибор учета тепловой энергии</v>
          </cell>
        </row>
        <row r="4606">
          <cell r="O4606" t="str">
            <v>Прибор учета тепловой энергии</v>
          </cell>
        </row>
        <row r="4607">
          <cell r="O4607" t="str">
            <v>Прибор учета тепловой энергии</v>
          </cell>
        </row>
        <row r="4608">
          <cell r="O4608" t="str">
            <v>Прибор учета тепловой энергии</v>
          </cell>
        </row>
        <row r="4609">
          <cell r="O4609" t="str">
            <v>Прибор учета тепловой энергии</v>
          </cell>
        </row>
        <row r="4610">
          <cell r="O4610" t="str">
            <v>Прибор учета тепловой энергии</v>
          </cell>
        </row>
        <row r="4611">
          <cell r="O4611" t="str">
            <v>Прибор учета тепловой энергии</v>
          </cell>
        </row>
        <row r="4612">
          <cell r="O4612" t="str">
            <v>Прибор учета тепловой энергии</v>
          </cell>
        </row>
        <row r="4613">
          <cell r="O4613" t="str">
            <v>Прибор учета тепловой энергии</v>
          </cell>
        </row>
        <row r="4614">
          <cell r="O4614" t="str">
            <v>Прибор учета тепловой энергии</v>
          </cell>
        </row>
        <row r="4615">
          <cell r="O4615" t="str">
            <v>Прибор учета тепловой энергии</v>
          </cell>
        </row>
        <row r="4616">
          <cell r="O4616" t="str">
            <v>Прибор учета тепловой энергии</v>
          </cell>
        </row>
        <row r="4617">
          <cell r="O4617" t="str">
            <v>Прибор учета тепловой энергии</v>
          </cell>
        </row>
        <row r="4618">
          <cell r="O4618" t="str">
            <v>Прибор учета тепловой энергии</v>
          </cell>
        </row>
        <row r="4619">
          <cell r="O4619" t="str">
            <v>Прибор учета тепловой энергии</v>
          </cell>
        </row>
        <row r="4620">
          <cell r="O4620" t="str">
            <v>Прибор учета тепловой энергии</v>
          </cell>
        </row>
        <row r="4621">
          <cell r="O4621" t="str">
            <v>Прибор учета тепловой энергии</v>
          </cell>
        </row>
        <row r="4622">
          <cell r="O4622" t="str">
            <v>Прибор учета тепловой энергии</v>
          </cell>
        </row>
        <row r="4623">
          <cell r="O4623" t="str">
            <v>Прибор учета тепловой энергии</v>
          </cell>
        </row>
        <row r="4624">
          <cell r="O4624" t="str">
            <v>Прибор учета тепловой энергии</v>
          </cell>
        </row>
        <row r="4625">
          <cell r="O4625" t="str">
            <v>Прибор учета тепловой энергии</v>
          </cell>
        </row>
        <row r="4626">
          <cell r="O4626" t="str">
            <v>Прибор учета тепловой энергии</v>
          </cell>
        </row>
        <row r="4627">
          <cell r="O4627" t="str">
            <v>Прибор учета тепловой энергии</v>
          </cell>
        </row>
        <row r="4628">
          <cell r="O4628" t="str">
            <v>Прибор учета тепловой энергии</v>
          </cell>
        </row>
        <row r="4629">
          <cell r="O4629" t="str">
            <v>Прибор учета тепловой энергии</v>
          </cell>
        </row>
        <row r="4630">
          <cell r="O4630" t="str">
            <v>Прибор учета тепловой энергии</v>
          </cell>
        </row>
        <row r="4631">
          <cell r="O4631" t="str">
            <v>Прибор учета тепловой энергии</v>
          </cell>
        </row>
        <row r="4632">
          <cell r="O4632" t="str">
            <v>Прибор учета тепловой энергии</v>
          </cell>
        </row>
        <row r="4633">
          <cell r="O4633" t="str">
            <v>Прибор учета тепловой энергии</v>
          </cell>
        </row>
        <row r="4634">
          <cell r="O4634" t="str">
            <v>Прибор учета тепловой энергии</v>
          </cell>
        </row>
        <row r="4635">
          <cell r="O4635" t="str">
            <v>Прибор учета тепловой энергии</v>
          </cell>
        </row>
        <row r="4636">
          <cell r="O4636" t="str">
            <v>Прибор учета тепловой энергии</v>
          </cell>
        </row>
        <row r="4637">
          <cell r="O4637" t="str">
            <v>Прибор учета тепловой энергии</v>
          </cell>
        </row>
        <row r="4638">
          <cell r="O4638" t="str">
            <v>Прибор учета тепловой энергии</v>
          </cell>
        </row>
        <row r="4639">
          <cell r="O4639" t="str">
            <v>Прибор учета тепловой энергии</v>
          </cell>
        </row>
        <row r="4640">
          <cell r="O4640" t="str">
            <v>Прибор учета тепловой энергии</v>
          </cell>
        </row>
        <row r="4641">
          <cell r="O4641" t="str">
            <v>Прибор учета тепловой энергии</v>
          </cell>
        </row>
        <row r="4642">
          <cell r="O4642" t="str">
            <v>Прибор учета тепловой энергии</v>
          </cell>
        </row>
        <row r="4643">
          <cell r="O4643" t="str">
            <v>Прибор учета тепловой энергии</v>
          </cell>
        </row>
        <row r="4644">
          <cell r="O4644" t="str">
            <v>Прибор учета тепловой энергии</v>
          </cell>
        </row>
        <row r="4645">
          <cell r="O4645" t="str">
            <v>Прибор учета тепловой энергии</v>
          </cell>
        </row>
        <row r="4646">
          <cell r="O4646" t="str">
            <v>Прибор учета тепловой энергии</v>
          </cell>
        </row>
        <row r="4647">
          <cell r="O4647" t="str">
            <v>Прибор учета тепловой энергии</v>
          </cell>
        </row>
        <row r="4648">
          <cell r="O4648" t="str">
            <v>Прибор учета тепловой энергии</v>
          </cell>
        </row>
        <row r="4649">
          <cell r="O4649" t="str">
            <v>Прибор учета тепловой энергии</v>
          </cell>
        </row>
        <row r="4650">
          <cell r="O4650" t="str">
            <v>Прибор учета тепловой энергии</v>
          </cell>
        </row>
        <row r="4651">
          <cell r="O4651" t="str">
            <v>Прибор учета тепловой энергии</v>
          </cell>
        </row>
        <row r="4652">
          <cell r="O4652" t="str">
            <v>Прибор учета тепловой энергии</v>
          </cell>
        </row>
        <row r="4653">
          <cell r="O4653" t="str">
            <v>Прибор учета тепловой энергии</v>
          </cell>
        </row>
        <row r="4654">
          <cell r="O4654" t="str">
            <v>Прибор учета тепловой энергии</v>
          </cell>
        </row>
        <row r="4655">
          <cell r="O4655" t="str">
            <v>Прибор учета тепловой энергии</v>
          </cell>
        </row>
        <row r="4656">
          <cell r="O4656" t="str">
            <v>Прибор учета тепловой энергии</v>
          </cell>
        </row>
        <row r="4657">
          <cell r="O4657" t="str">
            <v>Прибор учета тепловой энергии</v>
          </cell>
        </row>
        <row r="4658">
          <cell r="O4658" t="str">
            <v>Прибор учета тепловой энергии</v>
          </cell>
        </row>
        <row r="4659">
          <cell r="O4659" t="str">
            <v>Прибор учета тепловой энергии</v>
          </cell>
        </row>
        <row r="4660">
          <cell r="O4660" t="str">
            <v>Прибор учета тепловой энергии</v>
          </cell>
        </row>
        <row r="4661">
          <cell r="O4661" t="str">
            <v>Прибор учета тепловой энергии</v>
          </cell>
        </row>
        <row r="4662">
          <cell r="O4662" t="str">
            <v>Прибор учета тепловой энергии</v>
          </cell>
        </row>
        <row r="4663">
          <cell r="O4663" t="str">
            <v>Прибор учета тепловой энергии</v>
          </cell>
        </row>
        <row r="4664">
          <cell r="O4664" t="str">
            <v>Прибор учета тепловой энергии</v>
          </cell>
        </row>
        <row r="4665">
          <cell r="O4665" t="str">
            <v>Прибор учета тепловой энергии</v>
          </cell>
        </row>
        <row r="4666">
          <cell r="O4666" t="str">
            <v>Прибор учета тепловой энергии</v>
          </cell>
        </row>
        <row r="4667">
          <cell r="O4667" t="str">
            <v>Прибор учета тепловой энергии</v>
          </cell>
        </row>
        <row r="4668">
          <cell r="O4668" t="str">
            <v>Прибор учета тепловой энергии</v>
          </cell>
        </row>
        <row r="4669">
          <cell r="O4669" t="str">
            <v>Прибор учета тепловой энергии</v>
          </cell>
        </row>
        <row r="4670">
          <cell r="O4670" t="str">
            <v>Прибор учета тепловой энергии</v>
          </cell>
        </row>
        <row r="4671">
          <cell r="O4671" t="str">
            <v>Прибор учета тепловой энергии</v>
          </cell>
        </row>
        <row r="4672">
          <cell r="O4672" t="str">
            <v>Прибор учета тепловой энергии</v>
          </cell>
        </row>
        <row r="4673">
          <cell r="O4673" t="str">
            <v>Прибор учета тепловой энергии</v>
          </cell>
        </row>
        <row r="4674">
          <cell r="O4674" t="str">
            <v>Прибор учета тепловой энергии</v>
          </cell>
        </row>
        <row r="4675">
          <cell r="O4675" t="str">
            <v>Прибор учета тепловой энергии</v>
          </cell>
        </row>
        <row r="4676">
          <cell r="O4676" t="str">
            <v>Прибор учета тепловой энергии</v>
          </cell>
        </row>
        <row r="4677">
          <cell r="O4677" t="str">
            <v>Прибор учета тепловой энергии</v>
          </cell>
        </row>
        <row r="4678">
          <cell r="O4678" t="str">
            <v>Прибор учета тепловой энергии</v>
          </cell>
        </row>
        <row r="4679">
          <cell r="O4679" t="str">
            <v>Прибор учета тепловой энергии</v>
          </cell>
        </row>
        <row r="4680">
          <cell r="O4680" t="str">
            <v>Прибор учета тепловой энергии</v>
          </cell>
        </row>
        <row r="4681">
          <cell r="O4681" t="str">
            <v>Прибор учета тепловой энергии</v>
          </cell>
        </row>
        <row r="4682">
          <cell r="O4682" t="str">
            <v>Прибор учета тепловой энергии</v>
          </cell>
        </row>
        <row r="4683">
          <cell r="O4683" t="str">
            <v>Прибор учета тепловой энергии</v>
          </cell>
        </row>
        <row r="4684">
          <cell r="O4684" t="str">
            <v>Прибор учета тепловой энергии</v>
          </cell>
        </row>
        <row r="4685">
          <cell r="O4685" t="str">
            <v>Прибор учета тепловой энергии</v>
          </cell>
        </row>
        <row r="4686">
          <cell r="O4686" t="str">
            <v>Прибор учета тепловой энергии</v>
          </cell>
        </row>
        <row r="4687">
          <cell r="O4687" t="str">
            <v>Прибор учета тепловой энергии</v>
          </cell>
        </row>
        <row r="4688">
          <cell r="O4688" t="str">
            <v>Прибор учета тепловой энергии</v>
          </cell>
        </row>
        <row r="4689">
          <cell r="O4689" t="str">
            <v>Прибор учета тепловой энергии</v>
          </cell>
        </row>
        <row r="4690">
          <cell r="O4690" t="str">
            <v>Прибор учета тепловой энергии</v>
          </cell>
        </row>
        <row r="4691">
          <cell r="O4691" t="str">
            <v>Прибор учета тепловой энергии</v>
          </cell>
        </row>
        <row r="4692">
          <cell r="O4692" t="str">
            <v>Прибор учета тепловой энергии</v>
          </cell>
        </row>
        <row r="4693">
          <cell r="O4693" t="str">
            <v>Прибор учета тепловой энергии</v>
          </cell>
        </row>
        <row r="4694">
          <cell r="O4694" t="str">
            <v>Прибор учета тепловой энергии</v>
          </cell>
        </row>
        <row r="4695">
          <cell r="O4695" t="str">
            <v>Прибор учета тепловой энергии</v>
          </cell>
        </row>
        <row r="4696">
          <cell r="O4696" t="str">
            <v>Прибор учета тепловой энергии</v>
          </cell>
        </row>
        <row r="4697">
          <cell r="O4697" t="str">
            <v>Прибор учета тепловой энергии</v>
          </cell>
        </row>
        <row r="4698">
          <cell r="O4698" t="str">
            <v>Прибор учета тепловой энергии</v>
          </cell>
        </row>
        <row r="4699">
          <cell r="O4699" t="str">
            <v>Прибор учета тепловой энергии</v>
          </cell>
        </row>
        <row r="4700">
          <cell r="O4700" t="str">
            <v>Прибор учета тепловой энергии</v>
          </cell>
        </row>
        <row r="4701">
          <cell r="O4701" t="str">
            <v>Прибор учета тепловой энергии</v>
          </cell>
        </row>
        <row r="4702">
          <cell r="O4702" t="str">
            <v>Прибор учета тепловой энергии</v>
          </cell>
        </row>
        <row r="4703">
          <cell r="O4703" t="str">
            <v>Прибор учета тепловой энергии</v>
          </cell>
        </row>
        <row r="4704">
          <cell r="O4704" t="str">
            <v>Прибор учета тепловой энергии</v>
          </cell>
        </row>
        <row r="4705">
          <cell r="O4705" t="str">
            <v>Прибор учета тепловой энергии</v>
          </cell>
        </row>
        <row r="4706">
          <cell r="O4706" t="str">
            <v>Прибор учета тепловой энергии</v>
          </cell>
        </row>
        <row r="4707">
          <cell r="O4707" t="str">
            <v>Прибор учета тепловой энергии</v>
          </cell>
        </row>
        <row r="4708">
          <cell r="O4708" t="str">
            <v>Прибор учета тепловой энергии</v>
          </cell>
        </row>
        <row r="4709">
          <cell r="O4709" t="str">
            <v>Прибор учета тепловой энергии</v>
          </cell>
        </row>
        <row r="4710">
          <cell r="O4710" t="str">
            <v>Прибор учета тепловой энергии</v>
          </cell>
        </row>
        <row r="4711">
          <cell r="O4711" t="str">
            <v>Прибор учета тепловой энергии</v>
          </cell>
        </row>
        <row r="4712">
          <cell r="O4712" t="str">
            <v>Прибор учета тепловой энергии</v>
          </cell>
        </row>
        <row r="4713">
          <cell r="O4713" t="str">
            <v>Прибор учета тепловой энергии</v>
          </cell>
        </row>
        <row r="4714">
          <cell r="O4714" t="str">
            <v>Прибор учета тепловой энергии</v>
          </cell>
        </row>
        <row r="4715">
          <cell r="O4715" t="str">
            <v>Прибор учета тепловой энергии</v>
          </cell>
        </row>
        <row r="4716">
          <cell r="O4716" t="str">
            <v>Прибор учета тепловой энергии</v>
          </cell>
        </row>
        <row r="4717">
          <cell r="O4717" t="str">
            <v>Прибор учета тепловой энергии</v>
          </cell>
        </row>
        <row r="4718">
          <cell r="O4718" t="str">
            <v>Прибор учета тепловой энергии</v>
          </cell>
        </row>
        <row r="4719">
          <cell r="O4719" t="str">
            <v>Прибор учета тепловой энергии</v>
          </cell>
        </row>
        <row r="4720">
          <cell r="O4720" t="str">
            <v>Прибор учета тепловой энергии</v>
          </cell>
        </row>
        <row r="4721">
          <cell r="O4721" t="str">
            <v>Прибор учета тепловой энергии</v>
          </cell>
        </row>
        <row r="4722">
          <cell r="O4722" t="str">
            <v>Прибор учета тепловой энергии</v>
          </cell>
        </row>
        <row r="4723">
          <cell r="O4723" t="str">
            <v>Прибор учета тепловой энергии</v>
          </cell>
        </row>
        <row r="4724">
          <cell r="O4724" t="str">
            <v>Прибор учета тепловой энергии</v>
          </cell>
        </row>
        <row r="4725">
          <cell r="O4725" t="str">
            <v>Прибор учета тепловой энергии</v>
          </cell>
        </row>
        <row r="4726">
          <cell r="O4726" t="str">
            <v>Прибор учета тепловой энергии</v>
          </cell>
        </row>
        <row r="4727">
          <cell r="O4727" t="str">
            <v>Прибор учета тепловой энергии</v>
          </cell>
        </row>
        <row r="4728">
          <cell r="O4728" t="str">
            <v>Прибор учета тепловой энергии</v>
          </cell>
        </row>
        <row r="4729">
          <cell r="O4729" t="str">
            <v>Прибор учета тепловой энергии</v>
          </cell>
        </row>
        <row r="4730">
          <cell r="O4730" t="str">
            <v>Прибор учета тепловой энергии</v>
          </cell>
        </row>
        <row r="4731">
          <cell r="O4731" t="str">
            <v>Прибор учета тепловой энергии</v>
          </cell>
        </row>
        <row r="4732">
          <cell r="O4732" t="str">
            <v>Прибор учета тепловой энергии</v>
          </cell>
        </row>
        <row r="4733">
          <cell r="O4733" t="str">
            <v>Прибор учета тепловой энергии</v>
          </cell>
        </row>
        <row r="4734">
          <cell r="O4734" t="str">
            <v>Прибор учета тепловой энергии</v>
          </cell>
        </row>
        <row r="4735">
          <cell r="O4735" t="str">
            <v>Прибор учета тепловой энергии</v>
          </cell>
        </row>
        <row r="4736">
          <cell r="O4736" t="str">
            <v>Прибор учета тепловой энергии</v>
          </cell>
        </row>
        <row r="4737">
          <cell r="O4737" t="str">
            <v>Прибор учета тепловой энергии</v>
          </cell>
        </row>
        <row r="4738">
          <cell r="O4738" t="str">
            <v>Прибор учета тепловой энергии</v>
          </cell>
        </row>
        <row r="4739">
          <cell r="O4739" t="str">
            <v>Прибор учета тепловой энергии</v>
          </cell>
        </row>
        <row r="4740">
          <cell r="O4740" t="str">
            <v>Прибор учета тепловой энергии</v>
          </cell>
        </row>
        <row r="4741">
          <cell r="O4741" t="str">
            <v>Прибор учета тепловой энергии</v>
          </cell>
        </row>
        <row r="4742">
          <cell r="O4742" t="str">
            <v>Прибор учета тепловой энергии</v>
          </cell>
        </row>
        <row r="4743">
          <cell r="O4743" t="str">
            <v>Прибор учета тепловой энергии</v>
          </cell>
        </row>
        <row r="4744">
          <cell r="O4744" t="str">
            <v>Прибор учета тепловой энергии</v>
          </cell>
        </row>
        <row r="4745">
          <cell r="O4745" t="str">
            <v>Прибор учета тепловой энергии</v>
          </cell>
        </row>
        <row r="4746">
          <cell r="O4746" t="str">
            <v>Прибор учета тепловой энергии</v>
          </cell>
        </row>
        <row r="4747">
          <cell r="O4747" t="str">
            <v>Прибор учета тепловой энергии</v>
          </cell>
        </row>
        <row r="4748">
          <cell r="O4748" t="str">
            <v>Прибор учета тепловой энергии</v>
          </cell>
        </row>
        <row r="4749">
          <cell r="O4749" t="str">
            <v>Прибор учета тепловой энергии</v>
          </cell>
        </row>
        <row r="4750">
          <cell r="O4750" t="str">
            <v>Прибор учета тепловой энергии</v>
          </cell>
        </row>
        <row r="4751">
          <cell r="O4751" t="str">
            <v>Прибор учета тепловой энергии</v>
          </cell>
        </row>
        <row r="4752">
          <cell r="O4752" t="str">
            <v>Прибор учета тепловой энергии</v>
          </cell>
        </row>
        <row r="4753">
          <cell r="O4753" t="str">
            <v>Прибор учета тепловой энергии</v>
          </cell>
        </row>
        <row r="4754">
          <cell r="O4754" t="str">
            <v>Прибор учета тепловой энергии</v>
          </cell>
        </row>
        <row r="4755">
          <cell r="O4755" t="str">
            <v>Прибор учета тепловой энергии</v>
          </cell>
        </row>
        <row r="4756">
          <cell r="O4756" t="str">
            <v>Прибор учета тепловой энергии</v>
          </cell>
        </row>
        <row r="4757">
          <cell r="O4757" t="str">
            <v>Прибор учета тепловой энергии</v>
          </cell>
        </row>
        <row r="4758">
          <cell r="O4758" t="str">
            <v>Прибор учета тепловой энергии</v>
          </cell>
        </row>
        <row r="4759">
          <cell r="O4759" t="str">
            <v>Прибор учета тепловой энергии</v>
          </cell>
        </row>
        <row r="4760">
          <cell r="O4760" t="str">
            <v>Прибор учета тепловой энергии</v>
          </cell>
        </row>
        <row r="4761">
          <cell r="O4761" t="str">
            <v>Прибор учета тепловой энергии</v>
          </cell>
        </row>
        <row r="4762">
          <cell r="O4762" t="str">
            <v>Прибор учета тепловой энергии</v>
          </cell>
        </row>
        <row r="4763">
          <cell r="O4763" t="str">
            <v>Прибор учета тепловой энергии</v>
          </cell>
        </row>
        <row r="4764">
          <cell r="O4764" t="str">
            <v>Прибор учета тепловой энергии</v>
          </cell>
        </row>
        <row r="4765">
          <cell r="O4765" t="str">
            <v>Прибор учета тепловой энергии</v>
          </cell>
        </row>
        <row r="4766">
          <cell r="O4766" t="str">
            <v>Прибор учета тепловой энергии</v>
          </cell>
        </row>
        <row r="4767">
          <cell r="O4767" t="str">
            <v>Прибор учета тепловой энергии</v>
          </cell>
        </row>
        <row r="4768">
          <cell r="O4768" t="str">
            <v>Прибор учета тепловой энергии</v>
          </cell>
        </row>
        <row r="4769">
          <cell r="O4769" t="str">
            <v>Прибор учета тепловой энергии</v>
          </cell>
        </row>
        <row r="4770">
          <cell r="O4770" t="str">
            <v>Прибор учета тепловой энергии</v>
          </cell>
        </row>
        <row r="4771">
          <cell r="O4771" t="str">
            <v>Прибор учета тепловой энергии</v>
          </cell>
        </row>
        <row r="4772">
          <cell r="O4772" t="str">
            <v>Прибор учета тепловой энергии</v>
          </cell>
        </row>
        <row r="4773">
          <cell r="O4773" t="str">
            <v>Прибор учета тепловой энергии</v>
          </cell>
        </row>
        <row r="4774">
          <cell r="O4774" t="str">
            <v>Прибор учета тепловой энергии</v>
          </cell>
        </row>
        <row r="4775">
          <cell r="O4775" t="str">
            <v>Прибор учета тепловой энергии</v>
          </cell>
        </row>
        <row r="4776">
          <cell r="O4776" t="str">
            <v>Прибор учета тепловой энергии</v>
          </cell>
        </row>
        <row r="4777">
          <cell r="O4777" t="str">
            <v>Прибор учета тепловой энергии</v>
          </cell>
        </row>
        <row r="4778">
          <cell r="O4778" t="str">
            <v>Прибор учета тепловой энергии</v>
          </cell>
        </row>
        <row r="4779">
          <cell r="O4779" t="str">
            <v>Прибор учета тепловой энергии</v>
          </cell>
        </row>
        <row r="4780">
          <cell r="O4780" t="str">
            <v>Прибор учета тепловой энергии</v>
          </cell>
        </row>
        <row r="4781">
          <cell r="O4781" t="str">
            <v>Прибор учета тепловой энергии</v>
          </cell>
        </row>
        <row r="4782">
          <cell r="O4782" t="str">
            <v>Прибор учета тепловой энергии</v>
          </cell>
        </row>
        <row r="4783">
          <cell r="O4783" t="str">
            <v>Прибор учета тепловой энергии</v>
          </cell>
        </row>
        <row r="4784">
          <cell r="O4784" t="str">
            <v>Прибор учета тепловой энергии</v>
          </cell>
        </row>
        <row r="4785">
          <cell r="O4785" t="str">
            <v>Прибор учета тепловой энергии</v>
          </cell>
        </row>
        <row r="4786">
          <cell r="O4786" t="str">
            <v>Прибор учета тепловой энергии</v>
          </cell>
        </row>
        <row r="4787">
          <cell r="O4787" t="str">
            <v>Прибор учета тепловой энергии</v>
          </cell>
        </row>
        <row r="4788">
          <cell r="O4788" t="str">
            <v>Прибор учета тепловой энергии</v>
          </cell>
        </row>
        <row r="4789">
          <cell r="O4789" t="str">
            <v>Прибор учета тепловой энергии</v>
          </cell>
        </row>
        <row r="4790">
          <cell r="O4790" t="str">
            <v>Прибор учета тепловой энергии</v>
          </cell>
        </row>
        <row r="4791">
          <cell r="O4791" t="str">
            <v>Прибор учета тепловой энергии</v>
          </cell>
        </row>
        <row r="4792">
          <cell r="O4792" t="str">
            <v>Прибор учета тепловой энергии</v>
          </cell>
        </row>
        <row r="4793">
          <cell r="O4793" t="str">
            <v>Прибор учета тепловой энергии</v>
          </cell>
        </row>
        <row r="4794">
          <cell r="O4794" t="str">
            <v>Прибор учета тепловой энергии</v>
          </cell>
        </row>
        <row r="4795">
          <cell r="O4795" t="str">
            <v>Прибор учета тепловой энергии</v>
          </cell>
        </row>
        <row r="4796">
          <cell r="O4796" t="str">
            <v>Прибор учета тепловой энергии</v>
          </cell>
        </row>
        <row r="4797">
          <cell r="O4797" t="str">
            <v>Прибор учета тепловой энергии</v>
          </cell>
        </row>
        <row r="4798">
          <cell r="O4798" t="str">
            <v>Прибор учета тепловой энергии</v>
          </cell>
        </row>
        <row r="4799">
          <cell r="O4799" t="str">
            <v>Прибор учета тепловой энергии</v>
          </cell>
        </row>
        <row r="4800">
          <cell r="O4800" t="str">
            <v>Прибор учета тепловой энергии</v>
          </cell>
        </row>
        <row r="4801">
          <cell r="O4801" t="str">
            <v>Прибор учета тепловой энергии</v>
          </cell>
        </row>
        <row r="4802">
          <cell r="O4802" t="str">
            <v>Прибор учета тепловой энергии</v>
          </cell>
        </row>
        <row r="4803">
          <cell r="O4803" t="str">
            <v>Прибор учета тепловой энергии</v>
          </cell>
        </row>
        <row r="4804">
          <cell r="O4804" t="str">
            <v>Прибор учета тепловой энергии</v>
          </cell>
        </row>
        <row r="4805">
          <cell r="O4805" t="str">
            <v>Прибор учета тепловой энергии</v>
          </cell>
        </row>
        <row r="4806">
          <cell r="O4806" t="str">
            <v>Прибор учета тепловой энергии</v>
          </cell>
        </row>
        <row r="4807">
          <cell r="O4807" t="str">
            <v>Прибор учета тепловой энергии</v>
          </cell>
        </row>
        <row r="4808">
          <cell r="O4808" t="str">
            <v>Прибор учета тепловой энергии</v>
          </cell>
        </row>
        <row r="4809">
          <cell r="O4809" t="str">
            <v>Прибор учета тепловой энергии</v>
          </cell>
        </row>
        <row r="4810">
          <cell r="O4810" t="str">
            <v>Прибор учета тепловой энергии</v>
          </cell>
        </row>
        <row r="4811">
          <cell r="O4811" t="str">
            <v>Прибор учета тепловой энергии</v>
          </cell>
        </row>
        <row r="4812">
          <cell r="O4812" t="str">
            <v>Прибор учета тепловой энергии</v>
          </cell>
        </row>
        <row r="4813">
          <cell r="O4813" t="str">
            <v>Прибор учета тепловой энергии</v>
          </cell>
        </row>
        <row r="4814">
          <cell r="O4814" t="str">
            <v>Прибор учета тепловой энергии</v>
          </cell>
        </row>
        <row r="4815">
          <cell r="O4815" t="str">
            <v>Прибор учета тепловой энергии</v>
          </cell>
        </row>
        <row r="4816">
          <cell r="O4816" t="str">
            <v>Прибор учета тепловой энергии</v>
          </cell>
        </row>
        <row r="4817">
          <cell r="O4817" t="str">
            <v>Прибор учета тепловой энергии</v>
          </cell>
        </row>
        <row r="4818">
          <cell r="O4818" t="str">
            <v>Прибор учета тепловой энергии</v>
          </cell>
        </row>
        <row r="4819">
          <cell r="O4819" t="str">
            <v>Прибор учета тепловой энергии</v>
          </cell>
        </row>
        <row r="4820">
          <cell r="O4820" t="str">
            <v>Прибор учета тепловой энергии</v>
          </cell>
        </row>
        <row r="4821">
          <cell r="O4821" t="str">
            <v>Прибор учета тепловой энергии</v>
          </cell>
        </row>
        <row r="4822">
          <cell r="O4822" t="str">
            <v>Прибор учета тепловой энергии</v>
          </cell>
        </row>
        <row r="4823">
          <cell r="O4823" t="str">
            <v>Прибор учета тепловой энергии</v>
          </cell>
        </row>
        <row r="4824">
          <cell r="O4824" t="str">
            <v>Прибор учета тепловой энергии</v>
          </cell>
        </row>
        <row r="4825">
          <cell r="O4825" t="str">
            <v>Прибор учета тепловой энергии</v>
          </cell>
        </row>
        <row r="4826">
          <cell r="O4826" t="str">
            <v>Прибор учета тепловой энергии</v>
          </cell>
        </row>
        <row r="4827">
          <cell r="O4827" t="str">
            <v>Прибор учета тепловой энергии</v>
          </cell>
        </row>
        <row r="4828">
          <cell r="O4828" t="str">
            <v>Прибор учета тепловой энергии</v>
          </cell>
        </row>
        <row r="4829">
          <cell r="O4829" t="str">
            <v>Прибор учета тепловой энергии</v>
          </cell>
        </row>
        <row r="4830">
          <cell r="O4830" t="str">
            <v>Прибор учета тепловой энергии</v>
          </cell>
        </row>
        <row r="4831">
          <cell r="O4831" t="str">
            <v>Прибор учета тепловой энергии</v>
          </cell>
        </row>
        <row r="4832">
          <cell r="O4832" t="str">
            <v>Прибор учета тепловой энергии</v>
          </cell>
        </row>
        <row r="4833">
          <cell r="O4833" t="str">
            <v>Прибор учета тепловой энергии</v>
          </cell>
        </row>
        <row r="4834">
          <cell r="O4834" t="str">
            <v>Прибор учета тепловой энергии</v>
          </cell>
        </row>
        <row r="4835">
          <cell r="O4835" t="str">
            <v>Прибор учета тепловой энергии</v>
          </cell>
        </row>
        <row r="4836">
          <cell r="O4836" t="str">
            <v>Прибор учета тепловой энергии</v>
          </cell>
        </row>
        <row r="4837">
          <cell r="O4837" t="str">
            <v>Прибор учета тепловой энергии</v>
          </cell>
        </row>
        <row r="4838">
          <cell r="O4838" t="str">
            <v>Прибор учета тепловой энергии</v>
          </cell>
        </row>
        <row r="4839">
          <cell r="O4839" t="str">
            <v>Прибор учета тепловой энергии</v>
          </cell>
        </row>
        <row r="4840">
          <cell r="O4840" t="str">
            <v>Прибор учета тепловой энергии</v>
          </cell>
        </row>
        <row r="4841">
          <cell r="O4841" t="str">
            <v>Прибор учета тепловой энергии</v>
          </cell>
        </row>
        <row r="4842">
          <cell r="O4842" t="str">
            <v>Прибор учета тепловой энергии</v>
          </cell>
        </row>
        <row r="4843">
          <cell r="O4843" t="str">
            <v>Прибор учета тепловой энергии</v>
          </cell>
        </row>
        <row r="4844">
          <cell r="O4844" t="str">
            <v>Прибор учета тепловой энергии</v>
          </cell>
        </row>
        <row r="4845">
          <cell r="O4845" t="str">
            <v>Прибор учета тепловой энергии</v>
          </cell>
        </row>
        <row r="4846">
          <cell r="O4846" t="str">
            <v>Прибор учета тепловой энергии</v>
          </cell>
        </row>
        <row r="4847">
          <cell r="O4847" t="str">
            <v>Прибор учета тепловой энергии</v>
          </cell>
        </row>
        <row r="4848">
          <cell r="O4848" t="str">
            <v>Прибор учета тепловой энергии</v>
          </cell>
        </row>
        <row r="4849">
          <cell r="O4849" t="str">
            <v>Прибор учета тепловой энергии</v>
          </cell>
        </row>
        <row r="4850">
          <cell r="O4850" t="str">
            <v>Прибор учета тепловой энергии</v>
          </cell>
        </row>
        <row r="4851">
          <cell r="O4851" t="str">
            <v>Прибор учета тепловой энергии</v>
          </cell>
        </row>
        <row r="4852">
          <cell r="O4852" t="str">
            <v>Прибор учета тепловой энергии</v>
          </cell>
        </row>
        <row r="4853">
          <cell r="O4853" t="str">
            <v>Прибор учета тепловой энергии</v>
          </cell>
        </row>
        <row r="4854">
          <cell r="O4854" t="str">
            <v>Прибор учета тепловой энергии</v>
          </cell>
        </row>
        <row r="4855">
          <cell r="O4855" t="str">
            <v>Прибор учета тепловой энергии</v>
          </cell>
        </row>
        <row r="4856">
          <cell r="O4856" t="str">
            <v>Прибор учета тепловой энергии</v>
          </cell>
        </row>
        <row r="4857">
          <cell r="O4857" t="str">
            <v>Прибор учета тепловой энергии</v>
          </cell>
        </row>
        <row r="4858">
          <cell r="O4858" t="str">
            <v>КИПиА</v>
          </cell>
        </row>
        <row r="4859">
          <cell r="O4859" t="str">
            <v>ЭТУ</v>
          </cell>
        </row>
        <row r="4860">
          <cell r="O4860" t="str">
            <v>ЭТУ</v>
          </cell>
        </row>
        <row r="4861">
          <cell r="O4861" t="str">
            <v>ЭТУ</v>
          </cell>
        </row>
        <row r="4862">
          <cell r="O4862" t="str">
            <v>ЭНЕРГОАЛЬЯНС</v>
          </cell>
        </row>
        <row r="4863">
          <cell r="O4863" t="str">
            <v>ЭНЕРГОАЛЬЯНС</v>
          </cell>
        </row>
        <row r="4864">
          <cell r="O4864" t="str">
            <v>РК</v>
          </cell>
        </row>
        <row r="4865">
          <cell r="O4865" t="str">
            <v>РК</v>
          </cell>
        </row>
        <row r="4866">
          <cell r="O4866" t="str">
            <v>РЭС</v>
          </cell>
        </row>
        <row r="4867">
          <cell r="O4867" t="str">
            <v>РЭС</v>
          </cell>
        </row>
        <row r="4868">
          <cell r="O4868" t="str">
            <v>РЭС</v>
          </cell>
        </row>
        <row r="4869">
          <cell r="O4869" t="str">
            <v>РЭС</v>
          </cell>
        </row>
        <row r="4870">
          <cell r="O4870" t="str">
            <v>РЭС</v>
          </cell>
        </row>
        <row r="4872">
          <cell r="O4872" t="str">
            <v>КИПиА</v>
          </cell>
        </row>
        <row r="4873">
          <cell r="O4873" t="str">
            <v>КИПиА</v>
          </cell>
        </row>
        <row r="4874">
          <cell r="O4874" t="str">
            <v>АХО</v>
          </cell>
        </row>
        <row r="4875">
          <cell r="O4875" t="str">
            <v>АХО</v>
          </cell>
        </row>
        <row r="4876">
          <cell r="O4876" t="str">
            <v>АХО</v>
          </cell>
        </row>
        <row r="4877">
          <cell r="O4877" t="str">
            <v>АХО</v>
          </cell>
        </row>
        <row r="4878">
          <cell r="O4878" t="str">
            <v>АХО</v>
          </cell>
        </row>
        <row r="4879">
          <cell r="O4879" t="str">
            <v>АХО</v>
          </cell>
        </row>
        <row r="4880">
          <cell r="O4880" t="str">
            <v>АХО</v>
          </cell>
        </row>
        <row r="4881">
          <cell r="O4881" t="str">
            <v>АХО</v>
          </cell>
        </row>
        <row r="4882">
          <cell r="O4882" t="str">
            <v>АХО</v>
          </cell>
        </row>
        <row r="4883">
          <cell r="O4883" t="str">
            <v>АХО</v>
          </cell>
        </row>
        <row r="4884">
          <cell r="O4884" t="str">
            <v>АХО</v>
          </cell>
        </row>
        <row r="4885">
          <cell r="O4885" t="str">
            <v>АХО</v>
          </cell>
        </row>
        <row r="4886">
          <cell r="O4886" t="str">
            <v>АХО</v>
          </cell>
        </row>
        <row r="4887">
          <cell r="O4887" t="str">
            <v>АСУ</v>
          </cell>
        </row>
        <row r="4888">
          <cell r="O4888" t="str">
            <v>АСУ</v>
          </cell>
        </row>
        <row r="4889">
          <cell r="O4889" t="str">
            <v>АСУ</v>
          </cell>
        </row>
        <row r="4890">
          <cell r="O4890" t="str">
            <v>АСУ</v>
          </cell>
        </row>
        <row r="4891">
          <cell r="O4891" t="str">
            <v>АСУ</v>
          </cell>
        </row>
        <row r="4892">
          <cell r="O4892" t="str">
            <v>АСУ</v>
          </cell>
        </row>
        <row r="4893">
          <cell r="O4893" t="str">
            <v>АСУ</v>
          </cell>
        </row>
        <row r="4894">
          <cell r="O4894" t="str">
            <v>АСУ</v>
          </cell>
        </row>
        <row r="4895">
          <cell r="O4895" t="str">
            <v>АСУ</v>
          </cell>
        </row>
        <row r="4896">
          <cell r="O4896" t="str">
            <v>АСУ</v>
          </cell>
        </row>
        <row r="4897">
          <cell r="O4897" t="str">
            <v>АСУ</v>
          </cell>
        </row>
        <row r="4898">
          <cell r="O4898" t="str">
            <v>АСУ</v>
          </cell>
        </row>
        <row r="4899">
          <cell r="O4899" t="str">
            <v>АСУ</v>
          </cell>
        </row>
        <row r="4900">
          <cell r="O4900" t="str">
            <v>АСУ</v>
          </cell>
        </row>
        <row r="4901">
          <cell r="O4901" t="str">
            <v>АСУ</v>
          </cell>
        </row>
        <row r="4902">
          <cell r="O4902" t="str">
            <v>АСУ</v>
          </cell>
        </row>
        <row r="4903">
          <cell r="O4903" t="str">
            <v>АСУ</v>
          </cell>
        </row>
        <row r="4904">
          <cell r="O4904" t="str">
            <v>АСУ</v>
          </cell>
        </row>
        <row r="4905">
          <cell r="O4905" t="str">
            <v>АСУ</v>
          </cell>
        </row>
        <row r="4906">
          <cell r="O4906" t="str">
            <v>АСУ</v>
          </cell>
        </row>
        <row r="4907">
          <cell r="O4907" t="str">
            <v>АСУ</v>
          </cell>
        </row>
        <row r="4908">
          <cell r="O4908" t="str">
            <v>АСУ</v>
          </cell>
        </row>
        <row r="4909">
          <cell r="O4909" t="str">
            <v>АСУ</v>
          </cell>
        </row>
        <row r="4910">
          <cell r="O4910" t="str">
            <v>АСУ</v>
          </cell>
        </row>
        <row r="4911">
          <cell r="O4911" t="str">
            <v>АСУ</v>
          </cell>
        </row>
        <row r="4912">
          <cell r="O4912" t="str">
            <v>АСУ</v>
          </cell>
        </row>
        <row r="4913">
          <cell r="O4913" t="str">
            <v>АСУ</v>
          </cell>
        </row>
        <row r="4914">
          <cell r="O4914" t="str">
            <v>АСУ</v>
          </cell>
        </row>
        <row r="4915">
          <cell r="O4915" t="str">
            <v>АСУ</v>
          </cell>
        </row>
        <row r="4916">
          <cell r="O4916" t="str">
            <v>АСУ</v>
          </cell>
        </row>
        <row r="4917">
          <cell r="O4917" t="str">
            <v>АСУ</v>
          </cell>
        </row>
        <row r="4918">
          <cell r="O4918" t="str">
            <v>АСУ</v>
          </cell>
        </row>
        <row r="4919">
          <cell r="O4919" t="str">
            <v>АСУ</v>
          </cell>
        </row>
        <row r="4920">
          <cell r="O4920" t="str">
            <v>АСУ</v>
          </cell>
        </row>
        <row r="4921">
          <cell r="O4921" t="str">
            <v>АСУ</v>
          </cell>
        </row>
        <row r="4922">
          <cell r="O4922" t="str">
            <v>АСУ</v>
          </cell>
        </row>
        <row r="4923">
          <cell r="O4923" t="str">
            <v>АСУ</v>
          </cell>
        </row>
        <row r="4924">
          <cell r="O4924" t="str">
            <v>АСУ</v>
          </cell>
        </row>
        <row r="4925">
          <cell r="O4925" t="str">
            <v>АСУ</v>
          </cell>
        </row>
        <row r="4926">
          <cell r="O4926" t="str">
            <v>АСУ</v>
          </cell>
        </row>
        <row r="4927">
          <cell r="O4927" t="str">
            <v>АСУ</v>
          </cell>
        </row>
        <row r="4928">
          <cell r="O4928" t="str">
            <v>АХО</v>
          </cell>
        </row>
        <row r="4929">
          <cell r="O4929" t="str">
            <v>АХО</v>
          </cell>
        </row>
        <row r="4930">
          <cell r="O4930" t="str">
            <v>АСУ</v>
          </cell>
        </row>
        <row r="4931">
          <cell r="O4931" t="str">
            <v>АСУ</v>
          </cell>
        </row>
        <row r="4932">
          <cell r="O4932" t="str">
            <v>АСУ</v>
          </cell>
        </row>
        <row r="4933">
          <cell r="O4933" t="str">
            <v>АСУ</v>
          </cell>
        </row>
        <row r="4934">
          <cell r="O4934" t="str">
            <v>АСУ</v>
          </cell>
        </row>
        <row r="4935">
          <cell r="O4935" t="str">
            <v>АСУ</v>
          </cell>
        </row>
        <row r="4936">
          <cell r="O4936" t="str">
            <v>АСУ</v>
          </cell>
        </row>
        <row r="4937">
          <cell r="O4937" t="str">
            <v>АСУ</v>
          </cell>
        </row>
        <row r="4938">
          <cell r="O4938" t="str">
            <v>АСУ</v>
          </cell>
        </row>
        <row r="4939">
          <cell r="O4939" t="str">
            <v>АСУ</v>
          </cell>
        </row>
        <row r="4940">
          <cell r="O4940" t="str">
            <v>АСУ</v>
          </cell>
        </row>
        <row r="4941">
          <cell r="O4941" t="str">
            <v>АСУ</v>
          </cell>
        </row>
        <row r="4942">
          <cell r="O4942" t="str">
            <v>АСУ</v>
          </cell>
        </row>
        <row r="4943">
          <cell r="O4943" t="str">
            <v>АСУ</v>
          </cell>
        </row>
        <row r="4944">
          <cell r="O4944" t="str">
            <v>АСУ</v>
          </cell>
        </row>
        <row r="4945">
          <cell r="O4945" t="str">
            <v>АСУ</v>
          </cell>
        </row>
        <row r="4946">
          <cell r="O4946" t="str">
            <v>АСУ</v>
          </cell>
        </row>
        <row r="4947">
          <cell r="O4947" t="str">
            <v>АСУ</v>
          </cell>
        </row>
        <row r="4948">
          <cell r="O4948" t="str">
            <v>АСУ</v>
          </cell>
        </row>
        <row r="4949">
          <cell r="O4949" t="str">
            <v>АСУ</v>
          </cell>
        </row>
        <row r="4950">
          <cell r="O4950" t="str">
            <v>АСУ</v>
          </cell>
        </row>
        <row r="4951">
          <cell r="O4951" t="str">
            <v>АСУ</v>
          </cell>
        </row>
        <row r="4952">
          <cell r="O4952" t="str">
            <v>АСУ</v>
          </cell>
        </row>
        <row r="4953">
          <cell r="O4953" t="str">
            <v>АСУ</v>
          </cell>
        </row>
        <row r="4954">
          <cell r="O4954" t="str">
            <v>АСУ</v>
          </cell>
        </row>
        <row r="4955">
          <cell r="O4955" t="str">
            <v>АСУ</v>
          </cell>
        </row>
        <row r="4956">
          <cell r="O4956" t="str">
            <v>АСУ</v>
          </cell>
        </row>
        <row r="4957">
          <cell r="O4957" t="str">
            <v>АСУ</v>
          </cell>
        </row>
        <row r="4958">
          <cell r="O4958" t="str">
            <v>АСУ</v>
          </cell>
        </row>
        <row r="4959">
          <cell r="O4959" t="str">
            <v>АСУ</v>
          </cell>
        </row>
        <row r="4960">
          <cell r="O4960" t="str">
            <v>АСУ</v>
          </cell>
        </row>
        <row r="4961">
          <cell r="O4961" t="str">
            <v>АСУ</v>
          </cell>
        </row>
        <row r="4962">
          <cell r="O4962" t="str">
            <v>АСУ</v>
          </cell>
        </row>
        <row r="4963">
          <cell r="O4963" t="str">
            <v>АСУ</v>
          </cell>
        </row>
        <row r="4964">
          <cell r="O4964" t="str">
            <v>АСУ</v>
          </cell>
        </row>
        <row r="4965">
          <cell r="O4965" t="str">
            <v>АСУ</v>
          </cell>
        </row>
        <row r="4966">
          <cell r="O4966" t="str">
            <v>АСУ</v>
          </cell>
        </row>
        <row r="4967">
          <cell r="O4967" t="str">
            <v>АСУ</v>
          </cell>
        </row>
        <row r="4968">
          <cell r="O4968" t="str">
            <v>АСУ</v>
          </cell>
        </row>
        <row r="4973">
          <cell r="O4973" t="str">
            <v>АСУ</v>
          </cell>
        </row>
        <row r="4974">
          <cell r="O4974" t="str">
            <v>АСУ</v>
          </cell>
        </row>
        <row r="4975">
          <cell r="O4975" t="str">
            <v>АСУ</v>
          </cell>
        </row>
        <row r="4977">
          <cell r="O4977" t="str">
            <v>КИПиА</v>
          </cell>
        </row>
        <row r="4978">
          <cell r="O4978" t="str">
            <v>КИПиА</v>
          </cell>
        </row>
        <row r="4979">
          <cell r="O4979" t="str">
            <v>КИПиА</v>
          </cell>
        </row>
        <row r="4980">
          <cell r="O4980" t="str">
            <v>КИПиА</v>
          </cell>
        </row>
        <row r="4981">
          <cell r="O4981" t="str">
            <v>КИПиА</v>
          </cell>
        </row>
        <row r="4982">
          <cell r="O4982" t="str">
            <v>КИПиА</v>
          </cell>
        </row>
        <row r="4983">
          <cell r="O4983" t="str">
            <v>КИПиА</v>
          </cell>
        </row>
        <row r="4984">
          <cell r="O4984" t="str">
            <v>КИПиА</v>
          </cell>
        </row>
        <row r="4985">
          <cell r="O4985" t="str">
            <v>КИПиА</v>
          </cell>
        </row>
        <row r="4986">
          <cell r="O4986" t="str">
            <v>КИПиА</v>
          </cell>
        </row>
        <row r="4987">
          <cell r="O4987" t="str">
            <v>КИПиА</v>
          </cell>
        </row>
        <row r="4988">
          <cell r="O4988" t="str">
            <v>КИПиА</v>
          </cell>
        </row>
        <row r="4989">
          <cell r="O4989" t="str">
            <v>КИПиА</v>
          </cell>
        </row>
        <row r="4990">
          <cell r="O4990" t="str">
            <v>КИПиА</v>
          </cell>
        </row>
        <row r="4993">
          <cell r="O4993" t="str">
            <v>КИПиА</v>
          </cell>
        </row>
        <row r="4994">
          <cell r="O4994" t="str">
            <v>КИПиА</v>
          </cell>
        </row>
        <row r="5003">
          <cell r="O5003" t="str">
            <v>АСУ</v>
          </cell>
        </row>
        <row r="5029">
          <cell r="O5029" t="str">
            <v>АСУ</v>
          </cell>
        </row>
        <row r="5030">
          <cell r="O5030" t="str">
            <v>АСУ</v>
          </cell>
        </row>
        <row r="5031">
          <cell r="O5031" t="str">
            <v>АСУ</v>
          </cell>
        </row>
        <row r="5032">
          <cell r="O5032" t="str">
            <v>АСУ</v>
          </cell>
        </row>
        <row r="5033">
          <cell r="O5033" t="str">
            <v>АСУ</v>
          </cell>
        </row>
        <row r="5034">
          <cell r="O5034" t="str">
            <v>АСУ</v>
          </cell>
        </row>
        <row r="5035">
          <cell r="O5035" t="str">
            <v>АСУ</v>
          </cell>
        </row>
        <row r="5036">
          <cell r="O5036" t="str">
            <v>АСУ</v>
          </cell>
        </row>
        <row r="5037">
          <cell r="O5037" t="str">
            <v>АСУ</v>
          </cell>
        </row>
        <row r="5038">
          <cell r="O5038" t="str">
            <v>АСУ</v>
          </cell>
        </row>
        <row r="5039">
          <cell r="O5039" t="str">
            <v>АСУ</v>
          </cell>
        </row>
        <row r="5040">
          <cell r="O5040" t="str">
            <v>АСУ</v>
          </cell>
        </row>
        <row r="5041">
          <cell r="O5041" t="str">
            <v>АСУ</v>
          </cell>
        </row>
        <row r="5042">
          <cell r="O5042" t="str">
            <v>АСУ</v>
          </cell>
        </row>
        <row r="5043">
          <cell r="O5043" t="str">
            <v>АСУ</v>
          </cell>
        </row>
        <row r="5044">
          <cell r="O5044" t="str">
            <v>АСУ</v>
          </cell>
        </row>
        <row r="5045">
          <cell r="O5045" t="str">
            <v>АСУ</v>
          </cell>
        </row>
        <row r="5046">
          <cell r="O5046" t="str">
            <v>АСУ</v>
          </cell>
        </row>
        <row r="5047">
          <cell r="O5047" t="str">
            <v>АСУ</v>
          </cell>
        </row>
        <row r="5048">
          <cell r="O5048" t="str">
            <v>АСУ</v>
          </cell>
        </row>
        <row r="5049">
          <cell r="O5049" t="str">
            <v>АСУ</v>
          </cell>
        </row>
        <row r="5050">
          <cell r="O5050" t="str">
            <v>АСУ</v>
          </cell>
        </row>
        <row r="5051">
          <cell r="O5051" t="str">
            <v>АСУ</v>
          </cell>
        </row>
        <row r="5052">
          <cell r="O5052" t="str">
            <v>АСУ</v>
          </cell>
        </row>
        <row r="5053">
          <cell r="O5053" t="str">
            <v>АСУ</v>
          </cell>
        </row>
        <row r="5054">
          <cell r="O5054" t="str">
            <v>Гараж</v>
          </cell>
        </row>
        <row r="5055">
          <cell r="O5055" t="str">
            <v>Гараж</v>
          </cell>
        </row>
        <row r="5057">
          <cell r="O5057" t="str">
            <v>ЭНЕРГОАЛЬЯНС</v>
          </cell>
        </row>
        <row r="5058">
          <cell r="O5058" t="str">
            <v>ЭНЕРГОАЛЬЯНС</v>
          </cell>
        </row>
        <row r="5059">
          <cell r="O5059" t="str">
            <v>ЭНЕРГОАЛЬЯНС</v>
          </cell>
        </row>
        <row r="5060">
          <cell r="O5060" t="str">
            <v>ЭНЕРГОАЛЬЯНС</v>
          </cell>
        </row>
        <row r="5061">
          <cell r="O5061" t="str">
            <v>ЭНЕРГОАЛЬЯНС</v>
          </cell>
        </row>
        <row r="5062">
          <cell r="O5062" t="str">
            <v>РЭС</v>
          </cell>
        </row>
        <row r="5063">
          <cell r="O5063" t="str">
            <v>РЭС</v>
          </cell>
        </row>
        <row r="5064">
          <cell r="O5064" t="str">
            <v>РЭС</v>
          </cell>
        </row>
        <row r="5065">
          <cell r="O5065" t="str">
            <v>РЭС</v>
          </cell>
        </row>
        <row r="5066">
          <cell r="O5066" t="str">
            <v>РЭС</v>
          </cell>
        </row>
        <row r="5067">
          <cell r="O5067" t="str">
            <v>РЭС</v>
          </cell>
        </row>
        <row r="5068">
          <cell r="O5068" t="str">
            <v>РЭС</v>
          </cell>
        </row>
        <row r="5069">
          <cell r="O5069" t="str">
            <v>РЭС</v>
          </cell>
        </row>
        <row r="5070">
          <cell r="O5070" t="str">
            <v>РЭС</v>
          </cell>
        </row>
        <row r="5071">
          <cell r="O5071" t="str">
            <v>РЭС</v>
          </cell>
        </row>
        <row r="5072">
          <cell r="O5072" t="str">
            <v>РЭС</v>
          </cell>
        </row>
        <row r="5073">
          <cell r="O5073" t="str">
            <v>РЭС</v>
          </cell>
        </row>
        <row r="5074">
          <cell r="O5074" t="str">
            <v>РК</v>
          </cell>
        </row>
        <row r="5075">
          <cell r="O5075" t="str">
            <v>РК</v>
          </cell>
        </row>
        <row r="5076">
          <cell r="O5076" t="str">
            <v>РК</v>
          </cell>
        </row>
        <row r="5077">
          <cell r="O5077" t="str">
            <v>РЭС</v>
          </cell>
        </row>
        <row r="5078">
          <cell r="O5078" t="str">
            <v>РЭС</v>
          </cell>
        </row>
        <row r="5079">
          <cell r="O5079" t="str">
            <v>РЭС</v>
          </cell>
        </row>
        <row r="5080">
          <cell r="O5080" t="str">
            <v>РЭС</v>
          </cell>
        </row>
        <row r="5081">
          <cell r="O5081" t="str">
            <v>РЭС</v>
          </cell>
        </row>
        <row r="5082">
          <cell r="O5082" t="str">
            <v>РЭС</v>
          </cell>
        </row>
        <row r="5084">
          <cell r="O5084" t="str">
            <v>РЭС</v>
          </cell>
        </row>
        <row r="5085">
          <cell r="O5085" t="str">
            <v>РЭС</v>
          </cell>
        </row>
        <row r="5086">
          <cell r="O5086" t="str">
            <v>РЭС</v>
          </cell>
        </row>
        <row r="5087">
          <cell r="O5087" t="str">
            <v>РЭС</v>
          </cell>
        </row>
        <row r="5088">
          <cell r="O5088" t="str">
            <v>РЭС</v>
          </cell>
        </row>
        <row r="5089">
          <cell r="O5089" t="str">
            <v>РЭС</v>
          </cell>
        </row>
        <row r="5090">
          <cell r="O5090" t="str">
            <v>РЭС</v>
          </cell>
        </row>
        <row r="5091">
          <cell r="O5091" t="str">
            <v>РЭС</v>
          </cell>
        </row>
        <row r="5092">
          <cell r="O5092" t="str">
            <v>РЭС</v>
          </cell>
        </row>
        <row r="5093">
          <cell r="O5093" t="str">
            <v>РЭС</v>
          </cell>
        </row>
        <row r="5094">
          <cell r="O5094" t="str">
            <v>РЭС</v>
          </cell>
        </row>
        <row r="5095">
          <cell r="O5095" t="str">
            <v>РЭС</v>
          </cell>
        </row>
        <row r="5096">
          <cell r="O5096" t="str">
            <v>РЭС</v>
          </cell>
        </row>
        <row r="5097">
          <cell r="O5097" t="str">
            <v>РЭС</v>
          </cell>
        </row>
        <row r="5098">
          <cell r="O5098" t="str">
            <v>РЭС</v>
          </cell>
        </row>
        <row r="5099">
          <cell r="O5099" t="str">
            <v>РЭС</v>
          </cell>
        </row>
        <row r="5100">
          <cell r="O5100" t="str">
            <v>ЭНЕРГОАЛЬЯНС</v>
          </cell>
        </row>
        <row r="5101">
          <cell r="O5101" t="str">
            <v>ЭНЕРГОАЛЬЯНС</v>
          </cell>
        </row>
        <row r="5102">
          <cell r="O5102" t="str">
            <v>ЭНЕРГОАЛЬЯНС</v>
          </cell>
        </row>
        <row r="5103">
          <cell r="O5103" t="str">
            <v>ЭНЕРГОАЛЬЯНС</v>
          </cell>
        </row>
        <row r="5104">
          <cell r="O5104" t="str">
            <v>ЭНЕРГОАЛЬЯНС</v>
          </cell>
        </row>
        <row r="5105">
          <cell r="O5105" t="str">
            <v>ЭНЕРГОАЛЬЯНС</v>
          </cell>
        </row>
        <row r="5106">
          <cell r="O5106" t="str">
            <v>РЭС</v>
          </cell>
        </row>
        <row r="5107">
          <cell r="O5107" t="str">
            <v>РЭС</v>
          </cell>
        </row>
        <row r="5108">
          <cell r="O5108" t="str">
            <v>РЭС</v>
          </cell>
        </row>
        <row r="5109">
          <cell r="O5109" t="str">
            <v>РЭС</v>
          </cell>
        </row>
        <row r="5110">
          <cell r="O5110" t="str">
            <v>РЭС</v>
          </cell>
        </row>
        <row r="5111">
          <cell r="O5111" t="str">
            <v>РЭС</v>
          </cell>
        </row>
        <row r="5112">
          <cell r="O5112" t="str">
            <v>РЭС</v>
          </cell>
        </row>
        <row r="5113">
          <cell r="O5113" t="str">
            <v>РЭС</v>
          </cell>
        </row>
        <row r="5114">
          <cell r="O5114" t="str">
            <v>РЭС</v>
          </cell>
        </row>
        <row r="5115">
          <cell r="O5115" t="str">
            <v>РЭС</v>
          </cell>
        </row>
        <row r="5116">
          <cell r="O5116" t="str">
            <v>РЭС</v>
          </cell>
        </row>
        <row r="5117">
          <cell r="O5117" t="str">
            <v>РЭС</v>
          </cell>
        </row>
        <row r="5118">
          <cell r="O5118" t="str">
            <v>РЭС</v>
          </cell>
        </row>
        <row r="5119">
          <cell r="O5119" t="str">
            <v>РЭС</v>
          </cell>
        </row>
        <row r="5121">
          <cell r="O5121" t="str">
            <v>РЭС</v>
          </cell>
        </row>
        <row r="5123">
          <cell r="O5123" t="str">
            <v>РЭС</v>
          </cell>
        </row>
        <row r="5124">
          <cell r="O5124" t="str">
            <v>РЭС</v>
          </cell>
        </row>
        <row r="5125">
          <cell r="O5125" t="str">
            <v>РЭС</v>
          </cell>
        </row>
        <row r="5126">
          <cell r="O5126" t="str">
            <v>РЭС</v>
          </cell>
        </row>
        <row r="5127">
          <cell r="O5127" t="str">
            <v>РЭС</v>
          </cell>
        </row>
        <row r="5128">
          <cell r="O5128" t="str">
            <v>РЭС</v>
          </cell>
        </row>
        <row r="5129">
          <cell r="O5129" t="str">
            <v>РК</v>
          </cell>
        </row>
        <row r="5130">
          <cell r="O5130" t="str">
            <v>РК</v>
          </cell>
        </row>
        <row r="5131">
          <cell r="O5131" t="str">
            <v>РЭС</v>
          </cell>
        </row>
        <row r="5132">
          <cell r="O5132" t="str">
            <v>РЭС</v>
          </cell>
        </row>
        <row r="5133">
          <cell r="O5133" t="str">
            <v>РЭС</v>
          </cell>
        </row>
        <row r="5134">
          <cell r="O5134" t="str">
            <v>РЭС</v>
          </cell>
        </row>
        <row r="5135">
          <cell r="O5135" t="str">
            <v>РЭС</v>
          </cell>
        </row>
        <row r="5136">
          <cell r="O5136" t="str">
            <v>РЭС</v>
          </cell>
        </row>
        <row r="5137">
          <cell r="O5137" t="str">
            <v>РЭС</v>
          </cell>
        </row>
        <row r="5138">
          <cell r="O5138" t="str">
            <v>РЭС</v>
          </cell>
        </row>
        <row r="5139">
          <cell r="O5139" t="str">
            <v>РЭС</v>
          </cell>
        </row>
        <row r="5140">
          <cell r="O5140" t="str">
            <v>РЭС</v>
          </cell>
        </row>
        <row r="5141">
          <cell r="O5141" t="str">
            <v>РЭС</v>
          </cell>
        </row>
        <row r="5142">
          <cell r="O5142" t="str">
            <v>РЭС</v>
          </cell>
        </row>
        <row r="5143">
          <cell r="O5143" t="str">
            <v>РЭС</v>
          </cell>
        </row>
        <row r="5144">
          <cell r="O5144" t="str">
            <v>РЭС</v>
          </cell>
        </row>
        <row r="5145">
          <cell r="O5145" t="str">
            <v>РЭС</v>
          </cell>
        </row>
        <row r="5146">
          <cell r="O5146" t="str">
            <v>РЭС</v>
          </cell>
        </row>
        <row r="5147">
          <cell r="O5147" t="str">
            <v>РЭС</v>
          </cell>
        </row>
        <row r="5148">
          <cell r="O5148" t="str">
            <v>РЭС</v>
          </cell>
        </row>
        <row r="5149">
          <cell r="O5149" t="str">
            <v>РЭС</v>
          </cell>
        </row>
        <row r="5150">
          <cell r="O5150" t="str">
            <v>РЭС</v>
          </cell>
        </row>
        <row r="5151">
          <cell r="O5151" t="str">
            <v>РЭС</v>
          </cell>
        </row>
        <row r="5152">
          <cell r="O5152" t="str">
            <v>РЭС</v>
          </cell>
        </row>
        <row r="5153">
          <cell r="O5153" t="str">
            <v>РЭС</v>
          </cell>
        </row>
        <row r="5154">
          <cell r="O5154" t="str">
            <v>РЭС</v>
          </cell>
        </row>
        <row r="5155">
          <cell r="O5155" t="str">
            <v>ЭНЕРГОАЛЬЯНС</v>
          </cell>
        </row>
        <row r="5156">
          <cell r="O5156" t="str">
            <v>РЭС</v>
          </cell>
        </row>
        <row r="5157">
          <cell r="O5157" t="str">
            <v>РЭС</v>
          </cell>
        </row>
        <row r="5158">
          <cell r="O5158" t="str">
            <v>ЭНЕРГОАЛЬЯНС</v>
          </cell>
        </row>
        <row r="5159">
          <cell r="O5159" t="str">
            <v>РЭС</v>
          </cell>
        </row>
        <row r="5160">
          <cell r="O5160" t="str">
            <v>РЭС</v>
          </cell>
        </row>
        <row r="5161">
          <cell r="O5161" t="str">
            <v>РЭС</v>
          </cell>
        </row>
        <row r="5162">
          <cell r="O5162" t="str">
            <v>ЭНЕРГОАЛЬЯНС</v>
          </cell>
        </row>
        <row r="5163">
          <cell r="O5163" t="str">
            <v>РЭС</v>
          </cell>
        </row>
        <row r="5164">
          <cell r="O5164" t="str">
            <v>РЭС</v>
          </cell>
        </row>
        <row r="5165">
          <cell r="O5165" t="str">
            <v>РЭС</v>
          </cell>
        </row>
        <row r="5166">
          <cell r="O5166" t="str">
            <v>РЭС</v>
          </cell>
        </row>
        <row r="5167">
          <cell r="O5167" t="str">
            <v>РЭС</v>
          </cell>
        </row>
        <row r="5168">
          <cell r="O5168" t="str">
            <v>ЭНЕРГОАЛЬЯНС</v>
          </cell>
        </row>
        <row r="5169">
          <cell r="O5169" t="str">
            <v>ЭНЕРГОАЛЬЯНС</v>
          </cell>
        </row>
        <row r="5170">
          <cell r="O5170" t="str">
            <v>ЭНЕРГОАЛЬЯНС</v>
          </cell>
        </row>
        <row r="5171">
          <cell r="O5171" t="str">
            <v>ЭНЕРГОАЛЬЯНС</v>
          </cell>
        </row>
        <row r="5172">
          <cell r="O5172" t="str">
            <v>РЭС</v>
          </cell>
        </row>
        <row r="5173">
          <cell r="O5173" t="str">
            <v>РЭС</v>
          </cell>
        </row>
        <row r="5174">
          <cell r="O5174" t="str">
            <v>ЭНЕРГОАЛЬЯНС</v>
          </cell>
        </row>
        <row r="5175">
          <cell r="O5175" t="str">
            <v>ЭНЕРГОАЛЬЯНС</v>
          </cell>
        </row>
        <row r="5176">
          <cell r="O5176" t="str">
            <v>РЭС</v>
          </cell>
        </row>
        <row r="5177">
          <cell r="O5177" t="str">
            <v>РЭС</v>
          </cell>
        </row>
        <row r="5178">
          <cell r="O5178" t="str">
            <v>РЭС</v>
          </cell>
        </row>
        <row r="5179">
          <cell r="O5179" t="str">
            <v>РЭС</v>
          </cell>
        </row>
        <row r="5180">
          <cell r="O5180" t="str">
            <v>РЭС</v>
          </cell>
        </row>
        <row r="5181">
          <cell r="O5181" t="str">
            <v>РЭС</v>
          </cell>
        </row>
        <row r="5182">
          <cell r="O5182" t="str">
            <v>РЭС</v>
          </cell>
        </row>
        <row r="5183">
          <cell r="O5183" t="str">
            <v>РЭС</v>
          </cell>
        </row>
        <row r="5184">
          <cell r="O5184" t="str">
            <v>РЭС</v>
          </cell>
        </row>
        <row r="5185">
          <cell r="O5185" t="str">
            <v>РЭС</v>
          </cell>
        </row>
        <row r="5186">
          <cell r="O5186" t="str">
            <v>РЭС</v>
          </cell>
        </row>
        <row r="5187">
          <cell r="O5187" t="str">
            <v>РЭС</v>
          </cell>
        </row>
        <row r="5188">
          <cell r="O5188" t="str">
            <v>ЭНЕРГОАЛЬЯНС</v>
          </cell>
        </row>
        <row r="5189">
          <cell r="O5189" t="str">
            <v>ЭНЕРГОАЛЬЯНС</v>
          </cell>
        </row>
        <row r="5190">
          <cell r="O5190" t="str">
            <v>ЭНЕРГОАЛЬЯНС</v>
          </cell>
        </row>
        <row r="5191">
          <cell r="O5191" t="str">
            <v>РЭС</v>
          </cell>
        </row>
        <row r="5192">
          <cell r="O5192" t="str">
            <v>РЭС</v>
          </cell>
        </row>
        <row r="5193">
          <cell r="O5193" t="str">
            <v>РЭС</v>
          </cell>
        </row>
        <row r="5194">
          <cell r="O5194" t="str">
            <v>РЭС</v>
          </cell>
        </row>
        <row r="5195">
          <cell r="O5195" t="str">
            <v>РЭС</v>
          </cell>
        </row>
        <row r="5196">
          <cell r="O5196" t="str">
            <v>РЭС</v>
          </cell>
        </row>
        <row r="5197">
          <cell r="O5197" t="str">
            <v>РЭС</v>
          </cell>
        </row>
        <row r="5198">
          <cell r="O5198" t="str">
            <v>РЭС</v>
          </cell>
        </row>
        <row r="5199">
          <cell r="O5199" t="str">
            <v>РЭС</v>
          </cell>
        </row>
        <row r="5200">
          <cell r="O5200" t="str">
            <v>РЭС</v>
          </cell>
        </row>
        <row r="5201">
          <cell r="O5201" t="str">
            <v>РЭС</v>
          </cell>
        </row>
        <row r="5202">
          <cell r="O5202" t="str">
            <v>РЭС</v>
          </cell>
        </row>
        <row r="5203">
          <cell r="O5203" t="str">
            <v>РЭС</v>
          </cell>
        </row>
        <row r="5204">
          <cell r="O5204" t="str">
            <v>РЭС</v>
          </cell>
        </row>
        <row r="5205">
          <cell r="O5205" t="str">
            <v>РЭС</v>
          </cell>
        </row>
        <row r="5206">
          <cell r="O5206" t="str">
            <v>РЭС</v>
          </cell>
        </row>
        <row r="5207">
          <cell r="O5207" t="str">
            <v>РЭС</v>
          </cell>
        </row>
        <row r="5208">
          <cell r="O5208" t="str">
            <v>РЭС</v>
          </cell>
        </row>
        <row r="5209">
          <cell r="O5209" t="str">
            <v>РЭС</v>
          </cell>
        </row>
        <row r="5210">
          <cell r="O5210" t="str">
            <v>РЭС</v>
          </cell>
        </row>
        <row r="5211">
          <cell r="O5211" t="str">
            <v>РЭС</v>
          </cell>
        </row>
        <row r="5212">
          <cell r="O5212" t="str">
            <v>РЭС</v>
          </cell>
        </row>
        <row r="5213">
          <cell r="O5213" t="str">
            <v>РЭС</v>
          </cell>
        </row>
        <row r="5214">
          <cell r="O5214" t="str">
            <v>РЭС</v>
          </cell>
        </row>
        <row r="5215">
          <cell r="O5215" t="str">
            <v>РЭС</v>
          </cell>
        </row>
        <row r="5216">
          <cell r="O5216" t="str">
            <v>РЭС</v>
          </cell>
        </row>
        <row r="5217">
          <cell r="O5217" t="str">
            <v>РЭС</v>
          </cell>
        </row>
        <row r="5218">
          <cell r="O5218" t="str">
            <v>РЭС</v>
          </cell>
        </row>
        <row r="5219">
          <cell r="O5219" t="str">
            <v>РЭС</v>
          </cell>
        </row>
        <row r="5220">
          <cell r="O5220" t="str">
            <v>РЭС</v>
          </cell>
        </row>
        <row r="5221">
          <cell r="O5221" t="str">
            <v>РЭС</v>
          </cell>
        </row>
        <row r="5222">
          <cell r="O5222" t="str">
            <v>РЭС</v>
          </cell>
        </row>
        <row r="5223">
          <cell r="O5223" t="str">
            <v>РЭС</v>
          </cell>
        </row>
        <row r="5224">
          <cell r="O5224" t="str">
            <v>РЭС</v>
          </cell>
        </row>
        <row r="5225">
          <cell r="O5225" t="str">
            <v>РЭС</v>
          </cell>
        </row>
        <row r="5226">
          <cell r="O5226" t="str">
            <v>РЭС</v>
          </cell>
        </row>
        <row r="5227">
          <cell r="O5227" t="str">
            <v>РК</v>
          </cell>
        </row>
        <row r="5228">
          <cell r="O5228" t="str">
            <v>РЭС</v>
          </cell>
        </row>
        <row r="5229">
          <cell r="O5229" t="str">
            <v>РЭС</v>
          </cell>
        </row>
        <row r="5230">
          <cell r="O5230" t="str">
            <v>РЭС</v>
          </cell>
        </row>
        <row r="5231">
          <cell r="O5231" t="str">
            <v>РЭС</v>
          </cell>
        </row>
        <row r="5232">
          <cell r="O5232" t="str">
            <v>РЭС</v>
          </cell>
        </row>
        <row r="5233">
          <cell r="O5233" t="str">
            <v>РЭС</v>
          </cell>
        </row>
        <row r="5234">
          <cell r="O5234" t="str">
            <v>РЭС</v>
          </cell>
        </row>
        <row r="5235">
          <cell r="O5235" t="str">
            <v>РЭС</v>
          </cell>
        </row>
        <row r="5236">
          <cell r="O5236" t="str">
            <v>КИПиА</v>
          </cell>
        </row>
        <row r="5237">
          <cell r="O5237" t="str">
            <v>КИПиА</v>
          </cell>
        </row>
        <row r="5238">
          <cell r="O5238" t="str">
            <v>КИПиА</v>
          </cell>
        </row>
        <row r="5239">
          <cell r="O5239" t="str">
            <v>КИПиА</v>
          </cell>
        </row>
        <row r="5240">
          <cell r="O5240" t="str">
            <v>КИПиА</v>
          </cell>
        </row>
        <row r="5241">
          <cell r="O5241" t="str">
            <v>КИПиА</v>
          </cell>
        </row>
        <row r="5244">
          <cell r="O5244" t="str">
            <v>РЭС</v>
          </cell>
        </row>
        <row r="5245">
          <cell r="O5245" t="str">
            <v>КИПиА</v>
          </cell>
        </row>
        <row r="5246">
          <cell r="O5246" t="str">
            <v>ЭТУ</v>
          </cell>
        </row>
        <row r="5247">
          <cell r="O5247" t="str">
            <v>ЭТУ</v>
          </cell>
        </row>
        <row r="5248">
          <cell r="O5248" t="str">
            <v>ЭТУ</v>
          </cell>
        </row>
        <row r="5249">
          <cell r="O5249" t="str">
            <v>ЭТУ</v>
          </cell>
        </row>
        <row r="5250">
          <cell r="O5250" t="str">
            <v>ЭТУ</v>
          </cell>
        </row>
        <row r="5251">
          <cell r="O5251" t="str">
            <v>ЭТУ</v>
          </cell>
        </row>
        <row r="5252">
          <cell r="O5252" t="str">
            <v>ЭТУ</v>
          </cell>
        </row>
        <row r="5253">
          <cell r="O5253" t="str">
            <v>ЭТУ</v>
          </cell>
        </row>
        <row r="5254">
          <cell r="O5254" t="str">
            <v>ЭТУ</v>
          </cell>
        </row>
        <row r="5255">
          <cell r="O5255" t="str">
            <v>ЭТУ</v>
          </cell>
        </row>
        <row r="5256">
          <cell r="O5256" t="str">
            <v>ЭТУ</v>
          </cell>
        </row>
        <row r="5257">
          <cell r="O5257" t="str">
            <v>ЭТУ</v>
          </cell>
        </row>
        <row r="5258">
          <cell r="O5258" t="str">
            <v>ЭТУ</v>
          </cell>
        </row>
        <row r="5259">
          <cell r="O5259" t="str">
            <v>ЭТУ</v>
          </cell>
        </row>
        <row r="5260">
          <cell r="O5260" t="str">
            <v>ЭТУ</v>
          </cell>
        </row>
        <row r="5261">
          <cell r="O5261" t="str">
            <v>ЭТУ</v>
          </cell>
        </row>
        <row r="5262">
          <cell r="O5262" t="str">
            <v>КИПиА</v>
          </cell>
        </row>
        <row r="5263">
          <cell r="O5263" t="str">
            <v>КИПиА</v>
          </cell>
        </row>
        <row r="5264">
          <cell r="O5264" t="str">
            <v>КИПиА</v>
          </cell>
        </row>
        <row r="5265">
          <cell r="O5265" t="str">
            <v>КИПиА</v>
          </cell>
        </row>
        <row r="5266">
          <cell r="O5266" t="str">
            <v>КИПиА</v>
          </cell>
        </row>
        <row r="5267">
          <cell r="O5267" t="str">
            <v>КИПиА</v>
          </cell>
        </row>
        <row r="5268">
          <cell r="O5268" t="str">
            <v>КИПиА</v>
          </cell>
        </row>
        <row r="5269">
          <cell r="O5269" t="str">
            <v>КИПиА</v>
          </cell>
        </row>
        <row r="5274">
          <cell r="O5274" t="str">
            <v>ЭТУ</v>
          </cell>
        </row>
        <row r="5278">
          <cell r="O5278" t="str">
            <v>КИПиА</v>
          </cell>
        </row>
        <row r="5279">
          <cell r="O5279" t="str">
            <v>КИПиА</v>
          </cell>
        </row>
        <row r="5280">
          <cell r="O5280" t="str">
            <v>КИПиА</v>
          </cell>
        </row>
        <row r="5281">
          <cell r="O5281" t="str">
            <v>КИПиА</v>
          </cell>
        </row>
        <row r="5282">
          <cell r="O5282" t="str">
            <v>КИПиА</v>
          </cell>
        </row>
        <row r="5283">
          <cell r="O5283" t="str">
            <v>РЭС</v>
          </cell>
        </row>
        <row r="5284">
          <cell r="O5284" t="str">
            <v>РЭС</v>
          </cell>
        </row>
        <row r="5285">
          <cell r="O5285" t="str">
            <v>РЭС</v>
          </cell>
        </row>
        <row r="5286">
          <cell r="O5286" t="str">
            <v>РК</v>
          </cell>
        </row>
        <row r="5287">
          <cell r="O5287" t="str">
            <v>РК</v>
          </cell>
        </row>
        <row r="5288">
          <cell r="O5288" t="str">
            <v>ЭТУ</v>
          </cell>
        </row>
        <row r="5289">
          <cell r="O5289" t="str">
            <v>ЭТУ</v>
          </cell>
        </row>
        <row r="5290">
          <cell r="O5290" t="str">
            <v>ЭТУ</v>
          </cell>
        </row>
        <row r="5291">
          <cell r="O5291" t="str">
            <v>ЭТУ</v>
          </cell>
        </row>
        <row r="5292">
          <cell r="O5292" t="str">
            <v>ЭТУ</v>
          </cell>
        </row>
        <row r="5293">
          <cell r="O5293" t="str">
            <v>ЭТУ</v>
          </cell>
        </row>
        <row r="5294">
          <cell r="O5294" t="str">
            <v>ЭТУ</v>
          </cell>
        </row>
        <row r="5295">
          <cell r="O5295" t="str">
            <v>ЭТУ</v>
          </cell>
        </row>
        <row r="5296">
          <cell r="O5296" t="str">
            <v>ЭТУ</v>
          </cell>
        </row>
        <row r="5297">
          <cell r="O5297" t="str">
            <v>ЭТУ</v>
          </cell>
        </row>
        <row r="5298">
          <cell r="O5298" t="str">
            <v>ЭТУ</v>
          </cell>
        </row>
        <row r="5299">
          <cell r="O5299" t="str">
            <v>ЭТУ</v>
          </cell>
        </row>
        <row r="5300">
          <cell r="O5300" t="str">
            <v>ЭТУ</v>
          </cell>
        </row>
        <row r="5301">
          <cell r="O5301" t="str">
            <v>ЭТУ</v>
          </cell>
        </row>
        <row r="5302">
          <cell r="O5302" t="str">
            <v>ЭТУ</v>
          </cell>
        </row>
        <row r="5303">
          <cell r="O5303" t="str">
            <v>ЭТУ</v>
          </cell>
        </row>
        <row r="5304">
          <cell r="O5304" t="str">
            <v>ЭТУ</v>
          </cell>
        </row>
        <row r="5305">
          <cell r="O5305" t="str">
            <v>ЭТУ</v>
          </cell>
        </row>
        <row r="5306">
          <cell r="O5306" t="str">
            <v>ЭТУ</v>
          </cell>
        </row>
        <row r="5307">
          <cell r="O5307" t="str">
            <v>ЭТУ</v>
          </cell>
        </row>
        <row r="5308">
          <cell r="O5308" t="str">
            <v>ЭТУ</v>
          </cell>
        </row>
        <row r="5309">
          <cell r="O5309" t="str">
            <v>ЭТУ</v>
          </cell>
        </row>
        <row r="5311">
          <cell r="O5311" t="str">
            <v>РК</v>
          </cell>
        </row>
        <row r="5312">
          <cell r="O5312" t="str">
            <v>РК</v>
          </cell>
        </row>
        <row r="5313">
          <cell r="O5313" t="str">
            <v>РЭС</v>
          </cell>
        </row>
        <row r="5315">
          <cell r="O5315" t="str">
            <v>АХО</v>
          </cell>
        </row>
        <row r="5316">
          <cell r="O5316" t="str">
            <v>АХО</v>
          </cell>
        </row>
        <row r="5317">
          <cell r="O5317" t="str">
            <v>АХО</v>
          </cell>
        </row>
        <row r="5318">
          <cell r="O5318" t="str">
            <v>КИПиА</v>
          </cell>
        </row>
        <row r="5319">
          <cell r="O5319" t="str">
            <v>Гараж</v>
          </cell>
        </row>
        <row r="5320">
          <cell r="O5320" t="str">
            <v>Гараж</v>
          </cell>
        </row>
        <row r="5321">
          <cell r="O5321" t="str">
            <v>АХО</v>
          </cell>
        </row>
        <row r="5322">
          <cell r="O5322" t="str">
            <v>Гараж</v>
          </cell>
        </row>
        <row r="5323">
          <cell r="O5323" t="str">
            <v>Гараж</v>
          </cell>
        </row>
        <row r="5324">
          <cell r="O5324" t="str">
            <v>Гараж</v>
          </cell>
        </row>
        <row r="5325">
          <cell r="O5325" t="str">
            <v>Гараж</v>
          </cell>
        </row>
        <row r="5326">
          <cell r="O5326" t="str">
            <v>Гараж</v>
          </cell>
        </row>
        <row r="5327">
          <cell r="O5327" t="str">
            <v>Гараж</v>
          </cell>
        </row>
        <row r="5328">
          <cell r="O5328" t="str">
            <v>Гараж</v>
          </cell>
        </row>
        <row r="5329">
          <cell r="O5329" t="str">
            <v>Гараж</v>
          </cell>
        </row>
        <row r="5330">
          <cell r="O5330" t="str">
            <v>Гараж</v>
          </cell>
        </row>
        <row r="5331">
          <cell r="O5331" t="str">
            <v>Гараж</v>
          </cell>
        </row>
        <row r="5333">
          <cell r="O5333" t="str">
            <v>Гараж</v>
          </cell>
        </row>
        <row r="5334">
          <cell r="O5334" t="str">
            <v>РЭС</v>
          </cell>
        </row>
        <row r="5341">
          <cell r="O5341" t="str">
            <v>Гараж</v>
          </cell>
        </row>
        <row r="5342">
          <cell r="O5342" t="str">
            <v>Гараж</v>
          </cell>
        </row>
        <row r="5343">
          <cell r="O5343" t="str">
            <v>Гараж</v>
          </cell>
        </row>
        <row r="5344">
          <cell r="O5344" t="str">
            <v>Гараж</v>
          </cell>
        </row>
        <row r="5345">
          <cell r="O5345" t="str">
            <v>Гараж</v>
          </cell>
        </row>
        <row r="5346">
          <cell r="O5346" t="str">
            <v>Гараж</v>
          </cell>
        </row>
        <row r="5347">
          <cell r="O5347" t="str">
            <v>Гараж</v>
          </cell>
        </row>
        <row r="5348">
          <cell r="O5348" t="str">
            <v>Гараж</v>
          </cell>
        </row>
        <row r="5349">
          <cell r="O5349" t="str">
            <v>Гараж</v>
          </cell>
        </row>
        <row r="5350">
          <cell r="O5350" t="str">
            <v>Гараж</v>
          </cell>
        </row>
        <row r="5351">
          <cell r="O5351" t="str">
            <v>Гараж</v>
          </cell>
        </row>
        <row r="5352">
          <cell r="O5352" t="str">
            <v>Гараж</v>
          </cell>
        </row>
        <row r="5353">
          <cell r="O5353" t="str">
            <v>Гараж</v>
          </cell>
        </row>
        <row r="5354">
          <cell r="O5354" t="str">
            <v>Гараж</v>
          </cell>
        </row>
        <row r="5355">
          <cell r="O5355" t="str">
            <v>Гараж</v>
          </cell>
        </row>
        <row r="5356">
          <cell r="O5356" t="str">
            <v>Гараж</v>
          </cell>
        </row>
        <row r="5357">
          <cell r="O5357" t="str">
            <v>Гараж</v>
          </cell>
        </row>
        <row r="5358">
          <cell r="O5358" t="str">
            <v>Гараж</v>
          </cell>
        </row>
        <row r="5359">
          <cell r="O5359" t="str">
            <v>Гараж</v>
          </cell>
        </row>
        <row r="5360">
          <cell r="O5360" t="str">
            <v>Гараж</v>
          </cell>
        </row>
        <row r="5361">
          <cell r="O5361" t="str">
            <v>Гараж</v>
          </cell>
        </row>
        <row r="5362">
          <cell r="O5362" t="str">
            <v>Гараж</v>
          </cell>
        </row>
        <row r="5363">
          <cell r="O5363" t="str">
            <v>Гараж</v>
          </cell>
        </row>
        <row r="5364">
          <cell r="O5364" t="str">
            <v>Гараж</v>
          </cell>
        </row>
        <row r="5365">
          <cell r="O5365" t="str">
            <v>Гараж</v>
          </cell>
        </row>
        <row r="5366">
          <cell r="O5366" t="str">
            <v>Гараж</v>
          </cell>
        </row>
        <row r="5367">
          <cell r="O5367" t="str">
            <v>Гараж</v>
          </cell>
        </row>
        <row r="5368">
          <cell r="O5368" t="str">
            <v>Гараж</v>
          </cell>
        </row>
        <row r="5369">
          <cell r="O5369" t="str">
            <v>Гараж</v>
          </cell>
        </row>
        <row r="5370">
          <cell r="O5370" t="str">
            <v>Гараж</v>
          </cell>
        </row>
        <row r="5371">
          <cell r="O5371" t="str">
            <v>Гараж</v>
          </cell>
        </row>
        <row r="5372">
          <cell r="O5372" t="str">
            <v>Гараж</v>
          </cell>
        </row>
        <row r="5373">
          <cell r="O5373" t="str">
            <v>Гараж</v>
          </cell>
        </row>
        <row r="5374">
          <cell r="O5374" t="str">
            <v>Гараж</v>
          </cell>
        </row>
        <row r="5375">
          <cell r="O5375" t="str">
            <v>Гараж</v>
          </cell>
        </row>
        <row r="5376">
          <cell r="O5376" t="str">
            <v>Гараж</v>
          </cell>
        </row>
        <row r="5377">
          <cell r="O5377" t="str">
            <v>Гараж</v>
          </cell>
        </row>
        <row r="5378">
          <cell r="O5378" t="str">
            <v>Гараж</v>
          </cell>
        </row>
        <row r="5379">
          <cell r="O5379" t="str">
            <v>Гараж</v>
          </cell>
        </row>
        <row r="5380">
          <cell r="O5380" t="str">
            <v>Гараж</v>
          </cell>
        </row>
        <row r="5381">
          <cell r="O5381" t="str">
            <v>Гараж</v>
          </cell>
        </row>
        <row r="5382">
          <cell r="O5382" t="str">
            <v>Гараж</v>
          </cell>
        </row>
        <row r="5383">
          <cell r="O5383" t="str">
            <v>Гараж</v>
          </cell>
        </row>
        <row r="5384">
          <cell r="O5384" t="str">
            <v>Гараж</v>
          </cell>
        </row>
        <row r="5385">
          <cell r="O5385" t="str">
            <v>Гараж</v>
          </cell>
        </row>
        <row r="5386">
          <cell r="O5386" t="str">
            <v>Гараж</v>
          </cell>
        </row>
        <row r="5387">
          <cell r="O5387" t="str">
            <v>Гараж</v>
          </cell>
        </row>
        <row r="5388">
          <cell r="O5388" t="str">
            <v>Гараж</v>
          </cell>
        </row>
        <row r="5389">
          <cell r="O5389" t="str">
            <v>Гараж</v>
          </cell>
        </row>
        <row r="5390">
          <cell r="O5390" t="str">
            <v>Гараж</v>
          </cell>
        </row>
        <row r="5391">
          <cell r="O5391" t="str">
            <v>Гараж</v>
          </cell>
        </row>
        <row r="5392">
          <cell r="O5392" t="str">
            <v>Гараж</v>
          </cell>
        </row>
        <row r="5393">
          <cell r="O5393" t="str">
            <v>Гараж</v>
          </cell>
        </row>
        <row r="5394">
          <cell r="O5394" t="str">
            <v>Гараж</v>
          </cell>
        </row>
        <row r="5395">
          <cell r="O5395" t="str">
            <v>Гараж</v>
          </cell>
        </row>
        <row r="5396">
          <cell r="O5396" t="str">
            <v>Гараж</v>
          </cell>
        </row>
        <row r="5397">
          <cell r="O5397" t="str">
            <v>Гараж</v>
          </cell>
        </row>
        <row r="5398">
          <cell r="O5398" t="str">
            <v>Гараж</v>
          </cell>
        </row>
        <row r="5399">
          <cell r="O5399" t="str">
            <v>Гараж</v>
          </cell>
        </row>
        <row r="5400">
          <cell r="O5400" t="str">
            <v>Гараж</v>
          </cell>
        </row>
        <row r="5401">
          <cell r="O5401" t="str">
            <v>Гараж</v>
          </cell>
        </row>
        <row r="5402">
          <cell r="O5402" t="str">
            <v>Гараж</v>
          </cell>
        </row>
        <row r="5403">
          <cell r="O5403" t="str">
            <v>Гараж</v>
          </cell>
        </row>
        <row r="5404">
          <cell r="O5404" t="str">
            <v>Гараж</v>
          </cell>
        </row>
        <row r="5405">
          <cell r="O5405" t="str">
            <v>Гараж</v>
          </cell>
        </row>
        <row r="5406">
          <cell r="O5406" t="str">
            <v>АХО</v>
          </cell>
        </row>
        <row r="5407">
          <cell r="O5407" t="str">
            <v>АХО</v>
          </cell>
        </row>
        <row r="5408">
          <cell r="O5408" t="str">
            <v>АХО</v>
          </cell>
        </row>
        <row r="5409">
          <cell r="O5409" t="str">
            <v>АХО</v>
          </cell>
        </row>
        <row r="5410">
          <cell r="O5410" t="str">
            <v>АХО</v>
          </cell>
        </row>
        <row r="5411">
          <cell r="O5411" t="str">
            <v>АХО</v>
          </cell>
        </row>
        <row r="5412">
          <cell r="O5412" t="str">
            <v>АХО</v>
          </cell>
        </row>
        <row r="5413">
          <cell r="O5413" t="str">
            <v>АХО</v>
          </cell>
        </row>
        <row r="5414">
          <cell r="O5414" t="str">
            <v>АХО</v>
          </cell>
        </row>
        <row r="5415">
          <cell r="O5415" t="str">
            <v>АХО</v>
          </cell>
        </row>
        <row r="5418">
          <cell r="O5418" t="str">
            <v>АХО</v>
          </cell>
        </row>
        <row r="5419">
          <cell r="O5419" t="str">
            <v>АХО</v>
          </cell>
        </row>
        <row r="5420">
          <cell r="O5420" t="str">
            <v>АХО</v>
          </cell>
        </row>
        <row r="5421">
          <cell r="O5421" t="str">
            <v>АХО</v>
          </cell>
        </row>
        <row r="5422">
          <cell r="O5422" t="str">
            <v>АХО</v>
          </cell>
        </row>
        <row r="5423">
          <cell r="O5423" t="str">
            <v>АХО</v>
          </cell>
        </row>
        <row r="5424">
          <cell r="O5424" t="str">
            <v>АХО</v>
          </cell>
        </row>
        <row r="5425">
          <cell r="O5425" t="str">
            <v>АХО</v>
          </cell>
        </row>
        <row r="5426">
          <cell r="O5426" t="str">
            <v>АХО</v>
          </cell>
        </row>
        <row r="5427">
          <cell r="O5427" t="str">
            <v>АХО</v>
          </cell>
        </row>
        <row r="5428">
          <cell r="O5428" t="str">
            <v>АХО</v>
          </cell>
        </row>
        <row r="5429">
          <cell r="O5429" t="str">
            <v>АХО</v>
          </cell>
        </row>
        <row r="5430">
          <cell r="O5430" t="str">
            <v>АХО</v>
          </cell>
        </row>
        <row r="5431">
          <cell r="O5431" t="str">
            <v>Гараж</v>
          </cell>
        </row>
        <row r="5432">
          <cell r="O5432" t="str">
            <v>Гараж</v>
          </cell>
        </row>
        <row r="5433">
          <cell r="O5433" t="str">
            <v>Гараж</v>
          </cell>
        </row>
        <row r="5434">
          <cell r="O5434" t="str">
            <v>Гараж</v>
          </cell>
        </row>
        <row r="5435">
          <cell r="O5435" t="str">
            <v>Гараж</v>
          </cell>
        </row>
        <row r="5436">
          <cell r="O5436" t="str">
            <v>Гараж</v>
          </cell>
        </row>
        <row r="5437">
          <cell r="O5437" t="str">
            <v>АХО</v>
          </cell>
        </row>
        <row r="5438">
          <cell r="O5438" t="str">
            <v>АХО</v>
          </cell>
        </row>
        <row r="5439">
          <cell r="O5439" t="str">
            <v>АХО</v>
          </cell>
        </row>
        <row r="5440">
          <cell r="O5440" t="str">
            <v>АХО</v>
          </cell>
        </row>
        <row r="5441">
          <cell r="O5441" t="str">
            <v>АХО</v>
          </cell>
        </row>
        <row r="5442">
          <cell r="O5442" t="str">
            <v>АСУ</v>
          </cell>
        </row>
        <row r="5443">
          <cell r="O5443" t="str">
            <v>АСУ</v>
          </cell>
        </row>
        <row r="5444">
          <cell r="O5444" t="str">
            <v>АХО</v>
          </cell>
        </row>
        <row r="5445">
          <cell r="O5445" t="str">
            <v>АХО</v>
          </cell>
        </row>
        <row r="5447">
          <cell r="O5447" t="str">
            <v>РК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эфф"/>
      <sheetName val="Конс_отчет"/>
      <sheetName val="деньги-реализ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Деб_кред_задолж  "/>
      <sheetName val="Дозакл-new (2)"/>
      <sheetName val="c 91 сентябрь"/>
    </sheetNames>
    <sheetDataSet>
      <sheetData sheetId="0" refreshError="1">
        <row r="2">
          <cell r="B2">
            <v>29.4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эфф"/>
      <sheetName val="Конс_отчет"/>
      <sheetName val="деньги-реализ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Деб_кред_задолж  "/>
      <sheetName val="Дозакл-new (2)"/>
      <sheetName val="c 91 сентябрь"/>
      <sheetName val="SMetstrait"/>
    </sheetNames>
    <sheetDataSet>
      <sheetData sheetId="0" refreshError="1">
        <row r="2">
          <cell r="B2">
            <v>29.4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ффективность"/>
      <sheetName val="оборудование"/>
      <sheetName val="график_инвестиций"/>
      <sheetName val="расчет"/>
      <sheetName val="Оборотн_кап"/>
      <sheetName val="Приб_уб"/>
      <sheetName val="Ден_поток"/>
      <sheetName val="Ден_платежи"/>
      <sheetName val="Лист3"/>
      <sheetName val="Конс_отчет"/>
      <sheetName val="деньги-реализ"/>
      <sheetName val="коэфф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Деб_кред_задолж  "/>
      <sheetName val="????????????"/>
      <sheetName val="FES"/>
      <sheetName val="2001"/>
      <sheetName val="БДДС_нов"/>
      <sheetName val="Контроль"/>
      <sheetName val="Усл К"/>
      <sheetName val="Прил 4"/>
      <sheetName val="С 2004 Ф"/>
      <sheetName val="№1 Осн показ"/>
      <sheetName val="№2 Динамика факта осн пок"/>
      <sheetName val="№3 Динамика ремонтов"/>
      <sheetName val="№4 Анализ ст-ти услуг  КраМЗ "/>
      <sheetName val="№4 Анализ ст-ти услуг БрАЗ"/>
      <sheetName val="№4 Анализ ст-ти услуг САЗ"/>
      <sheetName val="№4 Анализ ст-ти услуг НкАЗ"/>
      <sheetName val="№4 Анализ ст-ти услуг АГК"/>
      <sheetName val="№5 анализ сметы по филиалам"/>
      <sheetName val="№6 анализ БИЗ по филиалам"/>
      <sheetName val="№6 БИЗ(изм)"/>
      <sheetName val="№7 25 счет"/>
      <sheetName val="№8 26 счет"/>
      <sheetName val="№9 Расш услуг"/>
      <sheetName val="№9 Расш услуг КраМЗ(изм)"/>
      <sheetName val="№10 Доп передан затраты "/>
      <sheetName val="№11 Сведения об авансах"/>
      <sheetName val="№12 Отчет по движению"/>
      <sheetName val="№13 Анализ МТО закупки списание"/>
      <sheetName val="№14 Анализ ФОТ "/>
      <sheetName val="№15 Наруш тр дисц"/>
      <sheetName val="№16 Анализ заболев"/>
      <sheetName val="№17 Меропр по охр труда "/>
      <sheetName val="№18 ТМЦ"/>
      <sheetName val="№18 ТМЦ(изм)"/>
      <sheetName val="цены цехов"/>
      <sheetName val="Макро"/>
      <sheetName val="Калькуляции"/>
      <sheetName val="ВиВ"/>
      <sheetName val="Дебиторка"/>
      <sheetName val="имена"/>
      <sheetName val="P2.1"/>
      <sheetName val="ЦФО"/>
      <sheetName val="ПФВ-0.5"/>
      <sheetName val="ýôôåêòèâíîñòü"/>
      <sheetName val="îáîðóäîâàíèå"/>
      <sheetName val="ãðàôèê_èíâåñòèöèé"/>
      <sheetName val="ðàñ÷åò"/>
      <sheetName val="Îáîðîòí_êàï"/>
      <sheetName val="Ïðèá_óá"/>
      <sheetName val="Äåí_ïîòîê"/>
      <sheetName val="Äåí_ïëàòåæè"/>
      <sheetName val="Ëèñò3"/>
      <sheetName val="Êîíñ_îò÷åò"/>
      <sheetName val="äåíüãè-ðåàëèç"/>
      <sheetName val="êîýôô"/>
      <sheetName val="Äîçàêë-new"/>
      <sheetName val="Rual Trade (ÄÎÇÀÊË)"/>
      <sheetName val="Ôîðìà ÐÓÀË"/>
      <sheetName val="ñïðàâêà_äåí"/>
      <sheetName val="Ïë_Ñìåòû"/>
      <sheetName val="Îïåðàöèè"/>
      <sheetName val="ñòàòüè"/>
      <sheetName val="Ëèñò1"/>
      <sheetName val="Óëüÿíîâ-ÑÌÇ"/>
      <sheetName val="Ëèñò2"/>
      <sheetName val="Öåíòðû_çàòðàò"/>
      <sheetName val="Äåá_êðåä_çàäîëæ  "/>
      <sheetName val="Д_коммерческий"/>
      <sheetName val="ТЭР"/>
      <sheetName val="?????"/>
      <sheetName val="XRates"/>
      <sheetName val="СВОД"/>
      <sheetName val="балансAL"/>
      <sheetName val="____________"/>
      <sheetName val="s"/>
      <sheetName val="o"/>
      <sheetName val="Info"/>
      <sheetName val="Alumina Cost Statistics"/>
      <sheetName val="Codes"/>
      <sheetName val="TEHSHEET"/>
      <sheetName val="Data USA Cdn$"/>
      <sheetName val="Data USA US$"/>
      <sheetName val="кварталы"/>
      <sheetName val="полугодие"/>
      <sheetName val="Вып.П.П."/>
      <sheetName val="База"/>
      <sheetName val="расчет ФОТ"/>
      <sheetName val="Справочники"/>
      <sheetName val="Данные для расчета"/>
      <sheetName val="рабочий вар-т (2-новые цены)"/>
      <sheetName val="_____"/>
      <sheetName val="- 1 -"/>
      <sheetName val="FX rates"/>
      <sheetName val="Rual_Trade_(ДОЗАКЛ)"/>
      <sheetName val="Форма_РУАЛ"/>
      <sheetName val="Деб_кред_задолж__"/>
      <sheetName val="Усл_К"/>
      <sheetName val="Прил_4"/>
      <sheetName val="С_2004_Ф"/>
      <sheetName val="№1_Осн_показ"/>
      <sheetName val="№2_Динамика_факта_осн_пок"/>
      <sheetName val="№3_Динамика_ремонтов"/>
      <sheetName val="№4_Анализ_ст-ти_услуг__КраМЗ_"/>
      <sheetName val="№4_Анализ_ст-ти_услуг_БрАЗ"/>
      <sheetName val="№4_Анализ_ст-ти_услуг_САЗ"/>
      <sheetName val="№4_Анализ_ст-ти_услуг_НкАЗ"/>
      <sheetName val="№4_Анализ_ст-ти_услуг_АГК"/>
      <sheetName val="№5_анализ_сметы_по_филиалам"/>
      <sheetName val="№6_анализ_БИЗ_по_филиалам"/>
      <sheetName val="№6_БИЗ(изм)"/>
      <sheetName val="№7_25_счет"/>
      <sheetName val="№8_26_счет"/>
      <sheetName val="№9_Расш_услуг"/>
      <sheetName val="№9_Расш_услуг_КраМЗ(изм)"/>
      <sheetName val="№10_Доп_передан_затраты_"/>
      <sheetName val="№11_Сведения_об_авансах"/>
      <sheetName val="№12_Отчет_по_движению"/>
      <sheetName val="№13_Анализ_МТО_закупки_списание"/>
      <sheetName val="№14_Анализ_ФОТ_"/>
      <sheetName val="№15_Наруш_тр_дисц"/>
      <sheetName val="№16_Анализ_заболев"/>
      <sheetName val="№17_Меропр_по_охр_труда_"/>
      <sheetName val="№18_ТМЦ"/>
      <sheetName val="№18_ТМЦ(изм)"/>
      <sheetName val="цены_цехов"/>
      <sheetName val="Alumina_Cost_Statistics"/>
      <sheetName val="рабочий_вар-т_(2-новые_цены)"/>
      <sheetName val="Data_USA_Cdn$"/>
      <sheetName val="Data_USA_US$"/>
      <sheetName val="Вып_П_П_"/>
      <sheetName val="расчет_ФОТ"/>
      <sheetName val="Данные_для_расчета"/>
      <sheetName val="Exchange rates"/>
      <sheetName val="Лист8"/>
      <sheetName val="V БЛГ"/>
      <sheetName val="Suhogruz"/>
      <sheetName val="списки"/>
      <sheetName val="Исходные данные"/>
      <sheetName val="Распределение"/>
      <sheetName val="ТоКС-э"/>
      <sheetName val="График"/>
      <sheetName val="SMetstrait"/>
      <sheetName val="заявка_на_произ"/>
      <sheetName val="Отопление"/>
      <sheetName val="Оборудование_стоим"/>
      <sheetName val="июнь9"/>
      <sheetName val="Параметры"/>
    </sheetNames>
    <sheetDataSet>
      <sheetData sheetId="0" refreshError="1"/>
      <sheetData sheetId="1" refreshError="1">
        <row r="1">
          <cell r="D1">
            <v>22</v>
          </cell>
        </row>
        <row r="2">
          <cell r="D2">
            <v>1.7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 ДП"/>
      <sheetName val="Форма ДО"/>
      <sheetName val="Форма ФВ1"/>
      <sheetName val="списки ФП"/>
      <sheetName val="Форма счета Пример"/>
      <sheetName val="Форма счета"/>
      <sheetName val="коэфф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расчетный счет (рубли)</v>
          </cell>
        </row>
        <row r="4">
          <cell r="B4" t="str">
            <v>накопительный счет (рубли)</v>
          </cell>
        </row>
        <row r="5">
          <cell r="B5" t="str">
            <v>текущий валютный счет</v>
          </cell>
        </row>
        <row r="6">
          <cell r="B6" t="str">
            <v>транзитный валютный счет</v>
          </cell>
        </row>
        <row r="7">
          <cell r="B7" t="str">
            <v>специальный счет (в иностранной валюте)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Смета"/>
      <sheetName val="Операц."/>
      <sheetName val="расх. из прибыли"/>
      <sheetName val="товарная"/>
      <sheetName val="прочая"/>
      <sheetName val="баланс"/>
      <sheetName val="энергетич."/>
      <sheetName val="эл.эн."/>
      <sheetName val="тепло"/>
      <sheetName val="Вода"/>
      <sheetName val="ГСМ"/>
      <sheetName val="материалы"/>
      <sheetName val="ЦКР"/>
      <sheetName val="штыри"/>
      <sheetName val="почие_денежные"/>
      <sheetName val="налоги"/>
      <sheetName val="усл.сторон."/>
      <sheetName val="коммерч"/>
      <sheetName val="невходящ"/>
      <sheetName val="НЗП"/>
      <sheetName val="Калькуляции"/>
      <sheetName val="списки ФП"/>
      <sheetName val="Оборудование_стоим"/>
      <sheetName val="оборудование"/>
      <sheetName val="Коэфф"/>
      <sheetName val="Лист1"/>
      <sheetName val="АнализБДРиБДДС"/>
      <sheetName val="анализБДРиИнвПр"/>
      <sheetName val="транспортПочасовой"/>
      <sheetName val="ТЭР"/>
      <sheetName val="БДДС"/>
      <sheetName val="Затраты на 1 эл"/>
      <sheetName val="ТранспМашЧас"/>
      <sheetName val="расчетБезТранспорта"/>
      <sheetName val="удорож"/>
      <sheetName val="только 2007"/>
      <sheetName val="Для управления"/>
      <sheetName val="ФОТскоррект"/>
      <sheetName val="БДРуточн"/>
      <sheetName val="Оплата"/>
      <sheetName val="Исполнение"/>
      <sheetName val="Имя"/>
      <sheetName val="ТоКС-э"/>
      <sheetName val="Ввод"/>
      <sheetName val="списки"/>
      <sheetName val="ПФВ-0.5"/>
      <sheetName val="имена"/>
      <sheetName val="Макро"/>
      <sheetName val="График"/>
      <sheetName val="Données"/>
      <sheetName val="s"/>
      <sheetName val="Октябрь"/>
      <sheetName val="Для расчета"/>
      <sheetName val="Служебная информация"/>
      <sheetName val="Info"/>
      <sheetName val="Авансы_уплач,деньги в регионах"/>
      <sheetName val="#ССЫЛКА"/>
      <sheetName val="Авансы_уплач,деньги в регионах,"/>
      <sheetName val="б"/>
      <sheetName val="PLтв - Б"/>
      <sheetName val="Д_коммерческий"/>
      <sheetName val="постоянные затраты"/>
      <sheetName val="долл_"/>
      <sheetName val="руб"/>
      <sheetName val="TaAZ 35"/>
      <sheetName val="XRates"/>
      <sheetName val="аналитика по материалам"/>
      <sheetName val="база"/>
      <sheetName val="ПЛ-Г-01 (2)"/>
      <sheetName val="План руб (кальк)"/>
      <sheetName val="План (кальк)$"/>
      <sheetName val="План руб (эл)"/>
      <sheetName val="План (эл)$"/>
      <sheetName val="АНАЛИЗ"/>
      <sheetName val="XLR_NoRangeSheet"/>
      <sheetName val="Январь"/>
      <sheetName val="постоянныезатраты"/>
      <sheetName val="Исполнение плана Август"/>
      <sheetName val="Ф5"/>
      <sheetName val="Ф6"/>
      <sheetName val="Титул"/>
      <sheetName val="Ф2"/>
      <sheetName val="Ф4"/>
      <sheetName val="PD BI"/>
      <sheetName val="2 Qrt"/>
      <sheetName val="Исходные данные"/>
      <sheetName val="Данные для расчета"/>
      <sheetName val="план"/>
      <sheetName val="Россия-экспорт"/>
      <sheetName val="Top Sheet"/>
      <sheetName val="рабочий вар-т (2-новые цены)"/>
      <sheetName val="ан_БЕ"/>
      <sheetName val="отходы"/>
      <sheetName val="списки ДП"/>
      <sheetName val="Неделя"/>
      <sheetName val="Операц_"/>
      <sheetName val="расх__из_прибыли"/>
      <sheetName val="энергетич_"/>
      <sheetName val="эл_эн_"/>
      <sheetName val="усл_сторон_"/>
      <sheetName val="Затраты_на_1_эл"/>
      <sheetName val="только_2007"/>
      <sheetName val="Для_управления"/>
      <sheetName val="Для_расчета"/>
      <sheetName val="Служебная_информация"/>
      <sheetName val="Авансы_уплач,деньги_в_регионах"/>
      <sheetName val="Авансы_уплач,деньги_в_регионах,"/>
      <sheetName val="PLтв_-_Б"/>
      <sheetName val="постоянные_затраты"/>
      <sheetName val="TaAZ_35"/>
      <sheetName val="списки_ФП"/>
      <sheetName val="аналитика_по_материалам"/>
      <sheetName val="ПЛ-Г-01_(2)"/>
      <sheetName val="План_руб_(кальк)"/>
      <sheetName val="План_(кальк)$"/>
      <sheetName val="План_руб_(эл)"/>
      <sheetName val="План_(эл)$"/>
      <sheetName val="Исполнение_плана_Август"/>
      <sheetName val="PD_BI"/>
      <sheetName val="Исходные_данные"/>
      <sheetName val="Данные_для_расчета"/>
      <sheetName val="2_Qrt"/>
      <sheetName val="Top_Sheet"/>
      <sheetName val="рабочий_вар-т_(2-новые_цены)"/>
      <sheetName val="Константы"/>
      <sheetName val="ВиВ"/>
      <sheetName val="Дебиторка"/>
      <sheetName val="SMetstrait"/>
      <sheetName val="ип"/>
      <sheetName val="Параметры"/>
      <sheetName val="Отопление"/>
      <sheetName val="титул БДР"/>
      <sheetName val="цены цех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3">
          <cell r="A63" t="str">
            <v xml:space="preserve">  из него: толлинг без пека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 xml:space="preserve">  толлинг без коксов</v>
          </cell>
          <cell r="B64">
            <v>0</v>
          </cell>
          <cell r="C64">
            <v>0</v>
          </cell>
          <cell r="D64">
            <v>0</v>
          </cell>
          <cell r="E64">
            <v>8248.2999999999993</v>
          </cell>
          <cell r="F64">
            <v>0</v>
          </cell>
          <cell r="G64">
            <v>207883.0060938629</v>
          </cell>
        </row>
        <row r="65">
          <cell r="A65" t="str">
            <v xml:space="preserve">  толлинг без анодов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7">
          <cell r="A67" t="str">
            <v xml:space="preserve">  Договор переработки</v>
          </cell>
          <cell r="B67">
            <v>0</v>
          </cell>
          <cell r="C67">
            <v>0</v>
          </cell>
          <cell r="D67">
            <v>0</v>
          </cell>
          <cell r="E67">
            <v>10428.02</v>
          </cell>
          <cell r="F67">
            <v>0</v>
          </cell>
          <cell r="G67">
            <v>73100.065334915445</v>
          </cell>
        </row>
        <row r="177">
          <cell r="A177" t="str">
            <v xml:space="preserve">  из него: толлинг без пека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 xml:space="preserve">  толлинг без коксов</v>
          </cell>
          <cell r="B178">
            <v>0</v>
          </cell>
          <cell r="C178">
            <v>0</v>
          </cell>
          <cell r="D178">
            <v>0</v>
          </cell>
          <cell r="E178">
            <v>2913.15</v>
          </cell>
          <cell r="F178">
            <v>0</v>
          </cell>
          <cell r="G178">
            <v>38988.432405017615</v>
          </cell>
        </row>
        <row r="401">
          <cell r="A401" t="str">
            <v xml:space="preserve">  Договор переработки</v>
          </cell>
          <cell r="B401">
            <v>0</v>
          </cell>
          <cell r="C401">
            <v>0</v>
          </cell>
          <cell r="D401">
            <v>0</v>
          </cell>
          <cell r="E401">
            <v>18558.7</v>
          </cell>
          <cell r="F401">
            <v>0</v>
          </cell>
          <cell r="G401">
            <v>10035.782511695654</v>
          </cell>
        </row>
        <row r="1400">
          <cell r="A1400" t="str">
            <v>ЦЕХОВАЯ СЕБЕСТОИМОСТЬ</v>
          </cell>
          <cell r="B1400">
            <v>0</v>
          </cell>
          <cell r="C1400">
            <v>0</v>
          </cell>
          <cell r="D1400">
            <v>0</v>
          </cell>
          <cell r="E1400">
            <v>13350.72</v>
          </cell>
          <cell r="F1400">
            <v>0</v>
          </cell>
          <cell r="G1400">
            <v>912534.848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Лист1"/>
      <sheetName val="Дебиторка"/>
      <sheetName val="Деб + склад"/>
      <sheetName val="Тара-клише"/>
      <sheetName val="Алмаз"/>
      <sheetName val="АТ-Кола"/>
      <sheetName val="Бородино"/>
      <sheetName val="Браво"/>
      <sheetName val="ВЕНА"/>
      <sheetName val="Глобус"/>
      <sheetName val="Derek"/>
      <sheetName val="Дионис"/>
      <sheetName val="Интергалант"/>
      <sheetName val="ИПП"/>
      <sheetName val="Кампи"/>
      <sheetName val="Князь Рюрик"/>
      <sheetName val="Кока-Кола"/>
      <sheetName val="Красный Восток"/>
      <sheetName val="КСЛтд (2)"/>
      <sheetName val="КСЛтд"/>
      <sheetName val="Марлен"/>
      <sheetName val="ЭнЭрДжиПлюс"/>
      <sheetName val="Мегапак"/>
      <sheetName val="Мега-Седар"/>
      <sheetName val="Напитки Очаково"/>
      <sheetName val="НОТИСС"/>
      <sheetName val="НЛД"/>
      <sheetName val="Орлан"/>
      <sheetName val="Ост-Аква"/>
      <sheetName val="Остмарк"/>
      <sheetName val="Очаково"/>
      <sheetName val="ОША"/>
      <sheetName val="Пивоварни Ив Т"/>
      <sheetName val="Пепсико"/>
      <sheetName val="Продэкспо"/>
      <sheetName val="ПЛМ"/>
      <sheetName val="Ронтос"/>
      <sheetName val="Ремаркет"/>
      <sheetName val="РФК"/>
      <sheetName val="Сейл"/>
      <sheetName val="Сатурн"/>
      <sheetName val="Седар-2"/>
      <sheetName val="Седар"/>
      <sheetName val="СТАРКОН"/>
      <sheetName val="СтПивовар"/>
      <sheetName val="УайтБоттл"/>
      <sheetName val="Эталон"/>
      <sheetName val="Ярпиво"/>
      <sheetName val="Derek (2)"/>
      <sheetName val="Калькуляции"/>
      <sheetName val="списки ФП"/>
      <sheetName val="Панель управления и проверки"/>
      <sheetName val="оборудование"/>
      <sheetName val="ТАБЛИЦА С"/>
      <sheetName val="Приложение D"/>
      <sheetName val="ПРИЛОЖЕНИЕ G"/>
      <sheetName val="ПРИЛОЖЕНИЕ М"/>
      <sheetName val="ПРИЛОЖЕНИЕ L"/>
      <sheetName val="ПРИЛОЖЕНИЕ К"/>
      <sheetName val="ПРИЛОЖЕНИЕ J"/>
      <sheetName val="Списки"/>
      <sheetName val="На 1 января 2000"/>
      <sheetName val="Adm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Рынки и прогнозы"/>
      <sheetName val="Титульн лист"/>
      <sheetName val="Безопасность"/>
      <sheetName val="Ключевые показатели"/>
      <sheetName val="Ключевые показатели-пояснения"/>
      <sheetName val="Ключевые показатели_компании-1"/>
      <sheetName val="Ключевые показатели_компани-2"/>
      <sheetName val="Отчет о прибылях и убытках"/>
      <sheetName val="ОПиУ_пояснения"/>
      <sheetName val="Отчет о движении ден.средств"/>
      <sheetName val="ОДДС_пояснения"/>
      <sheetName val="Персонал"/>
      <sheetName val="&lt;&lt;Инструкция"/>
      <sheetName val="Развитие"/>
      <sheetName val="Основные проблемы бизнеса"/>
      <sheetName val="Корп. управление"/>
      <sheetName val="Кредитный портфель"/>
      <sheetName val="кредиторы"/>
      <sheetName val="Лист2"/>
      <sheetName val="Лист3"/>
      <sheetName val="коэфф"/>
      <sheetName val="TasAt"/>
      <sheetName val="B"/>
      <sheetName val="Январь"/>
      <sheetName val="база"/>
      <sheetName val="sverxtip"/>
      <sheetName val="XRates"/>
      <sheetName val="s"/>
      <sheetName val="Отчет"/>
      <sheetName val="кварталы"/>
      <sheetName val="полугодие"/>
      <sheetName val="Вып.П.П."/>
      <sheetName val="рабочий вар-т (2-новые цены)"/>
      <sheetName val="руб"/>
      <sheetName val="Неделя"/>
      <sheetName val="Бюдж-тенге"/>
      <sheetName val="Деб_+_склад"/>
      <sheetName val="Князь_Рюрик"/>
      <sheetName val="Красный_Восток"/>
      <sheetName val="КСЛтд_(2)"/>
      <sheetName val="Напитки_Очаково"/>
      <sheetName val="Пивоварни_Ив_Т"/>
      <sheetName val="Derek_(2)"/>
      <sheetName val="Панель_управления_и_проверки"/>
      <sheetName val="ТАБЛИЦА_С"/>
      <sheetName val="Приложение_D"/>
      <sheetName val="ПРИЛОЖЕНИЕ_G"/>
      <sheetName val="ПРИЛОЖЕНИЕ_М"/>
      <sheetName val="ПРИЛОЖЕНИЕ_L"/>
      <sheetName val="ПРИЛОЖЕНИЕ_К"/>
      <sheetName val="ПРИЛОЖЕНИЕ_J"/>
      <sheetName val="На_1_января_2000"/>
      <sheetName val="CF_Less_F"/>
      <sheetName val="списки_ФП"/>
      <sheetName val="Рынки_и_прогнозы"/>
      <sheetName val="Титульн_лист"/>
      <sheetName val="Ключевые_показатели"/>
      <sheetName val="Ключевые_показатели-пояснения"/>
      <sheetName val="Ключевые_показатели_компании-1"/>
      <sheetName val="Ключевые_показатели_компани-2"/>
      <sheetName val="Отчет_о_прибылях_и_убытках"/>
      <sheetName val="Отчет_о_движении_ден_средств"/>
      <sheetName val="Основные_проблемы_бизнеса"/>
      <sheetName val="Корп__управление"/>
      <sheetName val="Кредитный_портфель"/>
      <sheetName val="рабочий_вар-т_(2-новые_цены)"/>
      <sheetName val="Вып_П_П_"/>
      <sheetName val="o"/>
      <sheetName val="BS IFRS_for sh"/>
      <sheetName val="ОДР ПГ помесячно"/>
      <sheetName val="ПО ПГ помесячно"/>
      <sheetName val="Статьи"/>
      <sheetName val="АК_А"/>
      <sheetName val="АК_М"/>
      <sheetName val="АкадемПроект_М"/>
      <sheetName val="АнфиладаЮнион_М"/>
      <sheetName val="АпексГрупп_М"/>
      <sheetName val="АстерионХолдинг_М"/>
      <sheetName val="АтиксТрейд_М"/>
      <sheetName val="ВектаКорп_Ф"/>
      <sheetName val="ВектаТрейд_М"/>
      <sheetName val="ВЕНД_М"/>
      <sheetName val="Газинвест-М"/>
      <sheetName val="Газовик-2000_М"/>
      <sheetName val="ГаммаКапитал_М"/>
      <sheetName val="Гринвальд_М"/>
      <sheetName val="ДельтаПлюс_М"/>
      <sheetName val="Единая КорпоратФин_М"/>
      <sheetName val="ЗингардКоммерц_М"/>
      <sheetName val="ИМ_М"/>
      <sheetName val="ИнтерСигарКомпани_М"/>
      <sheetName val="ИПГ Дельта_М"/>
      <sheetName val="Исеть-металл_М"/>
      <sheetName val="Кальдера_М"/>
      <sheetName val="Комвек_М"/>
      <sheetName val="КомТехСервис_М"/>
      <sheetName val="КроносСтандарт_М"/>
      <sheetName val="ЛэксСистема_А"/>
      <sheetName val="ЛэксСистема_М"/>
      <sheetName val="Марк Капитал_А"/>
      <sheetName val="Марко_УК_М"/>
      <sheetName val="МирамПроект_М"/>
      <sheetName val="МонтиАльф_М"/>
      <sheetName val="НадирФинанс_М"/>
      <sheetName val="НефтянойРезерв_А"/>
      <sheetName val="НефтянойРезерв_М"/>
      <sheetName val="НоваИнвест_А"/>
      <sheetName val="НоваяЭра_А"/>
      <sheetName val="НоваяЭра_М"/>
      <sheetName val="НЭ_М"/>
      <sheetName val="ОНЕГА РК_М"/>
      <sheetName val="ПередТехнологииАдминистр_М"/>
      <sheetName val="Пилар-94_А"/>
      <sheetName val="Пилар-94_М"/>
      <sheetName val="ПиритМаркет_М"/>
      <sheetName val="ПраймИнформ_М"/>
      <sheetName val="ПСЭ_А"/>
      <sheetName val="ПСЭ_М"/>
      <sheetName val="ПФП_А"/>
      <sheetName val="ПФП_М"/>
      <sheetName val="РеноваИнвест_М"/>
      <sheetName val="РеноваИнвестиции_М"/>
      <sheetName val="РеноваИнвестиции(Клиент)_М"/>
      <sheetName val="Рифек_А"/>
      <sheetName val="Рифек_М"/>
      <sheetName val="РПИК_М"/>
      <sheetName val="РЭК_М"/>
      <sheetName val="СГК_М"/>
      <sheetName val="СовремБизнесКонсалтинг_М"/>
      <sheetName val="СовремМаркИсслед_М"/>
      <sheetName val="Сохран_М"/>
      <sheetName val="ССН_М"/>
      <sheetName val="СтеллаМаркет_А"/>
      <sheetName val="СФА_М"/>
      <sheetName val="СЦМ_А"/>
      <sheetName val="СЦМ_М"/>
      <sheetName val="Тайгета_М"/>
      <sheetName val="ТГС_М"/>
      <sheetName val="ТДУ_М"/>
      <sheetName val="ТочноеЛитье_А"/>
      <sheetName val="ТочноеЛитье_М"/>
      <sheetName val="ТрейдИнвест_М"/>
      <sheetName val="ТэгомаИнвест_М"/>
      <sheetName val="УФП_М"/>
      <sheetName val="УЭС_М"/>
      <sheetName val="ФлексАктив_М"/>
      <sheetName val="ЦМЭ_М"/>
      <sheetName val="ЭлектродыУрала_А"/>
      <sheetName val="ЭлектродыУрала_М"/>
      <sheetName val="Энергоэксплуатация_М"/>
      <sheetName val="ЮжнаяВерфь_А"/>
      <sheetName val="ЮжнаяВерфь_М"/>
      <sheetName val="Юнистар_М"/>
      <sheetName val="цены цехов"/>
      <sheetName val="ВиВ"/>
      <sheetName val="постоянные затраты"/>
      <sheetName val="2001"/>
    </sheetNames>
    <sheetDataSet>
      <sheetData sheetId="0" refreshError="1"/>
      <sheetData sheetId="1" refreshError="1"/>
      <sheetData sheetId="2" refreshError="1">
        <row r="7">
          <cell r="J7">
            <v>-17.595898621437208</v>
          </cell>
        </row>
        <row r="9">
          <cell r="J9">
            <v>145009.58618458555</v>
          </cell>
        </row>
        <row r="10">
          <cell r="J10">
            <v>1255.2466150302298</v>
          </cell>
        </row>
        <row r="11">
          <cell r="J11">
            <v>855938.18840706383</v>
          </cell>
        </row>
        <row r="14">
          <cell r="J14">
            <v>48801.916413502993</v>
          </cell>
        </row>
        <row r="15">
          <cell r="J15">
            <v>14740.873206683624</v>
          </cell>
        </row>
        <row r="16">
          <cell r="J16">
            <v>6643.6402937130633</v>
          </cell>
        </row>
        <row r="18">
          <cell r="J18">
            <v>344.74</v>
          </cell>
        </row>
        <row r="27">
          <cell r="J27">
            <v>36142.719999999994</v>
          </cell>
        </row>
        <row r="28">
          <cell r="J28">
            <v>116659.11331394897</v>
          </cell>
        </row>
        <row r="30">
          <cell r="J30">
            <v>4703.4606134397909</v>
          </cell>
        </row>
        <row r="31">
          <cell r="J31">
            <v>53007.562430151513</v>
          </cell>
        </row>
        <row r="32">
          <cell r="J32">
            <v>86.229028803885285</v>
          </cell>
        </row>
        <row r="33">
          <cell r="J33">
            <v>564.98075452804915</v>
          </cell>
        </row>
        <row r="34">
          <cell r="J34">
            <v>63389.328181496319</v>
          </cell>
        </row>
        <row r="35">
          <cell r="J35">
            <v>44068.117656543764</v>
          </cell>
        </row>
        <row r="36">
          <cell r="J36">
            <v>-19105.8</v>
          </cell>
        </row>
        <row r="37">
          <cell r="J37">
            <v>62891.504967415589</v>
          </cell>
        </row>
        <row r="39">
          <cell r="J39">
            <v>-112892.99638498937</v>
          </cell>
        </row>
        <row r="41">
          <cell r="J41">
            <v>49146.764535307921</v>
          </cell>
        </row>
        <row r="45">
          <cell r="J45">
            <v>11009.192606289205</v>
          </cell>
        </row>
        <row r="46">
          <cell r="J46">
            <v>454087.98629877571</v>
          </cell>
        </row>
        <row r="48">
          <cell r="J48">
            <v>33444.908968119526</v>
          </cell>
        </row>
        <row r="49">
          <cell r="J49">
            <v>68204.570041090774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MO"/>
      <sheetName val="анкета"/>
      <sheetName val="списки"/>
      <sheetName val="дефляторы"/>
      <sheetName val="ставки"/>
      <sheetName val="объекты"/>
      <sheetName val="балансы"/>
      <sheetName val="натуральные"/>
      <sheetName val="топливо"/>
      <sheetName val="рез.топливо"/>
      <sheetName val="резервное топливо"/>
      <sheetName val="эл.эн."/>
      <sheetName val="Амортизация"/>
      <sheetName val="Аренда"/>
      <sheetName val="числ-сть ПП"/>
      <sheetName val="ФОТ ПП"/>
      <sheetName val=" ФОТ АУП"/>
      <sheetName val="ремонт хс"/>
      <sheetName val="ремонт подр."/>
      <sheetName val="ОХР смета "/>
      <sheetName val="транспортные расходы"/>
      <sheetName val="покупка хв и тн"/>
      <sheetName val="вода без ХВО"/>
      <sheetName val="теплоноситель (на источнике)"/>
      <sheetName val="Смета ХОВ "/>
      <sheetName val="покупка ТЭ"/>
      <sheetName val="налоги"/>
      <sheetName val="смета 2013"/>
      <sheetName val="тарифы 2014"/>
      <sheetName val="смета 2014"/>
      <sheetName val="смета 2015"/>
      <sheetName val="натуральные (согл)"/>
      <sheetName val="смета 2015 (согл)"/>
      <sheetName val="к протоколу"/>
      <sheetName val="смета 2015 (согл) (2)"/>
      <sheetName val="для ЭЗ"/>
    </sheetNames>
    <sheetDataSet>
      <sheetData sheetId="0" refreshError="1"/>
      <sheetData sheetId="1" refreshError="1"/>
      <sheetData sheetId="2" refreshError="1"/>
      <sheetData sheetId="3" refreshError="1">
        <row r="6">
          <cell r="I6">
            <v>1.048</v>
          </cell>
        </row>
        <row r="8">
          <cell r="I8">
            <v>1.0425</v>
          </cell>
        </row>
        <row r="15">
          <cell r="I15">
            <v>1</v>
          </cell>
        </row>
        <row r="20">
          <cell r="I20">
            <v>1.0760000000000001</v>
          </cell>
        </row>
        <row r="21">
          <cell r="I21">
            <v>1.06</v>
          </cell>
        </row>
        <row r="22">
          <cell r="I22">
            <v>1.05</v>
          </cell>
        </row>
        <row r="24">
          <cell r="I24">
            <v>1</v>
          </cell>
        </row>
        <row r="25">
          <cell r="I25">
            <v>1</v>
          </cell>
        </row>
        <row r="26">
          <cell r="I26">
            <v>1</v>
          </cell>
        </row>
        <row r="27">
          <cell r="I27">
            <v>1.048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MO"/>
      <sheetName val="анкета"/>
      <sheetName val="списки"/>
      <sheetName val="дефляторы"/>
      <sheetName val="ставки"/>
      <sheetName val="объекты"/>
      <sheetName val="балансы"/>
      <sheetName val="натуральные"/>
      <sheetName val="топливо"/>
      <sheetName val="рез.топливо"/>
      <sheetName val="резервное топливо"/>
      <sheetName val="эл.эн."/>
      <sheetName val="Амортизация"/>
      <sheetName val="Аренда"/>
      <sheetName val="числ-сть ПП"/>
      <sheetName val="ФОТ ПП"/>
      <sheetName val=" ФОТ АУП"/>
      <sheetName val="ремонт хс"/>
      <sheetName val="ремонт подр."/>
      <sheetName val="ОХР смета "/>
      <sheetName val="транспортные расходы"/>
      <sheetName val="покупка хв и тн"/>
      <sheetName val="вода без ХВО"/>
      <sheetName val="теплоноситель (на источнике)"/>
      <sheetName val="Смета ХОВ "/>
      <sheetName val="покупка ТЭ"/>
      <sheetName val="налоги"/>
      <sheetName val="смета 2013"/>
      <sheetName val="тарифы 2014"/>
      <sheetName val="смета 2014"/>
      <sheetName val="смета 2015"/>
      <sheetName val="натуральные (согл)"/>
      <sheetName val="смета 2015 (согл)"/>
      <sheetName val="к протоколу"/>
      <sheetName val="смета 2015 (согл) (2)"/>
      <sheetName val="для ЭЗ"/>
    </sheetNames>
    <sheetDataSet>
      <sheetData sheetId="0" refreshError="1"/>
      <sheetData sheetId="1" refreshError="1"/>
      <sheetData sheetId="2" refreshError="1"/>
      <sheetData sheetId="3" refreshError="1">
        <row r="6">
          <cell r="I6">
            <v>1.048</v>
          </cell>
        </row>
        <row r="8">
          <cell r="I8">
            <v>1.0425</v>
          </cell>
        </row>
        <row r="15">
          <cell r="I15">
            <v>1</v>
          </cell>
        </row>
        <row r="20">
          <cell r="I20">
            <v>1.0760000000000001</v>
          </cell>
        </row>
        <row r="21">
          <cell r="I21">
            <v>1.06</v>
          </cell>
        </row>
        <row r="22">
          <cell r="I22">
            <v>1.05</v>
          </cell>
        </row>
        <row r="24">
          <cell r="I24">
            <v>1</v>
          </cell>
        </row>
        <row r="25">
          <cell r="I25">
            <v>1</v>
          </cell>
        </row>
        <row r="26">
          <cell r="I26">
            <v>1</v>
          </cell>
        </row>
        <row r="27">
          <cell r="I27">
            <v>1.048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иски"/>
      <sheetName val="Анкета"/>
      <sheetName val="данные об организации"/>
      <sheetName val="дефляторы"/>
      <sheetName val="баланс по МО"/>
      <sheetName val="н.п.в.-2014"/>
      <sheetName val="НП 2016-2018"/>
      <sheetName val="НП (по методике)"/>
      <sheetName val="Техн характер системы"/>
      <sheetName val="свод потребности объемов эл.эн"/>
      <sheetName val="Электроэнергия "/>
      <sheetName val="Амортизация"/>
      <sheetName val="Аренда"/>
      <sheetName val="Численность"/>
      <sheetName val="ФОТ ПП"/>
      <sheetName val="ремонт хозспособ"/>
      <sheetName val="ремонт подряд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Прочие энергоресурсы"/>
      <sheetName val="Транспортные расходы"/>
      <sheetName val=" ФОТ (ОХР)"/>
      <sheetName val="общехозяйственные"/>
      <sheetName val="Сбыт"/>
      <sheetName val="Смета ДТР 2014 "/>
      <sheetName val="Бесхоз"/>
      <sheetName val="водный налог"/>
      <sheetName val="Смета 2015"/>
      <sheetName val="Смета факт"/>
      <sheetName val="смета 2016"/>
      <sheetName val="НВВ методом ДИ"/>
      <sheetName val="ПП_МЭОР"/>
      <sheetName val="ПП_ДИ"/>
      <sheetName val="показ"/>
      <sheetName val="смета согл_МЭОР"/>
      <sheetName val="ППсогл_МЭОР"/>
      <sheetName val="смета согл_ДИ"/>
      <sheetName val="ППсогл_ДИ"/>
      <sheetName val="приказ"/>
      <sheetName val="проверка"/>
      <sheetName val="ЭЗ1"/>
      <sheetName val="ЭЗ2"/>
      <sheetName val="ЭЗ3"/>
      <sheetName val="ЭЗ4"/>
    </sheetNames>
    <sheetDataSet>
      <sheetData sheetId="0"/>
      <sheetData sheetId="1">
        <row r="2">
          <cell r="A2" t="str">
            <v>Александровское</v>
          </cell>
        </row>
        <row r="3">
          <cell r="A3" t="str">
            <v>Анастасьевское</v>
          </cell>
        </row>
        <row r="4">
          <cell r="A4" t="str">
            <v>Асиновское городское</v>
          </cell>
        </row>
        <row r="5">
          <cell r="A5" t="str">
            <v>Базойское</v>
          </cell>
        </row>
        <row r="6">
          <cell r="A6" t="str">
            <v>Бакчарское</v>
          </cell>
        </row>
        <row r="7">
          <cell r="A7" t="str">
            <v>Баткатское</v>
          </cell>
        </row>
        <row r="8">
          <cell r="A8" t="str">
            <v>Батуринское</v>
          </cell>
        </row>
        <row r="9">
          <cell r="A9" t="str">
            <v>Белоярское</v>
          </cell>
        </row>
        <row r="10">
          <cell r="A10" t="str">
            <v>Белоярское городское</v>
          </cell>
        </row>
        <row r="11">
          <cell r="A11" t="str">
            <v>Берегаевское</v>
          </cell>
        </row>
        <row r="12">
          <cell r="A12" t="str">
            <v>Богатыревское</v>
          </cell>
        </row>
        <row r="13">
          <cell r="A13" t="str">
            <v>Богашевское</v>
          </cell>
        </row>
        <row r="14">
          <cell r="A14" t="str">
            <v>Большедороховское</v>
          </cell>
        </row>
        <row r="15">
          <cell r="A15" t="str">
            <v>Вавиловское</v>
          </cell>
        </row>
        <row r="16">
          <cell r="A16" t="str">
            <v>Вертикосское</v>
          </cell>
        </row>
        <row r="17">
          <cell r="A17" t="str">
            <v>Володинское</v>
          </cell>
        </row>
        <row r="18">
          <cell r="A18" t="str">
            <v>Воронинское</v>
          </cell>
          <cell r="B18">
            <v>2013</v>
          </cell>
        </row>
        <row r="19">
          <cell r="A19" t="str">
            <v>Вороновское</v>
          </cell>
          <cell r="B19">
            <v>2014</v>
          </cell>
        </row>
        <row r="20">
          <cell r="A20" t="str">
            <v>Высоковское</v>
          </cell>
          <cell r="B20">
            <v>2015</v>
          </cell>
        </row>
        <row r="21">
          <cell r="A21" t="str">
            <v>Высокоярское</v>
          </cell>
          <cell r="B21">
            <v>2016</v>
          </cell>
        </row>
        <row r="22">
          <cell r="A22" t="str">
            <v>Галкинское</v>
          </cell>
          <cell r="B22">
            <v>2017</v>
          </cell>
        </row>
        <row r="23">
          <cell r="A23" t="str">
            <v>Город Колпашево</v>
          </cell>
          <cell r="B23">
            <v>2018</v>
          </cell>
        </row>
        <row r="24">
          <cell r="A24" t="str">
            <v>Городской округ "Город Стрежевой"</v>
          </cell>
        </row>
        <row r="25">
          <cell r="A25" t="str">
            <v>Городской округ "Город Томск"</v>
          </cell>
        </row>
        <row r="26">
          <cell r="A26" t="str">
            <v>Городской округ "ЗАТО Северск"</v>
          </cell>
        </row>
        <row r="27">
          <cell r="A27" t="str">
            <v>Город Кедровый</v>
          </cell>
        </row>
        <row r="28">
          <cell r="A28" t="str">
            <v>Дальненское</v>
          </cell>
          <cell r="B28">
            <v>2016</v>
          </cell>
        </row>
        <row r="29">
          <cell r="A29" t="str">
            <v>Дубровское</v>
          </cell>
          <cell r="B29" t="str">
            <v>2016-2018</v>
          </cell>
        </row>
        <row r="30">
          <cell r="A30" t="str">
            <v>Заводское</v>
          </cell>
          <cell r="B30" t="str">
            <v>2016-2019</v>
          </cell>
        </row>
        <row r="31">
          <cell r="A31" t="str">
            <v>Заречное</v>
          </cell>
          <cell r="B31" t="str">
            <v>2016-2020</v>
          </cell>
        </row>
        <row r="32">
          <cell r="A32" t="str">
            <v>Зональненское</v>
          </cell>
        </row>
        <row r="33">
          <cell r="A33" t="str">
            <v>Зоркальцевское</v>
          </cell>
        </row>
        <row r="34">
          <cell r="A34" t="str">
            <v>Зырянское</v>
          </cell>
        </row>
        <row r="35">
          <cell r="A35" t="str">
            <v>Инкинское</v>
          </cell>
        </row>
        <row r="36">
          <cell r="A36" t="str">
            <v>Итатское</v>
          </cell>
        </row>
        <row r="37">
          <cell r="A37" t="str">
            <v>Иштанское</v>
          </cell>
        </row>
        <row r="38">
          <cell r="A38" t="str">
            <v>Калтайское</v>
          </cell>
        </row>
        <row r="39">
          <cell r="A39" t="str">
            <v>Каргасокское</v>
          </cell>
        </row>
        <row r="40">
          <cell r="A40" t="str">
            <v>Катайгинское</v>
          </cell>
        </row>
        <row r="41">
          <cell r="A41" t="str">
            <v>Киндальское</v>
          </cell>
        </row>
        <row r="42">
          <cell r="A42" t="str">
            <v>Клюквинское</v>
          </cell>
        </row>
        <row r="43">
          <cell r="A43" t="str">
            <v>Кожевниковское</v>
          </cell>
        </row>
        <row r="44">
          <cell r="A44" t="str">
            <v>Коломинское</v>
          </cell>
        </row>
        <row r="45">
          <cell r="A45" t="str">
            <v>Комсомольское</v>
          </cell>
        </row>
        <row r="46">
          <cell r="A46" t="str">
            <v>Копыловское</v>
          </cell>
        </row>
        <row r="47">
          <cell r="A47" t="str">
            <v>Копыловское</v>
          </cell>
        </row>
        <row r="48">
          <cell r="A48" t="str">
            <v>Корниловское</v>
          </cell>
        </row>
        <row r="49">
          <cell r="A49" t="str">
            <v>Красногорское</v>
          </cell>
        </row>
        <row r="50">
          <cell r="A50" t="str">
            <v>Красноярское</v>
          </cell>
        </row>
        <row r="51">
          <cell r="A51" t="str">
            <v>Кривошеинское</v>
          </cell>
        </row>
        <row r="52">
          <cell r="A52" t="str">
            <v>Курлекское</v>
          </cell>
        </row>
        <row r="53">
          <cell r="A53" t="str">
            <v>Куяновское</v>
          </cell>
        </row>
        <row r="54">
          <cell r="A54" t="str">
            <v>Лукашкин-Ярское</v>
          </cell>
        </row>
        <row r="55">
          <cell r="A55" t="str">
            <v>Макзырское</v>
          </cell>
        </row>
        <row r="56">
          <cell r="A56" t="str">
            <v>Малиновское</v>
          </cell>
        </row>
        <row r="57">
          <cell r="A57" t="str">
            <v>Малиновское</v>
          </cell>
        </row>
        <row r="58">
          <cell r="A58" t="str">
            <v>Межениновское</v>
          </cell>
        </row>
        <row r="59">
          <cell r="A59" t="str">
            <v>Мирнинское</v>
          </cell>
        </row>
        <row r="60">
          <cell r="A60" t="str">
            <v>Михайловское</v>
          </cell>
        </row>
        <row r="61">
          <cell r="A61" t="str">
            <v>Могочинское</v>
          </cell>
        </row>
        <row r="62">
          <cell r="A62" t="str">
            <v>Молчановское</v>
          </cell>
        </row>
        <row r="63">
          <cell r="A63" t="str">
            <v>Моряковское</v>
          </cell>
        </row>
        <row r="64">
          <cell r="A64" t="str">
            <v>Назинское</v>
          </cell>
        </row>
        <row r="65">
          <cell r="A65" t="str">
            <v>Наргинское</v>
          </cell>
        </row>
        <row r="66">
          <cell r="A66" t="str">
            <v>Нарымское</v>
          </cell>
        </row>
        <row r="67">
          <cell r="A67" t="str">
            <v>Наумовское</v>
          </cell>
        </row>
        <row r="68">
          <cell r="A68" t="str">
            <v>Национальное Иванкинское</v>
          </cell>
        </row>
        <row r="69">
          <cell r="A69" t="str">
            <v>Новиковское</v>
          </cell>
        </row>
        <row r="70">
          <cell r="A70" t="str">
            <v>Нововасюганское</v>
          </cell>
        </row>
        <row r="71">
          <cell r="A71" t="str">
            <v>Новогоренское</v>
          </cell>
        </row>
        <row r="72">
          <cell r="A72" t="str">
            <v>Новокривошеинское</v>
          </cell>
        </row>
        <row r="73">
          <cell r="A73" t="str">
            <v>Новокусковское</v>
          </cell>
        </row>
        <row r="74">
          <cell r="A74" t="str">
            <v>Новомариинское</v>
          </cell>
        </row>
        <row r="75">
          <cell r="A75" t="str">
            <v>Новониколаевское</v>
          </cell>
        </row>
        <row r="76">
          <cell r="A76" t="str">
            <v>Новоникольское</v>
          </cell>
        </row>
        <row r="77">
          <cell r="A77" t="str">
            <v>Новопокровское</v>
          </cell>
        </row>
        <row r="78">
          <cell r="A78" t="str">
            <v>Новорождественское</v>
          </cell>
        </row>
        <row r="79">
          <cell r="A79" t="str">
            <v>Новоселовское</v>
          </cell>
        </row>
        <row r="80">
          <cell r="A80" t="str">
            <v>Новосельцевское</v>
          </cell>
        </row>
        <row r="81">
          <cell r="A81" t="str">
            <v>Новоюгинское</v>
          </cell>
        </row>
        <row r="82">
          <cell r="A82" t="str">
            <v>Октябрьское</v>
          </cell>
        </row>
        <row r="83">
          <cell r="A83" t="str">
            <v>Октябрьское</v>
          </cell>
        </row>
        <row r="84">
          <cell r="A84" t="str">
            <v>Орловское</v>
          </cell>
        </row>
        <row r="85">
          <cell r="A85" t="str">
            <v>Палочкинское</v>
          </cell>
        </row>
        <row r="86">
          <cell r="A86" t="str">
            <v>Парабельское</v>
          </cell>
        </row>
        <row r="87">
          <cell r="A87" t="str">
            <v>Парбигское</v>
          </cell>
        </row>
        <row r="88">
          <cell r="A88" t="str">
            <v>Первомайское</v>
          </cell>
        </row>
        <row r="89">
          <cell r="A89" t="str">
            <v>Песочно-Дубровское</v>
          </cell>
        </row>
        <row r="90">
          <cell r="A90" t="str">
            <v>Петровское</v>
          </cell>
        </row>
        <row r="91">
          <cell r="A91" t="str">
            <v>Плотниковское</v>
          </cell>
        </row>
        <row r="92">
          <cell r="A92" t="str">
            <v>Побединское</v>
          </cell>
        </row>
        <row r="93">
          <cell r="A93" t="str">
            <v>Подгорнское</v>
          </cell>
        </row>
        <row r="94">
          <cell r="A94" t="str">
            <v>Поротниковское</v>
          </cell>
        </row>
        <row r="95">
          <cell r="A95" t="str">
            <v>Пудовское</v>
          </cell>
        </row>
        <row r="96">
          <cell r="A96" t="str">
            <v>Рыбаловское</v>
          </cell>
        </row>
        <row r="97">
          <cell r="A97" t="str">
            <v>Сайгинское</v>
          </cell>
        </row>
        <row r="98">
          <cell r="A98" t="str">
            <v>Саровское</v>
          </cell>
        </row>
        <row r="99">
          <cell r="A99" t="str">
            <v>Северное</v>
          </cell>
        </row>
        <row r="100">
          <cell r="A100" t="str">
            <v>Северное</v>
          </cell>
        </row>
        <row r="101">
          <cell r="A101" t="str">
            <v>Сергеевское</v>
          </cell>
        </row>
        <row r="102">
          <cell r="A102" t="str">
            <v>Сосновское</v>
          </cell>
        </row>
        <row r="103">
          <cell r="A103" t="str">
            <v>Спасское</v>
          </cell>
        </row>
        <row r="104">
          <cell r="A104" t="str">
            <v>Средневасюганское</v>
          </cell>
        </row>
        <row r="105">
          <cell r="A105" t="str">
            <v>Среднетымское</v>
          </cell>
        </row>
        <row r="106">
          <cell r="A106" t="str">
            <v>Старицинское</v>
          </cell>
        </row>
        <row r="107">
          <cell r="A107" t="str">
            <v>Староювалинское</v>
          </cell>
        </row>
        <row r="108">
          <cell r="A108" t="str">
            <v>Степановское</v>
          </cell>
        </row>
        <row r="109">
          <cell r="A109" t="str">
            <v>Суйгинское</v>
          </cell>
        </row>
        <row r="110">
          <cell r="A110" t="str">
            <v>Тевризское</v>
          </cell>
        </row>
        <row r="111">
          <cell r="A111" t="str">
            <v>Тегульдетское</v>
          </cell>
        </row>
        <row r="112">
          <cell r="A112" t="str">
            <v>Тогурское</v>
          </cell>
        </row>
        <row r="113">
          <cell r="A113" t="str">
            <v>Толпаровское</v>
          </cell>
        </row>
        <row r="114">
          <cell r="A114" t="str">
            <v>Трубачевское</v>
          </cell>
        </row>
        <row r="115">
          <cell r="A115" t="str">
            <v>Тунгусовское</v>
          </cell>
        </row>
        <row r="116">
          <cell r="A116" t="str">
            <v>Турунтаевское</v>
          </cell>
        </row>
        <row r="117">
          <cell r="A117" t="str">
            <v>Тымское</v>
          </cell>
        </row>
        <row r="118">
          <cell r="A118" t="str">
            <v>Улу-Юльское</v>
          </cell>
        </row>
        <row r="119">
          <cell r="A119" t="str">
            <v>Уртамское</v>
          </cell>
        </row>
        <row r="120">
          <cell r="A120" t="str">
            <v>Усть-Бакчарское</v>
          </cell>
        </row>
        <row r="121">
          <cell r="A121" t="str">
            <v>Усть-Тымское</v>
          </cell>
        </row>
        <row r="122">
          <cell r="A122" t="str">
            <v>Усть-Чижапское</v>
          </cell>
        </row>
        <row r="123">
          <cell r="A123" t="str">
            <v>Чажемтовское</v>
          </cell>
        </row>
        <row r="124">
          <cell r="A124" t="str">
            <v>Чаинское</v>
          </cell>
        </row>
        <row r="125">
          <cell r="A125" t="str">
            <v>Чердатское</v>
          </cell>
        </row>
        <row r="126">
          <cell r="A126" t="str">
            <v>Черноярское</v>
          </cell>
        </row>
        <row r="127">
          <cell r="A127" t="str">
            <v>Чернышевское</v>
          </cell>
        </row>
        <row r="128">
          <cell r="A128" t="str">
            <v>Четское</v>
          </cell>
        </row>
        <row r="129">
          <cell r="A129" t="str">
            <v>Чилинское</v>
          </cell>
        </row>
        <row r="130">
          <cell r="A130" t="str">
            <v>Шегарское</v>
          </cell>
        </row>
        <row r="131">
          <cell r="A131" t="str">
            <v>Ягоднинское</v>
          </cell>
        </row>
        <row r="132">
          <cell r="A132" t="str">
            <v>Ягодное</v>
          </cell>
        </row>
      </sheetData>
      <sheetData sheetId="2"/>
      <sheetData sheetId="3"/>
      <sheetData sheetId="4">
        <row r="5">
          <cell r="N5">
            <v>1.04</v>
          </cell>
          <cell r="P5">
            <v>1.0509999999999999</v>
          </cell>
          <cell r="R5">
            <v>1.0469999999999999</v>
          </cell>
        </row>
        <row r="6">
          <cell r="O6">
            <v>1.04</v>
          </cell>
          <cell r="P6">
            <v>1.0509999999999999</v>
          </cell>
          <cell r="R6">
            <v>1.0469999999999999</v>
          </cell>
        </row>
        <row r="7">
          <cell r="O7">
            <v>1.04</v>
          </cell>
          <cell r="R7">
            <v>1.0469999999999999</v>
          </cell>
        </row>
        <row r="8">
          <cell r="N8">
            <v>1.04</v>
          </cell>
          <cell r="O8">
            <v>1.04</v>
          </cell>
          <cell r="R8">
            <v>1.0469999999999999</v>
          </cell>
        </row>
        <row r="11">
          <cell r="M11">
            <v>1.0349999999999999</v>
          </cell>
          <cell r="N11">
            <v>1.02</v>
          </cell>
          <cell r="Q11">
            <v>1.0249999999999999</v>
          </cell>
        </row>
        <row r="14">
          <cell r="N14">
            <v>1.04</v>
          </cell>
          <cell r="O14">
            <v>1.04</v>
          </cell>
        </row>
        <row r="19">
          <cell r="M19">
            <v>1.0469999999999999</v>
          </cell>
          <cell r="N19">
            <v>1.0780000000000001</v>
          </cell>
          <cell r="R19">
            <v>1.071</v>
          </cell>
        </row>
        <row r="20">
          <cell r="N20">
            <v>1.04</v>
          </cell>
          <cell r="O20">
            <v>1.04</v>
          </cell>
          <cell r="R20">
            <v>1.0469999999999999</v>
          </cell>
        </row>
        <row r="21">
          <cell r="M21">
            <v>1.04</v>
          </cell>
          <cell r="N21">
            <v>1.08</v>
          </cell>
          <cell r="R21">
            <v>1.0940000000000001</v>
          </cell>
        </row>
        <row r="23">
          <cell r="N23">
            <v>1</v>
          </cell>
          <cell r="O23">
            <v>1</v>
          </cell>
          <cell r="P23">
            <v>1</v>
          </cell>
          <cell r="R23">
            <v>1</v>
          </cell>
        </row>
        <row r="24">
          <cell r="N24">
            <v>1</v>
          </cell>
          <cell r="O24">
            <v>1</v>
          </cell>
          <cell r="P24">
            <v>1</v>
          </cell>
          <cell r="R24">
            <v>1</v>
          </cell>
        </row>
        <row r="25">
          <cell r="N25">
            <v>1</v>
          </cell>
          <cell r="O25">
            <v>1</v>
          </cell>
          <cell r="P25">
            <v>1</v>
          </cell>
          <cell r="R25">
            <v>1</v>
          </cell>
        </row>
        <row r="26">
          <cell r="N26">
            <v>1.04</v>
          </cell>
          <cell r="O26">
            <v>1.04</v>
          </cell>
          <cell r="R26">
            <v>1.0469999999999999</v>
          </cell>
        </row>
        <row r="31">
          <cell r="O31">
            <v>1.04</v>
          </cell>
        </row>
      </sheetData>
      <sheetData sheetId="5"/>
      <sheetData sheetId="6"/>
      <sheetData sheetId="7">
        <row r="8">
          <cell r="K8" t="str">
            <v xml:space="preserve">план организации 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A1" t="str">
            <v>Муниципальное унитарное предприятие Каргасокский "Тепловодоканал" Каргасокского сельского поселения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Анкета"/>
      <sheetName val="Прил 2.2 ОХР"/>
      <sheetName val="Прил 2.3 Прочие"/>
      <sheetName val="Прил 2.4 Проценты"/>
      <sheetName val="Прил 3.1 Сбыт"/>
      <sheetName val="Прил 3.2 Проч.цех."/>
      <sheetName val="Прил 5.1 Регламент"/>
      <sheetName val="Прил 5.2 Трансп"/>
      <sheetName val="Прил 5.3 Вспом произв"/>
      <sheetName val="Прил 6.1 Хоз.способ"/>
      <sheetName val="Прил 6.2 Подряд "/>
      <sheetName val="Прил 6.3 Материалы"/>
      <sheetName val="Прил 7.1 Спецодежда"/>
      <sheetName val="Прил 7.2 Химреагент"/>
      <sheetName val="Прил 7.3 Вспом."/>
      <sheetName val="Прил 8.1 ФОТ"/>
      <sheetName val="Прил 8.2 Числ."/>
      <sheetName val="Прил 9.1 Эл.энергия"/>
      <sheetName val="Прил 11.1 Имущество"/>
      <sheetName val="Прил 11.2 Аренда"/>
      <sheetName val="Прил 12.3 Тов.Вода"/>
      <sheetName val="Прил 12.4 Тов.Стоки"/>
      <sheetName val="Прил 12.8 Выручка вода"/>
      <sheetName val="Прил 12.9 Выручка стоки"/>
    </sheetNames>
    <sheetDataSet>
      <sheetData sheetId="0" refreshError="1"/>
      <sheetData sheetId="1" refreshError="1">
        <row r="8">
          <cell r="B8" t="str">
            <v>г. Томск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-расч"/>
      <sheetName val="ИПЦ-расч"/>
      <sheetName val="df13-16-расч"/>
      <sheetName val="печ-2-0"/>
      <sheetName val="электро -расч"/>
      <sheetName val="электр - 21.04-д03"/>
      <sheetName val="уголь-мазут"/>
      <sheetName val="Мир _цен"/>
      <sheetName val="vec"/>
      <sheetName val="df08-12"/>
      <sheetName val="ИЦПМЭР"/>
      <sheetName val="2030-ИПЦ"/>
      <sheetName val="df13-30 "/>
      <sheetName val="пч-2030"/>
      <sheetName val="df04-07"/>
      <sheetName val="ИПЦ-2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тарифная заявка"/>
      <sheetName val="списки"/>
      <sheetName val="Анкета"/>
      <sheetName val="дефляторы"/>
      <sheetName val="данные об организации"/>
      <sheetName val="баланс по МО"/>
      <sheetName val="баланс ВСН"/>
      <sheetName val="Техн характер системы"/>
      <sheetName val="свод потребности объемов эл.эн"/>
      <sheetName val="Электроэнергия "/>
      <sheetName val="аренда расчет"/>
      <sheetName val="Аренда"/>
      <sheetName val="земля"/>
      <sheetName val="амортизация и им.налог"/>
      <sheetName val="свод численности и ФОТ"/>
      <sheetName val="Численность"/>
      <sheetName val="ФОТ ПП"/>
      <sheetName val="ремонт хозспособ"/>
      <sheetName val="ремонт подряд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Прочие энергоресурсы"/>
      <sheetName val="маш-ч"/>
      <sheetName val="собств_трансп"/>
      <sheetName val="аренда и услуги транспорта"/>
      <sheetName val="Транспортные расходы"/>
      <sheetName val="вспом база"/>
      <sheetName val="вспомогательное производство"/>
      <sheetName val="цеховые расходы"/>
      <sheetName val="Базовая лаборатория"/>
      <sheetName val="ОХР база"/>
      <sheetName val=" ФОТ (ОХР)"/>
      <sheetName val="общехозяйственные"/>
      <sheetName val="Сбыт"/>
      <sheetName val="Бесхоз"/>
      <sheetName val="водный налог"/>
      <sheetName val="НП"/>
      <sheetName val="смета 2016"/>
      <sheetName val="смета 2017"/>
      <sheetName val="смета 2019"/>
      <sheetName val="НВВ16ф"/>
      <sheetName val="ППф"/>
      <sheetName val="ИПф"/>
      <sheetName val="ЭОР"/>
      <sheetName val="ЭОП"/>
      <sheetName val="НВВ методом ДИ"/>
      <sheetName val="ПП_МЭОР"/>
      <sheetName val="ПП_ДИ"/>
      <sheetName val="соц. выпл"/>
      <sheetName val="проценты банка"/>
      <sheetName val="отчет ПП"/>
      <sheetName val="смета согл_МЭОР"/>
      <sheetName val="ППсогл_МЭОР"/>
      <sheetName val="смета согл_ДИ"/>
      <sheetName val="ППсогл_ДИ"/>
      <sheetName val="приказ ДИ"/>
      <sheetName val="приказ МЭОР"/>
      <sheetName val="ЭЗ МЭОР"/>
      <sheetName val="ЭЗ Д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G8">
            <v>1.04</v>
          </cell>
          <cell r="H8">
            <v>1.04</v>
          </cell>
        </row>
        <row r="19">
          <cell r="E19">
            <v>1.07</v>
          </cell>
          <cell r="F19">
            <v>1.099</v>
          </cell>
          <cell r="G19">
            <v>1.07</v>
          </cell>
          <cell r="H19">
            <v>1.07</v>
          </cell>
          <cell r="I19">
            <v>1.07</v>
          </cell>
          <cell r="J19">
            <v>1.07</v>
          </cell>
        </row>
        <row r="25">
          <cell r="F25">
            <v>1.04</v>
          </cell>
          <cell r="G25">
            <v>1.04</v>
          </cell>
          <cell r="H25">
            <v>1.04</v>
          </cell>
          <cell r="I25">
            <v>1.04</v>
          </cell>
          <cell r="J25">
            <v>1.04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цехов"/>
      <sheetName val="Рез-ты"/>
      <sheetName val="внеш цены"/>
      <sheetName val="ш.Магн ., ГФГ"/>
      <sheetName val="ш.Естюн."/>
      <sheetName val="ш.Экспл."/>
      <sheetName val="ВАЦ"/>
      <sheetName val="ЛАЦ"/>
      <sheetName val="РЭП"/>
      <sheetName val="ПЖТ"/>
      <sheetName val="РОР, УВР"/>
      <sheetName val="Сол. к-р"/>
      <sheetName val="РМП"/>
      <sheetName val="Автоцех"/>
      <sheetName val="ОТК,ВВО,ЦЛК"/>
      <sheetName val="ЛООС"/>
      <sheetName val="январь_1"/>
      <sheetName val="январь"/>
      <sheetName val="февраль"/>
      <sheetName val="2 мес"/>
      <sheetName val="март"/>
      <sheetName val="Макро"/>
      <sheetName val="Дебиторка"/>
      <sheetName val="титул БДР"/>
      <sheetName val="Оборудование_стоим"/>
      <sheetName val="Лист1"/>
      <sheetName val="БДДС_нов"/>
      <sheetName val="заявка_на_произ"/>
      <sheetName val="инвестиции"/>
      <sheetName val="июнь9"/>
      <sheetName val="1.2.1"/>
      <sheetName val="2.2.4"/>
      <sheetName val="Калькуляции"/>
      <sheetName val="246 - 2вариант"/>
      <sheetName val="план"/>
      <sheetName val="Россия-экспорт"/>
      <sheetName val="Гр5(о)"/>
      <sheetName val="ТоКС-э"/>
      <sheetName val="График"/>
      <sheetName val="оборудование"/>
      <sheetName val="исход-итог"/>
      <sheetName val="Параметры"/>
      <sheetName val="затр_подх"/>
      <sheetName val="восст"/>
      <sheetName val="списки ДП"/>
      <sheetName val="BS_PL_Presentation"/>
      <sheetName val="Model Porfolio"/>
      <sheetName val="полугодие"/>
      <sheetName val="#ССЫЛКА"/>
      <sheetName val="база1"/>
      <sheetName val="Виды затрат"/>
      <sheetName val="Единицы консолидации"/>
      <sheetName val="Счета"/>
      <sheetName val="Виды движения"/>
      <sheetName val="Цены"/>
      <sheetName val="Цеховые"/>
      <sheetName val="Центральные"/>
      <sheetName val="дочки"/>
      <sheetName val="246 без до-ек без 230"/>
      <sheetName val="246 без до-ек без 230 (2)"/>
      <sheetName val="SETKI"/>
      <sheetName val="Контроль"/>
      <sheetName val="I-S"/>
      <sheetName val="энергобалансы"/>
      <sheetName val="ВиВ"/>
    </sheetNames>
    <sheetDataSet>
      <sheetData sheetId="0" refreshError="1">
        <row r="5">
          <cell r="D5">
            <v>1.25</v>
          </cell>
        </row>
        <row r="6">
          <cell r="D6">
            <v>0.43</v>
          </cell>
        </row>
        <row r="7">
          <cell r="D7">
            <v>0.53</v>
          </cell>
        </row>
        <row r="9">
          <cell r="D9">
            <v>0.65</v>
          </cell>
        </row>
        <row r="10">
          <cell r="D10">
            <v>76.95</v>
          </cell>
        </row>
        <row r="13">
          <cell r="D13">
            <v>138.6</v>
          </cell>
        </row>
        <row r="14">
          <cell r="D14">
            <v>15.52</v>
          </cell>
        </row>
        <row r="15">
          <cell r="D15">
            <v>31.12</v>
          </cell>
        </row>
        <row r="16">
          <cell r="D16">
            <v>450.56</v>
          </cell>
        </row>
        <row r="17">
          <cell r="D17">
            <v>690.42</v>
          </cell>
        </row>
        <row r="19">
          <cell r="D19">
            <v>104.26</v>
          </cell>
        </row>
        <row r="20">
          <cell r="D20">
            <v>59.09</v>
          </cell>
        </row>
        <row r="21">
          <cell r="D21">
            <v>55.78</v>
          </cell>
        </row>
        <row r="22">
          <cell r="D22">
            <v>3231</v>
          </cell>
        </row>
        <row r="25">
          <cell r="D25">
            <v>239.88</v>
          </cell>
        </row>
        <row r="26">
          <cell r="D26">
            <v>24.248999999999999</v>
          </cell>
        </row>
        <row r="29">
          <cell r="D29">
            <v>174.8</v>
          </cell>
        </row>
        <row r="30">
          <cell r="D30">
            <v>840.72</v>
          </cell>
        </row>
        <row r="31">
          <cell r="D31">
            <v>81.010000000000005</v>
          </cell>
        </row>
        <row r="34">
          <cell r="D34">
            <v>18.79</v>
          </cell>
        </row>
        <row r="35">
          <cell r="D35">
            <v>449.71</v>
          </cell>
        </row>
        <row r="41">
          <cell r="D41">
            <v>19.87</v>
          </cell>
        </row>
        <row r="44">
          <cell r="D44">
            <v>0.77</v>
          </cell>
        </row>
        <row r="47">
          <cell r="D47">
            <v>0.18</v>
          </cell>
        </row>
        <row r="50">
          <cell r="D50">
            <v>0.44</v>
          </cell>
        </row>
        <row r="52">
          <cell r="D52">
            <v>1.6519999999999999</v>
          </cell>
        </row>
        <row r="54">
          <cell r="D54">
            <v>1287.18</v>
          </cell>
        </row>
        <row r="56">
          <cell r="D56">
            <v>1818.22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одство электроэнергии"/>
      <sheetName val="Параметры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разбивка (3)"/>
      <sheetName val="разбивка (2)"/>
      <sheetName val="Анкета"/>
      <sheetName val="Т.1.1."/>
      <sheetName val="Т.1.2."/>
      <sheetName val="Т.1.4."/>
      <sheetName val="Т.1.5."/>
      <sheetName val="Т.1.6."/>
      <sheetName val="1.15 без пароля"/>
      <sheetName val="Т.1.15."/>
      <sheetName val="Лист1"/>
      <sheetName val="ЗП"/>
      <sheetName val="Смета (2)"/>
      <sheetName val="1.21 без паролей с уменьшением"/>
      <sheetName val="Распределение 23,25."/>
      <sheetName val="Распределение 26"/>
      <sheetName val="факт инструмент 2008 "/>
      <sheetName val="1 к 1.15"/>
      <sheetName val="факт спецодежда 2008"/>
      <sheetName val="2 к 1.15."/>
      <sheetName val="свод 2008 "/>
      <sheetName val="КР муниц."/>
      <sheetName val="КР собств."/>
      <sheetName val="ТР муниц."/>
      <sheetName val="ТР собств."/>
      <sheetName val="капитальный ремонт (2)"/>
      <sheetName val="капитальный ремонт"/>
      <sheetName val="разбивка"/>
      <sheetName val="4.2 к 1.15"/>
      <sheetName val="4.1 к 1.15"/>
      <sheetName val="произ.программа"/>
      <sheetName val="5.1 к 1.15 без пароля"/>
      <sheetName val="5.1 к 1.15."/>
      <sheetName val="5.2 к 1.15."/>
      <sheetName val="5.3 к 1.15."/>
      <sheetName val="5.4. к 1.15 без пароля"/>
      <sheetName val="5.4 к 1.15."/>
      <sheetName val="Автотрансп. расх. разб."/>
      <sheetName val="6 к 1.15 без пароля"/>
      <sheetName val="6 к 1.15."/>
      <sheetName val="6 к 1.15 без пароля (2)"/>
      <sheetName val="7 к 1.15 без пароля"/>
      <sheetName val="7 к 1.15."/>
      <sheetName val="ОХР"/>
      <sheetName val="8 к 1.15."/>
      <sheetName val="Т.1.16."/>
      <sheetName val="8 к 1.15. (2)"/>
      <sheetName val="Т1.16"/>
      <sheetName val="Т1.16 ТТУ"/>
      <sheetName val="П1.16"/>
      <sheetName val="П1.17"/>
      <sheetName val="17 (3)"/>
      <sheetName val="1 к 1.17 без пароля"/>
      <sheetName val="1 к 1.17."/>
      <sheetName val="аренда имущества"/>
      <sheetName val="2010г."/>
      <sheetName val="2 к 1.17."/>
      <sheetName val="1.21 без паролей"/>
      <sheetName val="1.21."/>
      <sheetName val="П1. к 1.21."/>
      <sheetName val="П2. к1.21."/>
      <sheetName val="P2.1 (2)"/>
      <sheetName val="P2.2 (2)"/>
    </sheetNames>
    <sheetDataSet>
      <sheetData sheetId="0" refreshError="1">
        <row r="4">
          <cell r="B4">
            <v>2009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 i-1"/>
      <sheetName val="РчСтЭЭ_УП i-2"/>
      <sheetName val="РчСтЭЭ_Ф"/>
      <sheetName val="РчСтГМ"/>
      <sheetName val="РчСтГМ_УП i-1"/>
      <sheetName val="РчСтГМ_УП i-2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>
        <row r="14">
          <cell r="B14">
            <v>2010</v>
          </cell>
        </row>
        <row r="15">
          <cell r="B15">
            <v>2009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правочники"/>
      <sheetName val="1"/>
      <sheetName val="Регионы"/>
    </sheetNames>
    <sheetDataSet>
      <sheetData sheetId="0" refreshError="1"/>
      <sheetData sheetId="1" refreshError="1"/>
      <sheetData sheetId="2">
        <row r="4">
          <cell r="A4" t="str">
            <v>ФГУП "СХК"</v>
          </cell>
        </row>
      </sheetData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нов"/>
      <sheetName val="БДДС"/>
      <sheetName val="КЭС_структура_нов"/>
      <sheetName val="НС_АИР"/>
      <sheetName val="all"/>
      <sheetName val="Группа_эфф_отчет_накоп 12.3"/>
      <sheetName val="актив_ЮЛ"/>
      <sheetName val="Лист3"/>
    </sheetNames>
    <sheetDataSet>
      <sheetData sheetId="0" refreshError="1">
        <row r="2">
          <cell r="C2" t="str">
            <v>Бюджет движения денежных средств ЗАО "КЭС" на 2005г., USD</v>
          </cell>
        </row>
        <row r="4">
          <cell r="C4" t="str">
            <v>Наименование статей</v>
          </cell>
          <cell r="E4" t="str">
            <v>январь</v>
          </cell>
          <cell r="F4" t="str">
            <v>февраль</v>
          </cell>
          <cell r="G4" t="str">
            <v>март</v>
          </cell>
          <cell r="H4" t="str">
            <v>1 квартал</v>
          </cell>
        </row>
        <row r="7">
          <cell r="C7" t="str">
            <v>Остаток денежных средств на начало периода</v>
          </cell>
          <cell r="E7">
            <v>2058743</v>
          </cell>
          <cell r="F7">
            <v>1487383.6345000928</v>
          </cell>
          <cell r="G7">
            <v>1666617.7970000943</v>
          </cell>
          <cell r="H7">
            <v>2058743</v>
          </cell>
        </row>
        <row r="8">
          <cell r="C8" t="str">
            <v>Остаток средств на р/c</v>
          </cell>
          <cell r="E8">
            <v>0</v>
          </cell>
          <cell r="F8">
            <v>0</v>
          </cell>
          <cell r="G8">
            <v>0</v>
          </cell>
        </row>
        <row r="9">
          <cell r="C9" t="str">
            <v>КЭС</v>
          </cell>
        </row>
        <row r="10">
          <cell r="C10" t="str">
            <v>Инфраструктура-резиденты</v>
          </cell>
        </row>
        <row r="11">
          <cell r="C11" t="str">
            <v>Остаток ср. на вал. счете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КЭС</v>
          </cell>
        </row>
        <row r="13">
          <cell r="C13" t="str">
            <v>Инфраструктура-резиденты</v>
          </cell>
        </row>
        <row r="14">
          <cell r="C14" t="str">
            <v>Инфраструктура-нерезиденты</v>
          </cell>
        </row>
        <row r="15">
          <cell r="C15" t="str">
            <v>Спец. счета в банках</v>
          </cell>
          <cell r="E15">
            <v>0</v>
          </cell>
          <cell r="F15">
            <v>0</v>
          </cell>
          <cell r="G15">
            <v>0</v>
          </cell>
        </row>
        <row r="16">
          <cell r="C16" t="str">
            <v>КЭС</v>
          </cell>
        </row>
        <row r="17">
          <cell r="C17" t="str">
            <v>Инфраструктура-резиденты</v>
          </cell>
        </row>
        <row r="18">
          <cell r="C18" t="str">
            <v>Инфраструктура-нерезиденты</v>
          </cell>
        </row>
        <row r="19">
          <cell r="C19" t="str">
            <v>Остаток средств в кассе</v>
          </cell>
        </row>
        <row r="21">
          <cell r="C21" t="str">
            <v>ОПЕРАЦИОННАЯ ДЕЯТЕЛЬНОСТЬ</v>
          </cell>
        </row>
        <row r="22">
          <cell r="C22" t="str">
            <v>ПОСТУПЛЕНИЯ</v>
          </cell>
          <cell r="E22">
            <v>179075</v>
          </cell>
          <cell r="F22">
            <v>179075</v>
          </cell>
          <cell r="G22">
            <v>177965</v>
          </cell>
          <cell r="H22">
            <v>536115</v>
          </cell>
        </row>
        <row r="23">
          <cell r="C23" t="str">
            <v xml:space="preserve">Поступления по агентским договорам 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C24" t="str">
            <v>Поступления по консультационным договорам (для финансирования операционной деятельности)</v>
          </cell>
        </row>
        <row r="25">
          <cell r="C25" t="str">
            <v>Услуги по управлению активами</v>
          </cell>
          <cell r="E25">
            <v>56500</v>
          </cell>
          <cell r="F25">
            <v>56500</v>
          </cell>
          <cell r="G25">
            <v>56500</v>
          </cell>
          <cell r="H25">
            <v>169500</v>
          </cell>
        </row>
        <row r="26">
          <cell r="C26" t="str">
            <v>Доход от ДУ ОАО "Иркутскэнерго"</v>
          </cell>
          <cell r="E26">
            <v>56500</v>
          </cell>
          <cell r="F26">
            <v>56500</v>
          </cell>
          <cell r="G26">
            <v>56500</v>
          </cell>
          <cell r="H26">
            <v>169500</v>
          </cell>
        </row>
        <row r="27">
          <cell r="C27" t="str">
            <v>Доходы от управления (РГХ)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C28" t="str">
            <v>Поступления в оплату централизованных функций</v>
          </cell>
          <cell r="E28">
            <v>71494</v>
          </cell>
          <cell r="F28">
            <v>71494</v>
          </cell>
          <cell r="G28">
            <v>71494</v>
          </cell>
          <cell r="H28">
            <v>214482</v>
          </cell>
        </row>
        <row r="29">
          <cell r="C29" t="str">
            <v>ФЦП</v>
          </cell>
          <cell r="H29">
            <v>0</v>
          </cell>
        </row>
        <row r="30">
          <cell r="C30" t="str">
            <v>МЭБ (1 полугодие)</v>
          </cell>
          <cell r="E30">
            <v>23066</v>
          </cell>
          <cell r="F30">
            <v>23066</v>
          </cell>
          <cell r="G30">
            <v>23066</v>
          </cell>
          <cell r="H30">
            <v>69198</v>
          </cell>
        </row>
        <row r="31">
          <cell r="C31" t="str">
            <v>Энергетическое строительство</v>
          </cell>
          <cell r="E31">
            <v>13811</v>
          </cell>
          <cell r="F31">
            <v>13811</v>
          </cell>
          <cell r="G31">
            <v>13811</v>
          </cell>
          <cell r="H31">
            <v>41433</v>
          </cell>
        </row>
        <row r="32">
          <cell r="C32" t="str">
            <v>ГазХолдинг</v>
          </cell>
        </row>
        <row r="33">
          <cell r="C33" t="str">
            <v>КЭС-Бизнессервис</v>
          </cell>
        </row>
        <row r="34">
          <cell r="C34" t="str">
            <v>Энергетические решения</v>
          </cell>
          <cell r="E34">
            <v>16417</v>
          </cell>
          <cell r="F34">
            <v>16417</v>
          </cell>
          <cell r="G34">
            <v>16417</v>
          </cell>
          <cell r="H34">
            <v>49251</v>
          </cell>
        </row>
        <row r="35">
          <cell r="C35" t="str">
            <v>Трейдинг</v>
          </cell>
          <cell r="E35">
            <v>18200</v>
          </cell>
          <cell r="F35">
            <v>18200</v>
          </cell>
          <cell r="G35">
            <v>18200</v>
          </cell>
          <cell r="H35">
            <v>54600</v>
          </cell>
        </row>
        <row r="36">
          <cell r="C36" t="str">
            <v>Прочие доходы и возмещения</v>
          </cell>
          <cell r="E36">
            <v>51081</v>
          </cell>
          <cell r="F36">
            <v>51081</v>
          </cell>
          <cell r="G36">
            <v>49971</v>
          </cell>
          <cell r="H36">
            <v>152133</v>
          </cell>
        </row>
        <row r="37">
          <cell r="C37" t="str">
            <v>Консалтинг</v>
          </cell>
        </row>
        <row r="38">
          <cell r="C38" t="str">
            <v>Поступления от субаренды, сублизинга</v>
          </cell>
          <cell r="E38">
            <v>51081</v>
          </cell>
          <cell r="F38">
            <v>51081</v>
          </cell>
          <cell r="G38">
            <v>49971</v>
          </cell>
          <cell r="H38">
            <v>152133</v>
          </cell>
        </row>
        <row r="39">
          <cell r="C39" t="str">
            <v>Поступления от продажи ОС и НМА (менее 10 тыс. долл.)</v>
          </cell>
        </row>
        <row r="40">
          <cell r="C40" t="str">
            <v>Прочие поступления</v>
          </cell>
        </row>
        <row r="41">
          <cell r="C41" t="str">
            <v>ВЫПЛАТЫ (АУР)</v>
          </cell>
          <cell r="E41">
            <v>861201.58847232128</v>
          </cell>
          <cell r="F41">
            <v>1030837.1353167663</v>
          </cell>
          <cell r="G41">
            <v>1281082.1635990264</v>
          </cell>
          <cell r="H41">
            <v>3173120.8873881139</v>
          </cell>
        </row>
        <row r="42">
          <cell r="C42" t="str">
            <v>Оплата централизованных функций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C43" t="str">
            <v>Оплата централизованных функций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C44" t="str">
            <v>Вознаграждение персоналу</v>
          </cell>
          <cell r="E44">
            <v>381318.02063218394</v>
          </cell>
          <cell r="F44">
            <v>389409.81028735632</v>
          </cell>
          <cell r="G44">
            <v>388800.6473563218</v>
          </cell>
          <cell r="H44">
            <v>1159528.4782758621</v>
          </cell>
        </row>
        <row r="45">
          <cell r="C45" t="str">
            <v>Оклад NET</v>
          </cell>
          <cell r="E45">
            <v>284405</v>
          </cell>
          <cell r="F45">
            <v>255695</v>
          </cell>
          <cell r="G45">
            <v>265320</v>
          </cell>
          <cell r="H45">
            <v>805420</v>
          </cell>
        </row>
        <row r="46">
          <cell r="C46" t="str">
            <v>Премия NET</v>
          </cell>
          <cell r="E46">
            <v>14220.25</v>
          </cell>
          <cell r="F46">
            <v>12784.75</v>
          </cell>
          <cell r="G46">
            <v>13266</v>
          </cell>
          <cell r="H46">
            <v>40271</v>
          </cell>
        </row>
        <row r="47">
          <cell r="C47" t="str">
            <v>Иные выплаты персоналу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C48" t="str">
            <v>НДФЛ</v>
          </cell>
          <cell r="E48">
            <v>44622.163793103457</v>
          </cell>
          <cell r="F48">
            <v>40117.663793103449</v>
          </cell>
          <cell r="G48">
            <v>41627.79310344829</v>
          </cell>
          <cell r="H48">
            <v>126367.62068965519</v>
          </cell>
        </row>
        <row r="49">
          <cell r="C49" t="str">
            <v>ЕСН</v>
          </cell>
          <cell r="E49">
            <v>35106.240172413796</v>
          </cell>
          <cell r="F49">
            <v>77848.02982758623</v>
          </cell>
          <cell r="G49">
            <v>65622.487586206887</v>
          </cell>
          <cell r="H49">
            <v>178576.75758620689</v>
          </cell>
        </row>
        <row r="50">
          <cell r="C50" t="str">
            <v>Соцпакет</v>
          </cell>
          <cell r="E50">
            <v>2964.3666666666668</v>
          </cell>
          <cell r="F50">
            <v>2964.3666666666668</v>
          </cell>
          <cell r="G50">
            <v>2964.3666666666668</v>
          </cell>
          <cell r="H50">
            <v>8893.1</v>
          </cell>
        </row>
        <row r="51">
          <cell r="C51" t="str">
            <v>Расходы на HR</v>
          </cell>
          <cell r="E51">
            <v>34116</v>
          </cell>
          <cell r="F51">
            <v>63566.137931034478</v>
          </cell>
          <cell r="G51">
            <v>50194.413793103449</v>
          </cell>
          <cell r="H51">
            <v>147876.55172413791</v>
          </cell>
        </row>
        <row r="52">
          <cell r="C52" t="str">
            <v>Подбор персонала</v>
          </cell>
          <cell r="E52">
            <v>17000</v>
          </cell>
          <cell r="F52">
            <v>0</v>
          </cell>
          <cell r="G52">
            <v>9000</v>
          </cell>
          <cell r="H52">
            <v>26000</v>
          </cell>
        </row>
        <row r="53">
          <cell r="C53" t="str">
            <v xml:space="preserve">Расходы на развитие персонала </v>
          </cell>
          <cell r="E53">
            <v>14616</v>
          </cell>
          <cell r="F53">
            <v>16066.137931034482</v>
          </cell>
          <cell r="G53">
            <v>38694.413793103449</v>
          </cell>
          <cell r="H53">
            <v>69376.551724137928</v>
          </cell>
        </row>
        <row r="54">
          <cell r="C54" t="str">
            <v>Социальные программы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C55" t="str">
            <v xml:space="preserve">Прочие расходы на персонал </v>
          </cell>
          <cell r="E55">
            <v>2500</v>
          </cell>
          <cell r="F55">
            <v>47500</v>
          </cell>
          <cell r="G55">
            <v>2500</v>
          </cell>
          <cell r="H55">
            <v>52500</v>
          </cell>
        </row>
        <row r="56">
          <cell r="C56" t="str">
            <v>Командировочные</v>
          </cell>
          <cell r="E56">
            <v>31004.999999999996</v>
          </cell>
          <cell r="F56">
            <v>45298.213103448274</v>
          </cell>
          <cell r="G56">
            <v>33967.389655172417</v>
          </cell>
          <cell r="H56">
            <v>110270.60275862069</v>
          </cell>
        </row>
        <row r="57">
          <cell r="C57" t="str">
            <v>Командировочные</v>
          </cell>
          <cell r="E57">
            <v>31004.999999999996</v>
          </cell>
          <cell r="F57">
            <v>45298.213103448274</v>
          </cell>
          <cell r="G57">
            <v>33967.389655172417</v>
          </cell>
          <cell r="H57">
            <v>110270.60275862069</v>
          </cell>
        </row>
        <row r="58">
          <cell r="C58" t="str">
            <v>Представительские</v>
          </cell>
          <cell r="E58">
            <v>8250</v>
          </cell>
          <cell r="F58">
            <v>8250</v>
          </cell>
          <cell r="G58">
            <v>8250</v>
          </cell>
          <cell r="H58">
            <v>24750</v>
          </cell>
        </row>
        <row r="59">
          <cell r="C59" t="str">
            <v>Представительские</v>
          </cell>
          <cell r="E59">
            <v>8250</v>
          </cell>
          <cell r="F59">
            <v>8250</v>
          </cell>
          <cell r="G59">
            <v>8250</v>
          </cell>
          <cell r="H59">
            <v>24750</v>
          </cell>
        </row>
        <row r="60">
          <cell r="C60" t="str">
            <v>Расходы на ИТ</v>
          </cell>
          <cell r="E60">
            <v>141370.66666666669</v>
          </cell>
          <cell r="F60">
            <v>87705</v>
          </cell>
          <cell r="G60">
            <v>70893.333333333343</v>
          </cell>
          <cell r="H60">
            <v>299969</v>
          </cell>
        </row>
        <row r="61">
          <cell r="C61" t="str">
            <v>Мобильная связь</v>
          </cell>
          <cell r="E61">
            <v>17230</v>
          </cell>
          <cell r="F61">
            <v>18280</v>
          </cell>
          <cell r="G61">
            <v>18280</v>
          </cell>
          <cell r="H61">
            <v>53790</v>
          </cell>
        </row>
        <row r="62">
          <cell r="C62" t="str">
            <v>Приобретение компьютеров, оргтехники, средств связи</v>
          </cell>
          <cell r="E62">
            <v>49821</v>
          </cell>
          <cell r="F62">
            <v>8233.3333333333339</v>
          </cell>
          <cell r="G62">
            <v>6816.666666666667</v>
          </cell>
          <cell r="H62">
            <v>64871</v>
          </cell>
        </row>
        <row r="63">
          <cell r="C63" t="str">
            <v>Амортизация ОС и НМА (ИТ)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C64" t="str">
            <v>Аренда ОС и НМА (ИТ)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C65" t="str">
            <v>Лизинг ОС и НМА (ИТ)</v>
          </cell>
          <cell r="E65">
            <v>16055</v>
          </cell>
          <cell r="F65">
            <v>16057</v>
          </cell>
          <cell r="G65">
            <v>16058</v>
          </cell>
          <cell r="H65">
            <v>48170</v>
          </cell>
        </row>
        <row r="66">
          <cell r="C66" t="str">
            <v>Информационные услуги</v>
          </cell>
          <cell r="E66">
            <v>19659.666666666668</v>
          </cell>
          <cell r="F66">
            <v>32534.666666666672</v>
          </cell>
          <cell r="G66">
            <v>13134.666666666666</v>
          </cell>
          <cell r="H66">
            <v>65329.000000000007</v>
          </cell>
        </row>
        <row r="67">
          <cell r="C67" t="str">
            <v>Расходные материалы</v>
          </cell>
          <cell r="E67">
            <v>16605</v>
          </cell>
          <cell r="F67">
            <v>0</v>
          </cell>
          <cell r="G67">
            <v>0</v>
          </cell>
          <cell r="H67">
            <v>16605</v>
          </cell>
        </row>
        <row r="68">
          <cell r="C68" t="str">
            <v>Ремонт и эксплуатация (ИТ)</v>
          </cell>
          <cell r="E68">
            <v>0</v>
          </cell>
          <cell r="F68">
            <v>1500</v>
          </cell>
          <cell r="G68">
            <v>0</v>
          </cell>
          <cell r="H68">
            <v>1500</v>
          </cell>
        </row>
        <row r="69">
          <cell r="C69" t="str">
            <v>Страхование (ИТ)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Связь и интернет</v>
          </cell>
          <cell r="E70">
            <v>11000</v>
          </cell>
          <cell r="F70">
            <v>11000</v>
          </cell>
          <cell r="G70">
            <v>11000</v>
          </cell>
          <cell r="H70">
            <v>33000</v>
          </cell>
        </row>
        <row r="71">
          <cell r="C71" t="str">
            <v>Прочие расходы на ИТ</v>
          </cell>
          <cell r="E71">
            <v>11000</v>
          </cell>
          <cell r="F71">
            <v>100</v>
          </cell>
          <cell r="G71">
            <v>5604</v>
          </cell>
          <cell r="H71">
            <v>16704</v>
          </cell>
        </row>
        <row r="72">
          <cell r="C72" t="str">
            <v>Расходы на содержание помещений</v>
          </cell>
          <cell r="E72">
            <v>140645.20000000001</v>
          </cell>
          <cell r="F72">
            <v>125713.2</v>
          </cell>
          <cell r="G72">
            <v>123240.2</v>
          </cell>
          <cell r="H72">
            <v>389598.60000000003</v>
          </cell>
        </row>
        <row r="73">
          <cell r="C73" t="str">
            <v>Приобретение мебели, офис. Оборудования</v>
          </cell>
          <cell r="E73">
            <v>19450</v>
          </cell>
          <cell r="F73">
            <v>5098</v>
          </cell>
          <cell r="G73">
            <v>2600</v>
          </cell>
          <cell r="H73">
            <v>27148</v>
          </cell>
        </row>
        <row r="74">
          <cell r="C74" t="str">
            <v>Амортизация ОС (АХО)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C75" t="str">
            <v>Аренда ОС (АХО)</v>
          </cell>
          <cell r="E75">
            <v>109224.2</v>
          </cell>
          <cell r="F75">
            <v>109224.2</v>
          </cell>
          <cell r="G75">
            <v>109224.2</v>
          </cell>
          <cell r="H75">
            <v>327672.59999999998</v>
          </cell>
        </row>
        <row r="76">
          <cell r="C76" t="str">
            <v>Лизинг ОС (АХО)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C77" t="str">
            <v>Ремонт и эксплуатация (вкл. ремонт по заявке)</v>
          </cell>
          <cell r="E77">
            <v>8411</v>
          </cell>
          <cell r="F77">
            <v>8411</v>
          </cell>
          <cell r="G77">
            <v>8481</v>
          </cell>
          <cell r="H77">
            <v>25303</v>
          </cell>
        </row>
        <row r="78">
          <cell r="C78" t="str">
            <v>Страхование ОС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C79" t="str">
            <v>Расходы на АХР (канц.)</v>
          </cell>
          <cell r="E79">
            <v>3560</v>
          </cell>
          <cell r="F79">
            <v>2980</v>
          </cell>
          <cell r="G79">
            <v>2935</v>
          </cell>
          <cell r="H79">
            <v>9475</v>
          </cell>
        </row>
        <row r="80">
          <cell r="C80" t="str">
            <v>Транспорт</v>
          </cell>
          <cell r="E80">
            <v>17173.841638225254</v>
          </cell>
          <cell r="F80">
            <v>22493.295563139931</v>
          </cell>
          <cell r="G80">
            <v>18133.758361774744</v>
          </cell>
          <cell r="H80">
            <v>57800.895563139929</v>
          </cell>
        </row>
        <row r="81">
          <cell r="C81" t="str">
            <v>Амортизация а/м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C82" t="str">
            <v>Аренда а/м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C83" t="str">
            <v xml:space="preserve">Лизинг а/м </v>
          </cell>
          <cell r="E83">
            <v>9441.8416382252562</v>
          </cell>
          <cell r="F83">
            <v>9442.2955631399309</v>
          </cell>
          <cell r="G83">
            <v>9529.7583617747423</v>
          </cell>
          <cell r="H83">
            <v>28413.895563139929</v>
          </cell>
        </row>
        <row r="84">
          <cell r="C84" t="str">
            <v>Ремонт и эксплуатация а/м</v>
          </cell>
          <cell r="E84">
            <v>2312</v>
          </cell>
          <cell r="F84">
            <v>1800</v>
          </cell>
          <cell r="G84">
            <v>2824</v>
          </cell>
          <cell r="H84">
            <v>6936</v>
          </cell>
        </row>
        <row r="85">
          <cell r="C85" t="str">
            <v>ГСМ</v>
          </cell>
          <cell r="E85">
            <v>2540</v>
          </cell>
          <cell r="F85">
            <v>2540</v>
          </cell>
          <cell r="G85">
            <v>2540</v>
          </cell>
          <cell r="H85">
            <v>7620</v>
          </cell>
        </row>
        <row r="86">
          <cell r="C86" t="str">
            <v>Страхование А/м</v>
          </cell>
          <cell r="E86">
            <v>0</v>
          </cell>
          <cell r="F86">
            <v>1218</v>
          </cell>
          <cell r="G86">
            <v>0</v>
          </cell>
          <cell r="H86">
            <v>1218</v>
          </cell>
        </row>
        <row r="87">
          <cell r="C87" t="str">
            <v>Прочие расходы на транспорт</v>
          </cell>
          <cell r="E87">
            <v>2880</v>
          </cell>
          <cell r="F87">
            <v>7493</v>
          </cell>
          <cell r="G87">
            <v>3240</v>
          </cell>
          <cell r="H87">
            <v>13613</v>
          </cell>
        </row>
        <row r="88">
          <cell r="C88" t="str">
            <v>Расходы на консалтинг, аудит</v>
          </cell>
          <cell r="E88">
            <v>14590.000000000007</v>
          </cell>
          <cell r="F88">
            <v>131000</v>
          </cell>
          <cell r="G88">
            <v>50498</v>
          </cell>
          <cell r="H88">
            <v>196088</v>
          </cell>
        </row>
        <row r="89">
          <cell r="C89" t="str">
            <v>Аудиторские услуги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C90" t="str">
            <v>Консалтинг</v>
          </cell>
          <cell r="E90">
            <v>14590.000000000007</v>
          </cell>
          <cell r="F90">
            <v>9000</v>
          </cell>
          <cell r="G90">
            <v>6498</v>
          </cell>
          <cell r="H90">
            <v>30088.000000000007</v>
          </cell>
        </row>
        <row r="91">
          <cell r="C91" t="str">
            <v>Консалтинг-РГХ</v>
          </cell>
          <cell r="E91">
            <v>0</v>
          </cell>
          <cell r="F91">
            <v>122000</v>
          </cell>
          <cell r="G91">
            <v>44000</v>
          </cell>
          <cell r="H91">
            <v>166000</v>
          </cell>
        </row>
        <row r="92">
          <cell r="C92" t="str">
            <v>Расходы на поддержку решений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C93" t="str">
            <v>Прочие консультационные расходы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C94" t="str">
            <v>Расходы на юридическое сопровождение</v>
          </cell>
          <cell r="E94">
            <v>862</v>
          </cell>
          <cell r="F94">
            <v>862</v>
          </cell>
          <cell r="G94">
            <v>3364</v>
          </cell>
          <cell r="H94">
            <v>5088</v>
          </cell>
        </row>
        <row r="95">
          <cell r="C95" t="str">
            <v>Юридические услуги</v>
          </cell>
          <cell r="E95">
            <v>862</v>
          </cell>
          <cell r="F95">
            <v>862</v>
          </cell>
          <cell r="G95">
            <v>3364</v>
          </cell>
          <cell r="H95">
            <v>5088</v>
          </cell>
        </row>
        <row r="96">
          <cell r="C96" t="str">
            <v>Судебные издержки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C97" t="str">
            <v>Расходы на PR и маркетинг</v>
          </cell>
          <cell r="E97">
            <v>34408.25</v>
          </cell>
          <cell r="F97">
            <v>35653.75</v>
          </cell>
          <cell r="G97">
            <v>27703.75</v>
          </cell>
          <cell r="H97">
            <v>97765.75</v>
          </cell>
        </row>
        <row r="98">
          <cell r="C98" t="str">
            <v>GR-расходы</v>
          </cell>
          <cell r="E98">
            <v>8000</v>
          </cell>
          <cell r="F98">
            <v>9400</v>
          </cell>
          <cell r="G98">
            <v>8000</v>
          </cell>
          <cell r="H98">
            <v>25400</v>
          </cell>
        </row>
        <row r="99">
          <cell r="C99" t="str">
            <v xml:space="preserve">Дизайн, полиграфия и сувенирная продукция </v>
          </cell>
          <cell r="E99">
            <v>16749.666666666664</v>
          </cell>
          <cell r="F99">
            <v>15199.666666666664</v>
          </cell>
          <cell r="G99">
            <v>9450.6666666666679</v>
          </cell>
          <cell r="H99">
            <v>41400</v>
          </cell>
        </row>
        <row r="100">
          <cell r="C100" t="str">
            <v>Размещение рекламы и информации (в т.ч.выставки)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C101" t="str">
            <v>Медиа-мероприятия</v>
          </cell>
          <cell r="E101">
            <v>4600</v>
          </cell>
          <cell r="F101">
            <v>5650</v>
          </cell>
          <cell r="G101">
            <v>4150</v>
          </cell>
          <cell r="H101">
            <v>14400</v>
          </cell>
        </row>
        <row r="102">
          <cell r="C102" t="str">
            <v>PR-мероприятия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C103" t="str">
            <v>Международные проекты и мероприятия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C104" t="str">
            <v>Прочие PR-расходы</v>
          </cell>
          <cell r="E104">
            <v>5058.583333333333</v>
          </cell>
          <cell r="F104">
            <v>5404.083333333333</v>
          </cell>
          <cell r="G104">
            <v>6103.083333333333</v>
          </cell>
          <cell r="H104">
            <v>16565.75</v>
          </cell>
        </row>
        <row r="105">
          <cell r="C105" t="str">
            <v>Подписка на СМИ и литература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C106" t="str">
            <v>Транзакционные расходы</v>
          </cell>
          <cell r="E106">
            <v>2363.1737325174822</v>
          </cell>
          <cell r="F106">
            <v>62840.075174825171</v>
          </cell>
          <cell r="G106">
            <v>3571.220935314685</v>
          </cell>
          <cell r="H106">
            <v>68774.469842657345</v>
          </cell>
        </row>
        <row r="107">
          <cell r="C107" t="str">
            <v xml:space="preserve">Банковские комиссии </v>
          </cell>
          <cell r="E107">
            <v>2363.1737325174822</v>
          </cell>
          <cell r="F107">
            <v>2060.0751748251746</v>
          </cell>
          <cell r="G107">
            <v>2071.220935314685</v>
          </cell>
          <cell r="H107">
            <v>6494.4698426573414</v>
          </cell>
        </row>
        <row r="108">
          <cell r="C108" t="str">
            <v xml:space="preserve">Расходы по обслуживанию кредитов и займов  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C109" t="str">
            <v xml:space="preserve">Прочие операционные расходы 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C110" t="str">
            <v>Брокерские и депозитарные комиссии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C111" t="str">
            <v>Пошлины, штрафы</v>
          </cell>
          <cell r="E111">
            <v>0</v>
          </cell>
          <cell r="F111">
            <v>840</v>
          </cell>
          <cell r="G111">
            <v>0</v>
          </cell>
          <cell r="H111">
            <v>840</v>
          </cell>
        </row>
        <row r="112">
          <cell r="C112" t="str">
            <v>Расходы на регистрацию</v>
          </cell>
          <cell r="E112">
            <v>0</v>
          </cell>
          <cell r="F112">
            <v>59940</v>
          </cell>
          <cell r="G112">
            <v>1500</v>
          </cell>
          <cell r="H112">
            <v>61440</v>
          </cell>
        </row>
        <row r="113">
          <cell r="C113" t="str">
            <v>Расходы на инфраструктуру</v>
          </cell>
          <cell r="E113">
            <v>5260</v>
          </cell>
          <cell r="F113">
            <v>5260</v>
          </cell>
          <cell r="G113">
            <v>7660</v>
          </cell>
          <cell r="H113">
            <v>18180</v>
          </cell>
        </row>
        <row r="114">
          <cell r="C114" t="str">
            <v>Расходы на инфраструктуру</v>
          </cell>
          <cell r="E114">
            <v>5260</v>
          </cell>
          <cell r="F114">
            <v>5260</v>
          </cell>
          <cell r="G114">
            <v>7660</v>
          </cell>
          <cell r="H114">
            <v>18180</v>
          </cell>
        </row>
        <row r="115">
          <cell r="C115" t="str">
            <v>Платежи по налогам и сборам</v>
          </cell>
          <cell r="E115">
            <v>520</v>
          </cell>
          <cell r="F115">
            <v>0</v>
          </cell>
          <cell r="G115">
            <v>450396.10805685591</v>
          </cell>
          <cell r="H115">
            <v>450916.10805685591</v>
          </cell>
        </row>
        <row r="116">
          <cell r="C116" t="str">
            <v>НДС (к уплате)</v>
          </cell>
          <cell r="E116">
            <v>0</v>
          </cell>
          <cell r="F116">
            <v>0</v>
          </cell>
          <cell r="G116">
            <v>211748.095725527</v>
          </cell>
          <cell r="H116">
            <v>211748.095725527</v>
          </cell>
        </row>
        <row r="117">
          <cell r="C117" t="str">
            <v>Налог на прибыль</v>
          </cell>
          <cell r="E117">
            <v>0</v>
          </cell>
          <cell r="F117">
            <v>0</v>
          </cell>
          <cell r="G117">
            <v>236848.01233132891</v>
          </cell>
          <cell r="H117">
            <v>236848.01233132891</v>
          </cell>
        </row>
        <row r="118">
          <cell r="C118" t="str">
            <v>Налог на имущество</v>
          </cell>
          <cell r="E118">
            <v>0</v>
          </cell>
          <cell r="F118">
            <v>0</v>
          </cell>
          <cell r="G118">
            <v>1800</v>
          </cell>
          <cell r="H118">
            <v>1800</v>
          </cell>
        </row>
        <row r="119">
          <cell r="C119" t="str">
            <v>Транспортный налог</v>
          </cell>
          <cell r="E119">
            <v>520</v>
          </cell>
          <cell r="F119">
            <v>0</v>
          </cell>
          <cell r="G119">
            <v>0</v>
          </cell>
          <cell r="H119">
            <v>520</v>
          </cell>
        </row>
        <row r="120">
          <cell r="C120" t="str">
            <v xml:space="preserve">Прочие налоги и сборы 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C121" t="str">
            <v>Прочие расходы</v>
          </cell>
          <cell r="E121">
            <v>10575</v>
          </cell>
          <cell r="F121">
            <v>12345</v>
          </cell>
          <cell r="G121">
            <v>10575</v>
          </cell>
          <cell r="H121">
            <v>33495</v>
          </cell>
        </row>
        <row r="122">
          <cell r="C122" t="str">
            <v>Охрана</v>
          </cell>
        </row>
        <row r="123">
          <cell r="C123" t="str">
            <v>Курсовые разницы</v>
          </cell>
        </row>
        <row r="124">
          <cell r="C124" t="str">
            <v>Переводы</v>
          </cell>
        </row>
        <row r="125">
          <cell r="C125" t="str">
            <v>Прочие расходы</v>
          </cell>
          <cell r="E125">
            <v>10575</v>
          </cell>
          <cell r="F125">
            <v>12345</v>
          </cell>
          <cell r="G125">
            <v>10575</v>
          </cell>
          <cell r="H125">
            <v>33495</v>
          </cell>
        </row>
        <row r="126">
          <cell r="C126" t="str">
            <v>Резерв</v>
          </cell>
          <cell r="E126">
            <v>38744.435802727989</v>
          </cell>
          <cell r="F126">
            <v>40440.653256962236</v>
          </cell>
          <cell r="G126">
            <v>33834.34210715026</v>
          </cell>
          <cell r="H126">
            <v>113019.43116684048</v>
          </cell>
        </row>
        <row r="127">
          <cell r="C127" t="str">
            <v>Резерв</v>
          </cell>
          <cell r="E127">
            <v>38744.435802727989</v>
          </cell>
          <cell r="F127">
            <v>40440.653256962236</v>
          </cell>
          <cell r="G127">
            <v>33834.34210715026</v>
          </cell>
          <cell r="H127">
            <v>113019.43116684048</v>
          </cell>
        </row>
        <row r="128">
          <cell r="C128" t="str">
            <v>В том числе, выплаты АУР связанные с управлением активами (косвенные)</v>
          </cell>
          <cell r="E128">
            <v>68268.905344827595</v>
          </cell>
          <cell r="F128">
            <v>68292.892931034483</v>
          </cell>
          <cell r="G128">
            <v>65322.892931034483</v>
          </cell>
          <cell r="H128">
            <v>201884.69120689656</v>
          </cell>
        </row>
        <row r="129">
          <cell r="C129" t="str">
            <v>Оклад NET</v>
          </cell>
          <cell r="E129">
            <v>44500</v>
          </cell>
          <cell r="F129">
            <v>45620</v>
          </cell>
          <cell r="G129">
            <v>45620</v>
          </cell>
          <cell r="H129">
            <v>135740</v>
          </cell>
        </row>
        <row r="130">
          <cell r="C130" t="str">
            <v>Премия NET</v>
          </cell>
          <cell r="E130">
            <v>2225</v>
          </cell>
          <cell r="F130">
            <v>2281</v>
          </cell>
          <cell r="G130">
            <v>2281</v>
          </cell>
          <cell r="H130">
            <v>6787</v>
          </cell>
        </row>
        <row r="131">
          <cell r="C131" t="str">
            <v>Иные выплаты персоналу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C132" t="str">
            <v>НДФЛ</v>
          </cell>
          <cell r="E132">
            <v>6981.8965517241386</v>
          </cell>
          <cell r="F132">
            <v>7157.620689655173</v>
          </cell>
          <cell r="G132">
            <v>7157.620689655173</v>
          </cell>
          <cell r="H132">
            <v>21297.137931034486</v>
          </cell>
        </row>
        <row r="133">
          <cell r="C133" t="str">
            <v>ЕСН</v>
          </cell>
          <cell r="E133">
            <v>14025.913793103447</v>
          </cell>
          <cell r="F133">
            <v>12698.17724137931</v>
          </cell>
          <cell r="G133">
            <v>9728.1772413793096</v>
          </cell>
          <cell r="H133">
            <v>36452.268275862065</v>
          </cell>
        </row>
        <row r="134">
          <cell r="C134" t="str">
            <v>Соцпакет</v>
          </cell>
          <cell r="E134">
            <v>536.09499999999991</v>
          </cell>
          <cell r="F134">
            <v>536.09499999999991</v>
          </cell>
          <cell r="G134">
            <v>536.09499999999991</v>
          </cell>
          <cell r="H134">
            <v>1608.2849999999999</v>
          </cell>
        </row>
        <row r="135">
          <cell r="C135" t="str">
            <v>Приток/отток по операционной деятельности</v>
          </cell>
          <cell r="E135">
            <v>-682126.58847232128</v>
          </cell>
          <cell r="F135">
            <v>-851762.13531676633</v>
          </cell>
          <cell r="G135">
            <v>-1103117.1635990264</v>
          </cell>
          <cell r="H135">
            <v>-2637005.8873881139</v>
          </cell>
        </row>
        <row r="137">
          <cell r="C137" t="str">
            <v>ИНВЕСТИЦИОННАЯ ДЕЯТЕЛЬНОСТЬ</v>
          </cell>
        </row>
        <row r="138">
          <cell r="C138" t="str">
            <v>ПОСТУПЛЕНИЯ</v>
          </cell>
          <cell r="E138">
            <v>301006.00529999996</v>
          </cell>
          <cell r="F138">
            <v>50191007.140599996</v>
          </cell>
          <cell r="G138">
            <v>6927482.9508800004</v>
          </cell>
          <cell r="H138">
            <v>57419496.096779995</v>
          </cell>
        </row>
        <row r="139">
          <cell r="C139" t="str">
            <v>Реализация инвестиционных вложений</v>
          </cell>
          <cell r="E139">
            <v>0</v>
          </cell>
          <cell r="F139">
            <v>39000000</v>
          </cell>
          <cell r="G139">
            <v>0</v>
          </cell>
          <cell r="H139">
            <v>39000000</v>
          </cell>
        </row>
        <row r="140">
          <cell r="C140" t="str">
            <v>Генерация</v>
          </cell>
          <cell r="E140">
            <v>0</v>
          </cell>
          <cell r="F140">
            <v>39000000</v>
          </cell>
          <cell r="G140">
            <v>0</v>
          </cell>
          <cell r="H140">
            <v>39000000</v>
          </cell>
        </row>
        <row r="141">
          <cell r="C141" t="str">
            <v>ТГК-8</v>
          </cell>
          <cell r="E141">
            <v>0</v>
          </cell>
          <cell r="F141">
            <v>39000000</v>
          </cell>
          <cell r="G141">
            <v>0</v>
          </cell>
          <cell r="H141">
            <v>39000000</v>
          </cell>
        </row>
        <row r="142">
          <cell r="C142" t="str">
            <v>Ростовэнерго</v>
          </cell>
          <cell r="E142">
            <v>0</v>
          </cell>
          <cell r="F142">
            <v>39000000</v>
          </cell>
          <cell r="G142">
            <v>0</v>
          </cell>
          <cell r="H142">
            <v>39000000</v>
          </cell>
        </row>
        <row r="143">
          <cell r="C143" t="str">
            <v>Пермэнерго (ОАО Яйвинская ГРЭС)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C144" t="str">
            <v>Нижновэнерго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C145" t="str">
            <v>Дивиденды и доп. дивиденды</v>
          </cell>
          <cell r="E145">
            <v>301006.00529999996</v>
          </cell>
          <cell r="F145">
            <v>11191007.1406</v>
          </cell>
          <cell r="G145">
            <v>6927482.9508800004</v>
          </cell>
          <cell r="H145">
            <v>18419496.096780002</v>
          </cell>
        </row>
        <row r="146">
          <cell r="C146" t="str">
            <v>Генерация</v>
          </cell>
        </row>
        <row r="147">
          <cell r="C147" t="str">
            <v>ТГК-5</v>
          </cell>
        </row>
        <row r="148">
          <cell r="C148" t="str">
            <v>Мариэнерго (генерирующая компания)</v>
          </cell>
        </row>
        <row r="149">
          <cell r="C149" t="str">
            <v xml:space="preserve">Дивиденды </v>
          </cell>
        </row>
        <row r="150">
          <cell r="C150" t="str">
            <v xml:space="preserve">Доп. дивиденды </v>
          </cell>
        </row>
        <row r="151">
          <cell r="C151" t="str">
            <v>Кировэнерго (генерирующая компания)</v>
          </cell>
        </row>
        <row r="152">
          <cell r="C152" t="str">
            <v xml:space="preserve">Дивиденды </v>
          </cell>
        </row>
        <row r="153">
          <cell r="C153" t="str">
            <v xml:space="preserve">Доп. дивиденды </v>
          </cell>
        </row>
        <row r="154">
          <cell r="C154" t="str">
            <v>Удмуртская территориальная генерирующая компания</v>
          </cell>
        </row>
        <row r="155">
          <cell r="C155" t="str">
            <v xml:space="preserve">Дивиденды </v>
          </cell>
        </row>
        <row r="156">
          <cell r="C156" t="str">
            <v xml:space="preserve">Доп. дивиденды </v>
          </cell>
        </row>
        <row r="157">
          <cell r="C157" t="str">
            <v>ТГК-6</v>
          </cell>
        </row>
        <row r="158">
          <cell r="C158" t="str">
            <v>Ивановская генерирующая компания</v>
          </cell>
        </row>
        <row r="159">
          <cell r="C159" t="str">
            <v xml:space="preserve">Дивиденды </v>
          </cell>
        </row>
        <row r="160">
          <cell r="C160" t="str">
            <v xml:space="preserve">Доп. дивиденды </v>
          </cell>
        </row>
        <row r="161">
          <cell r="C161" t="str">
            <v>Владимирская генерирующая компания</v>
          </cell>
        </row>
        <row r="162">
          <cell r="C162" t="str">
            <v xml:space="preserve">Дивиденды </v>
          </cell>
        </row>
        <row r="163">
          <cell r="C163" t="str">
            <v xml:space="preserve">Доп. дивиденды </v>
          </cell>
        </row>
        <row r="164">
          <cell r="C164" t="str">
            <v>Пензенская генерирующая компания</v>
          </cell>
        </row>
        <row r="165">
          <cell r="C165" t="str">
            <v xml:space="preserve">Дивиденды </v>
          </cell>
        </row>
        <row r="166">
          <cell r="C166" t="str">
            <v xml:space="preserve">Доп. дивиденды </v>
          </cell>
        </row>
        <row r="167">
          <cell r="C167" t="str">
            <v>АО Нижновэнерго (генерирующая компания)</v>
          </cell>
        </row>
        <row r="168">
          <cell r="C168" t="str">
            <v xml:space="preserve">Дивиденды </v>
          </cell>
        </row>
        <row r="169">
          <cell r="C169" t="str">
            <v xml:space="preserve">Доп. дивиденды </v>
          </cell>
        </row>
        <row r="170">
          <cell r="C170" t="str">
            <v>АО Мордовэнерго (генерирующая компания)</v>
          </cell>
        </row>
        <row r="171">
          <cell r="C171" t="str">
            <v xml:space="preserve">Дивиденды </v>
          </cell>
        </row>
        <row r="172">
          <cell r="C172" t="str">
            <v xml:space="preserve">Доп. дивиденды </v>
          </cell>
        </row>
        <row r="173">
          <cell r="C173" t="str">
            <v>ТГК-9</v>
          </cell>
        </row>
        <row r="174">
          <cell r="C174" t="str">
            <v>Свердловская генерирующая компания</v>
          </cell>
        </row>
        <row r="175">
          <cell r="C175" t="str">
            <v xml:space="preserve">Дивиденды </v>
          </cell>
        </row>
        <row r="176">
          <cell r="C176" t="str">
            <v xml:space="preserve">Доп. дивиденды </v>
          </cell>
        </row>
        <row r="177">
          <cell r="C177" t="str">
            <v>Пермская генерирующая компания</v>
          </cell>
        </row>
        <row r="178">
          <cell r="C178" t="str">
            <v xml:space="preserve">Дивиденды </v>
          </cell>
        </row>
        <row r="179">
          <cell r="C179" t="str">
            <v xml:space="preserve">Доп. дивиденды </v>
          </cell>
        </row>
        <row r="180">
          <cell r="C180" t="str">
            <v>АО Комиэнерго</v>
          </cell>
        </row>
        <row r="181">
          <cell r="C181" t="str">
            <v>Яйва</v>
          </cell>
        </row>
        <row r="182">
          <cell r="C182" t="str">
            <v>Яйвинская ГРЭС</v>
          </cell>
        </row>
        <row r="183">
          <cell r="C183" t="str">
            <v xml:space="preserve">Дивиденды </v>
          </cell>
        </row>
        <row r="184">
          <cell r="C184" t="str">
            <v xml:space="preserve">Доп. дивиденды </v>
          </cell>
        </row>
        <row r="185">
          <cell r="C185" t="str">
            <v>Серов</v>
          </cell>
        </row>
        <row r="186">
          <cell r="C186" t="str">
            <v>Серовская ГРЭС</v>
          </cell>
        </row>
        <row r="187">
          <cell r="C187" t="str">
            <v xml:space="preserve">Дивиденды </v>
          </cell>
        </row>
        <row r="188">
          <cell r="C188" t="str">
            <v xml:space="preserve">Доп. дивиденды </v>
          </cell>
        </row>
        <row r="189">
          <cell r="C189" t="str">
            <v>Сети Энерго</v>
          </cell>
          <cell r="E189">
            <v>0</v>
          </cell>
          <cell r="F189">
            <v>10903490.5</v>
          </cell>
          <cell r="G189">
            <v>757500.09007999999</v>
          </cell>
          <cell r="H189">
            <v>11660990.59008</v>
          </cell>
        </row>
        <row r="190">
          <cell r="C190" t="str">
            <v>Центр</v>
          </cell>
          <cell r="E190">
            <v>0</v>
          </cell>
          <cell r="F190">
            <v>1257306</v>
          </cell>
          <cell r="G190">
            <v>0</v>
          </cell>
          <cell r="H190">
            <v>1257306</v>
          </cell>
        </row>
        <row r="191">
          <cell r="C191" t="str">
            <v>Владимирэнерго (АО)</v>
          </cell>
        </row>
        <row r="192">
          <cell r="C192" t="str">
            <v xml:space="preserve">Дивиденды </v>
          </cell>
        </row>
        <row r="193">
          <cell r="C193" t="str">
            <v xml:space="preserve">Доп. дивиденды </v>
          </cell>
        </row>
        <row r="194">
          <cell r="C194" t="str">
            <v>Ростовэнерго (АО)</v>
          </cell>
          <cell r="E194">
            <v>0</v>
          </cell>
          <cell r="F194">
            <v>1257306</v>
          </cell>
          <cell r="G194">
            <v>0</v>
          </cell>
          <cell r="H194">
            <v>1257306</v>
          </cell>
        </row>
        <row r="195">
          <cell r="C195" t="str">
            <v xml:space="preserve">Дивиденды </v>
          </cell>
          <cell r="E195">
            <v>0</v>
          </cell>
          <cell r="F195">
            <v>1257306</v>
          </cell>
          <cell r="G195">
            <v>0</v>
          </cell>
          <cell r="H195">
            <v>1257306</v>
          </cell>
        </row>
        <row r="196">
          <cell r="C196" t="str">
            <v xml:space="preserve">Доп. дивиденды </v>
          </cell>
        </row>
        <row r="197">
          <cell r="C197" t="str">
            <v>Ивэнерго, ОАО энергетики и электрификации</v>
          </cell>
        </row>
        <row r="198">
          <cell r="C198" t="str">
            <v xml:space="preserve">Дивиденды </v>
          </cell>
        </row>
        <row r="199">
          <cell r="C199" t="str">
            <v xml:space="preserve">Доп. дивиденды </v>
          </cell>
        </row>
        <row r="200">
          <cell r="C200" t="str">
            <v>Урал</v>
          </cell>
          <cell r="E200">
            <v>0</v>
          </cell>
          <cell r="F200">
            <v>9646184.5</v>
          </cell>
          <cell r="G200">
            <v>757500.09007999999</v>
          </cell>
          <cell r="H200">
            <v>10403684.59008</v>
          </cell>
        </row>
        <row r="201">
          <cell r="C201" t="str">
            <v>Свердловэнерго (АО)</v>
          </cell>
          <cell r="E201">
            <v>0</v>
          </cell>
          <cell r="F201">
            <v>540234.5</v>
          </cell>
          <cell r="G201">
            <v>757500.09007999999</v>
          </cell>
          <cell r="H201">
            <v>1297734.59008</v>
          </cell>
        </row>
        <row r="202">
          <cell r="C202" t="str">
            <v xml:space="preserve">Дивиденды </v>
          </cell>
          <cell r="E202">
            <v>0</v>
          </cell>
          <cell r="F202">
            <v>540234.5</v>
          </cell>
          <cell r="G202">
            <v>757500.09007999999</v>
          </cell>
          <cell r="H202">
            <v>1297734.59008</v>
          </cell>
        </row>
        <row r="203">
          <cell r="C203" t="str">
            <v xml:space="preserve">Доп. дивиденды </v>
          </cell>
        </row>
        <row r="204">
          <cell r="C204" t="str">
            <v>Пермэнерго (АО)</v>
          </cell>
          <cell r="E204">
            <v>0</v>
          </cell>
          <cell r="F204">
            <v>9105950</v>
          </cell>
          <cell r="G204">
            <v>0</v>
          </cell>
          <cell r="H204">
            <v>9105950</v>
          </cell>
        </row>
        <row r="205">
          <cell r="C205" t="str">
            <v xml:space="preserve">Дивиденды </v>
          </cell>
          <cell r="E205">
            <v>0</v>
          </cell>
          <cell r="F205">
            <v>9105950</v>
          </cell>
          <cell r="G205">
            <v>0</v>
          </cell>
          <cell r="H205">
            <v>9105950</v>
          </cell>
        </row>
        <row r="206">
          <cell r="C206" t="str">
            <v xml:space="preserve">Доп. дивиденды </v>
          </cell>
        </row>
        <row r="207">
          <cell r="C207" t="str">
            <v xml:space="preserve"> Кировэнерго</v>
          </cell>
        </row>
        <row r="208">
          <cell r="C208" t="str">
            <v xml:space="preserve">Дивиденды </v>
          </cell>
        </row>
        <row r="209">
          <cell r="C209" t="str">
            <v xml:space="preserve">Доп. дивиденды </v>
          </cell>
        </row>
        <row r="210">
          <cell r="C210" t="str">
            <v>Пензаэнерго</v>
          </cell>
        </row>
        <row r="211">
          <cell r="C211" t="str">
            <v xml:space="preserve">Дивиденды </v>
          </cell>
        </row>
        <row r="212">
          <cell r="C212" t="str">
            <v xml:space="preserve">Доп. дивиденды </v>
          </cell>
        </row>
        <row r="213">
          <cell r="C213" t="str">
            <v>Удмуртэнерго</v>
          </cell>
        </row>
        <row r="214">
          <cell r="C214" t="str">
            <v xml:space="preserve">Дивиденды </v>
          </cell>
        </row>
        <row r="215">
          <cell r="C215" t="str">
            <v xml:space="preserve">Доп. дивиденды </v>
          </cell>
        </row>
        <row r="216">
          <cell r="C216" t="str">
            <v>Прочие Энерго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C217" t="str">
            <v>ТГК-5</v>
          </cell>
        </row>
        <row r="218">
          <cell r="C218" t="str">
            <v>Удмуртская управляющая энергетическая компания</v>
          </cell>
        </row>
        <row r="219">
          <cell r="C219" t="str">
            <v xml:space="preserve">Дивиденды </v>
          </cell>
        </row>
        <row r="220">
          <cell r="C220" t="str">
            <v xml:space="preserve">Доп. дивиденды </v>
          </cell>
        </row>
        <row r="221">
          <cell r="C221" t="str">
            <v>ТГК-6</v>
          </cell>
        </row>
        <row r="222">
          <cell r="C222" t="str">
            <v>Нижновэнерго (неразделенное)</v>
          </cell>
        </row>
        <row r="223">
          <cell r="C223" t="str">
            <v xml:space="preserve">Дивиденды </v>
          </cell>
        </row>
        <row r="224">
          <cell r="C224" t="str">
            <v xml:space="preserve">Доп. дивиденды </v>
          </cell>
        </row>
        <row r="225">
          <cell r="C225" t="str">
            <v>Владимирская энергетическая компания</v>
          </cell>
        </row>
        <row r="226">
          <cell r="C226" t="str">
            <v xml:space="preserve">Дивиденды </v>
          </cell>
        </row>
        <row r="227">
          <cell r="C227" t="str">
            <v xml:space="preserve">Доп. дивиденды </v>
          </cell>
        </row>
        <row r="228">
          <cell r="C228" t="str">
            <v>Ивановская управляющая энергетическая компания</v>
          </cell>
        </row>
        <row r="229">
          <cell r="C229" t="str">
            <v xml:space="preserve">Дивиденды </v>
          </cell>
        </row>
        <row r="230">
          <cell r="C230" t="str">
            <v xml:space="preserve">Доп. дивиденды </v>
          </cell>
        </row>
        <row r="231">
          <cell r="C231" t="str">
            <v>Пензенская энергетическая управляющая компания</v>
          </cell>
        </row>
        <row r="232">
          <cell r="C232" t="str">
            <v xml:space="preserve">Дивиденды </v>
          </cell>
        </row>
        <row r="233">
          <cell r="C233" t="str">
            <v xml:space="preserve">Доп. дивиденды </v>
          </cell>
        </row>
        <row r="234">
          <cell r="C234" t="str">
            <v>ТГК-8</v>
          </cell>
        </row>
        <row r="235">
          <cell r="C235" t="str">
            <v>Управляющая компания Ростовэнерго</v>
          </cell>
        </row>
        <row r="236">
          <cell r="C236" t="str">
            <v xml:space="preserve">Дивиденды </v>
          </cell>
        </row>
        <row r="237">
          <cell r="C237" t="str">
            <v xml:space="preserve">Доп. дивиденды </v>
          </cell>
        </row>
        <row r="238">
          <cell r="C238" t="str">
            <v>ТГК-9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C239" t="str">
            <v>Комиэнерго (неразделенное)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C240" t="str">
            <v xml:space="preserve">Дивиденды 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C241" t="str">
            <v xml:space="preserve">Доп. дивиденды </v>
          </cell>
        </row>
        <row r="242">
          <cell r="C242" t="str">
            <v>Свердловская энергосервисная компания</v>
          </cell>
        </row>
        <row r="243">
          <cell r="C243" t="str">
            <v xml:space="preserve">Дивиденды </v>
          </cell>
        </row>
        <row r="244">
          <cell r="C244" t="str">
            <v xml:space="preserve">Доп. дивиденды </v>
          </cell>
        </row>
        <row r="245">
          <cell r="C245" t="str">
            <v>Свердловская энергоуправляющая компания</v>
          </cell>
        </row>
        <row r="246">
          <cell r="C246" t="str">
            <v xml:space="preserve">Дивиденды </v>
          </cell>
        </row>
        <row r="247">
          <cell r="C247" t="str">
            <v xml:space="preserve">Доп. дивиденды </v>
          </cell>
        </row>
        <row r="248">
          <cell r="C248" t="str">
            <v>Пермская энергоуправляющая компания</v>
          </cell>
        </row>
        <row r="249">
          <cell r="C249" t="str">
            <v xml:space="preserve">Дивиденды </v>
          </cell>
        </row>
        <row r="250">
          <cell r="C250" t="str">
            <v xml:space="preserve">Доп. дивиденды </v>
          </cell>
        </row>
        <row r="251">
          <cell r="C251" t="str">
            <v>РКС</v>
          </cell>
        </row>
        <row r="252">
          <cell r="C252" t="str">
            <v>Терр.1</v>
          </cell>
        </row>
        <row r="253">
          <cell r="C253" t="str">
            <v>ОАО…</v>
          </cell>
        </row>
        <row r="254">
          <cell r="C254" t="str">
            <v xml:space="preserve">Дивиденды </v>
          </cell>
        </row>
        <row r="255">
          <cell r="C255" t="str">
            <v>Терр.1</v>
          </cell>
        </row>
        <row r="256">
          <cell r="C256" t="str">
            <v>ОАО…</v>
          </cell>
        </row>
        <row r="257">
          <cell r="C257" t="str">
            <v xml:space="preserve">Дивиденды </v>
          </cell>
        </row>
        <row r="258">
          <cell r="C258" t="str">
            <v>Энергосбыт</v>
          </cell>
        </row>
        <row r="259">
          <cell r="C259" t="str">
            <v>ТГК-5</v>
          </cell>
        </row>
        <row r="260">
          <cell r="C260" t="str">
            <v>Энергосбыт Мариэнерго</v>
          </cell>
        </row>
        <row r="261">
          <cell r="C261" t="str">
            <v xml:space="preserve">Дивиденды </v>
          </cell>
        </row>
        <row r="262">
          <cell r="C262" t="str">
            <v xml:space="preserve">Доп. дивиденды </v>
          </cell>
        </row>
        <row r="263">
          <cell r="C263" t="str">
            <v xml:space="preserve">Кировэнергосбыт </v>
          </cell>
        </row>
        <row r="264">
          <cell r="C264" t="str">
            <v xml:space="preserve">Дивиденды </v>
          </cell>
        </row>
        <row r="265">
          <cell r="C265" t="str">
            <v xml:space="preserve">Доп. дивиденды </v>
          </cell>
        </row>
        <row r="266">
          <cell r="C266" t="str">
            <v>Удмуртская энергосбытовая компания</v>
          </cell>
        </row>
        <row r="267">
          <cell r="C267" t="str">
            <v xml:space="preserve">Дивиденды </v>
          </cell>
        </row>
        <row r="268">
          <cell r="C268" t="str">
            <v xml:space="preserve">Доп. дивиденды </v>
          </cell>
        </row>
        <row r="269">
          <cell r="C269" t="str">
            <v>ТГК-6</v>
          </cell>
        </row>
        <row r="270">
          <cell r="C270" t="str">
            <v>Ивановская энергосбытовая компания</v>
          </cell>
        </row>
        <row r="271">
          <cell r="C271" t="str">
            <v xml:space="preserve">Дивиденды </v>
          </cell>
        </row>
        <row r="272">
          <cell r="C272" t="str">
            <v xml:space="preserve">Доп. дивиденды </v>
          </cell>
        </row>
        <row r="273">
          <cell r="C273" t="str">
            <v>Владимирская энергосбытовая компания</v>
          </cell>
        </row>
        <row r="274">
          <cell r="C274" t="str">
            <v xml:space="preserve">Дивиденды </v>
          </cell>
        </row>
        <row r="275">
          <cell r="C275" t="str">
            <v xml:space="preserve">Доп. дивиденды </v>
          </cell>
        </row>
        <row r="276">
          <cell r="C276" t="str">
            <v>Пензенская энергосбытовая компания</v>
          </cell>
        </row>
        <row r="277">
          <cell r="C277" t="str">
            <v xml:space="preserve">Дивиденды </v>
          </cell>
        </row>
        <row r="278">
          <cell r="C278" t="str">
            <v xml:space="preserve">Доп. дивиденды </v>
          </cell>
        </row>
        <row r="279">
          <cell r="C279" t="str">
            <v>Энергосбыт Нижновэнерго</v>
          </cell>
        </row>
        <row r="280">
          <cell r="C280" t="str">
            <v xml:space="preserve">Дивиденды </v>
          </cell>
        </row>
        <row r="281">
          <cell r="C281" t="str">
            <v xml:space="preserve">Доп. дивиденды </v>
          </cell>
        </row>
        <row r="282">
          <cell r="C282" t="str">
            <v>Энергосбыт Мордовэнерго</v>
          </cell>
        </row>
        <row r="283">
          <cell r="C283" t="str">
            <v xml:space="preserve">Дивиденды </v>
          </cell>
        </row>
        <row r="284">
          <cell r="C284" t="str">
            <v xml:space="preserve">Доп. дивиденды </v>
          </cell>
        </row>
        <row r="285">
          <cell r="C285" t="str">
            <v>ТГК-8</v>
          </cell>
        </row>
        <row r="286">
          <cell r="C286" t="str">
            <v>Энергосбыт Ростовэнерго</v>
          </cell>
        </row>
        <row r="287">
          <cell r="C287" t="str">
            <v xml:space="preserve">Дивиденды </v>
          </cell>
        </row>
        <row r="288">
          <cell r="C288" t="str">
            <v xml:space="preserve">Доп. дивиденды </v>
          </cell>
        </row>
        <row r="289">
          <cell r="C289" t="str">
            <v>ТГК-9</v>
          </cell>
        </row>
        <row r="290">
          <cell r="C290" t="str">
            <v>Свердловэнергосбыт</v>
          </cell>
        </row>
        <row r="291">
          <cell r="C291" t="str">
            <v xml:space="preserve">Дивиденды </v>
          </cell>
        </row>
        <row r="292">
          <cell r="C292" t="str">
            <v xml:space="preserve">Доп. дивиденды </v>
          </cell>
        </row>
        <row r="293">
          <cell r="C293" t="str">
            <v>Энергосбыт Комиэнерго (?)</v>
          </cell>
        </row>
        <row r="294">
          <cell r="C294" t="str">
            <v xml:space="preserve">Дивиденды </v>
          </cell>
        </row>
        <row r="295">
          <cell r="C295" t="str">
            <v xml:space="preserve">Доп. дивиденды </v>
          </cell>
        </row>
        <row r="296">
          <cell r="C296" t="str">
            <v>Пермская энергетическая сбытовая компания</v>
          </cell>
        </row>
        <row r="297">
          <cell r="C297" t="str">
            <v xml:space="preserve">Дивиденды </v>
          </cell>
        </row>
        <row r="298">
          <cell r="C298" t="str">
            <v xml:space="preserve">Доп. дивиденды </v>
          </cell>
        </row>
        <row r="299">
          <cell r="C299" t="str">
            <v>Энергоремонт</v>
          </cell>
        </row>
        <row r="300">
          <cell r="C300" t="str">
            <v>ТГК-6</v>
          </cell>
        </row>
        <row r="301">
          <cell r="C301" t="str">
            <v>Ремонтный центр Нижновэнерго</v>
          </cell>
        </row>
        <row r="302">
          <cell r="C302" t="str">
            <v xml:space="preserve">Дивиденды </v>
          </cell>
        </row>
        <row r="303">
          <cell r="C303" t="str">
            <v xml:space="preserve">Доп. дивиденды </v>
          </cell>
        </row>
        <row r="304">
          <cell r="C304" t="str">
            <v>Пензенская энергоремонтная компания</v>
          </cell>
        </row>
        <row r="305">
          <cell r="C305" t="str">
            <v xml:space="preserve">Дивиденды </v>
          </cell>
        </row>
        <row r="306">
          <cell r="C306" t="str">
            <v xml:space="preserve">Доп. дивиденды </v>
          </cell>
        </row>
        <row r="307">
          <cell r="C307" t="str">
            <v>ТГК-8</v>
          </cell>
        </row>
        <row r="308">
          <cell r="C308" t="str">
            <v>Ростовэнергоспецремонт</v>
          </cell>
        </row>
        <row r="309">
          <cell r="C309" t="str">
            <v xml:space="preserve">Дивиденды </v>
          </cell>
        </row>
        <row r="310">
          <cell r="C310" t="str">
            <v xml:space="preserve">Доп. дивиденды </v>
          </cell>
        </row>
        <row r="311">
          <cell r="C311" t="str">
            <v>ТГК-9</v>
          </cell>
        </row>
        <row r="312">
          <cell r="C312" t="str">
            <v>Ремонтный центр Свердловэнерго 1</v>
          </cell>
        </row>
        <row r="313">
          <cell r="C313" t="str">
            <v xml:space="preserve">Дивиденды </v>
          </cell>
        </row>
        <row r="314">
          <cell r="C314" t="str">
            <v xml:space="preserve">Доп. дивиденды </v>
          </cell>
        </row>
        <row r="315">
          <cell r="C315" t="str">
            <v>Ремонтный центр Свердловэнерго 2</v>
          </cell>
        </row>
        <row r="316">
          <cell r="C316" t="str">
            <v xml:space="preserve">Дивиденды </v>
          </cell>
        </row>
        <row r="317">
          <cell r="C317" t="str">
            <v xml:space="preserve">Доп. дивиденды </v>
          </cell>
        </row>
        <row r="318">
          <cell r="C318" t="str">
            <v>Пермэнергоремонт</v>
          </cell>
        </row>
        <row r="319">
          <cell r="C319" t="str">
            <v xml:space="preserve">Дивиденды </v>
          </cell>
        </row>
        <row r="320">
          <cell r="C320" t="str">
            <v xml:space="preserve">Доп. дивиденды </v>
          </cell>
        </row>
        <row r="321">
          <cell r="C321" t="str">
            <v>Пермэнергоспецремонт</v>
          </cell>
        </row>
        <row r="322">
          <cell r="C322" t="str">
            <v xml:space="preserve">Дивиденды </v>
          </cell>
        </row>
        <row r="323">
          <cell r="C323" t="str">
            <v xml:space="preserve">Доп. дивиденды </v>
          </cell>
        </row>
        <row r="324">
          <cell r="C324" t="str">
            <v xml:space="preserve">Регионгазхолдинг </v>
          </cell>
        </row>
        <row r="325">
          <cell r="C325" t="str">
            <v xml:space="preserve">Дивиденды </v>
          </cell>
        </row>
        <row r="326">
          <cell r="C326" t="str">
            <v xml:space="preserve">Доп. дивиденды </v>
          </cell>
        </row>
        <row r="327">
          <cell r="C327" t="str">
            <v>Иркутскэнерго</v>
          </cell>
          <cell r="E327">
            <v>0</v>
          </cell>
          <cell r="F327">
            <v>0</v>
          </cell>
          <cell r="G327">
            <v>3577000</v>
          </cell>
          <cell r="H327">
            <v>3577000</v>
          </cell>
        </row>
        <row r="328">
          <cell r="C328" t="str">
            <v xml:space="preserve">Дивиденды 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 t="str">
            <v xml:space="preserve">Доп. дивиденды </v>
          </cell>
          <cell r="E329">
            <v>0</v>
          </cell>
          <cell r="F329">
            <v>0</v>
          </cell>
          <cell r="G329">
            <v>3577000</v>
          </cell>
          <cell r="H329">
            <v>3577000</v>
          </cell>
        </row>
        <row r="330">
          <cell r="C330" t="str">
            <v>Печорская ГРЭС</v>
          </cell>
        </row>
        <row r="331">
          <cell r="C331" t="str">
            <v xml:space="preserve">Дивиденды </v>
          </cell>
        </row>
        <row r="332">
          <cell r="C332" t="str">
            <v xml:space="preserve">Доп. дивиденды </v>
          </cell>
        </row>
        <row r="333">
          <cell r="C333" t="str">
            <v>Федеральный центр продаж</v>
          </cell>
          <cell r="E333">
            <v>301006.00529999996</v>
          </cell>
          <cell r="F333">
            <v>287516.64059999998</v>
          </cell>
          <cell r="G333">
            <v>292982.86080000002</v>
          </cell>
          <cell r="H333">
            <v>881505.50669999991</v>
          </cell>
        </row>
        <row r="334">
          <cell r="C334" t="str">
            <v xml:space="preserve">Дивиденды </v>
          </cell>
        </row>
        <row r="335">
          <cell r="C335" t="str">
            <v xml:space="preserve">Доп. дивиденды </v>
          </cell>
          <cell r="E335">
            <v>301006.00529999996</v>
          </cell>
          <cell r="F335">
            <v>287516.64059999998</v>
          </cell>
          <cell r="G335">
            <v>292982.86080000002</v>
          </cell>
          <cell r="H335">
            <v>881505.50669999991</v>
          </cell>
        </row>
        <row r="336">
          <cell r="C336" t="str">
            <v>Коми (БЭТ - электричество)</v>
          </cell>
          <cell r="E336">
            <v>228074.00489999997</v>
          </cell>
          <cell r="F336">
            <v>219639.01679999998</v>
          </cell>
          <cell r="G336">
            <v>223937.7273</v>
          </cell>
          <cell r="H336">
            <v>671650.74899999995</v>
          </cell>
        </row>
        <row r="337">
          <cell r="C337" t="str">
            <v>Коми (МСК -  уголь)</v>
          </cell>
          <cell r="E337">
            <v>72932.00039999999</v>
          </cell>
          <cell r="F337">
            <v>67877.623800000001</v>
          </cell>
          <cell r="G337">
            <v>69045.133499999996</v>
          </cell>
          <cell r="H337">
            <v>209854.75769999999</v>
          </cell>
        </row>
        <row r="338">
          <cell r="C338" t="str">
            <v>Трейдинг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C339" t="str">
            <v>Энергетическое строительство</v>
          </cell>
          <cell r="E339">
            <v>0</v>
          </cell>
          <cell r="F339">
            <v>0</v>
          </cell>
          <cell r="G339">
            <v>800000</v>
          </cell>
          <cell r="H339">
            <v>800000</v>
          </cell>
        </row>
        <row r="340">
          <cell r="C340" t="str">
            <v>ОАО "Востоксибэлектросетьстрой"</v>
          </cell>
        </row>
        <row r="341">
          <cell r="C341" t="str">
            <v xml:space="preserve">Дивиденды </v>
          </cell>
        </row>
        <row r="342">
          <cell r="C342" t="str">
            <v xml:space="preserve">Доп. дивиденды </v>
          </cell>
        </row>
        <row r="343">
          <cell r="C343" t="str">
            <v>ОАО "Запсибэлектросетьстрой"</v>
          </cell>
        </row>
        <row r="344">
          <cell r="C344" t="str">
            <v xml:space="preserve">Дивиденды </v>
          </cell>
        </row>
        <row r="345">
          <cell r="C345" t="str">
            <v xml:space="preserve">Доп. дивиденды </v>
          </cell>
        </row>
        <row r="346">
          <cell r="C346" t="str">
            <v>ОАО "Сибэлектросетьстрой"</v>
          </cell>
        </row>
        <row r="347">
          <cell r="C347" t="str">
            <v xml:space="preserve">Дивиденды </v>
          </cell>
        </row>
        <row r="348">
          <cell r="C348" t="str">
            <v xml:space="preserve">Доп. дивиденды </v>
          </cell>
        </row>
        <row r="349">
          <cell r="C349" t="str">
            <v>ОАО "Ноябрьскэлектросетьстрой"</v>
          </cell>
        </row>
        <row r="350">
          <cell r="C350" t="str">
            <v xml:space="preserve">Дивиденды </v>
          </cell>
        </row>
        <row r="351">
          <cell r="C351" t="str">
            <v xml:space="preserve">Доп. дивиденды </v>
          </cell>
        </row>
        <row r="352">
          <cell r="C352" t="str">
            <v>ГазХолдинг</v>
          </cell>
        </row>
        <row r="353">
          <cell r="C353" t="str">
            <v>Екатеринбург</v>
          </cell>
        </row>
        <row r="354">
          <cell r="C354" t="str">
            <v xml:space="preserve">Дивиденды </v>
          </cell>
        </row>
        <row r="355">
          <cell r="C355" t="str">
            <v xml:space="preserve">Доп. дивиденды </v>
          </cell>
        </row>
        <row r="356">
          <cell r="C356" t="str">
            <v>Иркутск</v>
          </cell>
        </row>
        <row r="357">
          <cell r="C357" t="str">
            <v xml:space="preserve">Дивиденды </v>
          </cell>
        </row>
        <row r="358">
          <cell r="C358" t="str">
            <v xml:space="preserve">Доп. дивиденды </v>
          </cell>
        </row>
        <row r="359">
          <cell r="C359" t="str">
            <v>Чита</v>
          </cell>
        </row>
        <row r="360">
          <cell r="C360" t="str">
            <v xml:space="preserve">Дивиденды </v>
          </cell>
        </row>
        <row r="361">
          <cell r="C361" t="str">
            <v xml:space="preserve">Доп. дивиденды </v>
          </cell>
        </row>
        <row r="362">
          <cell r="C362" t="str">
            <v>Новосибирск</v>
          </cell>
        </row>
        <row r="363">
          <cell r="C363" t="str">
            <v xml:space="preserve">Дивиденды </v>
          </cell>
        </row>
        <row r="364">
          <cell r="C364" t="str">
            <v xml:space="preserve">Доп. дивиденды </v>
          </cell>
        </row>
        <row r="365">
          <cell r="C365" t="str">
            <v>Челябинск</v>
          </cell>
        </row>
        <row r="366">
          <cell r="C366" t="str">
            <v xml:space="preserve">Дивиденды </v>
          </cell>
        </row>
        <row r="367">
          <cell r="C367" t="str">
            <v xml:space="preserve">Доп. дивиденды </v>
          </cell>
        </row>
        <row r="368">
          <cell r="C368" t="str">
            <v>Энергетические решения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C369" t="str">
            <v xml:space="preserve">Доп. дивиденды 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C370" t="str">
            <v>Мультиэнергетический бизнес (1 полугодие)</v>
          </cell>
          <cell r="E370">
            <v>0</v>
          </cell>
          <cell r="F370">
            <v>0</v>
          </cell>
          <cell r="G370">
            <v>1500000</v>
          </cell>
          <cell r="H370">
            <v>1500000</v>
          </cell>
        </row>
        <row r="371">
          <cell r="C371" t="str">
            <v xml:space="preserve">Доп. дивиденды </v>
          </cell>
          <cell r="E371">
            <v>0</v>
          </cell>
          <cell r="F371">
            <v>0</v>
          </cell>
          <cell r="G371">
            <v>1500000</v>
          </cell>
          <cell r="H371">
            <v>1500000</v>
          </cell>
        </row>
        <row r="372">
          <cell r="C372" t="str">
            <v>Реализация ОС и НМА (более 10 тыс. долл.)</v>
          </cell>
        </row>
        <row r="373">
          <cell r="C373" t="str">
            <v>Поступления в уставный капитал</v>
          </cell>
        </row>
        <row r="374">
          <cell r="C374" t="str">
            <v>Прочие поступления от инвестиционной деятельности</v>
          </cell>
        </row>
        <row r="376">
          <cell r="C376" t="str">
            <v>ВЫПЛАТЫ</v>
          </cell>
          <cell r="E376">
            <v>2702180.6248275861</v>
          </cell>
          <cell r="F376">
            <v>7636865.2317241374</v>
          </cell>
          <cell r="G376">
            <v>2710389.4386206893</v>
          </cell>
          <cell r="H376">
            <v>13049435.295172412</v>
          </cell>
        </row>
        <row r="377">
          <cell r="C377" t="str">
            <v>Приобретение инвестиционных вложений</v>
          </cell>
          <cell r="E377">
            <v>2509786.6799999997</v>
          </cell>
          <cell r="F377">
            <v>7459786.6799999997</v>
          </cell>
          <cell r="G377">
            <v>2459792.6799999997</v>
          </cell>
          <cell r="H377">
            <v>12429366.039999999</v>
          </cell>
        </row>
        <row r="378">
          <cell r="C378" t="str">
            <v>Генерация</v>
          </cell>
          <cell r="E378">
            <v>50000</v>
          </cell>
          <cell r="F378">
            <v>0</v>
          </cell>
          <cell r="G378">
            <v>0</v>
          </cell>
          <cell r="H378">
            <v>50000</v>
          </cell>
        </row>
        <row r="379">
          <cell r="C379" t="str">
            <v>ТГК-5</v>
          </cell>
        </row>
        <row r="380">
          <cell r="C380" t="str">
            <v>Мариэнерго (генерирующая компания)</v>
          </cell>
        </row>
        <row r="381">
          <cell r="C381" t="str">
            <v>Кировэнерго (генерирующая компания)</v>
          </cell>
        </row>
        <row r="382">
          <cell r="C382" t="str">
            <v>Удмуртская территориальная генерирующая компания</v>
          </cell>
        </row>
        <row r="383">
          <cell r="C383" t="str">
            <v>ТГК-6</v>
          </cell>
        </row>
        <row r="384">
          <cell r="C384" t="str">
            <v>Ивановская генерирующая компания</v>
          </cell>
        </row>
        <row r="385">
          <cell r="C385" t="str">
            <v>Владимирская генерирующая компания</v>
          </cell>
        </row>
        <row r="386">
          <cell r="C386" t="str">
            <v>Пензенская генерирующая компания</v>
          </cell>
        </row>
        <row r="387">
          <cell r="C387" t="str">
            <v>Нижновэнерго (генерирующая компания)</v>
          </cell>
        </row>
        <row r="388">
          <cell r="C388" t="str">
            <v>Мордовэнерго (генерирующая компания)</v>
          </cell>
        </row>
        <row r="389">
          <cell r="C389" t="str">
            <v>ТГК-9</v>
          </cell>
          <cell r="E389">
            <v>50000</v>
          </cell>
          <cell r="F389">
            <v>0</v>
          </cell>
          <cell r="G389">
            <v>0</v>
          </cell>
          <cell r="H389">
            <v>50000</v>
          </cell>
        </row>
        <row r="390">
          <cell r="C390" t="str">
            <v>Свердловская Генерирующая компания</v>
          </cell>
        </row>
        <row r="391">
          <cell r="C391" t="str">
            <v>Пермская генерирующая компания</v>
          </cell>
        </row>
        <row r="392">
          <cell r="C392" t="str">
            <v>Комиэнерго (генерирующая компания)</v>
          </cell>
        </row>
        <row r="393">
          <cell r="C393" t="str">
            <v>ТГК-9</v>
          </cell>
          <cell r="E393">
            <v>50000</v>
          </cell>
          <cell r="F393">
            <v>0</v>
          </cell>
          <cell r="G393">
            <v>0</v>
          </cell>
          <cell r="H393">
            <v>50000</v>
          </cell>
        </row>
        <row r="394">
          <cell r="C394" t="str">
            <v>Яйва</v>
          </cell>
        </row>
        <row r="395">
          <cell r="C395" t="str">
            <v>Яйвинская ГРЭС</v>
          </cell>
        </row>
        <row r="396">
          <cell r="C396" t="str">
            <v>Серов</v>
          </cell>
        </row>
        <row r="397">
          <cell r="C397" t="str">
            <v>Серовская ГРЭС</v>
          </cell>
        </row>
        <row r="398">
          <cell r="C398" t="str">
            <v>Сети Энерго</v>
          </cell>
          <cell r="E398">
            <v>2459786.6799999997</v>
          </cell>
          <cell r="F398">
            <v>2459786.6799999997</v>
          </cell>
          <cell r="G398">
            <v>2459792.6799999997</v>
          </cell>
          <cell r="H398">
            <v>7379366.0399999991</v>
          </cell>
        </row>
        <row r="399">
          <cell r="C399" t="str">
            <v>Центр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C400" t="str">
            <v>Владимирэнерго (АО)</v>
          </cell>
        </row>
        <row r="401">
          <cell r="C401" t="str">
            <v>Ростовэнерго (АО)</v>
          </cell>
        </row>
        <row r="402">
          <cell r="C402" t="str">
            <v>Ивэнерго, ОАО энергетики и электрификации</v>
          </cell>
        </row>
        <row r="403">
          <cell r="C403" t="str">
            <v>Урал</v>
          </cell>
          <cell r="E403">
            <v>2459786.6799999997</v>
          </cell>
          <cell r="F403">
            <v>2459786.6799999997</v>
          </cell>
          <cell r="G403">
            <v>2459792.6799999997</v>
          </cell>
          <cell r="H403">
            <v>7379366.0399999991</v>
          </cell>
        </row>
        <row r="404">
          <cell r="C404" t="str">
            <v>Свердловэнерго (АО)</v>
          </cell>
          <cell r="E404">
            <v>1255291.68</v>
          </cell>
          <cell r="F404">
            <v>1255291.68</v>
          </cell>
          <cell r="G404">
            <v>1255291.68</v>
          </cell>
          <cell r="H404">
            <v>3765875.04</v>
          </cell>
        </row>
        <row r="405">
          <cell r="C405" t="str">
            <v>Пермэнерго, ОАО</v>
          </cell>
          <cell r="E405">
            <v>1204495</v>
          </cell>
          <cell r="F405">
            <v>1204495</v>
          </cell>
          <cell r="G405">
            <v>1204501</v>
          </cell>
          <cell r="H405">
            <v>3613491</v>
          </cell>
        </row>
        <row r="406">
          <cell r="C406" t="str">
            <v>Кировэнерго (АО)</v>
          </cell>
        </row>
        <row r="407">
          <cell r="C407" t="str">
            <v>Пензаэнерго (АО)</v>
          </cell>
        </row>
        <row r="408">
          <cell r="C408" t="str">
            <v>Удмуртэнерго (АО)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C409" t="str">
            <v>Прочие Энерго</v>
          </cell>
        </row>
        <row r="410">
          <cell r="C410" t="str">
            <v>ТГК-5</v>
          </cell>
        </row>
        <row r="411">
          <cell r="C411" t="str">
            <v>Удмуртская управляющая энергетическая компания</v>
          </cell>
        </row>
        <row r="412">
          <cell r="C412" t="str">
            <v>ТГК-6</v>
          </cell>
        </row>
        <row r="413">
          <cell r="C413" t="str">
            <v>Нижновэнерго</v>
          </cell>
        </row>
        <row r="414">
          <cell r="C414" t="str">
            <v>Владимирская энергетическая компания</v>
          </cell>
        </row>
        <row r="415">
          <cell r="C415" t="str">
            <v>Ивановская управляющая энергетическая компания</v>
          </cell>
        </row>
        <row r="416">
          <cell r="C416" t="str">
            <v>Пензенская энергетическая управляющая компания</v>
          </cell>
        </row>
        <row r="417">
          <cell r="C417" t="str">
            <v>ТГК-8</v>
          </cell>
        </row>
        <row r="418">
          <cell r="C418" t="str">
            <v>Управляющая компания Ростовэнерго</v>
          </cell>
        </row>
        <row r="419">
          <cell r="C419" t="str">
            <v>ТГК-9</v>
          </cell>
        </row>
        <row r="420">
          <cell r="C420" t="str">
            <v>АО Комиэнерго</v>
          </cell>
        </row>
        <row r="421">
          <cell r="C421" t="str">
            <v>Свердловская энергосервисная компания</v>
          </cell>
        </row>
        <row r="422">
          <cell r="C422" t="str">
            <v>Свердловская энергоуправляющая компания</v>
          </cell>
        </row>
        <row r="423">
          <cell r="C423" t="str">
            <v>Пермская энергоуправляющая компания</v>
          </cell>
        </row>
        <row r="424">
          <cell r="C424" t="str">
            <v>Энергосбыт</v>
          </cell>
        </row>
        <row r="425">
          <cell r="C425" t="str">
            <v>ТГК-5</v>
          </cell>
        </row>
        <row r="426">
          <cell r="C426" t="str">
            <v>Энергосбыт Мариэнерго</v>
          </cell>
        </row>
        <row r="427">
          <cell r="C427" t="str">
            <v>Кировэнергосбыт</v>
          </cell>
        </row>
        <row r="428">
          <cell r="C428" t="str">
            <v>Удмуртская энергосбытовая компания</v>
          </cell>
        </row>
        <row r="429">
          <cell r="C429" t="str">
            <v>ТГК-6</v>
          </cell>
        </row>
        <row r="430">
          <cell r="C430" t="str">
            <v>Ивановская энергосбытовая компания</v>
          </cell>
        </row>
        <row r="431">
          <cell r="C431" t="str">
            <v>Владимирская энергосбытовая компания</v>
          </cell>
        </row>
        <row r="432">
          <cell r="C432" t="str">
            <v>Пензенская энергосбытовая компания</v>
          </cell>
        </row>
        <row r="433">
          <cell r="C433" t="str">
            <v>Энергосбыт Нижновэнерго</v>
          </cell>
        </row>
        <row r="434">
          <cell r="C434" t="str">
            <v>Энергосбыт Мордовэнерго</v>
          </cell>
        </row>
        <row r="435">
          <cell r="C435" t="str">
            <v>ТГК-8</v>
          </cell>
        </row>
        <row r="436">
          <cell r="C436" t="str">
            <v>Энергосбыт Ростовэнерго</v>
          </cell>
        </row>
        <row r="437">
          <cell r="C437" t="str">
            <v>ТГК-9</v>
          </cell>
        </row>
        <row r="438">
          <cell r="C438" t="str">
            <v>Свердловэнергосбыт</v>
          </cell>
        </row>
        <row r="439">
          <cell r="C439" t="str">
            <v>Энергосбыт Комиэнерго (?)</v>
          </cell>
        </row>
        <row r="440">
          <cell r="C440" t="str">
            <v>Пермская энергетическая сбытовая компания</v>
          </cell>
        </row>
        <row r="441">
          <cell r="C441" t="str">
            <v>Энергоремонт</v>
          </cell>
        </row>
        <row r="442">
          <cell r="C442" t="str">
            <v>ТГК-6</v>
          </cell>
        </row>
        <row r="443">
          <cell r="C443" t="str">
            <v>Ремонтный центр Нижновэнерго</v>
          </cell>
        </row>
        <row r="444">
          <cell r="C444" t="str">
            <v>Пензенская энергоремонтная компания</v>
          </cell>
        </row>
        <row r="445">
          <cell r="C445" t="str">
            <v>ТГК-9</v>
          </cell>
        </row>
        <row r="446">
          <cell r="C446" t="str">
            <v>Ремонтный центр Свердловэнерго 1</v>
          </cell>
        </row>
        <row r="447">
          <cell r="C447" t="str">
            <v>Ремонтный центр Свердловэнерго 2</v>
          </cell>
        </row>
        <row r="448">
          <cell r="C448" t="str">
            <v>Пермэнергоремонт</v>
          </cell>
        </row>
        <row r="449">
          <cell r="C449" t="str">
            <v>Пермэнергоспецремонт</v>
          </cell>
        </row>
        <row r="450">
          <cell r="C450" t="str">
            <v>ТГК-8</v>
          </cell>
        </row>
        <row r="451">
          <cell r="C451" t="str">
            <v>Ростовэнергоспецремонт</v>
          </cell>
        </row>
        <row r="452">
          <cell r="C452" t="str">
            <v>РКС</v>
          </cell>
        </row>
        <row r="453">
          <cell r="C453" t="str">
            <v>Федеральный центр продаж</v>
          </cell>
        </row>
        <row r="454">
          <cell r="C454" t="str">
            <v>Мультиэнергетический бизнес (до 1 июля)</v>
          </cell>
          <cell r="E454">
            <v>0</v>
          </cell>
          <cell r="F454">
            <v>5000000</v>
          </cell>
          <cell r="G454">
            <v>0</v>
          </cell>
          <cell r="H454">
            <v>5000000</v>
          </cell>
        </row>
        <row r="455">
          <cell r="C455" t="str">
            <v>Энергетическое строительство</v>
          </cell>
        </row>
        <row r="456">
          <cell r="C456" t="str">
            <v>ОАО "Востоксибэлектросетьстрой"</v>
          </cell>
        </row>
        <row r="457">
          <cell r="C457" t="str">
            <v>ОАО "Запсибэлектросетьстрой"</v>
          </cell>
        </row>
        <row r="458">
          <cell r="C458" t="str">
            <v>ОАО "Сибэлектросетьстрой"</v>
          </cell>
        </row>
        <row r="459">
          <cell r="C459" t="str">
            <v>ОАО "Ноябрьскэлектросетьстрой"</v>
          </cell>
        </row>
        <row r="460">
          <cell r="C460" t="str">
            <v>ГазХолдинг</v>
          </cell>
        </row>
        <row r="461">
          <cell r="C461" t="str">
            <v>Екатеринбург</v>
          </cell>
        </row>
        <row r="462">
          <cell r="C462" t="str">
            <v>Иркутск</v>
          </cell>
        </row>
        <row r="463">
          <cell r="C463" t="str">
            <v>Чита</v>
          </cell>
        </row>
        <row r="464">
          <cell r="C464" t="str">
            <v>Новосибирск</v>
          </cell>
        </row>
        <row r="465">
          <cell r="C465" t="str">
            <v>Челябинск</v>
          </cell>
        </row>
        <row r="466">
          <cell r="C466" t="str">
            <v>Развитие</v>
          </cell>
        </row>
        <row r="467">
          <cell r="C467" t="str">
            <v>Приобретение ОС и НМА (более 10 тыс. долл.)</v>
          </cell>
          <cell r="E467">
            <v>12000</v>
          </cell>
          <cell r="F467">
            <v>12000</v>
          </cell>
          <cell r="G467">
            <v>0</v>
          </cell>
          <cell r="H467">
            <v>24000</v>
          </cell>
        </row>
        <row r="468">
          <cell r="C468" t="str">
            <v>SHARP 4 этаж (ксерокс)</v>
          </cell>
          <cell r="E468">
            <v>0</v>
          </cell>
          <cell r="F468">
            <v>12000</v>
          </cell>
          <cell r="G468">
            <v>0</v>
          </cell>
          <cell r="H468">
            <v>12000</v>
          </cell>
        </row>
        <row r="469">
          <cell r="C469" t="str">
            <v>Сервер Почтовый (DMZ)</v>
          </cell>
          <cell r="E469">
            <v>12000</v>
          </cell>
          <cell r="F469">
            <v>0</v>
          </cell>
          <cell r="G469">
            <v>0</v>
          </cell>
          <cell r="H469">
            <v>12000</v>
          </cell>
        </row>
        <row r="470">
          <cell r="C470" t="str">
            <v>Прямые Административно-инвестиционные расходы, связанные с управлением активами</v>
          </cell>
          <cell r="E470">
            <v>80393.944827586209</v>
          </cell>
          <cell r="F470">
            <v>65078.551724137928</v>
          </cell>
          <cell r="G470">
            <v>90596.758620689652</v>
          </cell>
          <cell r="H470">
            <v>236069.2551724138</v>
          </cell>
        </row>
        <row r="471">
          <cell r="C471" t="str">
            <v>Командировочные</v>
          </cell>
          <cell r="E471">
            <v>7401.3448275862065</v>
          </cell>
          <cell r="F471">
            <v>11478.551724137931</v>
          </cell>
          <cell r="G471">
            <v>11259.758620689656</v>
          </cell>
          <cell r="H471">
            <v>30139.655172413793</v>
          </cell>
        </row>
        <row r="472">
          <cell r="C472" t="str">
            <v>Билеты</v>
          </cell>
          <cell r="E472">
            <v>4449</v>
          </cell>
          <cell r="F472">
            <v>6792</v>
          </cell>
          <cell r="G472">
            <v>6863</v>
          </cell>
          <cell r="H472">
            <v>18104</v>
          </cell>
        </row>
        <row r="473">
          <cell r="C473" t="str">
            <v>Суточные</v>
          </cell>
          <cell r="E473">
            <v>472.34482758620697</v>
          </cell>
          <cell r="F473">
            <v>766.55172413793105</v>
          </cell>
          <cell r="G473">
            <v>716.75862068965523</v>
          </cell>
          <cell r="H473">
            <v>1955.6551724137935</v>
          </cell>
        </row>
        <row r="474">
          <cell r="C474" t="str">
            <v>Проживание</v>
          </cell>
          <cell r="E474">
            <v>2480</v>
          </cell>
          <cell r="F474">
            <v>3920</v>
          </cell>
          <cell r="G474">
            <v>3680</v>
          </cell>
          <cell r="H474">
            <v>10080</v>
          </cell>
        </row>
        <row r="475">
          <cell r="C475" t="str">
            <v>Представительские</v>
          </cell>
        </row>
        <row r="476">
          <cell r="C476" t="str">
            <v>Представительские</v>
          </cell>
        </row>
        <row r="477">
          <cell r="C477" t="str">
            <v>Расходы на консалтинг, аудит</v>
          </cell>
          <cell r="E477">
            <v>64392.6</v>
          </cell>
          <cell r="F477">
            <v>45000</v>
          </cell>
          <cell r="G477">
            <v>70737</v>
          </cell>
          <cell r="H477">
            <v>180129.6</v>
          </cell>
        </row>
        <row r="478">
          <cell r="C478" t="str">
            <v>Консалтинг</v>
          </cell>
          <cell r="E478">
            <v>53392.6</v>
          </cell>
          <cell r="F478">
            <v>44000</v>
          </cell>
          <cell r="G478">
            <v>57537</v>
          </cell>
          <cell r="H478">
            <v>154929.60000000001</v>
          </cell>
        </row>
        <row r="479">
          <cell r="C479" t="str">
            <v>Расходы на поддержку решений</v>
          </cell>
          <cell r="E479">
            <v>11000</v>
          </cell>
          <cell r="F479">
            <v>1000</v>
          </cell>
          <cell r="G479">
            <v>13200</v>
          </cell>
          <cell r="H479">
            <v>25200</v>
          </cell>
        </row>
        <row r="480">
          <cell r="C480" t="str">
            <v>Прочие консультационные расходы</v>
          </cell>
        </row>
        <row r="481">
          <cell r="C481" t="str">
            <v>Расходы на юридическое сопровождение</v>
          </cell>
        </row>
        <row r="482">
          <cell r="C482" t="str">
            <v>Юридические услуги</v>
          </cell>
        </row>
        <row r="483">
          <cell r="C483" t="str">
            <v>Судебные издержки</v>
          </cell>
        </row>
        <row r="484">
          <cell r="C484" t="str">
            <v>Расходы на PR и маркетинг</v>
          </cell>
          <cell r="E484">
            <v>2000</v>
          </cell>
          <cell r="F484">
            <v>2000</v>
          </cell>
          <cell r="G484">
            <v>2000</v>
          </cell>
          <cell r="H484">
            <v>6000</v>
          </cell>
        </row>
        <row r="485">
          <cell r="C485" t="str">
            <v>GR-расходы</v>
          </cell>
        </row>
        <row r="486">
          <cell r="C486" t="str">
            <v>PR-мероприятия</v>
          </cell>
          <cell r="E486">
            <v>2000</v>
          </cell>
          <cell r="F486">
            <v>2000</v>
          </cell>
          <cell r="G486">
            <v>2000</v>
          </cell>
          <cell r="H486">
            <v>6000</v>
          </cell>
        </row>
        <row r="487">
          <cell r="C487" t="str">
            <v>Международные проекты и мероприятия</v>
          </cell>
        </row>
        <row r="488">
          <cell r="C488" t="str">
            <v>Прочие PR-расходы</v>
          </cell>
        </row>
        <row r="489">
          <cell r="C489" t="str">
            <v>Транзакционные расходы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C490" t="str">
            <v>Брокерские и депозитарные комиссии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C491" t="str">
            <v>Расходы на регистрацию</v>
          </cell>
        </row>
        <row r="492">
          <cell r="C492" t="str">
            <v>Расходы на инфраструктуру</v>
          </cell>
          <cell r="E492">
            <v>6600</v>
          </cell>
          <cell r="F492">
            <v>6600</v>
          </cell>
          <cell r="G492">
            <v>6600</v>
          </cell>
          <cell r="H492">
            <v>19800</v>
          </cell>
        </row>
        <row r="493">
          <cell r="C493" t="str">
            <v>Депозитарные расходы</v>
          </cell>
          <cell r="E493">
            <v>2000</v>
          </cell>
          <cell r="F493">
            <v>2000</v>
          </cell>
          <cell r="G493">
            <v>2000</v>
          </cell>
          <cell r="H493">
            <v>6000</v>
          </cell>
        </row>
        <row r="494">
          <cell r="C494" t="str">
            <v>Юридические услуги</v>
          </cell>
          <cell r="E494">
            <v>4600</v>
          </cell>
          <cell r="F494">
            <v>4600</v>
          </cell>
          <cell r="G494">
            <v>4600</v>
          </cell>
          <cell r="H494">
            <v>13800</v>
          </cell>
        </row>
        <row r="495">
          <cell r="C495" t="str">
            <v>Сервисные комиссии</v>
          </cell>
        </row>
        <row r="496">
          <cell r="C496" t="str">
            <v>Прочие расходы</v>
          </cell>
        </row>
        <row r="497">
          <cell r="C497" t="str">
            <v>Прочие расходы</v>
          </cell>
        </row>
        <row r="498">
          <cell r="C498" t="str">
            <v>Прочие административно-инвестиционные расходы</v>
          </cell>
          <cell r="E498">
            <v>100000</v>
          </cell>
          <cell r="F498">
            <v>100000</v>
          </cell>
          <cell r="G498">
            <v>160000</v>
          </cell>
          <cell r="H498">
            <v>360000</v>
          </cell>
        </row>
        <row r="499">
          <cell r="C499" t="str">
            <v>Консалтинг (Юникон)</v>
          </cell>
          <cell r="E499">
            <v>100000</v>
          </cell>
          <cell r="F499">
            <v>100000</v>
          </cell>
          <cell r="G499">
            <v>100000</v>
          </cell>
          <cell r="H499">
            <v>300000</v>
          </cell>
        </row>
        <row r="500">
          <cell r="C500" t="str">
            <v>Бюджетирование</v>
          </cell>
          <cell r="E500">
            <v>0</v>
          </cell>
          <cell r="F500">
            <v>0</v>
          </cell>
          <cell r="G500">
            <v>60000</v>
          </cell>
          <cell r="H500">
            <v>60000</v>
          </cell>
        </row>
        <row r="501">
          <cell r="C501" t="str">
            <v>Взнос в уставный капитал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нов"/>
      <sheetName val="БДДС"/>
      <sheetName val="КЭС_структура_нов"/>
      <sheetName val="НС_АИР"/>
      <sheetName val="all"/>
      <sheetName val="Группа_эфф_отчет_накоп 12.3"/>
      <sheetName val="актив_ЮЛ"/>
      <sheetName val="Лист3"/>
      <sheetName val="титул БДР"/>
    </sheetNames>
    <sheetDataSet>
      <sheetData sheetId="0" refreshError="1">
        <row r="2">
          <cell r="C2" t="str">
            <v>Бюджет движения денежных средств ЗАО "КЭС" на 2005г., USD</v>
          </cell>
        </row>
        <row r="4">
          <cell r="C4" t="str">
            <v>Наименование статей</v>
          </cell>
          <cell r="E4" t="str">
            <v>январь</v>
          </cell>
          <cell r="F4" t="str">
            <v>февраль</v>
          </cell>
          <cell r="G4" t="str">
            <v>март</v>
          </cell>
          <cell r="H4" t="str">
            <v>1 квартал</v>
          </cell>
        </row>
        <row r="7">
          <cell r="C7" t="str">
            <v>Остаток денежных средств на начало периода</v>
          </cell>
          <cell r="E7">
            <v>2058743</v>
          </cell>
          <cell r="F7">
            <v>1487383.6345000928</v>
          </cell>
          <cell r="G7">
            <v>1666617.7970000943</v>
          </cell>
          <cell r="H7">
            <v>2058743</v>
          </cell>
        </row>
        <row r="8">
          <cell r="C8" t="str">
            <v>Остаток средств на р/c</v>
          </cell>
          <cell r="E8">
            <v>0</v>
          </cell>
          <cell r="F8">
            <v>0</v>
          </cell>
          <cell r="G8">
            <v>0</v>
          </cell>
        </row>
        <row r="9">
          <cell r="C9" t="str">
            <v>КЭС</v>
          </cell>
        </row>
        <row r="10">
          <cell r="C10" t="str">
            <v>Инфраструктура-резиденты</v>
          </cell>
        </row>
        <row r="11">
          <cell r="C11" t="str">
            <v>Остаток ср. на вал. счете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КЭС</v>
          </cell>
        </row>
        <row r="13">
          <cell r="C13" t="str">
            <v>Инфраструктура-резиденты</v>
          </cell>
        </row>
        <row r="14">
          <cell r="C14" t="str">
            <v>Инфраструктура-нерезиденты</v>
          </cell>
        </row>
        <row r="15">
          <cell r="C15" t="str">
            <v>Спец. счета в банках</v>
          </cell>
          <cell r="E15">
            <v>0</v>
          </cell>
          <cell r="F15">
            <v>0</v>
          </cell>
          <cell r="G15">
            <v>0</v>
          </cell>
        </row>
        <row r="16">
          <cell r="C16" t="str">
            <v>КЭС</v>
          </cell>
        </row>
        <row r="17">
          <cell r="C17" t="str">
            <v>Инфраструктура-резиденты</v>
          </cell>
        </row>
        <row r="18">
          <cell r="C18" t="str">
            <v>Инфраструктура-нерезиденты</v>
          </cell>
        </row>
        <row r="19">
          <cell r="C19" t="str">
            <v>Остаток средств в кассе</v>
          </cell>
        </row>
        <row r="21">
          <cell r="C21" t="str">
            <v>ОПЕРАЦИОННАЯ ДЕЯТЕЛЬНОСТЬ</v>
          </cell>
        </row>
        <row r="22">
          <cell r="C22" t="str">
            <v>ПОСТУПЛЕНИЯ</v>
          </cell>
          <cell r="E22">
            <v>179075</v>
          </cell>
          <cell r="F22">
            <v>179075</v>
          </cell>
          <cell r="G22">
            <v>177965</v>
          </cell>
          <cell r="H22">
            <v>536115</v>
          </cell>
        </row>
        <row r="23">
          <cell r="C23" t="str">
            <v xml:space="preserve">Поступления по агентским договорам 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C24" t="str">
            <v>Поступления по консультационным договорам (для финансирования операционной деятельности)</v>
          </cell>
        </row>
        <row r="25">
          <cell r="C25" t="str">
            <v>Услуги по управлению активами</v>
          </cell>
          <cell r="E25">
            <v>56500</v>
          </cell>
          <cell r="F25">
            <v>56500</v>
          </cell>
          <cell r="G25">
            <v>56500</v>
          </cell>
          <cell r="H25">
            <v>169500</v>
          </cell>
        </row>
        <row r="26">
          <cell r="C26" t="str">
            <v>Доход от ДУ ОАО "Иркутскэнерго"</v>
          </cell>
          <cell r="E26">
            <v>56500</v>
          </cell>
          <cell r="F26">
            <v>56500</v>
          </cell>
          <cell r="G26">
            <v>56500</v>
          </cell>
          <cell r="H26">
            <v>169500</v>
          </cell>
        </row>
        <row r="27">
          <cell r="C27" t="str">
            <v>Доходы от управления (РГХ)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C28" t="str">
            <v>Поступления в оплату централизованных функций</v>
          </cell>
          <cell r="E28">
            <v>71494</v>
          </cell>
          <cell r="F28">
            <v>71494</v>
          </cell>
          <cell r="G28">
            <v>71494</v>
          </cell>
          <cell r="H28">
            <v>214482</v>
          </cell>
        </row>
        <row r="29">
          <cell r="C29" t="str">
            <v>ФЦП</v>
          </cell>
          <cell r="H29">
            <v>0</v>
          </cell>
        </row>
        <row r="30">
          <cell r="C30" t="str">
            <v>МЭБ (1 полугодие)</v>
          </cell>
          <cell r="E30">
            <v>23066</v>
          </cell>
          <cell r="F30">
            <v>23066</v>
          </cell>
          <cell r="G30">
            <v>23066</v>
          </cell>
          <cell r="H30">
            <v>69198</v>
          </cell>
        </row>
        <row r="31">
          <cell r="C31" t="str">
            <v>Энергетическое строительство</v>
          </cell>
          <cell r="E31">
            <v>13811</v>
          </cell>
          <cell r="F31">
            <v>13811</v>
          </cell>
          <cell r="G31">
            <v>13811</v>
          </cell>
          <cell r="H31">
            <v>41433</v>
          </cell>
        </row>
        <row r="32">
          <cell r="C32" t="str">
            <v>ГазХолдинг</v>
          </cell>
        </row>
        <row r="33">
          <cell r="C33" t="str">
            <v>КЭС-Бизнессервис</v>
          </cell>
        </row>
        <row r="34">
          <cell r="C34" t="str">
            <v>Энергетические решения</v>
          </cell>
          <cell r="E34">
            <v>16417</v>
          </cell>
          <cell r="F34">
            <v>16417</v>
          </cell>
          <cell r="G34">
            <v>16417</v>
          </cell>
          <cell r="H34">
            <v>49251</v>
          </cell>
        </row>
        <row r="35">
          <cell r="C35" t="str">
            <v>Трейдинг</v>
          </cell>
          <cell r="E35">
            <v>18200</v>
          </cell>
          <cell r="F35">
            <v>18200</v>
          </cell>
          <cell r="G35">
            <v>18200</v>
          </cell>
          <cell r="H35">
            <v>54600</v>
          </cell>
        </row>
        <row r="36">
          <cell r="C36" t="str">
            <v>Прочие доходы и возмещения</v>
          </cell>
          <cell r="E36">
            <v>51081</v>
          </cell>
          <cell r="F36">
            <v>51081</v>
          </cell>
          <cell r="G36">
            <v>49971</v>
          </cell>
          <cell r="H36">
            <v>152133</v>
          </cell>
        </row>
        <row r="37">
          <cell r="C37" t="str">
            <v>Консалтинг</v>
          </cell>
        </row>
        <row r="38">
          <cell r="C38" t="str">
            <v>Поступления от субаренды, сублизинга</v>
          </cell>
          <cell r="E38">
            <v>51081</v>
          </cell>
          <cell r="F38">
            <v>51081</v>
          </cell>
          <cell r="G38">
            <v>49971</v>
          </cell>
          <cell r="H38">
            <v>152133</v>
          </cell>
        </row>
        <row r="39">
          <cell r="C39" t="str">
            <v>Поступления от продажи ОС и НМА (менее 10 тыс. долл.)</v>
          </cell>
        </row>
        <row r="40">
          <cell r="C40" t="str">
            <v>Прочие поступления</v>
          </cell>
        </row>
        <row r="41">
          <cell r="C41" t="str">
            <v>ВЫПЛАТЫ (АУР)</v>
          </cell>
          <cell r="E41">
            <v>861201.58847232128</v>
          </cell>
          <cell r="F41">
            <v>1030837.1353167663</v>
          </cell>
          <cell r="G41">
            <v>1281082.1635990264</v>
          </cell>
          <cell r="H41">
            <v>3173120.8873881139</v>
          </cell>
        </row>
        <row r="42">
          <cell r="C42" t="str">
            <v>Оплата централизованных функций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C43" t="str">
            <v>Оплата централизованных функций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C44" t="str">
            <v>Вознаграждение персоналу</v>
          </cell>
          <cell r="E44">
            <v>381318.02063218394</v>
          </cell>
          <cell r="F44">
            <v>389409.81028735632</v>
          </cell>
          <cell r="G44">
            <v>388800.6473563218</v>
          </cell>
          <cell r="H44">
            <v>1159528.4782758621</v>
          </cell>
        </row>
        <row r="45">
          <cell r="C45" t="str">
            <v>Оклад NET</v>
          </cell>
          <cell r="E45">
            <v>284405</v>
          </cell>
          <cell r="F45">
            <v>255695</v>
          </cell>
          <cell r="G45">
            <v>265320</v>
          </cell>
          <cell r="H45">
            <v>805420</v>
          </cell>
        </row>
        <row r="46">
          <cell r="C46" t="str">
            <v>Премия NET</v>
          </cell>
          <cell r="E46">
            <v>14220.25</v>
          </cell>
          <cell r="F46">
            <v>12784.75</v>
          </cell>
          <cell r="G46">
            <v>13266</v>
          </cell>
          <cell r="H46">
            <v>40271</v>
          </cell>
        </row>
        <row r="47">
          <cell r="C47" t="str">
            <v>Иные выплаты персоналу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C48" t="str">
            <v>НДФЛ</v>
          </cell>
          <cell r="E48">
            <v>44622.163793103457</v>
          </cell>
          <cell r="F48">
            <v>40117.663793103449</v>
          </cell>
          <cell r="G48">
            <v>41627.79310344829</v>
          </cell>
          <cell r="H48">
            <v>126367.62068965519</v>
          </cell>
        </row>
        <row r="49">
          <cell r="C49" t="str">
            <v>ЕСН</v>
          </cell>
          <cell r="E49">
            <v>35106.240172413796</v>
          </cell>
          <cell r="F49">
            <v>77848.02982758623</v>
          </cell>
          <cell r="G49">
            <v>65622.487586206887</v>
          </cell>
          <cell r="H49">
            <v>178576.75758620689</v>
          </cell>
        </row>
        <row r="50">
          <cell r="C50" t="str">
            <v>Соцпакет</v>
          </cell>
          <cell r="E50">
            <v>2964.3666666666668</v>
          </cell>
          <cell r="F50">
            <v>2964.3666666666668</v>
          </cell>
          <cell r="G50">
            <v>2964.3666666666668</v>
          </cell>
          <cell r="H50">
            <v>8893.1</v>
          </cell>
        </row>
        <row r="51">
          <cell r="C51" t="str">
            <v>Расходы на HR</v>
          </cell>
          <cell r="E51">
            <v>34116</v>
          </cell>
          <cell r="F51">
            <v>63566.137931034478</v>
          </cell>
          <cell r="G51">
            <v>50194.413793103449</v>
          </cell>
          <cell r="H51">
            <v>147876.55172413791</v>
          </cell>
        </row>
        <row r="52">
          <cell r="C52" t="str">
            <v>Подбор персонала</v>
          </cell>
          <cell r="E52">
            <v>17000</v>
          </cell>
          <cell r="F52">
            <v>0</v>
          </cell>
          <cell r="G52">
            <v>9000</v>
          </cell>
          <cell r="H52">
            <v>26000</v>
          </cell>
        </row>
        <row r="53">
          <cell r="C53" t="str">
            <v xml:space="preserve">Расходы на развитие персонала </v>
          </cell>
          <cell r="E53">
            <v>14616</v>
          </cell>
          <cell r="F53">
            <v>16066.137931034482</v>
          </cell>
          <cell r="G53">
            <v>38694.413793103449</v>
          </cell>
          <cell r="H53">
            <v>69376.551724137928</v>
          </cell>
        </row>
        <row r="54">
          <cell r="C54" t="str">
            <v>Социальные программы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C55" t="str">
            <v xml:space="preserve">Прочие расходы на персонал </v>
          </cell>
          <cell r="E55">
            <v>2500</v>
          </cell>
          <cell r="F55">
            <v>47500</v>
          </cell>
          <cell r="G55">
            <v>2500</v>
          </cell>
          <cell r="H55">
            <v>52500</v>
          </cell>
        </row>
        <row r="56">
          <cell r="C56" t="str">
            <v>Командировочные</v>
          </cell>
          <cell r="E56">
            <v>31004.999999999996</v>
          </cell>
          <cell r="F56">
            <v>45298.213103448274</v>
          </cell>
          <cell r="G56">
            <v>33967.389655172417</v>
          </cell>
          <cell r="H56">
            <v>110270.60275862069</v>
          </cell>
        </row>
        <row r="57">
          <cell r="C57" t="str">
            <v>Командировочные</v>
          </cell>
          <cell r="E57">
            <v>31004.999999999996</v>
          </cell>
          <cell r="F57">
            <v>45298.213103448274</v>
          </cell>
          <cell r="G57">
            <v>33967.389655172417</v>
          </cell>
          <cell r="H57">
            <v>110270.60275862069</v>
          </cell>
        </row>
        <row r="58">
          <cell r="C58" t="str">
            <v>Представительские</v>
          </cell>
          <cell r="E58">
            <v>8250</v>
          </cell>
          <cell r="F58">
            <v>8250</v>
          </cell>
          <cell r="G58">
            <v>8250</v>
          </cell>
          <cell r="H58">
            <v>24750</v>
          </cell>
        </row>
        <row r="59">
          <cell r="C59" t="str">
            <v>Представительские</v>
          </cell>
          <cell r="E59">
            <v>8250</v>
          </cell>
          <cell r="F59">
            <v>8250</v>
          </cell>
          <cell r="G59">
            <v>8250</v>
          </cell>
          <cell r="H59">
            <v>24750</v>
          </cell>
        </row>
        <row r="60">
          <cell r="C60" t="str">
            <v>Расходы на ИТ</v>
          </cell>
          <cell r="E60">
            <v>141370.66666666669</v>
          </cell>
          <cell r="F60">
            <v>87705</v>
          </cell>
          <cell r="G60">
            <v>70893.333333333343</v>
          </cell>
          <cell r="H60">
            <v>299969</v>
          </cell>
        </row>
        <row r="61">
          <cell r="C61" t="str">
            <v>Мобильная связь</v>
          </cell>
          <cell r="E61">
            <v>17230</v>
          </cell>
          <cell r="F61">
            <v>18280</v>
          </cell>
          <cell r="G61">
            <v>18280</v>
          </cell>
          <cell r="H61">
            <v>53790</v>
          </cell>
        </row>
        <row r="62">
          <cell r="C62" t="str">
            <v>Приобретение компьютеров, оргтехники, средств связи</v>
          </cell>
          <cell r="E62">
            <v>49821</v>
          </cell>
          <cell r="F62">
            <v>8233.3333333333339</v>
          </cell>
          <cell r="G62">
            <v>6816.666666666667</v>
          </cell>
          <cell r="H62">
            <v>64871</v>
          </cell>
        </row>
        <row r="63">
          <cell r="C63" t="str">
            <v>Амортизация ОС и НМА (ИТ)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C64" t="str">
            <v>Аренда ОС и НМА (ИТ)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C65" t="str">
            <v>Лизинг ОС и НМА (ИТ)</v>
          </cell>
          <cell r="E65">
            <v>16055</v>
          </cell>
          <cell r="F65">
            <v>16057</v>
          </cell>
          <cell r="G65">
            <v>16058</v>
          </cell>
          <cell r="H65">
            <v>48170</v>
          </cell>
        </row>
        <row r="66">
          <cell r="C66" t="str">
            <v>Информационные услуги</v>
          </cell>
          <cell r="E66">
            <v>19659.666666666668</v>
          </cell>
          <cell r="F66">
            <v>32534.666666666672</v>
          </cell>
          <cell r="G66">
            <v>13134.666666666666</v>
          </cell>
          <cell r="H66">
            <v>65329.000000000007</v>
          </cell>
        </row>
        <row r="67">
          <cell r="C67" t="str">
            <v>Расходные материалы</v>
          </cell>
          <cell r="E67">
            <v>16605</v>
          </cell>
          <cell r="F67">
            <v>0</v>
          </cell>
          <cell r="G67">
            <v>0</v>
          </cell>
          <cell r="H67">
            <v>16605</v>
          </cell>
        </row>
        <row r="68">
          <cell r="C68" t="str">
            <v>Ремонт и эксплуатация (ИТ)</v>
          </cell>
          <cell r="E68">
            <v>0</v>
          </cell>
          <cell r="F68">
            <v>1500</v>
          </cell>
          <cell r="G68">
            <v>0</v>
          </cell>
          <cell r="H68">
            <v>1500</v>
          </cell>
        </row>
        <row r="69">
          <cell r="C69" t="str">
            <v>Страхование (ИТ)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Связь и интернет</v>
          </cell>
          <cell r="E70">
            <v>11000</v>
          </cell>
          <cell r="F70">
            <v>11000</v>
          </cell>
          <cell r="G70">
            <v>11000</v>
          </cell>
          <cell r="H70">
            <v>33000</v>
          </cell>
        </row>
        <row r="71">
          <cell r="C71" t="str">
            <v>Прочие расходы на ИТ</v>
          </cell>
          <cell r="E71">
            <v>11000</v>
          </cell>
          <cell r="F71">
            <v>100</v>
          </cell>
          <cell r="G71">
            <v>5604</v>
          </cell>
          <cell r="H71">
            <v>16704</v>
          </cell>
        </row>
        <row r="72">
          <cell r="C72" t="str">
            <v>Расходы на содержание помещений</v>
          </cell>
          <cell r="E72">
            <v>140645.20000000001</v>
          </cell>
          <cell r="F72">
            <v>125713.2</v>
          </cell>
          <cell r="G72">
            <v>123240.2</v>
          </cell>
          <cell r="H72">
            <v>389598.60000000003</v>
          </cell>
        </row>
        <row r="73">
          <cell r="C73" t="str">
            <v>Приобретение мебели, офис. Оборудования</v>
          </cell>
          <cell r="E73">
            <v>19450</v>
          </cell>
          <cell r="F73">
            <v>5098</v>
          </cell>
          <cell r="G73">
            <v>2600</v>
          </cell>
          <cell r="H73">
            <v>27148</v>
          </cell>
        </row>
        <row r="74">
          <cell r="C74" t="str">
            <v>Амортизация ОС (АХО)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C75" t="str">
            <v>Аренда ОС (АХО)</v>
          </cell>
          <cell r="E75">
            <v>109224.2</v>
          </cell>
          <cell r="F75">
            <v>109224.2</v>
          </cell>
          <cell r="G75">
            <v>109224.2</v>
          </cell>
          <cell r="H75">
            <v>327672.59999999998</v>
          </cell>
        </row>
        <row r="76">
          <cell r="C76" t="str">
            <v>Лизинг ОС (АХО)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C77" t="str">
            <v>Ремонт и эксплуатация (вкл. ремонт по заявке)</v>
          </cell>
          <cell r="E77">
            <v>8411</v>
          </cell>
          <cell r="F77">
            <v>8411</v>
          </cell>
          <cell r="G77">
            <v>8481</v>
          </cell>
          <cell r="H77">
            <v>25303</v>
          </cell>
        </row>
        <row r="78">
          <cell r="C78" t="str">
            <v>Страхование ОС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C79" t="str">
            <v>Расходы на АХР (канц.)</v>
          </cell>
          <cell r="E79">
            <v>3560</v>
          </cell>
          <cell r="F79">
            <v>2980</v>
          </cell>
          <cell r="G79">
            <v>2935</v>
          </cell>
          <cell r="H79">
            <v>9475</v>
          </cell>
        </row>
        <row r="80">
          <cell r="C80" t="str">
            <v>Транспорт</v>
          </cell>
          <cell r="E80">
            <v>17173.841638225254</v>
          </cell>
          <cell r="F80">
            <v>22493.295563139931</v>
          </cell>
          <cell r="G80">
            <v>18133.758361774744</v>
          </cell>
          <cell r="H80">
            <v>57800.895563139929</v>
          </cell>
        </row>
        <row r="81">
          <cell r="C81" t="str">
            <v>Амортизация а/м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C82" t="str">
            <v>Аренда а/м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C83" t="str">
            <v xml:space="preserve">Лизинг а/м </v>
          </cell>
          <cell r="E83">
            <v>9441.8416382252562</v>
          </cell>
          <cell r="F83">
            <v>9442.2955631399309</v>
          </cell>
          <cell r="G83">
            <v>9529.7583617747423</v>
          </cell>
          <cell r="H83">
            <v>28413.895563139929</v>
          </cell>
        </row>
        <row r="84">
          <cell r="C84" t="str">
            <v>Ремонт и эксплуатация а/м</v>
          </cell>
          <cell r="E84">
            <v>2312</v>
          </cell>
          <cell r="F84">
            <v>1800</v>
          </cell>
          <cell r="G84">
            <v>2824</v>
          </cell>
          <cell r="H84">
            <v>6936</v>
          </cell>
        </row>
        <row r="85">
          <cell r="C85" t="str">
            <v>ГСМ</v>
          </cell>
          <cell r="E85">
            <v>2540</v>
          </cell>
          <cell r="F85">
            <v>2540</v>
          </cell>
          <cell r="G85">
            <v>2540</v>
          </cell>
          <cell r="H85">
            <v>7620</v>
          </cell>
        </row>
        <row r="86">
          <cell r="C86" t="str">
            <v>Страхование А/м</v>
          </cell>
          <cell r="E86">
            <v>0</v>
          </cell>
          <cell r="F86">
            <v>1218</v>
          </cell>
          <cell r="G86">
            <v>0</v>
          </cell>
          <cell r="H86">
            <v>1218</v>
          </cell>
        </row>
        <row r="87">
          <cell r="C87" t="str">
            <v>Прочие расходы на транспорт</v>
          </cell>
          <cell r="E87">
            <v>2880</v>
          </cell>
          <cell r="F87">
            <v>7493</v>
          </cell>
          <cell r="G87">
            <v>3240</v>
          </cell>
          <cell r="H87">
            <v>13613</v>
          </cell>
        </row>
        <row r="88">
          <cell r="C88" t="str">
            <v>Расходы на консалтинг, аудит</v>
          </cell>
          <cell r="E88">
            <v>14590.000000000007</v>
          </cell>
          <cell r="F88">
            <v>131000</v>
          </cell>
          <cell r="G88">
            <v>50498</v>
          </cell>
          <cell r="H88">
            <v>196088</v>
          </cell>
        </row>
        <row r="89">
          <cell r="C89" t="str">
            <v>Аудиторские услуги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C90" t="str">
            <v>Консалтинг</v>
          </cell>
          <cell r="E90">
            <v>14590.000000000007</v>
          </cell>
          <cell r="F90">
            <v>9000</v>
          </cell>
          <cell r="G90">
            <v>6498</v>
          </cell>
          <cell r="H90">
            <v>30088.000000000007</v>
          </cell>
        </row>
        <row r="91">
          <cell r="C91" t="str">
            <v>Консалтинг-РГХ</v>
          </cell>
          <cell r="E91">
            <v>0</v>
          </cell>
          <cell r="F91">
            <v>122000</v>
          </cell>
          <cell r="G91">
            <v>44000</v>
          </cell>
          <cell r="H91">
            <v>166000</v>
          </cell>
        </row>
        <row r="92">
          <cell r="C92" t="str">
            <v>Расходы на поддержку решений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C93" t="str">
            <v>Прочие консультационные расходы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C94" t="str">
            <v>Расходы на юридическое сопровождение</v>
          </cell>
          <cell r="E94">
            <v>862</v>
          </cell>
          <cell r="F94">
            <v>862</v>
          </cell>
          <cell r="G94">
            <v>3364</v>
          </cell>
          <cell r="H94">
            <v>5088</v>
          </cell>
        </row>
        <row r="95">
          <cell r="C95" t="str">
            <v>Юридические услуги</v>
          </cell>
          <cell r="E95">
            <v>862</v>
          </cell>
          <cell r="F95">
            <v>862</v>
          </cell>
          <cell r="G95">
            <v>3364</v>
          </cell>
          <cell r="H95">
            <v>5088</v>
          </cell>
        </row>
        <row r="96">
          <cell r="C96" t="str">
            <v>Судебные издержки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C97" t="str">
            <v>Расходы на PR и маркетинг</v>
          </cell>
          <cell r="E97">
            <v>34408.25</v>
          </cell>
          <cell r="F97">
            <v>35653.75</v>
          </cell>
          <cell r="G97">
            <v>27703.75</v>
          </cell>
          <cell r="H97">
            <v>97765.75</v>
          </cell>
        </row>
        <row r="98">
          <cell r="C98" t="str">
            <v>GR-расходы</v>
          </cell>
          <cell r="E98">
            <v>8000</v>
          </cell>
          <cell r="F98">
            <v>9400</v>
          </cell>
          <cell r="G98">
            <v>8000</v>
          </cell>
          <cell r="H98">
            <v>25400</v>
          </cell>
        </row>
        <row r="99">
          <cell r="C99" t="str">
            <v xml:space="preserve">Дизайн, полиграфия и сувенирная продукция </v>
          </cell>
          <cell r="E99">
            <v>16749.666666666664</v>
          </cell>
          <cell r="F99">
            <v>15199.666666666664</v>
          </cell>
          <cell r="G99">
            <v>9450.6666666666679</v>
          </cell>
          <cell r="H99">
            <v>41400</v>
          </cell>
        </row>
        <row r="100">
          <cell r="C100" t="str">
            <v>Размещение рекламы и информации (в т.ч.выставки)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C101" t="str">
            <v>Медиа-мероприятия</v>
          </cell>
          <cell r="E101">
            <v>4600</v>
          </cell>
          <cell r="F101">
            <v>5650</v>
          </cell>
          <cell r="G101">
            <v>4150</v>
          </cell>
          <cell r="H101">
            <v>14400</v>
          </cell>
        </row>
        <row r="102">
          <cell r="C102" t="str">
            <v>PR-мероприятия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C103" t="str">
            <v>Международные проекты и мероприятия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C104" t="str">
            <v>Прочие PR-расходы</v>
          </cell>
          <cell r="E104">
            <v>5058.583333333333</v>
          </cell>
          <cell r="F104">
            <v>5404.083333333333</v>
          </cell>
          <cell r="G104">
            <v>6103.083333333333</v>
          </cell>
          <cell r="H104">
            <v>16565.75</v>
          </cell>
        </row>
        <row r="105">
          <cell r="C105" t="str">
            <v>Подписка на СМИ и литература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C106" t="str">
            <v>Транзакционные расходы</v>
          </cell>
          <cell r="E106">
            <v>2363.1737325174822</v>
          </cell>
          <cell r="F106">
            <v>62840.075174825171</v>
          </cell>
          <cell r="G106">
            <v>3571.220935314685</v>
          </cell>
          <cell r="H106">
            <v>68774.469842657345</v>
          </cell>
        </row>
        <row r="107">
          <cell r="C107" t="str">
            <v xml:space="preserve">Банковские комиссии </v>
          </cell>
          <cell r="E107">
            <v>2363.1737325174822</v>
          </cell>
          <cell r="F107">
            <v>2060.0751748251746</v>
          </cell>
          <cell r="G107">
            <v>2071.220935314685</v>
          </cell>
          <cell r="H107">
            <v>6494.4698426573414</v>
          </cell>
        </row>
        <row r="108">
          <cell r="C108" t="str">
            <v xml:space="preserve">Расходы по обслуживанию кредитов и займов  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C109" t="str">
            <v xml:space="preserve">Прочие операционные расходы 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C110" t="str">
            <v>Брокерские и депозитарные комиссии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C111" t="str">
            <v>Пошлины, штрафы</v>
          </cell>
          <cell r="E111">
            <v>0</v>
          </cell>
          <cell r="F111">
            <v>840</v>
          </cell>
          <cell r="G111">
            <v>0</v>
          </cell>
          <cell r="H111">
            <v>840</v>
          </cell>
        </row>
        <row r="112">
          <cell r="C112" t="str">
            <v>Расходы на регистрацию</v>
          </cell>
          <cell r="E112">
            <v>0</v>
          </cell>
          <cell r="F112">
            <v>59940</v>
          </cell>
          <cell r="G112">
            <v>1500</v>
          </cell>
          <cell r="H112">
            <v>61440</v>
          </cell>
        </row>
        <row r="113">
          <cell r="C113" t="str">
            <v>Расходы на инфраструктуру</v>
          </cell>
          <cell r="E113">
            <v>5260</v>
          </cell>
          <cell r="F113">
            <v>5260</v>
          </cell>
          <cell r="G113">
            <v>7660</v>
          </cell>
          <cell r="H113">
            <v>18180</v>
          </cell>
        </row>
        <row r="114">
          <cell r="C114" t="str">
            <v>Расходы на инфраструктуру</v>
          </cell>
          <cell r="E114">
            <v>5260</v>
          </cell>
          <cell r="F114">
            <v>5260</v>
          </cell>
          <cell r="G114">
            <v>7660</v>
          </cell>
          <cell r="H114">
            <v>18180</v>
          </cell>
        </row>
        <row r="115">
          <cell r="C115" t="str">
            <v>Платежи по налогам и сборам</v>
          </cell>
          <cell r="E115">
            <v>520</v>
          </cell>
          <cell r="F115">
            <v>0</v>
          </cell>
          <cell r="G115">
            <v>450396.10805685591</v>
          </cell>
          <cell r="H115">
            <v>450916.10805685591</v>
          </cell>
        </row>
        <row r="116">
          <cell r="C116" t="str">
            <v>НДС (к уплате)</v>
          </cell>
          <cell r="E116">
            <v>0</v>
          </cell>
          <cell r="F116">
            <v>0</v>
          </cell>
          <cell r="G116">
            <v>211748.095725527</v>
          </cell>
          <cell r="H116">
            <v>211748.095725527</v>
          </cell>
        </row>
        <row r="117">
          <cell r="C117" t="str">
            <v>Налог на прибыль</v>
          </cell>
          <cell r="E117">
            <v>0</v>
          </cell>
          <cell r="F117">
            <v>0</v>
          </cell>
          <cell r="G117">
            <v>236848.01233132891</v>
          </cell>
          <cell r="H117">
            <v>236848.01233132891</v>
          </cell>
        </row>
        <row r="118">
          <cell r="C118" t="str">
            <v>Налог на имущество</v>
          </cell>
          <cell r="E118">
            <v>0</v>
          </cell>
          <cell r="F118">
            <v>0</v>
          </cell>
          <cell r="G118">
            <v>1800</v>
          </cell>
          <cell r="H118">
            <v>1800</v>
          </cell>
        </row>
        <row r="119">
          <cell r="C119" t="str">
            <v>Транспортный налог</v>
          </cell>
          <cell r="E119">
            <v>520</v>
          </cell>
          <cell r="F119">
            <v>0</v>
          </cell>
          <cell r="G119">
            <v>0</v>
          </cell>
          <cell r="H119">
            <v>520</v>
          </cell>
        </row>
        <row r="120">
          <cell r="C120" t="str">
            <v xml:space="preserve">Прочие налоги и сборы 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C121" t="str">
            <v>Прочие расходы</v>
          </cell>
          <cell r="E121">
            <v>10575</v>
          </cell>
          <cell r="F121">
            <v>12345</v>
          </cell>
          <cell r="G121">
            <v>10575</v>
          </cell>
          <cell r="H121">
            <v>33495</v>
          </cell>
        </row>
        <row r="122">
          <cell r="C122" t="str">
            <v>Охрана</v>
          </cell>
        </row>
        <row r="123">
          <cell r="C123" t="str">
            <v>Курсовые разницы</v>
          </cell>
        </row>
        <row r="124">
          <cell r="C124" t="str">
            <v>Переводы</v>
          </cell>
        </row>
        <row r="125">
          <cell r="C125" t="str">
            <v>Прочие расходы</v>
          </cell>
          <cell r="E125">
            <v>10575</v>
          </cell>
          <cell r="F125">
            <v>12345</v>
          </cell>
          <cell r="G125">
            <v>10575</v>
          </cell>
          <cell r="H125">
            <v>33495</v>
          </cell>
        </row>
        <row r="126">
          <cell r="C126" t="str">
            <v>Резерв</v>
          </cell>
          <cell r="E126">
            <v>38744.435802727989</v>
          </cell>
          <cell r="F126">
            <v>40440.653256962236</v>
          </cell>
          <cell r="G126">
            <v>33834.34210715026</v>
          </cell>
          <cell r="H126">
            <v>113019.43116684048</v>
          </cell>
        </row>
        <row r="127">
          <cell r="C127" t="str">
            <v>Резерв</v>
          </cell>
          <cell r="E127">
            <v>38744.435802727989</v>
          </cell>
          <cell r="F127">
            <v>40440.653256962236</v>
          </cell>
          <cell r="G127">
            <v>33834.34210715026</v>
          </cell>
          <cell r="H127">
            <v>113019.43116684048</v>
          </cell>
        </row>
        <row r="128">
          <cell r="C128" t="str">
            <v>В том числе, выплаты АУР связанные с управлением активами (косвенные)</v>
          </cell>
          <cell r="E128">
            <v>68268.905344827595</v>
          </cell>
          <cell r="F128">
            <v>68292.892931034483</v>
          </cell>
          <cell r="G128">
            <v>65322.892931034483</v>
          </cell>
          <cell r="H128">
            <v>201884.69120689656</v>
          </cell>
        </row>
        <row r="129">
          <cell r="C129" t="str">
            <v>Оклад NET</v>
          </cell>
          <cell r="E129">
            <v>44500</v>
          </cell>
          <cell r="F129">
            <v>45620</v>
          </cell>
          <cell r="G129">
            <v>45620</v>
          </cell>
          <cell r="H129">
            <v>135740</v>
          </cell>
        </row>
        <row r="130">
          <cell r="C130" t="str">
            <v>Премия NET</v>
          </cell>
          <cell r="E130">
            <v>2225</v>
          </cell>
          <cell r="F130">
            <v>2281</v>
          </cell>
          <cell r="G130">
            <v>2281</v>
          </cell>
          <cell r="H130">
            <v>6787</v>
          </cell>
        </row>
        <row r="131">
          <cell r="C131" t="str">
            <v>Иные выплаты персоналу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C132" t="str">
            <v>НДФЛ</v>
          </cell>
          <cell r="E132">
            <v>6981.8965517241386</v>
          </cell>
          <cell r="F132">
            <v>7157.620689655173</v>
          </cell>
          <cell r="G132">
            <v>7157.620689655173</v>
          </cell>
          <cell r="H132">
            <v>21297.137931034486</v>
          </cell>
        </row>
        <row r="133">
          <cell r="C133" t="str">
            <v>ЕСН</v>
          </cell>
          <cell r="E133">
            <v>14025.913793103447</v>
          </cell>
          <cell r="F133">
            <v>12698.17724137931</v>
          </cell>
          <cell r="G133">
            <v>9728.1772413793096</v>
          </cell>
          <cell r="H133">
            <v>36452.268275862065</v>
          </cell>
        </row>
        <row r="134">
          <cell r="C134" t="str">
            <v>Соцпакет</v>
          </cell>
          <cell r="E134">
            <v>536.09499999999991</v>
          </cell>
          <cell r="F134">
            <v>536.09499999999991</v>
          </cell>
          <cell r="G134">
            <v>536.09499999999991</v>
          </cell>
          <cell r="H134">
            <v>1608.2849999999999</v>
          </cell>
        </row>
        <row r="135">
          <cell r="C135" t="str">
            <v>Приток/отток по операционной деятельности</v>
          </cell>
          <cell r="E135">
            <v>-682126.58847232128</v>
          </cell>
          <cell r="F135">
            <v>-851762.13531676633</v>
          </cell>
          <cell r="G135">
            <v>-1103117.1635990264</v>
          </cell>
          <cell r="H135">
            <v>-2637005.8873881139</v>
          </cell>
        </row>
        <row r="137">
          <cell r="C137" t="str">
            <v>ИНВЕСТИЦИОННАЯ ДЕЯТЕЛЬНОСТЬ</v>
          </cell>
        </row>
        <row r="138">
          <cell r="C138" t="str">
            <v>ПОСТУПЛЕНИЯ</v>
          </cell>
          <cell r="E138">
            <v>301006.00529999996</v>
          </cell>
          <cell r="F138">
            <v>50191007.140599996</v>
          </cell>
          <cell r="G138">
            <v>6927482.9508800004</v>
          </cell>
          <cell r="H138">
            <v>57419496.096779995</v>
          </cell>
        </row>
        <row r="139">
          <cell r="C139" t="str">
            <v>Реализация инвестиционных вложений</v>
          </cell>
          <cell r="E139">
            <v>0</v>
          </cell>
          <cell r="F139">
            <v>39000000</v>
          </cell>
          <cell r="G139">
            <v>0</v>
          </cell>
          <cell r="H139">
            <v>39000000</v>
          </cell>
        </row>
        <row r="140">
          <cell r="C140" t="str">
            <v>Генерация</v>
          </cell>
          <cell r="E140">
            <v>0</v>
          </cell>
          <cell r="F140">
            <v>39000000</v>
          </cell>
          <cell r="G140">
            <v>0</v>
          </cell>
          <cell r="H140">
            <v>39000000</v>
          </cell>
        </row>
        <row r="141">
          <cell r="C141" t="str">
            <v>ТГК-8</v>
          </cell>
          <cell r="E141">
            <v>0</v>
          </cell>
          <cell r="F141">
            <v>39000000</v>
          </cell>
          <cell r="G141">
            <v>0</v>
          </cell>
          <cell r="H141">
            <v>39000000</v>
          </cell>
        </row>
        <row r="142">
          <cell r="C142" t="str">
            <v>Ростовэнерго</v>
          </cell>
          <cell r="E142">
            <v>0</v>
          </cell>
          <cell r="F142">
            <v>39000000</v>
          </cell>
          <cell r="G142">
            <v>0</v>
          </cell>
          <cell r="H142">
            <v>39000000</v>
          </cell>
        </row>
        <row r="143">
          <cell r="C143" t="str">
            <v>Пермэнерго (ОАО Яйвинская ГРЭС)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C144" t="str">
            <v>Нижновэнерго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C145" t="str">
            <v>Дивиденды и доп. дивиденды</v>
          </cell>
          <cell r="E145">
            <v>301006.00529999996</v>
          </cell>
          <cell r="F145">
            <v>11191007.1406</v>
          </cell>
          <cell r="G145">
            <v>6927482.9508800004</v>
          </cell>
          <cell r="H145">
            <v>18419496.096780002</v>
          </cell>
        </row>
        <row r="146">
          <cell r="C146" t="str">
            <v>Генерация</v>
          </cell>
        </row>
        <row r="147">
          <cell r="C147" t="str">
            <v>ТГК-5</v>
          </cell>
        </row>
        <row r="148">
          <cell r="C148" t="str">
            <v>Мариэнерго (генерирующая компания)</v>
          </cell>
        </row>
        <row r="149">
          <cell r="C149" t="str">
            <v xml:space="preserve">Дивиденды </v>
          </cell>
        </row>
        <row r="150">
          <cell r="C150" t="str">
            <v xml:space="preserve">Доп. дивиденды </v>
          </cell>
        </row>
        <row r="151">
          <cell r="C151" t="str">
            <v>Кировэнерго (генерирующая компания)</v>
          </cell>
        </row>
        <row r="152">
          <cell r="C152" t="str">
            <v xml:space="preserve">Дивиденды </v>
          </cell>
        </row>
        <row r="153">
          <cell r="C153" t="str">
            <v xml:space="preserve">Доп. дивиденды </v>
          </cell>
        </row>
        <row r="154">
          <cell r="C154" t="str">
            <v>Удмуртская территориальная генерирующая компания</v>
          </cell>
        </row>
        <row r="155">
          <cell r="C155" t="str">
            <v xml:space="preserve">Дивиденды </v>
          </cell>
        </row>
        <row r="156">
          <cell r="C156" t="str">
            <v xml:space="preserve">Доп. дивиденды </v>
          </cell>
        </row>
        <row r="157">
          <cell r="C157" t="str">
            <v>ТГК-6</v>
          </cell>
        </row>
        <row r="158">
          <cell r="C158" t="str">
            <v>Ивановская генерирующая компания</v>
          </cell>
        </row>
        <row r="159">
          <cell r="C159" t="str">
            <v xml:space="preserve">Дивиденды </v>
          </cell>
        </row>
        <row r="160">
          <cell r="C160" t="str">
            <v xml:space="preserve">Доп. дивиденды </v>
          </cell>
        </row>
        <row r="161">
          <cell r="C161" t="str">
            <v>Владимирская генерирующая компания</v>
          </cell>
        </row>
        <row r="162">
          <cell r="C162" t="str">
            <v xml:space="preserve">Дивиденды </v>
          </cell>
        </row>
        <row r="163">
          <cell r="C163" t="str">
            <v xml:space="preserve">Доп. дивиденды </v>
          </cell>
        </row>
        <row r="164">
          <cell r="C164" t="str">
            <v>Пензенская генерирующая компания</v>
          </cell>
        </row>
        <row r="165">
          <cell r="C165" t="str">
            <v xml:space="preserve">Дивиденды </v>
          </cell>
        </row>
        <row r="166">
          <cell r="C166" t="str">
            <v xml:space="preserve">Доп. дивиденды </v>
          </cell>
        </row>
        <row r="167">
          <cell r="C167" t="str">
            <v>АО Нижновэнерго (генерирующая компания)</v>
          </cell>
        </row>
        <row r="168">
          <cell r="C168" t="str">
            <v xml:space="preserve">Дивиденды </v>
          </cell>
        </row>
        <row r="169">
          <cell r="C169" t="str">
            <v xml:space="preserve">Доп. дивиденды </v>
          </cell>
        </row>
        <row r="170">
          <cell r="C170" t="str">
            <v>АО Мордовэнерго (генерирующая компания)</v>
          </cell>
        </row>
        <row r="171">
          <cell r="C171" t="str">
            <v xml:space="preserve">Дивиденды </v>
          </cell>
        </row>
        <row r="172">
          <cell r="C172" t="str">
            <v xml:space="preserve">Доп. дивиденды </v>
          </cell>
        </row>
        <row r="173">
          <cell r="C173" t="str">
            <v>ТГК-9</v>
          </cell>
        </row>
        <row r="174">
          <cell r="C174" t="str">
            <v>Свердловская генерирующая компания</v>
          </cell>
        </row>
        <row r="175">
          <cell r="C175" t="str">
            <v xml:space="preserve">Дивиденды </v>
          </cell>
        </row>
        <row r="176">
          <cell r="C176" t="str">
            <v xml:space="preserve">Доп. дивиденды </v>
          </cell>
        </row>
        <row r="177">
          <cell r="C177" t="str">
            <v>Пермская генерирующая компания</v>
          </cell>
        </row>
        <row r="178">
          <cell r="C178" t="str">
            <v xml:space="preserve">Дивиденды </v>
          </cell>
        </row>
        <row r="179">
          <cell r="C179" t="str">
            <v xml:space="preserve">Доп. дивиденды </v>
          </cell>
        </row>
        <row r="180">
          <cell r="C180" t="str">
            <v>АО Комиэнерго</v>
          </cell>
        </row>
        <row r="181">
          <cell r="C181" t="str">
            <v>Яйва</v>
          </cell>
        </row>
        <row r="182">
          <cell r="C182" t="str">
            <v>Яйвинская ГРЭС</v>
          </cell>
        </row>
        <row r="183">
          <cell r="C183" t="str">
            <v xml:space="preserve">Дивиденды </v>
          </cell>
        </row>
        <row r="184">
          <cell r="C184" t="str">
            <v xml:space="preserve">Доп. дивиденды </v>
          </cell>
        </row>
        <row r="185">
          <cell r="C185" t="str">
            <v>Серов</v>
          </cell>
        </row>
        <row r="186">
          <cell r="C186" t="str">
            <v>Серовская ГРЭС</v>
          </cell>
        </row>
        <row r="187">
          <cell r="C187" t="str">
            <v xml:space="preserve">Дивиденды </v>
          </cell>
        </row>
        <row r="188">
          <cell r="C188" t="str">
            <v xml:space="preserve">Доп. дивиденды </v>
          </cell>
        </row>
        <row r="189">
          <cell r="C189" t="str">
            <v>Сети Энерго</v>
          </cell>
          <cell r="E189">
            <v>0</v>
          </cell>
          <cell r="F189">
            <v>10903490.5</v>
          </cell>
          <cell r="G189">
            <v>757500.09007999999</v>
          </cell>
          <cell r="H189">
            <v>11660990.59008</v>
          </cell>
        </row>
        <row r="190">
          <cell r="C190" t="str">
            <v>Центр</v>
          </cell>
          <cell r="E190">
            <v>0</v>
          </cell>
          <cell r="F190">
            <v>1257306</v>
          </cell>
          <cell r="G190">
            <v>0</v>
          </cell>
          <cell r="H190">
            <v>1257306</v>
          </cell>
        </row>
        <row r="191">
          <cell r="C191" t="str">
            <v>Владимирэнерго (АО)</v>
          </cell>
        </row>
        <row r="192">
          <cell r="C192" t="str">
            <v xml:space="preserve">Дивиденды </v>
          </cell>
        </row>
        <row r="193">
          <cell r="C193" t="str">
            <v xml:space="preserve">Доп. дивиденды </v>
          </cell>
        </row>
        <row r="194">
          <cell r="C194" t="str">
            <v>Ростовэнерго (АО)</v>
          </cell>
          <cell r="E194">
            <v>0</v>
          </cell>
          <cell r="F194">
            <v>1257306</v>
          </cell>
          <cell r="G194">
            <v>0</v>
          </cell>
          <cell r="H194">
            <v>1257306</v>
          </cell>
        </row>
        <row r="195">
          <cell r="C195" t="str">
            <v xml:space="preserve">Дивиденды </v>
          </cell>
          <cell r="E195">
            <v>0</v>
          </cell>
          <cell r="F195">
            <v>1257306</v>
          </cell>
          <cell r="G195">
            <v>0</v>
          </cell>
          <cell r="H195">
            <v>1257306</v>
          </cell>
        </row>
        <row r="196">
          <cell r="C196" t="str">
            <v xml:space="preserve">Доп. дивиденды </v>
          </cell>
        </row>
        <row r="197">
          <cell r="C197" t="str">
            <v>Ивэнерго, ОАО энергетики и электрификации</v>
          </cell>
        </row>
        <row r="198">
          <cell r="C198" t="str">
            <v xml:space="preserve">Дивиденды </v>
          </cell>
        </row>
        <row r="199">
          <cell r="C199" t="str">
            <v xml:space="preserve">Доп. дивиденды </v>
          </cell>
        </row>
        <row r="200">
          <cell r="C200" t="str">
            <v>Урал</v>
          </cell>
          <cell r="E200">
            <v>0</v>
          </cell>
          <cell r="F200">
            <v>9646184.5</v>
          </cell>
          <cell r="G200">
            <v>757500.09007999999</v>
          </cell>
          <cell r="H200">
            <v>10403684.59008</v>
          </cell>
        </row>
        <row r="201">
          <cell r="C201" t="str">
            <v>Свердловэнерго (АО)</v>
          </cell>
          <cell r="E201">
            <v>0</v>
          </cell>
          <cell r="F201">
            <v>540234.5</v>
          </cell>
          <cell r="G201">
            <v>757500.09007999999</v>
          </cell>
          <cell r="H201">
            <v>1297734.59008</v>
          </cell>
        </row>
        <row r="202">
          <cell r="C202" t="str">
            <v xml:space="preserve">Дивиденды </v>
          </cell>
          <cell r="E202">
            <v>0</v>
          </cell>
          <cell r="F202">
            <v>540234.5</v>
          </cell>
          <cell r="G202">
            <v>757500.09007999999</v>
          </cell>
          <cell r="H202">
            <v>1297734.59008</v>
          </cell>
        </row>
        <row r="203">
          <cell r="C203" t="str">
            <v xml:space="preserve">Доп. дивиденды </v>
          </cell>
        </row>
        <row r="204">
          <cell r="C204" t="str">
            <v>Пермэнерго (АО)</v>
          </cell>
          <cell r="E204">
            <v>0</v>
          </cell>
          <cell r="F204">
            <v>9105950</v>
          </cell>
          <cell r="G204">
            <v>0</v>
          </cell>
          <cell r="H204">
            <v>9105950</v>
          </cell>
        </row>
        <row r="205">
          <cell r="C205" t="str">
            <v xml:space="preserve">Дивиденды </v>
          </cell>
          <cell r="E205">
            <v>0</v>
          </cell>
          <cell r="F205">
            <v>9105950</v>
          </cell>
          <cell r="G205">
            <v>0</v>
          </cell>
          <cell r="H205">
            <v>9105950</v>
          </cell>
        </row>
        <row r="206">
          <cell r="C206" t="str">
            <v xml:space="preserve">Доп. дивиденды </v>
          </cell>
        </row>
        <row r="207">
          <cell r="C207" t="str">
            <v xml:space="preserve"> Кировэнерго</v>
          </cell>
        </row>
        <row r="208">
          <cell r="C208" t="str">
            <v xml:space="preserve">Дивиденды </v>
          </cell>
        </row>
        <row r="209">
          <cell r="C209" t="str">
            <v xml:space="preserve">Доп. дивиденды </v>
          </cell>
        </row>
        <row r="210">
          <cell r="C210" t="str">
            <v>Пензаэнерго</v>
          </cell>
        </row>
        <row r="211">
          <cell r="C211" t="str">
            <v xml:space="preserve">Дивиденды </v>
          </cell>
        </row>
        <row r="212">
          <cell r="C212" t="str">
            <v xml:space="preserve">Доп. дивиденды </v>
          </cell>
        </row>
        <row r="213">
          <cell r="C213" t="str">
            <v>Удмуртэнерго</v>
          </cell>
        </row>
        <row r="214">
          <cell r="C214" t="str">
            <v xml:space="preserve">Дивиденды </v>
          </cell>
        </row>
        <row r="215">
          <cell r="C215" t="str">
            <v xml:space="preserve">Доп. дивиденды </v>
          </cell>
        </row>
        <row r="216">
          <cell r="C216" t="str">
            <v>Прочие Энерго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C217" t="str">
            <v>ТГК-5</v>
          </cell>
        </row>
        <row r="218">
          <cell r="C218" t="str">
            <v>Удмуртская управляющая энергетическая компания</v>
          </cell>
        </row>
        <row r="219">
          <cell r="C219" t="str">
            <v xml:space="preserve">Дивиденды </v>
          </cell>
        </row>
        <row r="220">
          <cell r="C220" t="str">
            <v xml:space="preserve">Доп. дивиденды </v>
          </cell>
        </row>
        <row r="221">
          <cell r="C221" t="str">
            <v>ТГК-6</v>
          </cell>
        </row>
        <row r="222">
          <cell r="C222" t="str">
            <v>Нижновэнерго (неразделенное)</v>
          </cell>
        </row>
        <row r="223">
          <cell r="C223" t="str">
            <v xml:space="preserve">Дивиденды </v>
          </cell>
        </row>
        <row r="224">
          <cell r="C224" t="str">
            <v xml:space="preserve">Доп. дивиденды </v>
          </cell>
        </row>
        <row r="225">
          <cell r="C225" t="str">
            <v>Владимирская энергетическая компания</v>
          </cell>
        </row>
        <row r="226">
          <cell r="C226" t="str">
            <v xml:space="preserve">Дивиденды </v>
          </cell>
        </row>
        <row r="227">
          <cell r="C227" t="str">
            <v xml:space="preserve">Доп. дивиденды </v>
          </cell>
        </row>
        <row r="228">
          <cell r="C228" t="str">
            <v>Ивановская управляющая энергетическая компания</v>
          </cell>
        </row>
        <row r="229">
          <cell r="C229" t="str">
            <v xml:space="preserve">Дивиденды </v>
          </cell>
        </row>
        <row r="230">
          <cell r="C230" t="str">
            <v xml:space="preserve">Доп. дивиденды </v>
          </cell>
        </row>
        <row r="231">
          <cell r="C231" t="str">
            <v>Пензенская энергетическая управляющая компания</v>
          </cell>
        </row>
        <row r="232">
          <cell r="C232" t="str">
            <v xml:space="preserve">Дивиденды </v>
          </cell>
        </row>
        <row r="233">
          <cell r="C233" t="str">
            <v xml:space="preserve">Доп. дивиденды </v>
          </cell>
        </row>
        <row r="234">
          <cell r="C234" t="str">
            <v>ТГК-8</v>
          </cell>
        </row>
        <row r="235">
          <cell r="C235" t="str">
            <v>Управляющая компания Ростовэнерго</v>
          </cell>
        </row>
        <row r="236">
          <cell r="C236" t="str">
            <v xml:space="preserve">Дивиденды </v>
          </cell>
        </row>
        <row r="237">
          <cell r="C237" t="str">
            <v xml:space="preserve">Доп. дивиденды </v>
          </cell>
        </row>
        <row r="238">
          <cell r="C238" t="str">
            <v>ТГК-9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C239" t="str">
            <v>Комиэнерго (неразделенное)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C240" t="str">
            <v xml:space="preserve">Дивиденды 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C241" t="str">
            <v xml:space="preserve">Доп. дивиденды </v>
          </cell>
        </row>
        <row r="242">
          <cell r="C242" t="str">
            <v>Свердловская энергосервисная компания</v>
          </cell>
        </row>
        <row r="243">
          <cell r="C243" t="str">
            <v xml:space="preserve">Дивиденды </v>
          </cell>
        </row>
        <row r="244">
          <cell r="C244" t="str">
            <v xml:space="preserve">Доп. дивиденды </v>
          </cell>
        </row>
        <row r="245">
          <cell r="C245" t="str">
            <v>Свердловская энергоуправляющая компания</v>
          </cell>
        </row>
        <row r="246">
          <cell r="C246" t="str">
            <v xml:space="preserve">Дивиденды </v>
          </cell>
        </row>
        <row r="247">
          <cell r="C247" t="str">
            <v xml:space="preserve">Доп. дивиденды </v>
          </cell>
        </row>
        <row r="248">
          <cell r="C248" t="str">
            <v>Пермская энергоуправляющая компания</v>
          </cell>
        </row>
        <row r="249">
          <cell r="C249" t="str">
            <v xml:space="preserve">Дивиденды </v>
          </cell>
        </row>
        <row r="250">
          <cell r="C250" t="str">
            <v xml:space="preserve">Доп. дивиденды </v>
          </cell>
        </row>
        <row r="251">
          <cell r="C251" t="str">
            <v>РКС</v>
          </cell>
        </row>
        <row r="252">
          <cell r="C252" t="str">
            <v>Терр.1</v>
          </cell>
        </row>
        <row r="253">
          <cell r="C253" t="str">
            <v>ОАО…</v>
          </cell>
        </row>
        <row r="254">
          <cell r="C254" t="str">
            <v xml:space="preserve">Дивиденды </v>
          </cell>
        </row>
        <row r="255">
          <cell r="C255" t="str">
            <v>Терр.1</v>
          </cell>
        </row>
        <row r="256">
          <cell r="C256" t="str">
            <v>ОАО…</v>
          </cell>
        </row>
        <row r="257">
          <cell r="C257" t="str">
            <v xml:space="preserve">Дивиденды </v>
          </cell>
        </row>
        <row r="258">
          <cell r="C258" t="str">
            <v>Энергосбыт</v>
          </cell>
        </row>
        <row r="259">
          <cell r="C259" t="str">
            <v>ТГК-5</v>
          </cell>
        </row>
        <row r="260">
          <cell r="C260" t="str">
            <v>Энергосбыт Мариэнерго</v>
          </cell>
        </row>
        <row r="261">
          <cell r="C261" t="str">
            <v xml:space="preserve">Дивиденды </v>
          </cell>
        </row>
        <row r="262">
          <cell r="C262" t="str">
            <v xml:space="preserve">Доп. дивиденды </v>
          </cell>
        </row>
        <row r="263">
          <cell r="C263" t="str">
            <v xml:space="preserve">Кировэнергосбыт </v>
          </cell>
        </row>
        <row r="264">
          <cell r="C264" t="str">
            <v xml:space="preserve">Дивиденды </v>
          </cell>
        </row>
        <row r="265">
          <cell r="C265" t="str">
            <v xml:space="preserve">Доп. дивиденды </v>
          </cell>
        </row>
        <row r="266">
          <cell r="C266" t="str">
            <v>Удмуртская энергосбытовая компания</v>
          </cell>
        </row>
        <row r="267">
          <cell r="C267" t="str">
            <v xml:space="preserve">Дивиденды </v>
          </cell>
        </row>
        <row r="268">
          <cell r="C268" t="str">
            <v xml:space="preserve">Доп. дивиденды </v>
          </cell>
        </row>
        <row r="269">
          <cell r="C269" t="str">
            <v>ТГК-6</v>
          </cell>
        </row>
        <row r="270">
          <cell r="C270" t="str">
            <v>Ивановская энергосбытовая компания</v>
          </cell>
        </row>
        <row r="271">
          <cell r="C271" t="str">
            <v xml:space="preserve">Дивиденды </v>
          </cell>
        </row>
        <row r="272">
          <cell r="C272" t="str">
            <v xml:space="preserve">Доп. дивиденды </v>
          </cell>
        </row>
        <row r="273">
          <cell r="C273" t="str">
            <v>Владимирская энергосбытовая компания</v>
          </cell>
        </row>
        <row r="274">
          <cell r="C274" t="str">
            <v xml:space="preserve">Дивиденды </v>
          </cell>
        </row>
        <row r="275">
          <cell r="C275" t="str">
            <v xml:space="preserve">Доп. дивиденды </v>
          </cell>
        </row>
        <row r="276">
          <cell r="C276" t="str">
            <v>Пензенская энергосбытовая компания</v>
          </cell>
        </row>
        <row r="277">
          <cell r="C277" t="str">
            <v xml:space="preserve">Дивиденды </v>
          </cell>
        </row>
        <row r="278">
          <cell r="C278" t="str">
            <v xml:space="preserve">Доп. дивиденды </v>
          </cell>
        </row>
        <row r="279">
          <cell r="C279" t="str">
            <v>Энергосбыт Нижновэнерго</v>
          </cell>
        </row>
        <row r="280">
          <cell r="C280" t="str">
            <v xml:space="preserve">Дивиденды </v>
          </cell>
        </row>
        <row r="281">
          <cell r="C281" t="str">
            <v xml:space="preserve">Доп. дивиденды </v>
          </cell>
        </row>
        <row r="282">
          <cell r="C282" t="str">
            <v>Энергосбыт Мордовэнерго</v>
          </cell>
        </row>
        <row r="283">
          <cell r="C283" t="str">
            <v xml:space="preserve">Дивиденды </v>
          </cell>
        </row>
        <row r="284">
          <cell r="C284" t="str">
            <v xml:space="preserve">Доп. дивиденды </v>
          </cell>
        </row>
        <row r="285">
          <cell r="C285" t="str">
            <v>ТГК-8</v>
          </cell>
        </row>
        <row r="286">
          <cell r="C286" t="str">
            <v>Энергосбыт Ростовэнерго</v>
          </cell>
        </row>
        <row r="287">
          <cell r="C287" t="str">
            <v xml:space="preserve">Дивиденды </v>
          </cell>
        </row>
        <row r="288">
          <cell r="C288" t="str">
            <v xml:space="preserve">Доп. дивиденды </v>
          </cell>
        </row>
        <row r="289">
          <cell r="C289" t="str">
            <v>ТГК-9</v>
          </cell>
        </row>
        <row r="290">
          <cell r="C290" t="str">
            <v>Свердловэнергосбыт</v>
          </cell>
        </row>
        <row r="291">
          <cell r="C291" t="str">
            <v xml:space="preserve">Дивиденды </v>
          </cell>
        </row>
        <row r="292">
          <cell r="C292" t="str">
            <v xml:space="preserve">Доп. дивиденды </v>
          </cell>
        </row>
        <row r="293">
          <cell r="C293" t="str">
            <v>Энергосбыт Комиэнерго (?)</v>
          </cell>
        </row>
        <row r="294">
          <cell r="C294" t="str">
            <v xml:space="preserve">Дивиденды </v>
          </cell>
        </row>
        <row r="295">
          <cell r="C295" t="str">
            <v xml:space="preserve">Доп. дивиденды </v>
          </cell>
        </row>
        <row r="296">
          <cell r="C296" t="str">
            <v>Пермская энергетическая сбытовая компания</v>
          </cell>
        </row>
        <row r="297">
          <cell r="C297" t="str">
            <v xml:space="preserve">Дивиденды </v>
          </cell>
        </row>
        <row r="298">
          <cell r="C298" t="str">
            <v xml:space="preserve">Доп. дивиденды </v>
          </cell>
        </row>
        <row r="299">
          <cell r="C299" t="str">
            <v>Энергоремонт</v>
          </cell>
        </row>
        <row r="300">
          <cell r="C300" t="str">
            <v>ТГК-6</v>
          </cell>
        </row>
        <row r="301">
          <cell r="C301" t="str">
            <v>Ремонтный центр Нижновэнерго</v>
          </cell>
        </row>
        <row r="302">
          <cell r="C302" t="str">
            <v xml:space="preserve">Дивиденды </v>
          </cell>
        </row>
        <row r="303">
          <cell r="C303" t="str">
            <v xml:space="preserve">Доп. дивиденды </v>
          </cell>
        </row>
        <row r="304">
          <cell r="C304" t="str">
            <v>Пензенская энергоремонтная компания</v>
          </cell>
        </row>
        <row r="305">
          <cell r="C305" t="str">
            <v xml:space="preserve">Дивиденды </v>
          </cell>
        </row>
        <row r="306">
          <cell r="C306" t="str">
            <v xml:space="preserve">Доп. дивиденды </v>
          </cell>
        </row>
        <row r="307">
          <cell r="C307" t="str">
            <v>ТГК-8</v>
          </cell>
        </row>
        <row r="308">
          <cell r="C308" t="str">
            <v>Ростовэнергоспецремонт</v>
          </cell>
        </row>
        <row r="309">
          <cell r="C309" t="str">
            <v xml:space="preserve">Дивиденды </v>
          </cell>
        </row>
        <row r="310">
          <cell r="C310" t="str">
            <v xml:space="preserve">Доп. дивиденды </v>
          </cell>
        </row>
        <row r="311">
          <cell r="C311" t="str">
            <v>ТГК-9</v>
          </cell>
        </row>
        <row r="312">
          <cell r="C312" t="str">
            <v>Ремонтный центр Свердловэнерго 1</v>
          </cell>
        </row>
        <row r="313">
          <cell r="C313" t="str">
            <v xml:space="preserve">Дивиденды </v>
          </cell>
        </row>
        <row r="314">
          <cell r="C314" t="str">
            <v xml:space="preserve">Доп. дивиденды </v>
          </cell>
        </row>
        <row r="315">
          <cell r="C315" t="str">
            <v>Ремонтный центр Свердловэнерго 2</v>
          </cell>
        </row>
        <row r="316">
          <cell r="C316" t="str">
            <v xml:space="preserve">Дивиденды </v>
          </cell>
        </row>
        <row r="317">
          <cell r="C317" t="str">
            <v xml:space="preserve">Доп. дивиденды </v>
          </cell>
        </row>
        <row r="318">
          <cell r="C318" t="str">
            <v>Пермэнергоремонт</v>
          </cell>
        </row>
        <row r="319">
          <cell r="C319" t="str">
            <v xml:space="preserve">Дивиденды </v>
          </cell>
        </row>
        <row r="320">
          <cell r="C320" t="str">
            <v xml:space="preserve">Доп. дивиденды </v>
          </cell>
        </row>
        <row r="321">
          <cell r="C321" t="str">
            <v>Пермэнергоспецремонт</v>
          </cell>
        </row>
        <row r="322">
          <cell r="C322" t="str">
            <v xml:space="preserve">Дивиденды </v>
          </cell>
        </row>
        <row r="323">
          <cell r="C323" t="str">
            <v xml:space="preserve">Доп. дивиденды </v>
          </cell>
        </row>
        <row r="324">
          <cell r="C324" t="str">
            <v xml:space="preserve">Регионгазхолдинг </v>
          </cell>
        </row>
        <row r="325">
          <cell r="C325" t="str">
            <v xml:space="preserve">Дивиденды </v>
          </cell>
        </row>
        <row r="326">
          <cell r="C326" t="str">
            <v xml:space="preserve">Доп. дивиденды </v>
          </cell>
        </row>
        <row r="327">
          <cell r="C327" t="str">
            <v>Иркутскэнерго</v>
          </cell>
          <cell r="E327">
            <v>0</v>
          </cell>
          <cell r="F327">
            <v>0</v>
          </cell>
          <cell r="G327">
            <v>3577000</v>
          </cell>
          <cell r="H327">
            <v>3577000</v>
          </cell>
        </row>
        <row r="328">
          <cell r="C328" t="str">
            <v xml:space="preserve">Дивиденды 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 t="str">
            <v xml:space="preserve">Доп. дивиденды </v>
          </cell>
          <cell r="E329">
            <v>0</v>
          </cell>
          <cell r="F329">
            <v>0</v>
          </cell>
          <cell r="G329">
            <v>3577000</v>
          </cell>
          <cell r="H329">
            <v>3577000</v>
          </cell>
        </row>
        <row r="330">
          <cell r="C330" t="str">
            <v>Печорская ГРЭС</v>
          </cell>
        </row>
        <row r="331">
          <cell r="C331" t="str">
            <v xml:space="preserve">Дивиденды </v>
          </cell>
        </row>
        <row r="332">
          <cell r="C332" t="str">
            <v xml:space="preserve">Доп. дивиденды </v>
          </cell>
        </row>
        <row r="333">
          <cell r="C333" t="str">
            <v>Федеральный центр продаж</v>
          </cell>
          <cell r="E333">
            <v>301006.00529999996</v>
          </cell>
          <cell r="F333">
            <v>287516.64059999998</v>
          </cell>
          <cell r="G333">
            <v>292982.86080000002</v>
          </cell>
          <cell r="H333">
            <v>881505.50669999991</v>
          </cell>
        </row>
        <row r="334">
          <cell r="C334" t="str">
            <v xml:space="preserve">Дивиденды </v>
          </cell>
        </row>
        <row r="335">
          <cell r="C335" t="str">
            <v xml:space="preserve">Доп. дивиденды </v>
          </cell>
          <cell r="E335">
            <v>301006.00529999996</v>
          </cell>
          <cell r="F335">
            <v>287516.64059999998</v>
          </cell>
          <cell r="G335">
            <v>292982.86080000002</v>
          </cell>
          <cell r="H335">
            <v>881505.50669999991</v>
          </cell>
        </row>
        <row r="336">
          <cell r="C336" t="str">
            <v>Коми (БЭТ - электричество)</v>
          </cell>
          <cell r="E336">
            <v>228074.00489999997</v>
          </cell>
          <cell r="F336">
            <v>219639.01679999998</v>
          </cell>
          <cell r="G336">
            <v>223937.7273</v>
          </cell>
          <cell r="H336">
            <v>671650.74899999995</v>
          </cell>
        </row>
        <row r="337">
          <cell r="C337" t="str">
            <v>Коми (МСК -  уголь)</v>
          </cell>
          <cell r="E337">
            <v>72932.00039999999</v>
          </cell>
          <cell r="F337">
            <v>67877.623800000001</v>
          </cell>
          <cell r="G337">
            <v>69045.133499999996</v>
          </cell>
          <cell r="H337">
            <v>209854.75769999999</v>
          </cell>
        </row>
        <row r="338">
          <cell r="C338" t="str">
            <v>Трейдинг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C339" t="str">
            <v>Энергетическое строительство</v>
          </cell>
          <cell r="E339">
            <v>0</v>
          </cell>
          <cell r="F339">
            <v>0</v>
          </cell>
          <cell r="G339">
            <v>800000</v>
          </cell>
          <cell r="H339">
            <v>800000</v>
          </cell>
        </row>
        <row r="340">
          <cell r="C340" t="str">
            <v>ОАО "Востоксибэлектросетьстрой"</v>
          </cell>
        </row>
        <row r="341">
          <cell r="C341" t="str">
            <v xml:space="preserve">Дивиденды </v>
          </cell>
        </row>
        <row r="342">
          <cell r="C342" t="str">
            <v xml:space="preserve">Доп. дивиденды </v>
          </cell>
        </row>
        <row r="343">
          <cell r="C343" t="str">
            <v>ОАО "Запсибэлектросетьстрой"</v>
          </cell>
        </row>
        <row r="344">
          <cell r="C344" t="str">
            <v xml:space="preserve">Дивиденды </v>
          </cell>
        </row>
        <row r="345">
          <cell r="C345" t="str">
            <v xml:space="preserve">Доп. дивиденды </v>
          </cell>
        </row>
        <row r="346">
          <cell r="C346" t="str">
            <v>ОАО "Сибэлектросетьстрой"</v>
          </cell>
        </row>
        <row r="347">
          <cell r="C347" t="str">
            <v xml:space="preserve">Дивиденды </v>
          </cell>
        </row>
        <row r="348">
          <cell r="C348" t="str">
            <v xml:space="preserve">Доп. дивиденды </v>
          </cell>
        </row>
        <row r="349">
          <cell r="C349" t="str">
            <v>ОАО "Ноябрьскэлектросетьстрой"</v>
          </cell>
        </row>
        <row r="350">
          <cell r="C350" t="str">
            <v xml:space="preserve">Дивиденды </v>
          </cell>
        </row>
        <row r="351">
          <cell r="C351" t="str">
            <v xml:space="preserve">Доп. дивиденды </v>
          </cell>
        </row>
        <row r="352">
          <cell r="C352" t="str">
            <v>ГазХолдинг</v>
          </cell>
        </row>
        <row r="353">
          <cell r="C353" t="str">
            <v>Екатеринбург</v>
          </cell>
        </row>
        <row r="354">
          <cell r="C354" t="str">
            <v xml:space="preserve">Дивиденды </v>
          </cell>
        </row>
        <row r="355">
          <cell r="C355" t="str">
            <v xml:space="preserve">Доп. дивиденды </v>
          </cell>
        </row>
        <row r="356">
          <cell r="C356" t="str">
            <v>Иркутск</v>
          </cell>
        </row>
        <row r="357">
          <cell r="C357" t="str">
            <v xml:space="preserve">Дивиденды </v>
          </cell>
        </row>
        <row r="358">
          <cell r="C358" t="str">
            <v xml:space="preserve">Доп. дивиденды </v>
          </cell>
        </row>
        <row r="359">
          <cell r="C359" t="str">
            <v>Чита</v>
          </cell>
        </row>
        <row r="360">
          <cell r="C360" t="str">
            <v xml:space="preserve">Дивиденды </v>
          </cell>
        </row>
        <row r="361">
          <cell r="C361" t="str">
            <v xml:space="preserve">Доп. дивиденды </v>
          </cell>
        </row>
        <row r="362">
          <cell r="C362" t="str">
            <v>Новосибирск</v>
          </cell>
        </row>
        <row r="363">
          <cell r="C363" t="str">
            <v xml:space="preserve">Дивиденды </v>
          </cell>
        </row>
        <row r="364">
          <cell r="C364" t="str">
            <v xml:space="preserve">Доп. дивиденды </v>
          </cell>
        </row>
        <row r="365">
          <cell r="C365" t="str">
            <v>Челябинск</v>
          </cell>
        </row>
        <row r="366">
          <cell r="C366" t="str">
            <v xml:space="preserve">Дивиденды </v>
          </cell>
        </row>
        <row r="367">
          <cell r="C367" t="str">
            <v xml:space="preserve">Доп. дивиденды </v>
          </cell>
        </row>
        <row r="368">
          <cell r="C368" t="str">
            <v>Энергетические решения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C369" t="str">
            <v xml:space="preserve">Доп. дивиденды 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C370" t="str">
            <v>Мультиэнергетический бизнес (1 полугодие)</v>
          </cell>
          <cell r="E370">
            <v>0</v>
          </cell>
          <cell r="F370">
            <v>0</v>
          </cell>
          <cell r="G370">
            <v>1500000</v>
          </cell>
          <cell r="H370">
            <v>1500000</v>
          </cell>
        </row>
        <row r="371">
          <cell r="C371" t="str">
            <v xml:space="preserve">Доп. дивиденды </v>
          </cell>
          <cell r="E371">
            <v>0</v>
          </cell>
          <cell r="F371">
            <v>0</v>
          </cell>
          <cell r="G371">
            <v>1500000</v>
          </cell>
          <cell r="H371">
            <v>1500000</v>
          </cell>
        </row>
        <row r="372">
          <cell r="C372" t="str">
            <v>Реализация ОС и НМА (более 10 тыс. долл.)</v>
          </cell>
        </row>
        <row r="373">
          <cell r="C373" t="str">
            <v>Поступления в уставный капитал</v>
          </cell>
        </row>
        <row r="374">
          <cell r="C374" t="str">
            <v>Прочие поступления от инвестиционной деятельности</v>
          </cell>
        </row>
        <row r="376">
          <cell r="C376" t="str">
            <v>ВЫПЛАТЫ</v>
          </cell>
          <cell r="E376">
            <v>2702180.6248275861</v>
          </cell>
          <cell r="F376">
            <v>7636865.2317241374</v>
          </cell>
          <cell r="G376">
            <v>2710389.4386206893</v>
          </cell>
          <cell r="H376">
            <v>13049435.295172412</v>
          </cell>
        </row>
        <row r="377">
          <cell r="C377" t="str">
            <v>Приобретение инвестиционных вложений</v>
          </cell>
          <cell r="E377">
            <v>2509786.6799999997</v>
          </cell>
          <cell r="F377">
            <v>7459786.6799999997</v>
          </cell>
          <cell r="G377">
            <v>2459792.6799999997</v>
          </cell>
          <cell r="H377">
            <v>12429366.039999999</v>
          </cell>
        </row>
        <row r="378">
          <cell r="C378" t="str">
            <v>Генерация</v>
          </cell>
          <cell r="E378">
            <v>50000</v>
          </cell>
          <cell r="F378">
            <v>0</v>
          </cell>
          <cell r="G378">
            <v>0</v>
          </cell>
          <cell r="H378">
            <v>50000</v>
          </cell>
        </row>
        <row r="379">
          <cell r="C379" t="str">
            <v>ТГК-5</v>
          </cell>
        </row>
        <row r="380">
          <cell r="C380" t="str">
            <v>Мариэнерго (генерирующая компания)</v>
          </cell>
        </row>
        <row r="381">
          <cell r="C381" t="str">
            <v>Кировэнерго (генерирующая компания)</v>
          </cell>
        </row>
        <row r="382">
          <cell r="C382" t="str">
            <v>Удмуртская территориальная генерирующая компания</v>
          </cell>
        </row>
        <row r="383">
          <cell r="C383" t="str">
            <v>ТГК-6</v>
          </cell>
        </row>
        <row r="384">
          <cell r="C384" t="str">
            <v>Ивановская генерирующая компания</v>
          </cell>
        </row>
        <row r="385">
          <cell r="C385" t="str">
            <v>Владимирская генерирующая компания</v>
          </cell>
        </row>
        <row r="386">
          <cell r="C386" t="str">
            <v>Пензенская генерирующая компания</v>
          </cell>
        </row>
        <row r="387">
          <cell r="C387" t="str">
            <v>Нижновэнерго (генерирующая компания)</v>
          </cell>
        </row>
        <row r="388">
          <cell r="C388" t="str">
            <v>Мордовэнерго (генерирующая компания)</v>
          </cell>
        </row>
        <row r="389">
          <cell r="C389" t="str">
            <v>ТГК-9</v>
          </cell>
          <cell r="E389">
            <v>50000</v>
          </cell>
          <cell r="F389">
            <v>0</v>
          </cell>
          <cell r="G389">
            <v>0</v>
          </cell>
          <cell r="H389">
            <v>50000</v>
          </cell>
        </row>
        <row r="390">
          <cell r="C390" t="str">
            <v>Свердловская Генерирующая компания</v>
          </cell>
        </row>
        <row r="391">
          <cell r="C391" t="str">
            <v>Пермская генерирующая компания</v>
          </cell>
        </row>
        <row r="392">
          <cell r="C392" t="str">
            <v>Комиэнерго (генерирующая компания)</v>
          </cell>
        </row>
        <row r="393">
          <cell r="C393" t="str">
            <v>ТГК-9</v>
          </cell>
          <cell r="E393">
            <v>50000</v>
          </cell>
          <cell r="F393">
            <v>0</v>
          </cell>
          <cell r="G393">
            <v>0</v>
          </cell>
          <cell r="H393">
            <v>50000</v>
          </cell>
        </row>
        <row r="394">
          <cell r="C394" t="str">
            <v>Яйва</v>
          </cell>
        </row>
        <row r="395">
          <cell r="C395" t="str">
            <v>Яйвинская ГРЭС</v>
          </cell>
        </row>
        <row r="396">
          <cell r="C396" t="str">
            <v>Серов</v>
          </cell>
        </row>
        <row r="397">
          <cell r="C397" t="str">
            <v>Серовская ГРЭС</v>
          </cell>
        </row>
        <row r="398">
          <cell r="C398" t="str">
            <v>Сети Энерго</v>
          </cell>
          <cell r="E398">
            <v>2459786.6799999997</v>
          </cell>
          <cell r="F398">
            <v>2459786.6799999997</v>
          </cell>
          <cell r="G398">
            <v>2459792.6799999997</v>
          </cell>
          <cell r="H398">
            <v>7379366.0399999991</v>
          </cell>
        </row>
        <row r="399">
          <cell r="C399" t="str">
            <v>Центр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C400" t="str">
            <v>Владимирэнерго (АО)</v>
          </cell>
        </row>
        <row r="401">
          <cell r="C401" t="str">
            <v>Ростовэнерго (АО)</v>
          </cell>
        </row>
        <row r="402">
          <cell r="C402" t="str">
            <v>Ивэнерго, ОАО энергетики и электрификации</v>
          </cell>
        </row>
        <row r="403">
          <cell r="C403" t="str">
            <v>Урал</v>
          </cell>
          <cell r="E403">
            <v>2459786.6799999997</v>
          </cell>
          <cell r="F403">
            <v>2459786.6799999997</v>
          </cell>
          <cell r="G403">
            <v>2459792.6799999997</v>
          </cell>
          <cell r="H403">
            <v>7379366.0399999991</v>
          </cell>
        </row>
        <row r="404">
          <cell r="C404" t="str">
            <v>Свердловэнерго (АО)</v>
          </cell>
          <cell r="E404">
            <v>1255291.68</v>
          </cell>
          <cell r="F404">
            <v>1255291.68</v>
          </cell>
          <cell r="G404">
            <v>1255291.68</v>
          </cell>
          <cell r="H404">
            <v>3765875.04</v>
          </cell>
        </row>
        <row r="405">
          <cell r="C405" t="str">
            <v>Пермэнерго, ОАО</v>
          </cell>
          <cell r="E405">
            <v>1204495</v>
          </cell>
          <cell r="F405">
            <v>1204495</v>
          </cell>
          <cell r="G405">
            <v>1204501</v>
          </cell>
          <cell r="H405">
            <v>3613491</v>
          </cell>
        </row>
        <row r="406">
          <cell r="C406" t="str">
            <v>Кировэнерго (АО)</v>
          </cell>
        </row>
        <row r="407">
          <cell r="C407" t="str">
            <v>Пензаэнерго (АО)</v>
          </cell>
        </row>
        <row r="408">
          <cell r="C408" t="str">
            <v>Удмуртэнерго (АО)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C409" t="str">
            <v>Прочие Энерго</v>
          </cell>
        </row>
        <row r="410">
          <cell r="C410" t="str">
            <v>ТГК-5</v>
          </cell>
        </row>
        <row r="411">
          <cell r="C411" t="str">
            <v>Удмуртская управляющая энергетическая компания</v>
          </cell>
        </row>
        <row r="412">
          <cell r="C412" t="str">
            <v>ТГК-6</v>
          </cell>
        </row>
        <row r="413">
          <cell r="C413" t="str">
            <v>Нижновэнерго</v>
          </cell>
        </row>
        <row r="414">
          <cell r="C414" t="str">
            <v>Владимирская энергетическая компания</v>
          </cell>
        </row>
        <row r="415">
          <cell r="C415" t="str">
            <v>Ивановская управляющая энергетическая компания</v>
          </cell>
        </row>
        <row r="416">
          <cell r="C416" t="str">
            <v>Пензенская энергетическая управляющая компания</v>
          </cell>
        </row>
        <row r="417">
          <cell r="C417" t="str">
            <v>ТГК-8</v>
          </cell>
        </row>
        <row r="418">
          <cell r="C418" t="str">
            <v>Управляющая компания Ростовэнерго</v>
          </cell>
        </row>
        <row r="419">
          <cell r="C419" t="str">
            <v>ТГК-9</v>
          </cell>
        </row>
        <row r="420">
          <cell r="C420" t="str">
            <v>АО Комиэнерго</v>
          </cell>
        </row>
        <row r="421">
          <cell r="C421" t="str">
            <v>Свердловская энергосервисная компания</v>
          </cell>
        </row>
        <row r="422">
          <cell r="C422" t="str">
            <v>Свердловская энергоуправляющая компания</v>
          </cell>
        </row>
        <row r="423">
          <cell r="C423" t="str">
            <v>Пермская энергоуправляющая компания</v>
          </cell>
        </row>
        <row r="424">
          <cell r="C424" t="str">
            <v>Энергосбыт</v>
          </cell>
        </row>
        <row r="425">
          <cell r="C425" t="str">
            <v>ТГК-5</v>
          </cell>
        </row>
        <row r="426">
          <cell r="C426" t="str">
            <v>Энергосбыт Мариэнерго</v>
          </cell>
        </row>
        <row r="427">
          <cell r="C427" t="str">
            <v>Кировэнергосбыт</v>
          </cell>
        </row>
        <row r="428">
          <cell r="C428" t="str">
            <v>Удмуртская энергосбытовая компания</v>
          </cell>
        </row>
        <row r="429">
          <cell r="C429" t="str">
            <v>ТГК-6</v>
          </cell>
        </row>
        <row r="430">
          <cell r="C430" t="str">
            <v>Ивановская энергосбытовая компания</v>
          </cell>
        </row>
        <row r="431">
          <cell r="C431" t="str">
            <v>Владимирская энергосбытовая компания</v>
          </cell>
        </row>
        <row r="432">
          <cell r="C432" t="str">
            <v>Пензенская энергосбытовая компания</v>
          </cell>
        </row>
        <row r="433">
          <cell r="C433" t="str">
            <v>Энергосбыт Нижновэнерго</v>
          </cell>
        </row>
        <row r="434">
          <cell r="C434" t="str">
            <v>Энергосбыт Мордовэнерго</v>
          </cell>
        </row>
        <row r="435">
          <cell r="C435" t="str">
            <v>ТГК-8</v>
          </cell>
        </row>
        <row r="436">
          <cell r="C436" t="str">
            <v>Энергосбыт Ростовэнерго</v>
          </cell>
        </row>
        <row r="437">
          <cell r="C437" t="str">
            <v>ТГК-9</v>
          </cell>
        </row>
        <row r="438">
          <cell r="C438" t="str">
            <v>Свердловэнергосбыт</v>
          </cell>
        </row>
        <row r="439">
          <cell r="C439" t="str">
            <v>Энергосбыт Комиэнерго (?)</v>
          </cell>
        </row>
        <row r="440">
          <cell r="C440" t="str">
            <v>Пермская энергетическая сбытовая компания</v>
          </cell>
        </row>
        <row r="441">
          <cell r="C441" t="str">
            <v>Энергоремонт</v>
          </cell>
        </row>
        <row r="442">
          <cell r="C442" t="str">
            <v>ТГК-6</v>
          </cell>
        </row>
        <row r="443">
          <cell r="C443" t="str">
            <v>Ремонтный центр Нижновэнерго</v>
          </cell>
        </row>
        <row r="444">
          <cell r="C444" t="str">
            <v>Пензенская энергоремонтная компания</v>
          </cell>
        </row>
        <row r="445">
          <cell r="C445" t="str">
            <v>ТГК-9</v>
          </cell>
        </row>
        <row r="446">
          <cell r="C446" t="str">
            <v>Ремонтный центр Свердловэнерго 1</v>
          </cell>
        </row>
        <row r="447">
          <cell r="C447" t="str">
            <v>Ремонтный центр Свердловэнерго 2</v>
          </cell>
        </row>
        <row r="448">
          <cell r="C448" t="str">
            <v>Пермэнергоремонт</v>
          </cell>
        </row>
        <row r="449">
          <cell r="C449" t="str">
            <v>Пермэнергоспецремонт</v>
          </cell>
        </row>
        <row r="450">
          <cell r="C450" t="str">
            <v>ТГК-8</v>
          </cell>
        </row>
        <row r="451">
          <cell r="C451" t="str">
            <v>Ростовэнергоспецремонт</v>
          </cell>
        </row>
        <row r="452">
          <cell r="C452" t="str">
            <v>РКС</v>
          </cell>
        </row>
        <row r="453">
          <cell r="C453" t="str">
            <v>Федеральный центр продаж</v>
          </cell>
        </row>
        <row r="454">
          <cell r="C454" t="str">
            <v>Мультиэнергетический бизнес (до 1 июля)</v>
          </cell>
          <cell r="E454">
            <v>0</v>
          </cell>
          <cell r="F454">
            <v>5000000</v>
          </cell>
          <cell r="G454">
            <v>0</v>
          </cell>
          <cell r="H454">
            <v>5000000</v>
          </cell>
        </row>
        <row r="455">
          <cell r="C455" t="str">
            <v>Энергетическое строительство</v>
          </cell>
        </row>
        <row r="456">
          <cell r="C456" t="str">
            <v>ОАО "Востоксибэлектросетьстрой"</v>
          </cell>
        </row>
        <row r="457">
          <cell r="C457" t="str">
            <v>ОАО "Запсибэлектросетьстрой"</v>
          </cell>
        </row>
        <row r="458">
          <cell r="C458" t="str">
            <v>ОАО "Сибэлектросетьстрой"</v>
          </cell>
        </row>
        <row r="459">
          <cell r="C459" t="str">
            <v>ОАО "Ноябрьскэлектросетьстрой"</v>
          </cell>
        </row>
        <row r="460">
          <cell r="C460" t="str">
            <v>ГазХолдинг</v>
          </cell>
        </row>
        <row r="461">
          <cell r="C461" t="str">
            <v>Екатеринбург</v>
          </cell>
        </row>
        <row r="462">
          <cell r="C462" t="str">
            <v>Иркутск</v>
          </cell>
        </row>
        <row r="463">
          <cell r="C463" t="str">
            <v>Чита</v>
          </cell>
        </row>
        <row r="464">
          <cell r="C464" t="str">
            <v>Новосибирск</v>
          </cell>
        </row>
        <row r="465">
          <cell r="C465" t="str">
            <v>Челябинск</v>
          </cell>
        </row>
        <row r="466">
          <cell r="C466" t="str">
            <v>Развитие</v>
          </cell>
        </row>
        <row r="467">
          <cell r="C467" t="str">
            <v>Приобретение ОС и НМА (более 10 тыс. долл.)</v>
          </cell>
          <cell r="E467">
            <v>12000</v>
          </cell>
          <cell r="F467">
            <v>12000</v>
          </cell>
          <cell r="G467">
            <v>0</v>
          </cell>
          <cell r="H467">
            <v>24000</v>
          </cell>
        </row>
        <row r="468">
          <cell r="C468" t="str">
            <v>SHARP 4 этаж (ксерокс)</v>
          </cell>
          <cell r="E468">
            <v>0</v>
          </cell>
          <cell r="F468">
            <v>12000</v>
          </cell>
          <cell r="G468">
            <v>0</v>
          </cell>
          <cell r="H468">
            <v>12000</v>
          </cell>
        </row>
        <row r="469">
          <cell r="C469" t="str">
            <v>Сервер Почтовый (DMZ)</v>
          </cell>
          <cell r="E469">
            <v>12000</v>
          </cell>
          <cell r="F469">
            <v>0</v>
          </cell>
          <cell r="G469">
            <v>0</v>
          </cell>
          <cell r="H469">
            <v>12000</v>
          </cell>
        </row>
        <row r="470">
          <cell r="C470" t="str">
            <v>Прямые Административно-инвестиционные расходы, связанные с управлением активами</v>
          </cell>
          <cell r="E470">
            <v>80393.944827586209</v>
          </cell>
          <cell r="F470">
            <v>65078.551724137928</v>
          </cell>
          <cell r="G470">
            <v>90596.758620689652</v>
          </cell>
          <cell r="H470">
            <v>236069.2551724138</v>
          </cell>
        </row>
        <row r="471">
          <cell r="C471" t="str">
            <v>Командировочные</v>
          </cell>
          <cell r="E471">
            <v>7401.3448275862065</v>
          </cell>
          <cell r="F471">
            <v>11478.551724137931</v>
          </cell>
          <cell r="G471">
            <v>11259.758620689656</v>
          </cell>
          <cell r="H471">
            <v>30139.655172413793</v>
          </cell>
        </row>
        <row r="472">
          <cell r="C472" t="str">
            <v>Билеты</v>
          </cell>
          <cell r="E472">
            <v>4449</v>
          </cell>
          <cell r="F472">
            <v>6792</v>
          </cell>
          <cell r="G472">
            <v>6863</v>
          </cell>
          <cell r="H472">
            <v>18104</v>
          </cell>
        </row>
        <row r="473">
          <cell r="C473" t="str">
            <v>Суточные</v>
          </cell>
          <cell r="E473">
            <v>472.34482758620697</v>
          </cell>
          <cell r="F473">
            <v>766.55172413793105</v>
          </cell>
          <cell r="G473">
            <v>716.75862068965523</v>
          </cell>
          <cell r="H473">
            <v>1955.6551724137935</v>
          </cell>
        </row>
        <row r="474">
          <cell r="C474" t="str">
            <v>Проживание</v>
          </cell>
          <cell r="E474">
            <v>2480</v>
          </cell>
          <cell r="F474">
            <v>3920</v>
          </cell>
          <cell r="G474">
            <v>3680</v>
          </cell>
          <cell r="H474">
            <v>10080</v>
          </cell>
        </row>
        <row r="475">
          <cell r="C475" t="str">
            <v>Представительские</v>
          </cell>
        </row>
        <row r="476">
          <cell r="C476" t="str">
            <v>Представительские</v>
          </cell>
        </row>
        <row r="477">
          <cell r="C477" t="str">
            <v>Расходы на консалтинг, аудит</v>
          </cell>
          <cell r="E477">
            <v>64392.6</v>
          </cell>
          <cell r="F477">
            <v>45000</v>
          </cell>
          <cell r="G477">
            <v>70737</v>
          </cell>
          <cell r="H477">
            <v>180129.6</v>
          </cell>
        </row>
        <row r="478">
          <cell r="C478" t="str">
            <v>Консалтинг</v>
          </cell>
          <cell r="E478">
            <v>53392.6</v>
          </cell>
          <cell r="F478">
            <v>44000</v>
          </cell>
          <cell r="G478">
            <v>57537</v>
          </cell>
          <cell r="H478">
            <v>154929.60000000001</v>
          </cell>
        </row>
        <row r="479">
          <cell r="C479" t="str">
            <v>Расходы на поддержку решений</v>
          </cell>
          <cell r="E479">
            <v>11000</v>
          </cell>
          <cell r="F479">
            <v>1000</v>
          </cell>
          <cell r="G479">
            <v>13200</v>
          </cell>
          <cell r="H479">
            <v>25200</v>
          </cell>
        </row>
        <row r="480">
          <cell r="C480" t="str">
            <v>Прочие консультационные расходы</v>
          </cell>
        </row>
        <row r="481">
          <cell r="C481" t="str">
            <v>Расходы на юридическое сопровождение</v>
          </cell>
        </row>
        <row r="482">
          <cell r="C482" t="str">
            <v>Юридические услуги</v>
          </cell>
        </row>
        <row r="483">
          <cell r="C483" t="str">
            <v>Судебные издержки</v>
          </cell>
        </row>
        <row r="484">
          <cell r="C484" t="str">
            <v>Расходы на PR и маркетинг</v>
          </cell>
          <cell r="E484">
            <v>2000</v>
          </cell>
          <cell r="F484">
            <v>2000</v>
          </cell>
          <cell r="G484">
            <v>2000</v>
          </cell>
          <cell r="H484">
            <v>6000</v>
          </cell>
        </row>
        <row r="485">
          <cell r="C485" t="str">
            <v>GR-расходы</v>
          </cell>
        </row>
        <row r="486">
          <cell r="C486" t="str">
            <v>PR-мероприятия</v>
          </cell>
          <cell r="E486">
            <v>2000</v>
          </cell>
          <cell r="F486">
            <v>2000</v>
          </cell>
          <cell r="G486">
            <v>2000</v>
          </cell>
          <cell r="H486">
            <v>6000</v>
          </cell>
        </row>
        <row r="487">
          <cell r="C487" t="str">
            <v>Международные проекты и мероприятия</v>
          </cell>
        </row>
        <row r="488">
          <cell r="C488" t="str">
            <v>Прочие PR-расходы</v>
          </cell>
        </row>
        <row r="489">
          <cell r="C489" t="str">
            <v>Транзакционные расходы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C490" t="str">
            <v>Брокерские и депозитарные комиссии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C491" t="str">
            <v>Расходы на регистрацию</v>
          </cell>
        </row>
        <row r="492">
          <cell r="C492" t="str">
            <v>Расходы на инфраструктуру</v>
          </cell>
          <cell r="E492">
            <v>6600</v>
          </cell>
          <cell r="F492">
            <v>6600</v>
          </cell>
          <cell r="G492">
            <v>6600</v>
          </cell>
          <cell r="H492">
            <v>19800</v>
          </cell>
        </row>
        <row r="493">
          <cell r="C493" t="str">
            <v>Депозитарные расходы</v>
          </cell>
          <cell r="E493">
            <v>2000</v>
          </cell>
          <cell r="F493">
            <v>2000</v>
          </cell>
          <cell r="G493">
            <v>2000</v>
          </cell>
          <cell r="H493">
            <v>6000</v>
          </cell>
        </row>
        <row r="494">
          <cell r="C494" t="str">
            <v>Юридические услуги</v>
          </cell>
          <cell r="E494">
            <v>4600</v>
          </cell>
          <cell r="F494">
            <v>4600</v>
          </cell>
          <cell r="G494">
            <v>4600</v>
          </cell>
          <cell r="H494">
            <v>13800</v>
          </cell>
        </row>
        <row r="495">
          <cell r="C495" t="str">
            <v>Сервисные комиссии</v>
          </cell>
        </row>
        <row r="496">
          <cell r="C496" t="str">
            <v>Прочие расходы</v>
          </cell>
        </row>
        <row r="497">
          <cell r="C497" t="str">
            <v>Прочие расходы</v>
          </cell>
        </row>
        <row r="498">
          <cell r="C498" t="str">
            <v>Прочие административно-инвестиционные расходы</v>
          </cell>
          <cell r="E498">
            <v>100000</v>
          </cell>
          <cell r="F498">
            <v>100000</v>
          </cell>
          <cell r="G498">
            <v>160000</v>
          </cell>
          <cell r="H498">
            <v>360000</v>
          </cell>
        </row>
        <row r="499">
          <cell r="C499" t="str">
            <v>Консалтинг (Юникон)</v>
          </cell>
          <cell r="E499">
            <v>100000</v>
          </cell>
          <cell r="F499">
            <v>100000</v>
          </cell>
          <cell r="G499">
            <v>100000</v>
          </cell>
          <cell r="H499">
            <v>300000</v>
          </cell>
        </row>
        <row r="500">
          <cell r="C500" t="str">
            <v>Бюджетирование</v>
          </cell>
          <cell r="E500">
            <v>0</v>
          </cell>
          <cell r="F500">
            <v>0</v>
          </cell>
          <cell r="G500">
            <v>60000</v>
          </cell>
          <cell r="H500">
            <v>60000</v>
          </cell>
        </row>
        <row r="501">
          <cell r="C501" t="str">
            <v>Взнос в уставный капитал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факт"/>
      <sheetName val="ПФ-0.2"/>
      <sheetName val="ПФ-0.3"/>
      <sheetName val="ПФ-0.4"/>
      <sheetName val="ПФ-0.5"/>
      <sheetName val="ПФЭ-0.5"/>
      <sheetName val="ПФВ-0.5"/>
      <sheetName val="ПФЭ-06"/>
      <sheetName val="ПФТ-06"/>
      <sheetName val="ПФВ-0.6"/>
      <sheetName val="ПФ-0.7"/>
      <sheetName val="ПФ-0.8.1"/>
      <sheetName val="ПФ-0.8.2"/>
      <sheetName val="ПФ-0.9.1"/>
      <sheetName val="ПФ-0.9.2"/>
      <sheetName val="ПФ-0.9.3"/>
      <sheetName val="ПФТ-1.1"/>
      <sheetName val="ПФТ-1.2"/>
      <sheetName val="ПФТ-1.3"/>
      <sheetName val="ПФВ-1.1"/>
      <sheetName val="ПФВ-1.2"/>
      <sheetName val="ПФ-2.1"/>
      <sheetName val="ПФ-2.2"/>
      <sheetName val="ПФ-2.3"/>
      <sheetName val="ПФ-3.1"/>
      <sheetName val="ПФ-3.2"/>
      <sheetName val="ПФ-3.3"/>
      <sheetName val="ПФ-4.1"/>
      <sheetName val="ПФТ-5.1"/>
      <sheetName val="ПФТ-5.2"/>
      <sheetName val="ПФТ-5.3"/>
      <sheetName val="ПФТ-5.4"/>
      <sheetName val="ПФТ-5.5"/>
      <sheetName val="ПФТ-5.6"/>
      <sheetName val="ПФЭ-5.7"/>
      <sheetName val="ПЗ (затраты)"/>
      <sheetName val=" ПЗ (работы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71">
          <cell r="D71" t="str">
            <v>Да</v>
          </cell>
          <cell r="E71" t="str">
            <v>Нет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_новая"/>
      <sheetName val="Лист1"/>
      <sheetName val="ДЗ"/>
      <sheetName val="КЗ"/>
      <sheetName val="ДинамикеДЗ"/>
      <sheetName val="ДинамикаКЗ"/>
      <sheetName val="меропр_ДЗ"/>
      <sheetName val="меропр_КЗ"/>
      <sheetName val="отч_мер_ДЗ"/>
      <sheetName val="отч_мер_КЗ"/>
    </sheetNames>
    <sheetDataSet>
      <sheetData sheetId="0" refreshError="1"/>
      <sheetData sheetId="1" refreshError="1">
        <row r="38">
          <cell r="A38">
            <v>38353</v>
          </cell>
          <cell r="B38">
            <v>1</v>
          </cell>
        </row>
        <row r="39">
          <cell r="A39">
            <v>38384</v>
          </cell>
          <cell r="B39">
            <v>2</v>
          </cell>
        </row>
        <row r="40">
          <cell r="A40">
            <v>38412</v>
          </cell>
          <cell r="B40">
            <v>3</v>
          </cell>
        </row>
        <row r="41">
          <cell r="A41">
            <v>38443</v>
          </cell>
          <cell r="B41">
            <v>4</v>
          </cell>
        </row>
        <row r="42">
          <cell r="A42">
            <v>38473</v>
          </cell>
          <cell r="B42">
            <v>5</v>
          </cell>
        </row>
        <row r="43">
          <cell r="A43">
            <v>38504</v>
          </cell>
        </row>
        <row r="44">
          <cell r="A44">
            <v>38534</v>
          </cell>
        </row>
        <row r="45">
          <cell r="A45">
            <v>38565</v>
          </cell>
        </row>
        <row r="46">
          <cell r="A46">
            <v>38596</v>
          </cell>
        </row>
        <row r="47">
          <cell r="A47">
            <v>38626</v>
          </cell>
        </row>
        <row r="48">
          <cell r="A48">
            <v>38657</v>
          </cell>
        </row>
        <row r="49">
          <cell r="A49">
            <v>38687</v>
          </cell>
        </row>
        <row r="50">
          <cell r="A50">
            <v>38718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_новая"/>
      <sheetName val="Лист1"/>
      <sheetName val="меропр_ДЗ"/>
      <sheetName val="меропр_КЗ"/>
      <sheetName val="отч_мер_ДЗ"/>
      <sheetName val="отч_мер_КЗ"/>
      <sheetName val="ДЗ"/>
      <sheetName val="КЗ"/>
      <sheetName val="ДинамикеДЗ"/>
      <sheetName val="ДинамикаКЗ"/>
      <sheetName val="График"/>
    </sheetNames>
    <sheetDataSet>
      <sheetData sheetId="0" refreshError="1"/>
      <sheetData sheetId="1" refreshError="1">
        <row r="38">
          <cell r="A38">
            <v>38353</v>
          </cell>
          <cell r="B38">
            <v>1</v>
          </cell>
        </row>
        <row r="39">
          <cell r="A39">
            <v>38384</v>
          </cell>
          <cell r="B39">
            <v>2</v>
          </cell>
        </row>
        <row r="40">
          <cell r="A40">
            <v>38412</v>
          </cell>
          <cell r="B40">
            <v>3</v>
          </cell>
        </row>
        <row r="41">
          <cell r="A41">
            <v>38443</v>
          </cell>
          <cell r="B41">
            <v>4</v>
          </cell>
        </row>
        <row r="42">
          <cell r="A42">
            <v>38473</v>
          </cell>
          <cell r="B42">
            <v>5</v>
          </cell>
        </row>
        <row r="43">
          <cell r="A43">
            <v>38504</v>
          </cell>
        </row>
        <row r="44">
          <cell r="A44">
            <v>38534</v>
          </cell>
        </row>
        <row r="45">
          <cell r="A45">
            <v>38565</v>
          </cell>
        </row>
        <row r="46">
          <cell r="A46">
            <v>38596</v>
          </cell>
        </row>
        <row r="47">
          <cell r="A47">
            <v>38626</v>
          </cell>
        </row>
        <row r="48">
          <cell r="A48">
            <v>38657</v>
          </cell>
        </row>
        <row r="49">
          <cell r="A49">
            <v>38687</v>
          </cell>
        </row>
        <row r="50">
          <cell r="A50">
            <v>38718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тарифная заявка"/>
      <sheetName val="списки"/>
      <sheetName val="Анкета"/>
      <sheetName val="дефляторы"/>
      <sheetName val="данные об организации"/>
      <sheetName val="баланс по МО"/>
      <sheetName val="баланс ВСН"/>
      <sheetName val="Техн характер системы"/>
      <sheetName val="свод потребности объемов эл.эн"/>
      <sheetName val="Электроэнергия "/>
      <sheetName val="аренда расчет"/>
      <sheetName val="Аренда"/>
      <sheetName val="земля"/>
      <sheetName val="амортизация и им.налог"/>
      <sheetName val="свод численности и ФОТ"/>
      <sheetName val="Численность"/>
      <sheetName val="ФОТ ПП"/>
      <sheetName val="ремонт хозспособ"/>
      <sheetName val="ремонт подряд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Прочие энергоресурсы"/>
      <sheetName val="маш-ч"/>
      <sheetName val="собств_трансп"/>
      <sheetName val="аренда и услуги транспорта"/>
      <sheetName val="Транспортные расходы"/>
      <sheetName val="вспом база"/>
      <sheetName val="вспомогательное производство"/>
      <sheetName val="цеховые расходы"/>
      <sheetName val="Базовая лаборатория"/>
      <sheetName val="ОХР база"/>
      <sheetName val=" ФОТ (ОХР)"/>
      <sheetName val="общехозяйственные"/>
      <sheetName val="Сбыт"/>
      <sheetName val="Бесхоз"/>
      <sheetName val="водный налог"/>
      <sheetName val="НП"/>
      <sheetName val="смета 2016"/>
      <sheetName val="смета 2017"/>
      <sheetName val="смета 2019"/>
      <sheetName val="НВВ16ф"/>
      <sheetName val="ППф"/>
      <sheetName val="ИПф"/>
      <sheetName val="ЭОР"/>
      <sheetName val="ЭОП"/>
      <sheetName val="НВВ методом ДИ"/>
      <sheetName val="ПП_МЭОР"/>
      <sheetName val="ПП_ДИ"/>
      <sheetName val="соц. выпл"/>
      <sheetName val="проценты банка"/>
      <sheetName val="отчет ПП"/>
      <sheetName val="смета согл_МЭОР"/>
      <sheetName val="ППсогл_МЭОР"/>
      <sheetName val="смета согл_ДИ"/>
      <sheetName val="ППсогл_ДИ"/>
      <sheetName val="приказ ДИ"/>
      <sheetName val="приказ МЭОР"/>
      <sheetName val="ЭЗ МЭОР"/>
      <sheetName val="ЭЗ ДИ"/>
      <sheetName val="REESTR_MO"/>
      <sheetName val="изменения"/>
      <sheetName val="Список листов "/>
      <sheetName val="Харак-ки кач-ва воды (поверхн)"/>
      <sheetName val="Харак-ки кач-ва воды (подзем)"/>
      <sheetName val="Сооружения и оборудование"/>
      <sheetName val="справочник_ВС"/>
      <sheetName val="Сети"/>
      <sheetName val="Справочник_сети ВС"/>
      <sheetName val="Усл сеть ВС"/>
      <sheetName val="d сеть"/>
      <sheetName val="нормат. расчет ээ "/>
      <sheetName val="ремонт хозспособ (бсх)"/>
      <sheetName val="ремонт подряд (бсх)"/>
      <sheetName val="Реагенты  "/>
      <sheetName val="общепроизводственные"/>
      <sheetName val="смета 2018"/>
      <sheetName val="анализ факт сметы МЭОР"/>
      <sheetName val="НВВф и тариф при МИ"/>
      <sheetName val="анализ факт сметы  КОРР"/>
      <sheetName val="смета 2019 МЭОР"/>
      <sheetName val="расчёт экономии ОР"/>
      <sheetName val="расчёт экономии эл.эн"/>
      <sheetName val="расчёт экономии проч. эн.ресурс"/>
      <sheetName val=" ПП ДИ 2019-2021"/>
      <sheetName val="смета согл_ДИ 2019-2021"/>
      <sheetName val=" ПП ДИ 2019-2023"/>
      <sheetName val="смета согл_ДИ  2019-2023"/>
      <sheetName val="ППсогл_ДИ 2019-2021"/>
      <sheetName val="ППсогл_ДИ 2019-2023"/>
      <sheetName val="приказ ДИ 2019-2021"/>
      <sheetName val="приказ ДИ 2019-2023"/>
    </sheetNames>
    <sheetDataSet>
      <sheetData sheetId="0">
        <row r="6">
          <cell r="B6" t="str">
            <v>г. Томск</v>
          </cell>
        </row>
      </sheetData>
      <sheetData sheetId="1"/>
      <sheetData sheetId="2">
        <row r="2">
          <cell r="M2" t="str">
            <v>5116000922</v>
          </cell>
        </row>
      </sheetData>
      <sheetData sheetId="3"/>
      <sheetData sheetId="4">
        <row r="6">
          <cell r="E6">
            <v>1.048</v>
          </cell>
        </row>
        <row r="7">
          <cell r="E7">
            <v>1.048</v>
          </cell>
          <cell r="F7">
            <v>1.04</v>
          </cell>
          <cell r="G7">
            <v>1.04</v>
          </cell>
          <cell r="H7">
            <v>1.04</v>
          </cell>
          <cell r="I7">
            <v>1.04</v>
          </cell>
          <cell r="J7">
            <v>1.04</v>
          </cell>
        </row>
        <row r="20">
          <cell r="E20">
            <v>1.1000000000000001</v>
          </cell>
          <cell r="F20">
            <v>1.1000000000000001</v>
          </cell>
          <cell r="H20">
            <v>1.07</v>
          </cell>
          <cell r="I20">
            <v>1.07</v>
          </cell>
          <cell r="J20">
            <v>1.07</v>
          </cell>
        </row>
      </sheetData>
      <sheetData sheetId="5">
        <row r="28">
          <cell r="I28">
            <v>31.9</v>
          </cell>
        </row>
      </sheetData>
      <sheetData sheetId="6"/>
      <sheetData sheetId="7">
        <row r="7">
          <cell r="J7">
            <v>2020</v>
          </cell>
        </row>
      </sheetData>
      <sheetData sheetId="8"/>
      <sheetData sheetId="9"/>
      <sheetData sheetId="10"/>
      <sheetData sheetId="11"/>
      <sheetData sheetId="12"/>
      <sheetData sheetId="13">
        <row r="8">
          <cell r="I8">
            <v>2019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 t="str">
            <v>водоснабжение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A2" t="str">
            <v>водоснабжение</v>
          </cell>
        </row>
      </sheetData>
      <sheetData sheetId="43"/>
      <sheetData sheetId="44">
        <row r="19">
          <cell r="F19">
            <v>0</v>
          </cell>
        </row>
      </sheetData>
      <sheetData sheetId="45">
        <row r="14">
          <cell r="E14">
            <v>-11794228.358945198</v>
          </cell>
        </row>
      </sheetData>
      <sheetData sheetId="46">
        <row r="15">
          <cell r="G15">
            <v>29296530.423560325</v>
          </cell>
        </row>
      </sheetData>
      <sheetData sheetId="47">
        <row r="30">
          <cell r="H30">
            <v>12770525.714991551</v>
          </cell>
        </row>
      </sheetData>
      <sheetData sheetId="48"/>
      <sheetData sheetId="49"/>
      <sheetData sheetId="50"/>
      <sheetData sheetId="51">
        <row r="35">
          <cell r="J35">
            <v>4599.5059191280034</v>
          </cell>
        </row>
      </sheetData>
      <sheetData sheetId="52">
        <row r="109">
          <cell r="C109">
            <v>2861.0127664273346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ки"/>
      <sheetName val="дефляторы"/>
      <sheetName val="данные об организации"/>
      <sheetName val="Анкета"/>
      <sheetName val="Техн характер системы"/>
      <sheetName val="ОР"/>
      <sheetName val="РЭ"/>
      <sheetName val="расходы по покупке воды"/>
      <sheetName val="сторонние услуги в тарифе"/>
      <sheetName val="тепловая энергия на обогрев"/>
      <sheetName val="Прочие энергоресурсы"/>
      <sheetName val="земля"/>
      <sheetName val="Аренда"/>
      <sheetName val="Бесхоз"/>
      <sheetName val="имущ.налог"/>
      <sheetName val="НРиА"/>
      <sheetName val="НП"/>
      <sheetName val="ПП"/>
      <sheetName val="НВВф и тариф"/>
      <sheetName val="ППсогл"/>
      <sheetName val="НВВсогл"/>
      <sheetName val="НП 2016-2018"/>
      <sheetName val="ПП_16-18"/>
      <sheetName val="НВВ 2016"/>
      <sheetName val="отчетПП1"/>
      <sheetName val="отчетПП2"/>
      <sheetName val="приказ1"/>
      <sheetName val="приказ2"/>
      <sheetName val="ЭЗ"/>
    </sheetNames>
    <sheetDataSet>
      <sheetData sheetId="0"/>
      <sheetData sheetId="1"/>
      <sheetData sheetId="2">
        <row r="3">
          <cell r="G3" t="str">
            <v>да</v>
          </cell>
        </row>
        <row r="4">
          <cell r="G4" t="str">
            <v>нет</v>
          </cell>
        </row>
      </sheetData>
      <sheetData sheetId="3">
        <row r="6">
          <cell r="J6">
            <v>0</v>
          </cell>
        </row>
        <row r="7">
          <cell r="J7">
            <v>0</v>
          </cell>
          <cell r="L7">
            <v>1.0620000000000001</v>
          </cell>
        </row>
        <row r="8">
          <cell r="L8">
            <v>0</v>
          </cell>
        </row>
        <row r="11">
          <cell r="K11">
            <v>1.0489999999999999</v>
          </cell>
          <cell r="L11">
            <v>1.03</v>
          </cell>
        </row>
        <row r="19">
          <cell r="K19">
            <v>1.0740000000000001</v>
          </cell>
          <cell r="L19">
            <v>1.07</v>
          </cell>
          <cell r="M19">
            <v>1.07</v>
          </cell>
        </row>
        <row r="20">
          <cell r="L20">
            <v>0</v>
          </cell>
        </row>
        <row r="21">
          <cell r="K21">
            <v>0</v>
          </cell>
          <cell r="L21">
            <v>0</v>
          </cell>
          <cell r="M21">
            <v>0</v>
          </cell>
        </row>
        <row r="26">
          <cell r="L26">
            <v>0</v>
          </cell>
        </row>
        <row r="31">
          <cell r="M31">
            <v>1.0549999999999999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иски"/>
      <sheetName val="дефляторы"/>
      <sheetName val="н.п.в.-2014"/>
      <sheetName val="НП (по методике)"/>
      <sheetName val="ФОТ ПП"/>
      <sheetName val="ремонт хозспособ"/>
      <sheetName val="ремонт подряд"/>
      <sheetName val="расходы по покупке воды"/>
      <sheetName val="Транспортные расходы"/>
      <sheetName val="общехозяйственные"/>
      <sheetName val="вспомогательные"/>
      <sheetName val="лаборатория"/>
      <sheetName val="Смета ДТР 2014 "/>
      <sheetName val="Бесхоз"/>
      <sheetName val="смета 2016"/>
      <sheetName val="НВВ методом ДИ"/>
      <sheetName val="ПП_МЭОР"/>
      <sheetName val="НВВ методом ДИ (2)"/>
      <sheetName val="НВВ методом ДИ (3)"/>
      <sheetName val="НВВ методом ДИ (4)"/>
      <sheetName val="ПП_ДИ"/>
      <sheetName val="смета согл_МЭОР"/>
      <sheetName val="ППсогл_МЭОР"/>
      <sheetName val="смета согл_ДИ"/>
      <sheetName val="ППсогл_ДИ"/>
      <sheetName val="приказ"/>
      <sheetName val="ЭЗ2"/>
      <sheetName val="ЭЗ3"/>
      <sheetName val="ЭЗ4"/>
      <sheetName val="подземная вода (5)"/>
      <sheetName val="резерв"/>
      <sheetName val="Лист1"/>
    </sheetNames>
    <sheetDataSet>
      <sheetData sheetId="0"/>
      <sheetData sheetId="1">
        <row r="2">
          <cell r="A2" t="str">
            <v>Александровское</v>
          </cell>
        </row>
      </sheetData>
      <sheetData sheetId="2">
        <row r="5">
          <cell r="N5">
            <v>1.04</v>
          </cell>
        </row>
        <row r="6">
          <cell r="Q6">
            <v>1.0509999999999999</v>
          </cell>
        </row>
        <row r="7">
          <cell r="Q7">
            <v>1.0509999999999999</v>
          </cell>
        </row>
        <row r="8">
          <cell r="Q8">
            <v>1.0509999999999999</v>
          </cell>
        </row>
        <row r="26">
          <cell r="Q26">
            <v>1.0509999999999999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9">
          <cell r="H9">
            <v>35233.612286441472</v>
          </cell>
        </row>
      </sheetData>
      <sheetData sheetId="10">
        <row r="7">
          <cell r="H7">
            <v>9.2786977658191184E-4</v>
          </cell>
        </row>
      </sheetData>
      <sheetData sheetId="11">
        <row r="4">
          <cell r="I4">
            <v>1.3983614939816429</v>
          </cell>
        </row>
      </sheetData>
      <sheetData sheetId="12">
        <row r="4">
          <cell r="J4">
            <v>0.55931707943555753</v>
          </cell>
        </row>
      </sheetData>
      <sheetData sheetId="13"/>
      <sheetData sheetId="14"/>
      <sheetData sheetId="15">
        <row r="1">
          <cell r="A1" t="str">
            <v>Общество с ограниченной ответственностью "Томскводоканал"</v>
          </cell>
        </row>
      </sheetData>
      <sheetData sheetId="16">
        <row r="9">
          <cell r="H9">
            <v>631021986.00036168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иски"/>
      <sheetName val="данные об организации"/>
      <sheetName val="дефляторы"/>
      <sheetName val="балансы по МО"/>
      <sheetName val="н.п.-ВО (2014)"/>
      <sheetName val="баланс во"/>
      <sheetName val="объекты"/>
      <sheetName val="свод потребности объемов эл.эн"/>
      <sheetName val="Электроэнергия "/>
      <sheetName val="Амортизация"/>
      <sheetName val="Аренда"/>
      <sheetName val="Числ. ПП"/>
      <sheetName val="ФОТ ПП ( по периодам)"/>
      <sheetName val=" ФОТ ПП (по циклам)"/>
      <sheetName val=" ФОТ ( АУП)"/>
      <sheetName val="ремонт хозспособ"/>
      <sheetName val="ремонт подряд"/>
      <sheetName val="сторонние услуги в тарифе"/>
      <sheetName val="реагенты"/>
      <sheetName val="тепловая энергия на обогрев"/>
      <sheetName val="налоги"/>
      <sheetName val="Транспортные расходы"/>
      <sheetName val="Общехозяйственные расходы"/>
      <sheetName val="смета 2014"/>
      <sheetName val="Смета 2015"/>
      <sheetName val="Смета 2015 (2)"/>
      <sheetName val="Смета 2015 (орган-я)"/>
      <sheetName val="н.п.-В 2014 согл"/>
      <sheetName val="Смета ДТР 2014 согл"/>
      <sheetName val="ПР ПР"/>
      <sheetName val="для протокола"/>
    </sheetNames>
    <sheetDataSet>
      <sheetData sheetId="0">
        <row r="12">
          <cell r="F12" t="str">
            <v>Общество с ограниченной ответственностью "Томскводоканал"</v>
          </cell>
        </row>
      </sheetData>
      <sheetData sheetId="1">
        <row r="37">
          <cell r="D37" t="str">
            <v>тариф на водоотведение</v>
          </cell>
        </row>
        <row r="38">
          <cell r="D38" t="str">
            <v>тариф на водоотведение (очистка сточных вод)</v>
          </cell>
        </row>
        <row r="39">
          <cell r="D39" t="str">
            <v>тариф на транспортировку сточных вод</v>
          </cell>
        </row>
      </sheetData>
      <sheetData sheetId="2">
        <row r="17">
          <cell r="E17">
            <v>30</v>
          </cell>
        </row>
      </sheetData>
      <sheetData sheetId="3">
        <row r="6">
          <cell r="J6">
            <v>1.048</v>
          </cell>
        </row>
        <row r="31">
          <cell r="K31">
            <v>1.0509999999999999</v>
          </cell>
        </row>
      </sheetData>
      <sheetData sheetId="4">
        <row r="39">
          <cell r="N39">
            <v>24276280</v>
          </cell>
        </row>
      </sheetData>
      <sheetData sheetId="5" refreshError="1"/>
      <sheetData sheetId="6">
        <row r="12">
          <cell r="L12">
            <v>33765.908000000003</v>
          </cell>
        </row>
      </sheetData>
      <sheetData sheetId="7" refreshError="1"/>
      <sheetData sheetId="8" refreshError="1"/>
      <sheetData sheetId="9">
        <row r="12">
          <cell r="D12">
            <v>0</v>
          </cell>
        </row>
      </sheetData>
      <sheetData sheetId="10">
        <row r="23">
          <cell r="E23">
            <v>0</v>
          </cell>
        </row>
      </sheetData>
      <sheetData sheetId="11" refreshError="1"/>
      <sheetData sheetId="12" refreshError="1"/>
      <sheetData sheetId="13">
        <row r="13">
          <cell r="D13">
            <v>0</v>
          </cell>
        </row>
      </sheetData>
      <sheetData sheetId="14" refreshError="1"/>
      <sheetData sheetId="15">
        <row r="9">
          <cell r="P9">
            <v>0.8</v>
          </cell>
        </row>
      </sheetData>
      <sheetData sheetId="16">
        <row r="11">
          <cell r="F11">
            <v>0</v>
          </cell>
        </row>
      </sheetData>
      <sheetData sheetId="17">
        <row r="16">
          <cell r="H16">
            <v>0</v>
          </cell>
        </row>
      </sheetData>
      <sheetData sheetId="18">
        <row r="11">
          <cell r="F11">
            <v>0</v>
          </cell>
        </row>
      </sheetData>
      <sheetData sheetId="19">
        <row r="20">
          <cell r="F20">
            <v>0</v>
          </cell>
        </row>
      </sheetData>
      <sheetData sheetId="20">
        <row r="17">
          <cell r="G17">
            <v>0</v>
          </cell>
        </row>
      </sheetData>
      <sheetData sheetId="21" refreshError="1"/>
      <sheetData sheetId="22">
        <row r="5">
          <cell r="O5">
            <v>0.5</v>
          </cell>
        </row>
      </sheetData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иски"/>
      <sheetName val="данные об организации"/>
      <sheetName val="дефляторы"/>
      <sheetName val="балансы по МО"/>
      <sheetName val="н.п.-ВО (2014)"/>
      <sheetName val="баланс во"/>
      <sheetName val="объекты"/>
      <sheetName val="свод потребности объемов эл.эн"/>
      <sheetName val="Электроэнергия "/>
      <sheetName val="Амортизация"/>
      <sheetName val="Аренда"/>
      <sheetName val="Числ. ПП"/>
      <sheetName val="ФОТ ПП ( по периодам)"/>
      <sheetName val=" ФОТ ПП (по циклам)"/>
      <sheetName val=" ФОТ ( АУП)"/>
      <sheetName val="ремонт хозспособ"/>
      <sheetName val="ремонт подряд"/>
      <sheetName val="сторонние услуги в тарифе"/>
      <sheetName val="реагенты"/>
      <sheetName val="тепловая энергия на обогрев"/>
      <sheetName val="налоги"/>
      <sheetName val="Транспортные расходы"/>
      <sheetName val="Общехозяйственные расходы"/>
      <sheetName val="смета 2014"/>
      <sheetName val="Смета 2015"/>
      <sheetName val="н.п.-В 2014 согл"/>
      <sheetName val="Смета ДТР 2014 согл"/>
      <sheetName val="ПР ПР"/>
      <sheetName val="для протокола"/>
    </sheetNames>
    <sheetDataSet>
      <sheetData sheetId="0"/>
      <sheetData sheetId="1">
        <row r="2">
          <cell r="A2" t="str">
            <v>Александровское</v>
          </cell>
        </row>
        <row r="37">
          <cell r="D37" t="str">
            <v>тариф на водоотведение</v>
          </cell>
        </row>
        <row r="38">
          <cell r="D38" t="str">
            <v>тариф на водоотведение (очистка сточных вод)</v>
          </cell>
        </row>
        <row r="39">
          <cell r="D39" t="str">
            <v>тариф на транспортировку сточных вод</v>
          </cell>
        </row>
      </sheetData>
      <sheetData sheetId="2" refreshError="1"/>
      <sheetData sheetId="3">
        <row r="6">
          <cell r="K6">
            <v>1.0329999999999999</v>
          </cell>
        </row>
      </sheetData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Прил 2.1 ОХР"/>
      <sheetName val="Прил 2.2 ОХР"/>
      <sheetName val="Прил 2.3 Прочие"/>
      <sheetName val="Прил 2.4 Проценты"/>
      <sheetName val="Прил 3.1 Сбыт"/>
      <sheetName val="Прил 3.2 Проч.цех."/>
      <sheetName val="Прил 5.1 Регламент"/>
      <sheetName val="Прил 5.2 Трансп"/>
      <sheetName val="Прил 5.3 Вспом произв"/>
      <sheetName val="Прил 6.1 Хоз.способ"/>
      <sheetName val="Прил 6.2 Подряд"/>
      <sheetName val="Прил 6.3 Материалы"/>
      <sheetName val="Прил 7.1 Спецодежда"/>
      <sheetName val="Прил 7.2 Химреагент"/>
      <sheetName val="Прил 7.3 Вспом."/>
      <sheetName val="Прил 8.1 ФОТ"/>
      <sheetName val="Прил 8.2 Числ."/>
      <sheetName val="Прил 9 Эл.энергия"/>
      <sheetName val="Прил 10.1Топливо"/>
      <sheetName val="Прил 10.2 Топл.цена"/>
      <sheetName val="Прил 10.3 Свод баланс"/>
      <sheetName val="Прил 10.4 Газ"/>
      <sheetName val="Прил 10.5 Уголь"/>
      <sheetName val="Прил 10.6 Уголь"/>
      <sheetName val="Прил 10.7 Нефть"/>
      <sheetName val="Прил 10.8 Нефть"/>
      <sheetName val="Прил 10.9 Дрова"/>
      <sheetName val="Прил 10.10 Дрова"/>
      <sheetName val="Прил 11.1 Имущество"/>
      <sheetName val="Прил 11.2 Аренда"/>
      <sheetName val="Прил 12.1. Тов.Тепло"/>
      <sheetName val="Прил 12.2 Котельные"/>
      <sheetName val="Прил 12.3 Тов.Вода"/>
      <sheetName val="Прил 12.4 Тов.Стоки"/>
      <sheetName val="Прил 12.5 Выручка тепло"/>
      <sheetName val="Прил 12.6 Выручка ГВС"/>
      <sheetName val="Прил 12.7 Выручка вода"/>
      <sheetName val="Прил 12.8 Выручка стоки"/>
      <sheetName val="Лист1"/>
      <sheetName val="Лист2"/>
      <sheetName val="Лист3"/>
      <sheetName val="Анкета Т, В, С"/>
      <sheetName val="Прил 9.1 Эл.энергия"/>
      <sheetName val="Прил 10.1Топливо (2)"/>
      <sheetName val="Прил 12.6 Выручка тепло"/>
      <sheetName val="Прил 12.8 Выручка вода"/>
      <sheetName val="Прил 12.9 Выручка стоки"/>
      <sheetName val="Анкета ТБО"/>
      <sheetName val="Прил 6.4 Материалы ТБО"/>
      <sheetName val="прил 6.5.потр изол слоя"/>
      <sheetName val=" прил 9.2.эл.энергия ТБО"/>
      <sheetName val="10.11 Топливо и ГСМ"/>
      <sheetName val="10.12 Топливо и ГСМ. ТБО "/>
      <sheetName val="Прил.12.5. Тов. ТБО"/>
      <sheetName val="Прил 12.7 Выручка ГВС"/>
      <sheetName val="Прил 12.10 Выручка ТБО"/>
      <sheetName val="Прил 8.2 Числ. СВОД"/>
      <sheetName val="Прил 8.2 Числ.№1"/>
      <sheetName val="Прил 8.2 Числ. №2"/>
      <sheetName val="Прил 8.2 Числ. №3"/>
      <sheetName val="Прил 8.2 Числ.№4"/>
      <sheetName val="Прил 8.2 Числ.№5"/>
      <sheetName val="Прил 8.2 Числ.№6"/>
      <sheetName val="Прил 8.2 Числ.ХВО"/>
      <sheetName val="Прил 8.2 Числ. авар"/>
      <sheetName val="Прил 8.3 Числ.вода"/>
      <sheetName val="Прил 8.3 Числ.стоки"/>
      <sheetName val="Прил 8.3 Числ.ТБО"/>
      <sheetName val="Прил 9.1 Эл.энергия (свод)"/>
      <sheetName val="Прил 9.2 Эл.энергия "/>
      <sheetName val="Прил 9.3 Эл.энергия "/>
      <sheetName val="Прил 9.4 Эл.энергия"/>
      <sheetName val="Прил 9.5 Эл.энергия"/>
      <sheetName val="Прил 9.6 Эл.энергия"/>
      <sheetName val="Прил 9.7 Эл.энергия "/>
      <sheetName val="Прил 9.8 Эл.энергия  "/>
      <sheetName val="Прил 9.8 Эл.энергия(вода)"/>
      <sheetName val="Прил 9.7 Эл.энергия (Свод КОС)"/>
      <sheetName val="Прил 9.7 Эл.энергия (Очистка)"/>
      <sheetName val="Прил 9.7 Эл.энергия (Водоотвед)"/>
      <sheetName val="Прил 9.8 Эл.энергия (полиг)"/>
      <sheetName val="Прил 10.4 Газ "/>
      <sheetName val="Прил 10.4 Газ (к1)"/>
      <sheetName val="Прил 10.4 Газ (к2)"/>
      <sheetName val="Прил 10.4 Газ (к3)"/>
      <sheetName val="Прил 10.4 Газ (к4)"/>
      <sheetName val="Прил 10.4 Газ (к5)"/>
      <sheetName val="Прил 10.4 Газ (к6)"/>
      <sheetName val="ПФВ-0.5"/>
      <sheetName val="Акт приемки выполненных работ"/>
      <sheetName val="Прил 3.2 пр. цех.(зем.налог)"/>
      <sheetName val="Прил 3.2 плата за выбросы "/>
      <sheetName val="Прил 3.2 пр. цех (нал. на имущ)"/>
      <sheetName val="Прил 6.2 Подряд(хов)"/>
      <sheetName val="Прил 6.3 Материалы(хов) "/>
      <sheetName val="прил 5.1 регламент ХОВ"/>
      <sheetName val="Прил 5.3 всп произ(ц 12)"/>
      <sheetName val="Прил 5.3 всп.произ(УЭиЭ)"/>
      <sheetName val="Прил 5.3 всп.произ(узел связи)"/>
      <sheetName val="Прил 5.3 всп. произ(РМУ)"/>
      <sheetName val="прил 5.3 всп. произ(РСУ)"/>
      <sheetName val="прил 5.3 всп. произ(подст)"/>
      <sheetName val="Прил 5.3 Вспом произ(транп. уч)"/>
      <sheetName val="Прил 5.4 услуги произ. хр (ХОВ)"/>
      <sheetName val="прил 5.4 услуги произ.хр"/>
      <sheetName val="Прил 7.3 Вспом.(в т.ч. ХОВ)"/>
      <sheetName val="прил 8.1 реестрсч 97(перех отп)"/>
      <sheetName val="прил 12.6 выручка пар"/>
      <sheetName val="прил 12.6 выручка тепло(с перед"/>
      <sheetName val="Прил 12.7 Выручка ГВС с перед"/>
      <sheetName val="Прил 12.7 выручка ГВС бюд. проч"/>
      <sheetName val="сетка"/>
      <sheetName val="Прил 6.1.Теп"/>
      <sheetName val="Прил 6.1.Вода"/>
      <sheetName val="Прил 6.1.ВО"/>
      <sheetName val="Прил 6.1.КОС"/>
      <sheetName val="Прил 6.1. ЗО"/>
      <sheetName val=" Прил 6.2Подряд (Т)"/>
      <sheetName val="Подряд (В)"/>
      <sheetName val="Прил 6.2 Подряд(к)"/>
      <sheetName val="Прил 6.2 Подряд(ОС)"/>
      <sheetName val="Прил 6.3 Материалы (Т)"/>
      <sheetName val="Прил 6.3 Материалы ВО"/>
      <sheetName val="Прил 7.3 Вспом.(теп)"/>
      <sheetName val="Прил 7.3 Вспом. вод"/>
      <sheetName val="Прил 7.3 Вспом. КОС"/>
      <sheetName val="Прил 8.1(свод )"/>
      <sheetName val="Прил 8.1(кот 1)"/>
      <sheetName val="Прил 8.1(кот 2)"/>
      <sheetName val="Прил 8.1(кот 3) "/>
      <sheetName val="Прил 8.1(кот 4)"/>
      <sheetName val="Прил 8.1(кот 5)"/>
      <sheetName val="Прил 8.1(кот 6)"/>
      <sheetName val="Прил 8.1(РВУ) "/>
      <sheetName val="Прил 8.1(ХВО) "/>
      <sheetName val="Прил 8.1(ВОДА)"/>
      <sheetName val="Прил 8.1(КОС водоотвед)"/>
      <sheetName val="Прил 8.1(ОСВод)"/>
      <sheetName val="Прил 8.1(Полигон)"/>
      <sheetName val="Прил 8.1(Ав.бр)"/>
      <sheetName val="Прил 8.1(Общ.ТВКУ)"/>
      <sheetName val="Прил 8.2 Числ (тт АЛПУ)"/>
      <sheetName val="Прил 8.2 Числ. авар (всего)"/>
      <sheetName val="Прил 8.3 Числ.(цех)"/>
      <sheetName val="Прил 8.3 Числ.ОС"/>
      <sheetName val="Прил 8.3 Числ.ВО"/>
      <sheetName val="Прил 11.1 Имущество "/>
      <sheetName val="Прил 11.2 Аренда (БП)"/>
      <sheetName val="Прил 11.2 Аренда ( БП)"/>
      <sheetName val="Прил 12.2 Котельные "/>
      <sheetName val="Прил 12.3 Тов.Вода (Л)"/>
      <sheetName val="Прил.12.5. Тов. ТБО (2)"/>
      <sheetName val="Прил 12.8 Выручка вода (Л)"/>
      <sheetName val="Прил 12.9 Выручка стоки ЖБО"/>
      <sheetName val="Прил 12.10 Выручка МУС"/>
      <sheetName val="10.11 Топливо и ГСМ МУС"/>
      <sheetName val="списки"/>
      <sheetName val="С.3 ФОТ"/>
      <sheetName val="смета2015"/>
      <sheetName val="Восход стоки"/>
      <sheetName val="Прил 6.3 Материалы теп"/>
      <sheetName val="Прил 7.1 Спецодежда (теп)"/>
      <sheetName val="Прил 7.3 Вспом.(т)"/>
      <sheetName val="Прил 6.3 Материалы (хв)"/>
      <sheetName val="Прил 7.1 Спецодежда (хв)"/>
      <sheetName val="Прил 7.3 Вспом. (хв)"/>
      <sheetName val="Прил 6.3 Материалы (во)"/>
      <sheetName val="Прил 7.1 Спецодежда (во)"/>
      <sheetName val="Прил 7.3 Вспом. (во)"/>
      <sheetName val="Прил 6.3 Материалы (ос)"/>
      <sheetName val="Прил 7.1 Спецодежда (ОС)"/>
      <sheetName val="Прил 7.3 Вспом. (ос)"/>
      <sheetName val="Прил 6.3 Материалы (5)"/>
      <sheetName val="Прил 7.1 Спецодежда (5)"/>
      <sheetName val="Прил 7.3 Вспом. (5)"/>
      <sheetName val="Прил 12.1. Тов.Тепло "/>
      <sheetName val="Прил 12.4 Тов.водот"/>
      <sheetName val="Прил 12.9 Выручка (КОС)"/>
      <sheetName val="Прил 12.9 Выручка цс "/>
      <sheetName val="Прил 12.9 Выручка очистка"/>
      <sheetName val="Прил 7.1 Спецодежда (4)"/>
      <sheetName val="Прил 7.3 Вспом. (4)"/>
      <sheetName val="Прил 6.3 Материалы (3)"/>
      <sheetName val="Прил 7.1 Спецодежда (3)"/>
      <sheetName val="Прил 7.3 Вспом. (3)"/>
      <sheetName val="Прил 6.3 Материалы (4)"/>
      <sheetName val="Прил 7.3 Вспом. в"/>
      <sheetName val="Прил 7.3 Вспом. сток"/>
      <sheetName val="Прил 7.3 Вспом.кос"/>
      <sheetName val="Прил 7.3 Вспом.п"/>
      <sheetName val="Прил 7.1 Спецодежда (2)"/>
      <sheetName val="Прил 7.3 Вспом. (2)"/>
      <sheetName val="Прил 7.2 Химреагент (2)"/>
      <sheetName val="Прил 6.3 Материалы (2)"/>
      <sheetName val="Прил 7.2 Химреагент (3)"/>
      <sheetName val="Прил 7.2 Химреагент (4)"/>
      <sheetName val="Амортизация"/>
      <sheetName val="Т_1_Тепл нагруз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1.15 без пароля"/>
      <sheetName val="1.21 "/>
      <sheetName val="Прил 2 к 1.21"/>
      <sheetName val="6 к 1.15"/>
      <sheetName val="7 к 1.15"/>
      <sheetName val="8 к 1.15 без пароля"/>
      <sheetName val="Т 1.16"/>
      <sheetName val="1 к 1.15_2012 год"/>
      <sheetName val="1 к 1.15_2013 год"/>
      <sheetName val="1 к 1.15_2014 год"/>
      <sheetName val="2 к 1.15"/>
      <sheetName val="4.2. к 1.15_2012 год"/>
      <sheetName val="4.2. к 1.15_2013 год"/>
      <sheetName val="4.3. к 1.15_2014 год"/>
      <sheetName val="4.1. к 1.15"/>
      <sheetName val="5.1 к 1.15 без пароля"/>
      <sheetName val="П 1.17"/>
      <sheetName val="Прил 2 к 1.17"/>
      <sheetName val="Аренда на 01.04.11"/>
      <sheetName val="17 свернутая"/>
      <sheetName val="1 к 1.17 без пароля"/>
      <sheetName val="Р 2.1."/>
      <sheetName val="Р 2.2."/>
      <sheetName val="распределение 26"/>
      <sheetName val="распределение 23,25"/>
      <sheetName val="Коммунальные 25 сч"/>
      <sheetName val="Коммунальные 26 сч"/>
      <sheetName val="Комуслуги всего"/>
      <sheetName val="свод АТС"/>
      <sheetName val="свод 25 счета укрупненно"/>
      <sheetName val="23 АТС для тарифа"/>
      <sheetName val="23 ПРБ для тарифа "/>
      <sheetName val="23 РСУ для тарифа"/>
      <sheetName val="26 счет для тариф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БДР"/>
      <sheetName val="титул БДДС"/>
      <sheetName val="титул ПБ"/>
      <sheetName val="ЭП-01"/>
      <sheetName val="ЭП-02"/>
      <sheetName val="ЭП-03"/>
      <sheetName val="ЭП-04 янв"/>
      <sheetName val="ЭП-04 фев"/>
      <sheetName val="ЭП-04 мар"/>
      <sheetName val="ЭП-04 1кв"/>
      <sheetName val="ЭП-04 апр"/>
      <sheetName val="ЭП-04 май"/>
      <sheetName val="ЭП-04 июн"/>
      <sheetName val="ЭП-04 2кв"/>
      <sheetName val="ЭП-04 июл"/>
      <sheetName val="ЭП-04 авг"/>
      <sheetName val="ЭП-04 сен"/>
      <sheetName val="ЭП-04 3кв"/>
      <sheetName val="ЭП-04 окт"/>
      <sheetName val="ЭП-04 ноя"/>
      <sheetName val="ЭП-04 дек"/>
      <sheetName val="ЭП-04 4кв"/>
      <sheetName val="ЭП-04год"/>
      <sheetName val="ЭП-05 янв"/>
      <sheetName val="ЭП-05 фев"/>
      <sheetName val="ЭП-05 мар"/>
      <sheetName val="ЭП-05 1кв"/>
      <sheetName val="ЭП-05 апр"/>
      <sheetName val="ЭП-05 май"/>
      <sheetName val="ЭП-05 июн"/>
      <sheetName val="ЭП-05 2кв"/>
      <sheetName val="ЭП-05 июл"/>
      <sheetName val="ЭП-05 авг"/>
      <sheetName val="ЭП-05 сен"/>
      <sheetName val="ЭП-05 3кв"/>
      <sheetName val="ЭП-05 окт"/>
      <sheetName val="ЭП-05 ноя"/>
      <sheetName val="ЭП-05 дек"/>
      <sheetName val="ЭП-05 4кв"/>
      <sheetName val="ЭП-05год"/>
      <sheetName val="ЭП-06"/>
      <sheetName val="ЭП-07"/>
      <sheetName val="ЭП-10 янв"/>
      <sheetName val="ЭП-10 фев"/>
      <sheetName val="ЭП-10 мар"/>
      <sheetName val="ЭП-10 1кв"/>
      <sheetName val="ЭП-10 апр"/>
      <sheetName val="ЭП-10 май"/>
      <sheetName val="ЭП-10 июн"/>
      <sheetName val="ЭП-10 2кв"/>
      <sheetName val="ЭП-10 июл"/>
      <sheetName val="ЭП-10 авг"/>
      <sheetName val="ЭП-10 сен"/>
      <sheetName val="ЭП-10 3кв"/>
      <sheetName val="ЭП-10 окт"/>
      <sheetName val="ЭП-10 ноя"/>
      <sheetName val="ЭП-10 дек"/>
      <sheetName val="ЭП-10 4кв"/>
      <sheetName val="ЭП-10 год"/>
      <sheetName val="ЭП-11"/>
      <sheetName val="ЛПОСВ"/>
      <sheetName val="ОСВ"/>
      <sheetName val="БП"/>
      <sheetName val="БПК"/>
      <sheetName val="ФП-01-год"/>
      <sheetName val="ФП-01-1кв"/>
      <sheetName val="ФП-01-2кв"/>
      <sheetName val="ФП-01-3кв"/>
      <sheetName val="ФП-01-4кв"/>
      <sheetName val="ФП-03мес"/>
      <sheetName val="ФП-04мес"/>
      <sheetName val="ФП-02"/>
      <sheetName val="ФП-03"/>
      <sheetName val="ФП-04"/>
      <sheetName val="параметры"/>
      <sheetName val="ПФВ-0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иски"/>
      <sheetName val="данные об организации"/>
      <sheetName val="баланс по МО"/>
      <sheetName val="ВОДОСН."/>
      <sheetName val="н.п.2014"/>
      <sheetName val="сети"/>
      <sheetName val="н.п.-В 2015"/>
      <sheetName val="свод потребности объемов эл.эн"/>
      <sheetName val="Электроэнергия "/>
      <sheetName val="Амортизация"/>
      <sheetName val="Аренда"/>
      <sheetName val="Числ. ПП"/>
      <sheetName val="ФОТ ПП ( по периодам)"/>
      <sheetName val=" ФОТ ПП (по циклам)"/>
      <sheetName val=" ФОТ ( АУП)"/>
      <sheetName val="ремонт хозспособ"/>
      <sheetName val="ремонт подряд"/>
      <sheetName val="покупка-продажа воды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водный налог"/>
      <sheetName val="налоги"/>
      <sheetName val="ОХР смета "/>
      <sheetName val="Смета ДТР 2014"/>
      <sheetName val="Смета 2015"/>
      <sheetName val="Смета 2015 (орг-я)"/>
      <sheetName val="н.п.-В 2015 согл"/>
      <sheetName val="Смета ДТР 2015 согл"/>
      <sheetName val="Производственная программа"/>
      <sheetName val="Для протокола"/>
      <sheetName val="Производств. программа в реестр"/>
    </sheetNames>
    <sheetDataSet>
      <sheetData sheetId="0"/>
      <sheetData sheetId="1">
        <row r="2">
          <cell r="A2" t="str">
            <v>Александровское</v>
          </cell>
        </row>
        <row r="18">
          <cell r="B18">
            <v>2010</v>
          </cell>
        </row>
        <row r="19">
          <cell r="B19">
            <v>2011</v>
          </cell>
        </row>
        <row r="20">
          <cell r="B20">
            <v>2012</v>
          </cell>
        </row>
        <row r="21">
          <cell r="B21">
            <v>2013</v>
          </cell>
        </row>
        <row r="22">
          <cell r="B22">
            <v>2014</v>
          </cell>
        </row>
        <row r="23">
          <cell r="B23">
            <v>2015</v>
          </cell>
        </row>
        <row r="39">
          <cell r="B39" t="str">
            <v>тариф на питьевую воду (питьевое водоснабжение)</v>
          </cell>
        </row>
        <row r="40">
          <cell r="B40" t="str">
            <v>тариф на транспортировку воды</v>
          </cell>
        </row>
        <row r="41">
          <cell r="B41" t="str">
            <v>тариф на техническую воду</v>
          </cell>
        </row>
        <row r="42">
          <cell r="B42" t="str">
            <v>тариф на подвоз воды</v>
          </cell>
        </row>
        <row r="49">
          <cell r="B49" t="str">
            <v>организация</v>
          </cell>
        </row>
        <row r="50">
          <cell r="B50" t="str">
            <v>ДТР  ТО</v>
          </cell>
        </row>
        <row r="62">
          <cell r="B62" t="str">
            <v>01.01-30.06</v>
          </cell>
        </row>
        <row r="63">
          <cell r="B63" t="str">
            <v>01.07-30.09</v>
          </cell>
        </row>
        <row r="64">
          <cell r="B64" t="str">
            <v>01.07-31.12</v>
          </cell>
        </row>
        <row r="65">
          <cell r="B65" t="str">
            <v>01.10-31.12</v>
          </cell>
        </row>
        <row r="70">
          <cell r="B70" t="str">
            <v>Хлор жидкий</v>
          </cell>
        </row>
        <row r="71">
          <cell r="B71" t="str">
            <v>Известь хлорная</v>
          </cell>
        </row>
        <row r="72">
          <cell r="B72" t="str">
            <v>Жидкое стекло</v>
          </cell>
        </row>
        <row r="73">
          <cell r="B73" t="str">
            <v>Алюминия сульфат техн.</v>
          </cell>
        </row>
        <row r="74">
          <cell r="B74" t="str">
            <v>Сода кальцинированная</v>
          </cell>
        </row>
        <row r="75">
          <cell r="B75" t="str">
            <v>Оксихлорид</v>
          </cell>
        </row>
        <row r="76">
          <cell r="B76" t="str">
            <v>реагенты для проведения хим.анализа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"/>
      <sheetName val="Т.1. Тепл. нагрузки"/>
      <sheetName val="Прил.№1 к Т.2"/>
      <sheetName val="Реестр дог.Тепло"/>
      <sheetName val="Прил.№1 к Т.1"/>
      <sheetName val="Прил.№2 к Т.1"/>
      <sheetName val="Т.2. Тепл.сети (2)"/>
      <sheetName val="Сред.темп. в сетях"/>
      <sheetName val="Продол.отоп.сезона"/>
      <sheetName val="Темп. возд."/>
      <sheetName val="Клим.зоны"/>
      <sheetName val="Т.3. Собств.нужды"/>
      <sheetName val="Т.4. Вода ХВО (2)"/>
      <sheetName val="7"/>
      <sheetName val="9"/>
      <sheetName val="10"/>
      <sheetName val="12"/>
      <sheetName val="15 и 22"/>
      <sheetName val="Смета ХОВ реализация"/>
      <sheetName val="Смета ХОВ"/>
      <sheetName val="Смета технической воды"/>
      <sheetName val="16 тех вода"/>
      <sheetName val="16"/>
      <sheetName val="16 ХВО"/>
      <sheetName val="17"/>
      <sheetName val="20"/>
      <sheetName val="20.1"/>
      <sheetName val="21"/>
      <sheetName val="Рис.Д1.Схема дома"/>
      <sheetName val="Рис. Д2.Коэф.инфильт."/>
      <sheetName val="Анкета"/>
      <sheetName val="списки"/>
      <sheetName val="ОХР смета "/>
      <sheetName val="ПФВ-0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БДР"/>
      <sheetName val="титул БДДС"/>
      <sheetName val="титул ПБ"/>
      <sheetName val="ЭП01"/>
      <sheetName val="ЭП03"/>
      <sheetName val="ЭП14"/>
      <sheetName val="ЭП02-1кв"/>
      <sheetName val="ЭП02-янв"/>
      <sheetName val="ЭП02-фев"/>
      <sheetName val="ЭП02-мар"/>
      <sheetName val="ЭП02-2кв"/>
      <sheetName val="ЭП02-3кв"/>
      <sheetName val="ЭП02-4кв"/>
      <sheetName val="ЭП02-год"/>
      <sheetName val="ЭП04-1кв"/>
      <sheetName val="ЭП04-янв"/>
      <sheetName val="ЭП04-фев"/>
      <sheetName val="ЭП04-мар"/>
      <sheetName val="ЭП04-2кв"/>
      <sheetName val="ЭП04-3кв"/>
      <sheetName val="ЭП04-4кв"/>
      <sheetName val="ЭП04-год"/>
      <sheetName val="амортизация"/>
      <sheetName val="услуги РКС"/>
      <sheetName val="Капит.вложения"/>
      <sheetName val="Кап.вл."/>
      <sheetName val="Целевая программа"/>
      <sheetName val="ЭП11"/>
      <sheetName val="ЭТО"/>
      <sheetName val="Арендная плата"/>
      <sheetName val="Разница в тарифах"/>
      <sheetName val="Покупка_электро"/>
      <sheetName val="Покупка_тепло"/>
      <sheetName val="Покупка_вода"/>
      <sheetName val="Покупка_ХОВ"/>
      <sheetName val="ЭП05-1кв"/>
      <sheetName val="ЭП05-янв"/>
      <sheetName val="ЭП05-фев"/>
      <sheetName val="ЭП05-мар"/>
      <sheetName val="ЭП05-2кв"/>
      <sheetName val="ЭП05-3кв"/>
      <sheetName val="ЭП05-4кв"/>
      <sheetName val="ЭП05-год"/>
      <sheetName val="ЭП06-1кв"/>
      <sheetName val="ЭП06-янв"/>
      <sheetName val="ЭП06-фев"/>
      <sheetName val="ЭП06-мар"/>
      <sheetName val="ЭП06-2кв"/>
      <sheetName val="ЭП06-3кв"/>
      <sheetName val="ЭП06-4кв"/>
      <sheetName val="ЭП06-год"/>
      <sheetName val="ЭП07"/>
      <sheetName val="ЭП09"/>
      <sheetName val="ЭП10"/>
      <sheetName val="ЭП08-1кв"/>
      <sheetName val="ЭП08-янв"/>
      <sheetName val="ЭП08-фев"/>
      <sheetName val="ЭП08-мар"/>
      <sheetName val="ЭП08-2кв"/>
      <sheetName val="ЭП08-3кв"/>
      <sheetName val="ЭП08-4кв"/>
      <sheetName val="ЭП08-год"/>
      <sheetName val="ЭП09-1кв"/>
      <sheetName val="ЭП09-янв"/>
      <sheetName val="ЭП09-фев"/>
      <sheetName val="ЭП09-мар"/>
      <sheetName val="ЭП09-2кв"/>
      <sheetName val="ЭП09-3кв"/>
      <sheetName val="ЭП09-4кв"/>
      <sheetName val="ЭП09-год"/>
      <sheetName val="Распределение АХР_СБЫТ"/>
      <sheetName val="Распределение АХР_АУП"/>
      <sheetName val="Распределение ОПР"/>
      <sheetName val="ФОТ"/>
      <sheetName val="ЭП 12_подробно"/>
      <sheetName val="ЭП12"/>
      <sheetName val="ЭП13"/>
      <sheetName val="ФЗП План"/>
      <sheetName val="БП"/>
      <sheetName val="БПК"/>
      <sheetName val="ФП-01"/>
      <sheetName val="ФП-01в"/>
      <sheetName val="ФП-01т"/>
      <sheetName val="ФП-01э"/>
      <sheetName val="ФП-01 свод"/>
      <sheetName val="ФП-02-янв"/>
      <sheetName val="ФП-03"/>
      <sheetName val="ФП-03-1кв"/>
      <sheetName val="ФП-04"/>
      <sheetName val="ФП-04-1кв"/>
      <sheetName val="ФП-06-1кв"/>
      <sheetName val="ФП-06-янв"/>
      <sheetName val="ФП-06-фев"/>
      <sheetName val="ФП-06-мар"/>
      <sheetName val="ФП-06-2кв"/>
      <sheetName val="ФП-06-3кв"/>
      <sheetName val="ФП-06-4кв"/>
      <sheetName val="ФП-06-год"/>
      <sheetName val="имена"/>
      <sheetName val="Копия БДР БДДС ПБ 2006(31-01v5)"/>
      <sheetName val="Отопление"/>
      <sheetName val="Восход стоки"/>
      <sheetName val="нраб"/>
      <sheetName val="тарифы"/>
      <sheetName val="етс"/>
      <sheetName val="Зона"/>
      <sheetName val="инд-вода"/>
      <sheetName val="Парам (2)"/>
      <sheetName val="списки"/>
      <sheetName val="данные"/>
      <sheetName val="рабо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Нормы расхода  ГСМ старые с пре"/>
      <sheetName val="2011 новые нормы"/>
      <sheetName val="2010 факт ГСМ"/>
      <sheetName val="Котлонадзор, Ремкранмонтаж"/>
      <sheetName val="ГСМ литры  НОВЫЙ"/>
      <sheetName val="масла литры, деньги НОВЫЙ"/>
      <sheetName val="налог,страх НОВЫЙ"/>
      <sheetName val="ГСМ, масла деньги СВОД"/>
      <sheetName val="СВОД ГСМ, масла 2011-2012"/>
      <sheetName val="Механизмы"/>
      <sheetName val="СВОД маш и оборуд 1С"/>
      <sheetName val="СВОД трансп ср 1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_стоим"/>
      <sheetName val="Инвестиции_строит"/>
      <sheetName val="Инвестиции_план"/>
      <sheetName val="Инвестиции_график"/>
      <sheetName val="Расх_мат-ов_ед"/>
      <sheetName val="Расх_мат-ов_прог"/>
      <sheetName val="Себестоимость"/>
      <sheetName val="Пр_прог_Ст"/>
      <sheetName val="Выпуск_реализация"/>
      <sheetName val="Штат_расп"/>
      <sheetName val="Наклад_расх"/>
      <sheetName val="Оборотн_кап"/>
      <sheetName val="Profit_loss"/>
      <sheetName val="Cash_flows"/>
      <sheetName val="Cashflows_payments"/>
      <sheetName val="Графики"/>
      <sheetName val="????????????_?????"/>
      <sheetName val="Анкета"/>
      <sheetName val="титул БДР"/>
      <sheetName val="Дебиторка"/>
      <sheetName val="списки"/>
      <sheetName val="имена"/>
      <sheetName val="титул БДР отчет"/>
      <sheetName val="Имя"/>
      <sheetName val="Исполнение"/>
      <sheetName val="Добыча-факт"/>
      <sheetName val="Cash-Flow"/>
      <sheetName val="даты"/>
      <sheetName val="Титул"/>
      <sheetName val="Калькуляции"/>
      <sheetName val="цены цехов"/>
      <sheetName val="Лист1"/>
      <sheetName val="Валюты"/>
      <sheetName val="СИС-Имена и ссылки"/>
      <sheetName val="РД-Оборотная ведомость"/>
      <sheetName val="эл ст"/>
      <sheetName val="план продаж"/>
      <sheetName val="Îáîðóäîâàíèå_ñòîèì"/>
      <sheetName val="Èíâåñòèöèè_ñòðîèò"/>
      <sheetName val="Èíâåñòèöèè_ïëàí"/>
      <sheetName val="Èíâåñòèöèè_ãðàôèê"/>
      <sheetName val="Ðàñõ_ìàò-îâ_åä"/>
      <sheetName val="Ðàñõ_ìàò-îâ_ïðîã"/>
      <sheetName val="Ñåáåñòîèìîñòü"/>
      <sheetName val="Ïð_ïðîã_Ñò"/>
      <sheetName val="Âûïóñê_ðåàëèçàöèÿ"/>
      <sheetName val="Øòàò_ðàñï"/>
      <sheetName val="Íàêëàä_ðàñõ"/>
      <sheetName val="Îáîðîòí_êàï"/>
      <sheetName val="Ãðàôèêè"/>
      <sheetName val="Àíêåòà"/>
      <sheetName val="òèòóë ÁÄÐ"/>
      <sheetName val="Äåáèòîðêà"/>
      <sheetName val="ñïèñêè"/>
      <sheetName val="èìåíà"/>
      <sheetName val="òèòóë ÁÄÐ îò÷åò"/>
      <sheetName val="Èìÿ"/>
      <sheetName val="Èñïîëíåíèå"/>
      <sheetName val="Äîáû÷à-ôàêò"/>
      <sheetName val="äàòû"/>
      <sheetName val="Òèòóë"/>
      <sheetName val="Êàëüêóëÿöèè"/>
      <sheetName val="Восход стоки"/>
      <sheetName val="параметры"/>
      <sheetName val="ПФВ-0.5"/>
      <sheetName val="оборудование"/>
      <sheetName val="ТД РАП"/>
      <sheetName val="справки к раз.2"/>
      <sheetName val="база"/>
      <sheetName val="62"/>
      <sheetName val="5350.02(зачеты)+"/>
      <sheetName val="конфиг"/>
      <sheetName val="коэфф"/>
      <sheetName val="Позиция"/>
      <sheetName val="план"/>
      <sheetName val="Неделя"/>
      <sheetName val="Инструкции"/>
      <sheetName val="?????????"/>
      <sheetName val="Опер"/>
      <sheetName val="амортизация"/>
      <sheetName val="Исходные"/>
      <sheetName val=" ГрФМВ 2 "/>
      <sheetName val="1.411.1"/>
      <sheetName val="__________________"/>
      <sheetName val="Реестр"/>
      <sheetName val="Финплан"/>
      <sheetName val="balans 3"/>
      <sheetName val="ФА"/>
      <sheetName val="Д_коммерческий"/>
      <sheetName val="Справочники"/>
      <sheetName val="январь"/>
      <sheetName val="К.рын"/>
      <sheetName val="Сводная смета"/>
      <sheetName val="1"/>
      <sheetName val="_________"/>
      <sheetName val="Исполнение плана Август"/>
      <sheetName val="Bendra"/>
      <sheetName val="НАЛ.97г.пр.Нат."/>
      <sheetName val="СА"/>
      <sheetName val="Inputs"/>
      <sheetName val="data"/>
      <sheetName val="АНАЛИТ"/>
      <sheetName val="CAPEX_шпон"/>
      <sheetName val="Макро"/>
      <sheetName val="Отопление"/>
      <sheetName val="1.2.1"/>
      <sheetName val="2.2.4"/>
      <sheetName val="июнь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Прил 2.1 ОХР"/>
      <sheetName val="Прил 2.2 ОХР"/>
      <sheetName val="Прил 2.3 Прочие"/>
      <sheetName val="Прил 2.4 Проценты"/>
      <sheetName val="Прил 3.1 Сбыт"/>
      <sheetName val="Прил 3.2 Проч.цех."/>
      <sheetName val="Прил 5.1 Регламент"/>
      <sheetName val="Прил 5.2 Трансп"/>
      <sheetName val="Прил 5.3 Вспом произв"/>
      <sheetName val="Прил 6.1 Хоз.способ"/>
      <sheetName val="Прил 6.2 Подряд"/>
      <sheetName val="Прил 6.3 Материалы"/>
      <sheetName val="Прил 7.1 Спецодежда"/>
      <sheetName val="Прил 7.2 Химреагент"/>
      <sheetName val="Прил 7.3 Вспом."/>
      <sheetName val="Прил 8.1 ФОТ"/>
      <sheetName val="Прил 8.2 Числ."/>
      <sheetName val="Прил 9 Эл.энергия"/>
      <sheetName val="Прил 10.1Топливо"/>
      <sheetName val="Прил 10.2 Топл.цена"/>
      <sheetName val="Прил 10.3 Свод баланс"/>
      <sheetName val="Прил 10.4 Газ"/>
      <sheetName val="Прил 10.5 Уголь"/>
      <sheetName val="Прил 10.6 Уголь"/>
      <sheetName val="Прил 10.7 Нефть"/>
      <sheetName val="Прил 10.8 Нефть"/>
      <sheetName val="Прил 10.9 Дрова"/>
      <sheetName val="Прил 10.10 Дрова"/>
      <sheetName val="Прил 11.1 Имущество"/>
      <sheetName val="Прил 11.2 Аренда"/>
      <sheetName val="Прил 12.1. Тов.Тепло"/>
      <sheetName val="Прил 12.2 Котельные"/>
      <sheetName val="Прил 12.3 Тов.Вода"/>
      <sheetName val="Прил 12.4 Тов.Стоки"/>
      <sheetName val="Прил 12.5 Выручка тепло"/>
      <sheetName val="Прил 12.6 Выручка ГВС"/>
      <sheetName val="Прил 12.7 Выручка вода"/>
      <sheetName val="Прил 12.8 Выручка стоки"/>
      <sheetName val="титул БД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С-44"/>
      <sheetName val="УС-45"/>
      <sheetName val="УС-46"/>
      <sheetName val="УК-47"/>
      <sheetName val="УК48"/>
      <sheetName val="18"/>
      <sheetName val="19"/>
      <sheetName val="20 "/>
      <sheetName val="Оборудование_стоим"/>
      <sheetName val="параметры"/>
      <sheetName val="титул БД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 новиков"/>
      <sheetName val="прогр"/>
      <sheetName val="отпр за май"/>
      <sheetName val="май"/>
      <sheetName val="июнь"/>
      <sheetName val="июнь (4)"/>
      <sheetName val="июль"/>
      <sheetName val="июль отпр."/>
      <sheetName val="Оборудование_стоим"/>
      <sheetName val="2001"/>
      <sheetName val="титул БДР"/>
      <sheetName val="Анкета Т, В, С"/>
      <sheetName val="Анк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Макро"/>
      <sheetName val="ИТОГИ  по Н,Р,Э,Q"/>
      <sheetName val="июнь9"/>
      <sheetName val="ГоГРЭС"/>
      <sheetName val="УЗ-22(2002)"/>
      <sheetName val="УЗ-21(1кв.) (2)"/>
      <sheetName val="УЗ-21(2002)"/>
      <sheetName val="УЗ-22(3кв.) (2)"/>
      <sheetName val="Производство электроэнергии"/>
      <sheetName val="эл ст"/>
      <sheetName val="Справочники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0"/>
      <sheetName val="11"/>
      <sheetName val="14"/>
      <sheetName val="16"/>
      <sheetName val="18"/>
      <sheetName val="19"/>
      <sheetName val="22"/>
      <sheetName val="25"/>
      <sheetName val="0"/>
      <sheetName val="1"/>
      <sheetName val="12"/>
      <sheetName val="15"/>
      <sheetName val="17.1"/>
      <sheetName val="17"/>
      <sheetName val="20"/>
      <sheetName val="21"/>
      <sheetName val="23"/>
      <sheetName val="24.1"/>
      <sheetName val="24"/>
      <sheetName val="26"/>
      <sheetName val="28"/>
      <sheetName val="29"/>
      <sheetName val="30"/>
      <sheetName val="4"/>
      <sheetName val="6"/>
      <sheetName val="7"/>
      <sheetName val="8"/>
      <sheetName val="9"/>
      <sheetName val="Заголовок"/>
      <sheetName val="Закупки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1.1"/>
      <sheetName val="1.2"/>
      <sheetName val="18.2"/>
      <sheetName val="2.2"/>
      <sheetName val="20.1"/>
      <sheetName val="21.3"/>
      <sheetName val="25.1"/>
      <sheetName val="28.1"/>
      <sheetName val="28.2"/>
      <sheetName val="3"/>
      <sheetName val="5"/>
      <sheetName val="P2.1"/>
      <sheetName val="P2.2"/>
      <sheetName val="Калькуляция кв"/>
      <sheetName val="Balance Sheet"/>
      <sheetName val="Константы"/>
      <sheetName val="инвестиции 2007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обслуживание"/>
      <sheetName val="Приложение 2.1"/>
      <sheetName val="1.11"/>
      <sheetName val="СписочнаяЧисленность"/>
      <sheetName val="Temp_TOV"/>
      <sheetName val="ф.2 за 4 кв.2005"/>
      <sheetName val="БФ-2-8-П"/>
      <sheetName val="FEK 2002.Н"/>
      <sheetName val="Титульный лист С-П"/>
      <sheetName val="ФИНПЛАН"/>
      <sheetName val="2002(v1)"/>
      <sheetName val="13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Дебет_Кредит"/>
      <sheetName val="2007"/>
      <sheetName val="расчет тарифов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sapactivexlhiddensheet"/>
      <sheetName val="Настр"/>
      <sheetName val="Cover"/>
      <sheetName val="CTN"/>
      <sheetName val="TC"/>
      <sheetName val="Data"/>
      <sheetName val="FES"/>
      <sheetName val="расшифровка"/>
      <sheetName val="Лист1"/>
      <sheetName val="Тарифы _ЗН"/>
      <sheetName val="Тарифы _СК"/>
      <sheetName val="исходные данные"/>
      <sheetName val="Исходные"/>
      <sheetName val="Номенклатура"/>
      <sheetName val="Внеш Совме"/>
      <sheetName val="свод"/>
      <sheetName val="продВ(I)"/>
      <sheetName val="У-Алд_наслегаХранение"/>
      <sheetName val="РСД ИА "/>
      <sheetName val="t_настройки"/>
      <sheetName val="Проценты"/>
      <sheetName val="1.19.1 произв тэ"/>
      <sheetName val="План Газпрома"/>
      <sheetName val="01-02 (БДиР Общества)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(3)"/>
      <sheetName val="Лист1"/>
      <sheetName val="Лист2"/>
      <sheetName val="Лист3"/>
      <sheetName val="Макро"/>
      <sheetName val="постоянные затраты"/>
      <sheetName val="Оборудование_стоим"/>
      <sheetName val="Лист13"/>
      <sheetName val="июнь9"/>
      <sheetName val="титул"/>
      <sheetName val="Лист5"/>
      <sheetName val="Материал"/>
      <sheetName val=""/>
      <sheetName val="даты"/>
      <sheetName val="Анкета"/>
      <sheetName val="#REF!"/>
      <sheetName val="База_1"/>
      <sheetName val="Книга2"/>
      <sheetName val="Киров"/>
      <sheetName val="БП"/>
      <sheetName val="БПК"/>
      <sheetName val="титул БДР"/>
      <sheetName val="титул БДДС"/>
      <sheetName val="титул ПБ"/>
      <sheetName val="ЭП01"/>
      <sheetName val="ЭП03"/>
      <sheetName val="ЭП02-1кв"/>
      <sheetName val="ЭП02-янв"/>
      <sheetName val="ЭП02-фев"/>
      <sheetName val="ЭП02-мар"/>
      <sheetName val="ЭП02-2кв"/>
      <sheetName val="ЭП02-3кв"/>
      <sheetName val="ЭП02-4кв"/>
      <sheetName val="ЭП02-год"/>
      <sheetName val="ЭП04-1кв"/>
      <sheetName val="ЭП04-янв"/>
      <sheetName val="ЭП04-фев"/>
      <sheetName val="ЭП04-мар"/>
      <sheetName val="ЭП04-2кв"/>
      <sheetName val="ЭП04-3кв"/>
      <sheetName val="ЭП04-4кв"/>
      <sheetName val="ЭП04-год"/>
      <sheetName val="ЭП05-1кв"/>
      <sheetName val="ЭП05-янв"/>
      <sheetName val="ЭП05-фев"/>
      <sheetName val="ЭП05-мар"/>
      <sheetName val="ЭП05-2кв"/>
      <sheetName val="ЭП05-3кв"/>
      <sheetName val="ЭП05-4кв"/>
      <sheetName val="ЭП05-год"/>
      <sheetName val="ЭП06-1кв"/>
      <sheetName val="ЭП06-янв"/>
      <sheetName val="ЭП06-фев"/>
      <sheetName val="ЭП06-мар"/>
      <sheetName val="ЭП06-2кв"/>
      <sheetName val="ЭП06-3кв"/>
      <sheetName val="ЭП06-4кв"/>
      <sheetName val="ЭП06-год"/>
      <sheetName val="ЭП07"/>
      <sheetName val="ЭП08-1кв"/>
      <sheetName val="ЭП08-янв"/>
      <sheetName val="ЭП08-фев"/>
      <sheetName val="ЭП08-мар"/>
      <sheetName val="ЭП08-2кв"/>
      <sheetName val="ЭП08-3кв"/>
      <sheetName val="ЭП08-4кв"/>
      <sheetName val="ЭП08-год"/>
      <sheetName val="ЭП09-1кв"/>
      <sheetName val="ЭП09-янв"/>
      <sheetName val="ЭП09-фев"/>
      <sheetName val="ЭП09-мар"/>
      <sheetName val="ЭП09-2кв"/>
      <sheetName val="ЭП09-3кв"/>
      <sheetName val="ЭП09-4кв"/>
      <sheetName val="ЭП09-год"/>
      <sheetName val="ЭП10"/>
      <sheetName val="ЭП11"/>
      <sheetName val="ЭП12"/>
      <sheetName val="ЭП13"/>
      <sheetName val="ЭП14"/>
      <sheetName val="ФЗП План"/>
      <sheetName val="ФП-01"/>
      <sheetName val="ФП-02-янв"/>
      <sheetName val="ФП-03"/>
      <sheetName val="ФП-03-1кв"/>
      <sheetName val="ФП-04"/>
      <sheetName val="ФП-04-1кв"/>
      <sheetName val="ФП-06-1кв"/>
      <sheetName val="ФП-06-янв"/>
      <sheetName val="ФП-06-фев"/>
      <sheetName val="ФП-06-мар"/>
      <sheetName val="ФП-06-2кв"/>
      <sheetName val="ФП-06-3кв"/>
      <sheetName val="ФП-06-4кв"/>
      <sheetName val="ФП-06-год"/>
      <sheetName val="Art&amp;Настраиваемый&amp;Custom&amp;Custom"/>
      <sheetName val="gs\kalinkaia\Application Data\_x0000_"/>
      <sheetName val="январь"/>
      <sheetName val="Прочие услуги"/>
      <sheetName val="Ḣ_x0004_ṑ"/>
      <sheetName val="_x0000_"/>
      <sheetName val="Списки"/>
      <sheetName val="имена"/>
      <sheetName val="Добыча-факт"/>
    </sheetNames>
    <sheetDataSet>
      <sheetData sheetId="0" refreshError="1"/>
      <sheetData sheetId="1">
        <row r="1">
          <cell r="A1">
            <v>435345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. плата на землю"/>
      <sheetName val="прил. к ар.пл"/>
      <sheetName val="Арендная плата на землю"/>
    </sheetNames>
    <definedNames>
      <definedName name="a" refersTo="#ССЫЛКА!"/>
      <definedName name="asd" refersTo="#ССЫЛКА!"/>
      <definedName name="B" refersTo="#ССЫЛКА!"/>
      <definedName name="CompOt" refersTo="#ССЫЛКА!"/>
      <definedName name="CompRas" refersTo="#ССЫЛКА!"/>
      <definedName name="ew" refersTo="#ССЫЛКА!"/>
      <definedName name="fg" refersTo="#ССЫЛКА!"/>
      <definedName name="gggg" refersTo="#ССЫЛКА!"/>
      <definedName name="GoAssetChart" refersTo="#ССЫЛКА!"/>
      <definedName name="GoBack" refersTo="#ССЫЛКА!"/>
      <definedName name="GoBalanceSheet" refersTo="#ССЫЛКА!"/>
      <definedName name="GoCashFlow" refersTo="#ССЫЛКА!"/>
      <definedName name="GoData" refersTo="#ССЫЛКА!"/>
      <definedName name="GoIncomeChart" refersTo="#ССЫЛКА!"/>
      <definedName name="GoIncomeChart1" refersTo="#ССЫЛКА!"/>
      <definedName name="hhhh" refersTo="#ССЫЛКА!"/>
      <definedName name="jjjjjj" refersTo="#ССЫЛКА!"/>
      <definedName name="k" refersTo="#ССЫЛКА!"/>
      <definedName name="kc" refersTo="#ССЫЛКА!"/>
      <definedName name="kk" refersTo="#ССЫЛКА!"/>
      <definedName name="mm" refersTo="#ССЫЛКА!"/>
      <definedName name="qaz" refersTo="#ССЫЛКА!"/>
      <definedName name="shit" refersTo="#ССЫЛКА!"/>
      <definedName name="USD" refersTo="#ССЫЛКА!"/>
      <definedName name="www" refersTo="#ССЫЛКА!"/>
      <definedName name="а" refersTo="#ССЫЛКА!"/>
      <definedName name="аа" refersTo="#ССЫЛКА!"/>
      <definedName name="б" refersTo="#ССЫЛКА!"/>
      <definedName name="ббббб" refersTo="#ССЫЛКА!"/>
      <definedName name="в" refersTo="#ССЫЛКА!"/>
      <definedName name="в23ё" refersTo="#ССЫЛКА!"/>
      <definedName name="вв" refersTo="#ССЫЛКА!"/>
      <definedName name="г" refersTo="#ССЫЛКА!"/>
      <definedName name="Дв" refersTo="#ССЫЛКА!"/>
      <definedName name="дддддддддд" refersTo="#ССЫЛКА!"/>
      <definedName name="е" refersTo="#ССЫЛКА!"/>
      <definedName name="еее" refersTo="#ССЫЛКА!"/>
      <definedName name="ееее" refersTo="#ССЫЛКА!"/>
      <definedName name="ж" refersTo="#ССЫЛКА!"/>
      <definedName name="жжжжжж" refersTo="#ССЫЛКА!"/>
      <definedName name="жжжжжжж" refersTo="#ССЫЛКА!"/>
      <definedName name="жлиеа" refersTo="#ССЫЛКА!"/>
      <definedName name="з" refersTo="#ССЫЛКА!"/>
      <definedName name="ззззззззззззззззззззз" refersTo="#ССЫЛКА!"/>
      <definedName name="и" refersTo="#ССЫЛКА!"/>
      <definedName name="иваптренк" refersTo="#ССЫЛКА!"/>
      <definedName name="й" refersTo="#ССЫЛКА!"/>
      <definedName name="йй" refersTo="#ССЫЛКА!"/>
      <definedName name="ййййййййййййй" refersTo="#ССЫЛКА!"/>
      <definedName name="ке" refersTo="#ССЫЛКА!"/>
      <definedName name="л" refersTo="#ССЫЛКА!"/>
      <definedName name="лллллллллл" refersTo="#ССЫЛКА!"/>
      <definedName name="люда" refersTo="#ССЫЛКА!"/>
      <definedName name="м" refersTo="#ССЫЛКА!"/>
      <definedName name="мым" refersTo="#ССЫЛКА!"/>
      <definedName name="н" refersTo="#ССЫЛКА!"/>
      <definedName name="нет" refersTo="#ССЫЛКА!"/>
      <definedName name="нов" refersTo="#ССЫЛКА!"/>
      <definedName name="о" refersTo="#ССЫЛКА!"/>
      <definedName name="оооооооооооо" refersTo="#ССЫЛКА!"/>
      <definedName name="п" refersTo="#ССЫЛКА!"/>
      <definedName name="поправка" refersTo="#ССЫЛКА!"/>
      <definedName name="пор" refersTo="#ССЫЛКА!"/>
      <definedName name="посл" refersTo="#ССЫЛКА!"/>
      <definedName name="прос" refersTo="#ССЫЛКА!"/>
      <definedName name="пф" refersTo="#ССЫЛКА!"/>
      <definedName name="р" refersTo="#ССЫЛКА!"/>
      <definedName name="рогне6" refersTo="#ССЫЛКА!"/>
      <definedName name="с" refersTo="#ССЫЛКА!"/>
      <definedName name="сс" refersTo="#ССЫЛКА!"/>
      <definedName name="сссс" refersTo="#ССЫЛКА!"/>
      <definedName name="ссссссссссссс" refersTo="#ССЫЛКА!"/>
      <definedName name="ссы" refersTo="#ССЫЛКА!"/>
      <definedName name="сч25" refersTo="#ССЫЛКА!"/>
      <definedName name="т" refersTo="#ССЫЛКА!"/>
      <definedName name="ттто" refersTo="#ССЫЛКА!"/>
      <definedName name="у" refersTo="#ССЫЛКА!"/>
      <definedName name="УП" refersTo="#ССЫЛКА!"/>
      <definedName name="уфэ" refersTo="#ССЫЛКА!"/>
      <definedName name="Формат_ширина" refersTo="#ССЫЛКА!"/>
      <definedName name="фыв" refersTo="#ССЫЛКА!"/>
      <definedName name="х" refersTo="#ССЫЛКА!"/>
      <definedName name="ц" refersTo="#ССЫЛКА!"/>
      <definedName name="цу" refersTo="#ССЫЛКА!"/>
      <definedName name="ч" refersTo="#ССЫЛКА!"/>
      <definedName name="ш" refersTo="#ССЫЛКА!"/>
      <definedName name="щ" refersTo="#ССЫЛКА!"/>
      <definedName name="ы" refersTo="#ССЫЛКА!"/>
      <definedName name="ыв" refersTo="#ССЫЛКА!"/>
      <definedName name="ышшш" refersTo="#ССЫЛКА!"/>
      <definedName name="ыыыы" refersTo="#ССЫЛКА!"/>
      <definedName name="ыыыыы" refersTo="#ССЫЛКА!"/>
      <definedName name="ыыыыыы" refersTo="#ССЫЛКА!"/>
      <definedName name="ыыыыыыыыыыыыыыы" refersTo="#ССЫЛКА!"/>
      <definedName name="ь" refersTo="#ССЫЛКА!"/>
      <definedName name="ььььь" refersTo="#ССЫЛКА!"/>
      <definedName name="э" refersTo="#ССЫЛКА!"/>
      <definedName name="эээээээээээээээээээээ" refersTo="#ССЫЛКА!"/>
      <definedName name="ю" refersTo="#ССЫЛКА!"/>
      <definedName name="я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чие"/>
      <sheetName val="разделение ТГК 2005-2006"/>
      <sheetName val="разделение сети"/>
      <sheetName val="основные параметры"/>
      <sheetName val="разног с ФСТ топливо"/>
      <sheetName val="предел РЭК производ"/>
      <sheetName val="пред min"/>
      <sheetName val="предел ФСТ производ"/>
      <sheetName val="тариф 2007 томск генер"/>
      <sheetName val="утвержд ФСТ "/>
      <sheetName val="тар покупка 2007 регион"/>
      <sheetName val="тар покупка 2007 регион сбыт"/>
      <sheetName val="тариф покупки 2007"/>
      <sheetName val="2007 вар ФСТ"/>
      <sheetName val="ПРедельный 2007"/>
      <sheetName val="по письму Аханова Омск"/>
      <sheetName val="солидарка"/>
      <sheetName val="динамика"/>
      <sheetName val="свод"/>
      <sheetName val="бизнеплан Томск"/>
      <sheetName val="2007г."/>
      <sheetName val="2007 тепло Омск"/>
      <sheetName val="Лист1 (2)"/>
      <sheetName val="макет генерация"/>
      <sheetName val="макет сбыт"/>
      <sheetName val="тариф 2007 ОЭГК"/>
      <sheetName val=" тариф 2007 омск_сбыт"/>
      <sheetName val="тариф сбыт томск 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тарифная заявка"/>
      <sheetName val="списки"/>
      <sheetName val="Анкета"/>
      <sheetName val="дефляторы"/>
      <sheetName val="данные об организации"/>
      <sheetName val="баланс по МО"/>
      <sheetName val="баланс ВСН"/>
      <sheetName val="Техн характер системы"/>
      <sheetName val="свод потребности объемов эл.эн"/>
      <sheetName val="Электроэнергия "/>
      <sheetName val="аренда расчет"/>
      <sheetName val="Аренда"/>
      <sheetName val="земля"/>
      <sheetName val="амортизация и им.налог"/>
      <sheetName val="свод численности и ФОТ"/>
      <sheetName val="Численность"/>
      <sheetName val="ФОТ ПП"/>
      <sheetName val="ремонт хозспособ"/>
      <sheetName val="ремонт подряд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Прочие энергоресурсы"/>
      <sheetName val="маш-ч"/>
      <sheetName val="собств_трансп"/>
      <sheetName val="аренда и услуги транспорта"/>
      <sheetName val="Транспортные расходы"/>
      <sheetName val="вспом база"/>
      <sheetName val="вспомогательное производство"/>
      <sheetName val="цеховые расходы"/>
      <sheetName val="Базовая лаборатория"/>
      <sheetName val="ОХР база"/>
      <sheetName val=" ФОТ (ОХР)"/>
      <sheetName val="общехозяйственные"/>
      <sheetName val="Сбыт"/>
      <sheetName val="Бесхоз"/>
      <sheetName val="водный налог"/>
      <sheetName val="НП"/>
      <sheetName val="смета 2016"/>
      <sheetName val="смета 2017"/>
      <sheetName val="смета 2019"/>
      <sheetName val="НВВ16ф"/>
      <sheetName val="ППф"/>
      <sheetName val="ИПф"/>
      <sheetName val="ЭОР"/>
      <sheetName val="ЭОП"/>
      <sheetName val="НВВ методом ДИ"/>
      <sheetName val="ПП_МЭОР"/>
      <sheetName val="НВВ методом ДИ (2)"/>
      <sheetName val="ПП_ДИ"/>
      <sheetName val="соц. выпл"/>
      <sheetName val="проценты банка"/>
      <sheetName val="отчет ПП"/>
      <sheetName val="смета согл_МЭОР"/>
      <sheetName val="ППсогл_МЭОР"/>
      <sheetName val="смета согл_ДИ"/>
      <sheetName val="ППсогл_ДИ"/>
      <sheetName val="приказ ДИ"/>
      <sheetName val="приказ МЭОР"/>
      <sheetName val="ЭЗ МЭОР"/>
      <sheetName val="ЭЗ ДИ"/>
      <sheetName val="Лист1"/>
    </sheetNames>
    <sheetDataSet>
      <sheetData sheetId="0"/>
      <sheetData sheetId="1"/>
      <sheetData sheetId="2"/>
      <sheetData sheetId="3"/>
      <sheetData sheetId="4">
        <row r="31">
          <cell r="G31">
            <v>1.04</v>
          </cell>
          <cell r="H31">
            <v>1.04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MO"/>
      <sheetName val="изменения"/>
      <sheetName val="списки"/>
      <sheetName val="Инструкция"/>
      <sheetName val="Титульный"/>
      <sheetName val="Список листов "/>
      <sheetName val="данные об организации"/>
      <sheetName val="Анкета"/>
      <sheetName val="Харак-ки кач-ва воды (поверхн)"/>
      <sheetName val="Харак-ки кач-ва воды (подзем)"/>
      <sheetName val="Сооружения и оборудование"/>
      <sheetName val="справочник_ВС"/>
      <sheetName val="Сети"/>
      <sheetName val="Справочник_сети ВС"/>
      <sheetName val="Усл сеть ВС"/>
      <sheetName val="d сеть_расчет УЕ"/>
      <sheetName val="Техн характер системы"/>
      <sheetName val="исходные данные"/>
      <sheetName val="баланс по МО"/>
      <sheetName val="баланс ВСН МУ"/>
      <sheetName val="баланс базов. периода 2019-2023"/>
      <sheetName val="дефляторы"/>
      <sheetName val="показатели раздельного учета 1"/>
      <sheetName val="показатели раздельного учета 2"/>
      <sheetName val="показатели раздельного учета 3"/>
      <sheetName val="показатели раздельного учета 4"/>
      <sheetName val="показатели раздельного учета 5"/>
      <sheetName val="показатели раздельного учета 6"/>
      <sheetName val="форма №2"/>
      <sheetName val="Смета факт 2018"/>
      <sheetName val="НВВ18ф"/>
      <sheetName val="ОР 2018"/>
      <sheetName val="Смета 2018 КОРР "/>
      <sheetName val="анализ факт сметы  КОРР 2018"/>
      <sheetName val="полезный отпуск 2018 факт"/>
      <sheetName val="расчет выпадающих"/>
      <sheetName val="ППф"/>
      <sheetName val="ИПф"/>
      <sheetName val="ОР"/>
      <sheetName val="отчет по электроэнергии_2018"/>
      <sheetName val="отчет по электроэнергии (бсх)"/>
      <sheetName val="РЭ"/>
      <sheetName val="расходы по покупке воды"/>
      <sheetName val="сторонние услуги в тарифе"/>
      <sheetName val="тепловая энергия на обогрев"/>
      <sheetName val="Прочие энергоресурсы"/>
      <sheetName val="земля"/>
      <sheetName val="Аренда"/>
      <sheetName val="имущ.налог"/>
      <sheetName val="водный налог"/>
      <sheetName val="Бесхоз"/>
      <sheetName val="ремонт хозспособ (бсх)"/>
      <sheetName val="ремонт подряд (бсх)"/>
      <sheetName val="НВВ базовый расчет 2016-2018"/>
      <sheetName val="НВВ базовый расчет 2019-2023"/>
      <sheetName val="НРиА 2020"/>
      <sheetName val="НП"/>
      <sheetName val="НВВск и тариф 2020"/>
      <sheetName val="ПП"/>
      <sheetName val="ППсогл"/>
      <sheetName val="НВВсогл"/>
      <sheetName val="ПП 2016-2018"/>
      <sheetName val="ПП 2019-2023"/>
      <sheetName val="ПП2018-2020"/>
      <sheetName val="отчетПП"/>
      <sheetName val="приказ"/>
      <sheetName val="НВВ2018"/>
      <sheetName val="Лист1"/>
    </sheetNames>
    <sheetDataSet>
      <sheetData sheetId="0">
        <row r="2">
          <cell r="A2" t="str">
            <v>Александровский</v>
          </cell>
        </row>
      </sheetData>
      <sheetData sheetId="1" refreshError="1"/>
      <sheetData sheetId="2">
        <row r="2">
          <cell r="M2" t="str">
            <v>7002011508</v>
          </cell>
        </row>
      </sheetData>
      <sheetData sheetId="3" refreshError="1"/>
      <sheetData sheetId="4">
        <row r="7">
          <cell r="B7" t="str">
            <v>Городской округ "Город Томск"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0">
          <cell r="J20">
            <v>1.054</v>
          </cell>
        </row>
        <row r="32">
          <cell r="I32">
            <v>1.0286999999999999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иски"/>
      <sheetName val="Анкета"/>
      <sheetName val="данные об организации"/>
      <sheetName val="дефляторы"/>
      <sheetName val="баланс по МО"/>
      <sheetName val="н.п.в.-2014"/>
      <sheetName val="НП 2016-2018"/>
      <sheetName val="НП (по методике)"/>
      <sheetName val="Техн характер системы"/>
      <sheetName val="свод потребности объемов эл.эн"/>
      <sheetName val="Электроэнергия "/>
      <sheetName val="Амортизация"/>
      <sheetName val="Аренда"/>
      <sheetName val="Численность"/>
      <sheetName val="ФОТ ПП"/>
      <sheetName val="ремонт хозспособ"/>
      <sheetName val="ремонт подряд"/>
      <sheetName val="расходы по покупке воды"/>
      <sheetName val="сторонние услуги в тарифе"/>
      <sheetName val="реагенты"/>
      <sheetName val="тепловая энергия на обогрев"/>
      <sheetName val="Прочие энергоресурсы"/>
      <sheetName val="Транспортные расходы"/>
      <sheetName val=" ФОТ (ОХР)"/>
      <sheetName val="общехозяйственные"/>
      <sheetName val="Сбыт"/>
      <sheetName val="Смета ДТР 2014 "/>
      <sheetName val="Бесхоз"/>
      <sheetName val="водный налог"/>
      <sheetName val="Смета 2015"/>
      <sheetName val="Смета факт"/>
      <sheetName val="смета 2016"/>
      <sheetName val="НВВ методом ДИ"/>
      <sheetName val="ПП_МЭОР"/>
      <sheetName val="ПП_ДИ"/>
      <sheetName val="показ"/>
      <sheetName val="смета согл_МЭОР"/>
      <sheetName val="ППсогл_МЭОР"/>
      <sheetName val="смета согл_ДИ"/>
      <sheetName val="ППсогл_ДИ"/>
      <sheetName val="приказ"/>
      <sheetName val="проверка"/>
      <sheetName val="ЭЗ1"/>
      <sheetName val="ЭЗ2"/>
      <sheetName val="ЭЗ3"/>
      <sheetName val="ЭЗ4"/>
    </sheetNames>
    <sheetDataSet>
      <sheetData sheetId="0"/>
      <sheetData sheetId="1">
        <row r="2">
          <cell r="A2" t="str">
            <v>Александровское</v>
          </cell>
        </row>
        <row r="3">
          <cell r="B3" t="str">
            <v>без учета НДС</v>
          </cell>
        </row>
        <row r="4">
          <cell r="B4" t="str">
            <v>НДС не предусмотрен</v>
          </cell>
        </row>
        <row r="39">
          <cell r="B39" t="str">
            <v>Тариф на питьевую воду (питьевое водоснабжение)</v>
          </cell>
        </row>
        <row r="40">
          <cell r="B40" t="str">
            <v>Тариф на транспортировку воды</v>
          </cell>
        </row>
        <row r="41">
          <cell r="B41" t="str">
            <v>Тариф на техническую воду</v>
          </cell>
        </row>
        <row r="42">
          <cell r="B42" t="str">
            <v>Тариф на подвоз воды</v>
          </cell>
        </row>
        <row r="54">
          <cell r="B54" t="str">
            <v>подъем воды</v>
          </cell>
        </row>
        <row r="55">
          <cell r="B55" t="str">
            <v>очистка воды</v>
          </cell>
        </row>
        <row r="56">
          <cell r="B56" t="str">
            <v>транспортировка воды</v>
          </cell>
        </row>
        <row r="59">
          <cell r="B59" t="str">
            <v>подземные источники</v>
          </cell>
        </row>
        <row r="60">
          <cell r="B60" t="str">
            <v>поверхностные источники</v>
          </cell>
        </row>
        <row r="63">
          <cell r="B63" t="str">
            <v>по распределению</v>
          </cell>
        </row>
        <row r="64">
          <cell r="B64" t="str">
            <v>индексация 2015 года</v>
          </cell>
        </row>
      </sheetData>
      <sheetData sheetId="2"/>
      <sheetData sheetId="3"/>
      <sheetData sheetId="4">
        <row r="5">
          <cell r="N5">
            <v>1.04</v>
          </cell>
        </row>
      </sheetData>
      <sheetData sheetId="5"/>
      <sheetData sheetId="6"/>
      <sheetData sheetId="7">
        <row r="8">
          <cell r="K8" t="str">
            <v xml:space="preserve">план организации 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A1" t="str">
            <v>Муниципальное унитарное предприятие Каргасокский "Тепловодоканал" Каргасокского сельского поселения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62 счет (3)"/>
      <sheetName val="Прочие доходы и расходы"/>
      <sheetName val="Лист13"/>
      <sheetName val="Макро"/>
      <sheetName val="Объекты (показатели)"/>
      <sheetName val="параметр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согласование"/>
      <sheetName val="Амортизация по счетам (2)"/>
      <sheetName val="ФОТ по счетам (2)"/>
      <sheetName val="меню"/>
      <sheetName val="Прочие мат. для АТС по счетам"/>
      <sheetName val="Запчасти по счетам"/>
      <sheetName val="ГСМ по счетам"/>
      <sheetName val="Амортизация по счетам"/>
      <sheetName val="ФОТ по счетам"/>
      <sheetName val="выручка без НДС"/>
      <sheetName val="Распределение 23,25."/>
      <sheetName val="Распределение 26"/>
      <sheetName val="Себестоимость"/>
      <sheetName val="20,23,25,26 счета в руб. "/>
      <sheetName val="Лист2"/>
      <sheetName val="Кратко для банков"/>
      <sheetName val="ИТОГ по статьям с разб."/>
      <sheetName val="БДР общ"/>
      <sheetName val="БДР общ анализ факт-план"/>
      <sheetName val="услуги"/>
      <sheetName val="транспортировка"/>
      <sheetName val="услуги ТТУ"/>
      <sheetName val="услуги техприсоед."/>
      <sheetName val="услуги н.осв."/>
      <sheetName val="23ПРБ"/>
      <sheetName val="23АТС"/>
      <sheetName val="26"/>
      <sheetName val="25"/>
      <sheetName val="23РСУ"/>
      <sheetName val="23ПРБ (2)"/>
      <sheetName val="23РСУ (2)"/>
      <sheetName val="услуги произ хар"/>
      <sheetName val="транспортировка (2)"/>
      <sheetName val="тех присоединение"/>
      <sheetName val="Услуги ТП и КС"/>
      <sheetName val="Услуги наруж.освещ."/>
      <sheetName val="транспортировка (3)"/>
      <sheetName val="транспортировка (4)"/>
      <sheetName val="Смета для раскрытия (новая)"/>
      <sheetName val="Смета для раскрытия для нас"/>
      <sheetName val="1 квартал"/>
      <sheetName val="2 квартал "/>
      <sheetName val="3 квартал "/>
      <sheetName val="4 квартал"/>
      <sheetName val="ГОД без прибыли"/>
      <sheetName val="Амортизация по счетам (3)"/>
      <sheetName val="Расчет налога на прибыль"/>
      <sheetName val="Форма 2(год)"/>
      <sheetName val="ГОД (для ДТР)"/>
      <sheetName val="Лист3"/>
      <sheetName val="Лист4"/>
      <sheetName val="Расчет налога на прибыль по ТП"/>
      <sheetName val="Расчет налога на прибыль по пер"/>
      <sheetName val="Расчет налога на прибыль общий"/>
      <sheetName val="Прочие доходы и расходы"/>
      <sheetName val="Смета для раскрытия информации"/>
      <sheetName val="План ДТР ТО"/>
      <sheetName val="5"/>
      <sheetName val="6.2."/>
      <sheetName val="4.3. деньги"/>
      <sheetName val="4.3. деньги (2)"/>
      <sheetName val="Коммунальные 20 сч"/>
      <sheetName val="Коммунальные 25 сч"/>
      <sheetName val="Комуслуги всего"/>
      <sheetName val="свод АТС"/>
      <sheetName val="23 АТС для тарифа (2)"/>
      <sheetName val="23 ПРБ для тарифа  (2)"/>
      <sheetName val="23 РСУ для тарифа (2)"/>
      <sheetName val="свод 25 счета укрупненно (2)"/>
      <sheetName val="26 счет для тариф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8">
          <cell r="GY8" t="str">
            <v>2.2</v>
          </cell>
        </row>
        <row r="9">
          <cell r="GY9" t="str">
            <v>5.6</v>
          </cell>
        </row>
        <row r="10">
          <cell r="GY10" t="str">
            <v>5.6</v>
          </cell>
        </row>
        <row r="11">
          <cell r="GY11" t="str">
            <v>2.1.1.2</v>
          </cell>
        </row>
        <row r="13">
          <cell r="GY13" t="str">
            <v>2.1.1.2</v>
          </cell>
        </row>
        <row r="14">
          <cell r="GY14" t="str">
            <v>2.1.1.1</v>
          </cell>
        </row>
        <row r="15">
          <cell r="GY15" t="str">
            <v>2.1.1.2</v>
          </cell>
        </row>
        <row r="16">
          <cell r="GY16" t="str">
            <v>2.1.1.2</v>
          </cell>
        </row>
        <row r="17">
          <cell r="GY17" t="str">
            <v>2.1.1.2</v>
          </cell>
        </row>
        <row r="19">
          <cell r="GY19" t="str">
            <v>2.3.2.10</v>
          </cell>
        </row>
        <row r="20">
          <cell r="GY20" t="str">
            <v>2.3.2.10</v>
          </cell>
        </row>
        <row r="21">
          <cell r="GY21" t="str">
            <v>2.3.2.10</v>
          </cell>
        </row>
        <row r="22">
          <cell r="GY22" t="str">
            <v>2.3.2.10</v>
          </cell>
        </row>
        <row r="23">
          <cell r="GY23" t="str">
            <v>2.3.2.10</v>
          </cell>
        </row>
        <row r="24">
          <cell r="GY24" t="str">
            <v>2.3.2.16.13</v>
          </cell>
        </row>
        <row r="26">
          <cell r="GY26" t="str">
            <v>2.3.2.2</v>
          </cell>
        </row>
        <row r="27">
          <cell r="GY27" t="str">
            <v>2.3.2.2</v>
          </cell>
        </row>
        <row r="28">
          <cell r="GY28" t="str">
            <v>2.3.2.2</v>
          </cell>
        </row>
        <row r="29">
          <cell r="GY29" t="str">
            <v>2.3.2.2</v>
          </cell>
        </row>
        <row r="31">
          <cell r="GY31" t="str">
            <v>2.3.1</v>
          </cell>
        </row>
        <row r="32">
          <cell r="GY32" t="str">
            <v>2.3.1</v>
          </cell>
        </row>
        <row r="34">
          <cell r="GY34" t="str">
            <v>2.3.1</v>
          </cell>
        </row>
        <row r="35">
          <cell r="GY35" t="str">
            <v>2.3.1</v>
          </cell>
        </row>
        <row r="37">
          <cell r="GY37" t="str">
            <v>2.1.2</v>
          </cell>
        </row>
        <row r="38">
          <cell r="GY38" t="str">
            <v>2.1.2</v>
          </cell>
        </row>
        <row r="40">
          <cell r="GY40" t="str">
            <v>2.3.1</v>
          </cell>
        </row>
        <row r="41">
          <cell r="GY41" t="str">
            <v>2.3.1</v>
          </cell>
        </row>
        <row r="43">
          <cell r="GY43" t="str">
            <v>2.3.1</v>
          </cell>
        </row>
        <row r="44">
          <cell r="GY44" t="str">
            <v>2.3.1</v>
          </cell>
        </row>
        <row r="49">
          <cell r="GY49" t="str">
            <v>2.1.2</v>
          </cell>
        </row>
        <row r="50">
          <cell r="GY50" t="str">
            <v>2.1.2</v>
          </cell>
        </row>
        <row r="51">
          <cell r="GY51" t="str">
            <v>2.1.2</v>
          </cell>
        </row>
        <row r="52">
          <cell r="GY52" t="str">
            <v>2.3.2.16.12</v>
          </cell>
        </row>
        <row r="53">
          <cell r="GY53" t="str">
            <v>2.3.1</v>
          </cell>
        </row>
        <row r="54">
          <cell r="GY54" t="str">
            <v>2.3.2.16.11</v>
          </cell>
        </row>
        <row r="55">
          <cell r="GY55" t="str">
            <v>2.3.2.9</v>
          </cell>
        </row>
        <row r="56">
          <cell r="GY56" t="str">
            <v>2.3.2.9</v>
          </cell>
        </row>
        <row r="57">
          <cell r="GY57" t="str">
            <v>2.3.2.9</v>
          </cell>
        </row>
        <row r="58">
          <cell r="GY58" t="str">
            <v>2.3.2.9</v>
          </cell>
        </row>
        <row r="59">
          <cell r="GY59" t="str">
            <v>2.3.2.9</v>
          </cell>
        </row>
        <row r="60">
          <cell r="GY60" t="str">
            <v>2.3.2.9</v>
          </cell>
        </row>
        <row r="61">
          <cell r="GY61" t="str">
            <v>2.3.2.9</v>
          </cell>
        </row>
        <row r="62">
          <cell r="GY62" t="str">
            <v>2.3.2.9</v>
          </cell>
        </row>
        <row r="63">
          <cell r="GY63" t="str">
            <v>2.3.2.9</v>
          </cell>
        </row>
        <row r="64">
          <cell r="GY64" t="str">
            <v>2.3.2.9</v>
          </cell>
        </row>
        <row r="65">
          <cell r="GY65" t="str">
            <v>2.3.2.16.10</v>
          </cell>
        </row>
        <row r="66">
          <cell r="GY66" t="str">
            <v>2.3.2.2</v>
          </cell>
        </row>
        <row r="67">
          <cell r="GY67" t="str">
            <v>2.3.2.8</v>
          </cell>
        </row>
        <row r="68">
          <cell r="GY68" t="str">
            <v>2.3.2.3</v>
          </cell>
        </row>
        <row r="69">
          <cell r="GY69" t="str">
            <v>2.3.2.10</v>
          </cell>
        </row>
        <row r="70">
          <cell r="GY70" t="str">
            <v>2.3.2.10</v>
          </cell>
        </row>
        <row r="71">
          <cell r="GY71" t="str">
            <v>2.3.2.10</v>
          </cell>
        </row>
        <row r="72">
          <cell r="GY72" t="str">
            <v>2.3.2.10</v>
          </cell>
        </row>
        <row r="73">
          <cell r="GY73" t="str">
            <v>2.3.2.16.13</v>
          </cell>
        </row>
        <row r="74">
          <cell r="GY74" t="str">
            <v>2.1.2</v>
          </cell>
        </row>
        <row r="75">
          <cell r="GY75" t="str">
            <v>2.3.2.16.13</v>
          </cell>
        </row>
        <row r="76">
          <cell r="GY76" t="str">
            <v>2.3.2.16.13</v>
          </cell>
        </row>
        <row r="77">
          <cell r="GY77" t="str">
            <v>2.3.2.3</v>
          </cell>
        </row>
        <row r="78">
          <cell r="GY78" t="str">
            <v>2.3.2.16.13</v>
          </cell>
        </row>
        <row r="79">
          <cell r="GY79" t="str">
            <v>2.3.2.16.9</v>
          </cell>
        </row>
        <row r="80">
          <cell r="GY80" t="str">
            <v>2.3.2.16.13</v>
          </cell>
        </row>
        <row r="81">
          <cell r="GY81" t="str">
            <v>2.3.2.16.8</v>
          </cell>
        </row>
        <row r="82">
          <cell r="GY82" t="str">
            <v>2.3.2.16.13</v>
          </cell>
        </row>
        <row r="83">
          <cell r="GY83" t="str">
            <v>2.3.2.16.13</v>
          </cell>
        </row>
        <row r="84">
          <cell r="GY84" t="str">
            <v>2.3.2.16.13</v>
          </cell>
        </row>
        <row r="85">
          <cell r="GY85" t="str">
            <v>2.3.2.11</v>
          </cell>
        </row>
        <row r="87">
          <cell r="GY87" t="str">
            <v>2.3.2.1</v>
          </cell>
        </row>
        <row r="88">
          <cell r="GY88" t="str">
            <v>2.3.2.1</v>
          </cell>
        </row>
        <row r="89">
          <cell r="GY89" t="str">
            <v>2.3.2.1</v>
          </cell>
        </row>
        <row r="90">
          <cell r="GY90" t="str">
            <v>2.3.2.16.7</v>
          </cell>
        </row>
        <row r="91">
          <cell r="GY91" t="str">
            <v>2.3.2.16.7</v>
          </cell>
        </row>
        <row r="92">
          <cell r="GY92" t="str">
            <v>2.3.2.12</v>
          </cell>
        </row>
        <row r="93">
          <cell r="GY93" t="str">
            <v>2.3.2.16.6</v>
          </cell>
        </row>
        <row r="94">
          <cell r="GY94" t="str">
            <v>2.3.2.16.4</v>
          </cell>
        </row>
        <row r="95">
          <cell r="GY95" t="str">
            <v>2.1.2</v>
          </cell>
        </row>
        <row r="97">
          <cell r="GY97" t="str">
            <v>2.3.2.16.5</v>
          </cell>
        </row>
        <row r="99">
          <cell r="GY99" t="str">
            <v>2.3.2.3</v>
          </cell>
        </row>
        <row r="100">
          <cell r="GY100" t="str">
            <v>2.3.2.3</v>
          </cell>
        </row>
        <row r="101">
          <cell r="GY101" t="str">
            <v>2.3.2.3</v>
          </cell>
        </row>
        <row r="102">
          <cell r="GY102" t="str">
            <v>2.3.2.3</v>
          </cell>
        </row>
        <row r="103">
          <cell r="GY103" t="str">
            <v>2.3.2.3</v>
          </cell>
        </row>
        <row r="104">
          <cell r="GY104" t="str">
            <v>2.3.2.3</v>
          </cell>
        </row>
        <row r="105">
          <cell r="GY105" t="str">
            <v>2.3.2.3</v>
          </cell>
        </row>
        <row r="106">
          <cell r="GY106" t="str">
            <v>2.3.2.3</v>
          </cell>
        </row>
        <row r="107">
          <cell r="GY107" t="str">
            <v>2.3.2.3</v>
          </cell>
        </row>
        <row r="108">
          <cell r="GY108" t="str">
            <v>2.3.2.3</v>
          </cell>
        </row>
        <row r="109">
          <cell r="GY109" t="str">
            <v>2.3.2.2</v>
          </cell>
        </row>
        <row r="110">
          <cell r="GY110" t="str">
            <v>2.3.2.3</v>
          </cell>
        </row>
        <row r="111">
          <cell r="GY111" t="str">
            <v>2.3.2.16.13</v>
          </cell>
        </row>
        <row r="112">
          <cell r="GY112" t="str">
            <v>2.3.2.3</v>
          </cell>
        </row>
        <row r="113">
          <cell r="GY113" t="str">
            <v>2.3.2.3</v>
          </cell>
        </row>
        <row r="114">
          <cell r="GY114" t="str">
            <v>2.3.2.3</v>
          </cell>
        </row>
        <row r="115">
          <cell r="GY115" t="str">
            <v>2.3.2.3</v>
          </cell>
        </row>
        <row r="116">
          <cell r="GY116" t="str">
            <v>2.3.2.3</v>
          </cell>
        </row>
        <row r="117">
          <cell r="GY117" t="str">
            <v>2.3.2.16.13</v>
          </cell>
        </row>
        <row r="118">
          <cell r="GY118" t="str">
            <v>2.3.2.3</v>
          </cell>
        </row>
        <row r="119">
          <cell r="GY119" t="str">
            <v>2.3.2.3</v>
          </cell>
        </row>
        <row r="120">
          <cell r="GY120" t="str">
            <v>2.3.2.11</v>
          </cell>
        </row>
        <row r="121">
          <cell r="GY121" t="str">
            <v>2.3.2.16.3</v>
          </cell>
        </row>
        <row r="122">
          <cell r="GY122" t="str">
            <v>2.3.2.6</v>
          </cell>
        </row>
        <row r="123">
          <cell r="GY123" t="str">
            <v>2.3.2.7</v>
          </cell>
        </row>
        <row r="124">
          <cell r="GY124" t="str">
            <v>2.3.2.16.1</v>
          </cell>
        </row>
        <row r="125">
          <cell r="GY125" t="str">
            <v>2.3.2.16.13</v>
          </cell>
        </row>
        <row r="126">
          <cell r="GY126" t="str">
            <v>2.3.2.8</v>
          </cell>
        </row>
        <row r="127">
          <cell r="GY127" t="str">
            <v>2.3.2.16.13</v>
          </cell>
        </row>
        <row r="128">
          <cell r="GY128" t="str">
            <v>2.3.2.16.13</v>
          </cell>
        </row>
        <row r="129">
          <cell r="GY129" t="str">
            <v>2.3.2.5</v>
          </cell>
        </row>
        <row r="130">
          <cell r="GY130" t="str">
            <v>2.3.2.4</v>
          </cell>
        </row>
        <row r="131">
          <cell r="GY131" t="str">
            <v>2.3.2.16.2</v>
          </cell>
        </row>
        <row r="133">
          <cell r="GY133" t="str">
            <v>2.3.2.13</v>
          </cell>
        </row>
        <row r="134">
          <cell r="GY134" t="str">
            <v>2.3.2.13</v>
          </cell>
        </row>
        <row r="135">
          <cell r="GY135" t="str">
            <v>2.3.2.13</v>
          </cell>
        </row>
        <row r="136">
          <cell r="GY136" t="str">
            <v>2.3.2.13</v>
          </cell>
        </row>
        <row r="137">
          <cell r="GY137" t="str">
            <v>2.3.2.13</v>
          </cell>
        </row>
        <row r="138">
          <cell r="GY138" t="str">
            <v>2.3.2.13</v>
          </cell>
        </row>
        <row r="139">
          <cell r="GY139" t="str">
            <v>2.3.2.13</v>
          </cell>
        </row>
        <row r="141">
          <cell r="GY141" t="str">
            <v>5.4.1</v>
          </cell>
        </row>
        <row r="142">
          <cell r="GY142" t="str">
            <v>5.4.1</v>
          </cell>
        </row>
        <row r="143">
          <cell r="GY143" t="str">
            <v>5.4.1</v>
          </cell>
        </row>
        <row r="145">
          <cell r="GY145" t="str">
            <v>5.4.2</v>
          </cell>
        </row>
        <row r="146">
          <cell r="GY146" t="str">
            <v>5.4.2</v>
          </cell>
        </row>
        <row r="147">
          <cell r="GY147" t="str">
            <v>5.4.2</v>
          </cell>
        </row>
        <row r="148">
          <cell r="GY148" t="str">
            <v>5.4.2</v>
          </cell>
        </row>
        <row r="150">
          <cell r="GY150" t="str">
            <v>5.4.3</v>
          </cell>
        </row>
        <row r="151">
          <cell r="GY151" t="str">
            <v>5.4.4</v>
          </cell>
        </row>
        <row r="152">
          <cell r="GY152" t="str">
            <v>5.4.3</v>
          </cell>
        </row>
        <row r="153">
          <cell r="GY153" t="str">
            <v>5.4.3</v>
          </cell>
        </row>
        <row r="154">
          <cell r="GY154" t="str">
            <v>5.5.1</v>
          </cell>
        </row>
        <row r="155">
          <cell r="GY155" t="str">
            <v>5.5.2</v>
          </cell>
        </row>
        <row r="156">
          <cell r="GY156" t="str">
            <v>5.5.4</v>
          </cell>
        </row>
        <row r="157">
          <cell r="GY157" t="str">
            <v>5.9.1</v>
          </cell>
        </row>
        <row r="158">
          <cell r="GY158" t="str">
            <v>5.5.6</v>
          </cell>
        </row>
        <row r="159">
          <cell r="GY159" t="str">
            <v>5.5.7</v>
          </cell>
        </row>
        <row r="160">
          <cell r="GY160" t="str">
            <v>5.11</v>
          </cell>
        </row>
        <row r="161">
          <cell r="GY161" t="str">
            <v>2.3.2.16.13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8">
          <cell r="C8">
            <v>2110</v>
          </cell>
        </row>
        <row r="9">
          <cell r="C9">
            <v>2120</v>
          </cell>
        </row>
        <row r="10">
          <cell r="C10">
            <v>2100</v>
          </cell>
        </row>
        <row r="11">
          <cell r="C11">
            <v>2210</v>
          </cell>
        </row>
        <row r="12">
          <cell r="C12">
            <v>2220</v>
          </cell>
        </row>
        <row r="13">
          <cell r="C13">
            <v>2200</v>
          </cell>
        </row>
        <row r="14">
          <cell r="C14">
            <v>2310</v>
          </cell>
        </row>
        <row r="15">
          <cell r="C15">
            <v>2320</v>
          </cell>
        </row>
        <row r="17">
          <cell r="C17">
            <v>23201</v>
          </cell>
        </row>
        <row r="18">
          <cell r="C18">
            <v>2330</v>
          </cell>
        </row>
        <row r="20">
          <cell r="C20">
            <v>23301</v>
          </cell>
        </row>
        <row r="21">
          <cell r="C21">
            <v>2340</v>
          </cell>
        </row>
        <row r="22">
          <cell r="C22">
            <v>23401</v>
          </cell>
        </row>
        <row r="23">
          <cell r="C23">
            <v>23402</v>
          </cell>
        </row>
        <row r="24">
          <cell r="C24">
            <v>23403</v>
          </cell>
        </row>
        <row r="25">
          <cell r="C25">
            <v>23404</v>
          </cell>
        </row>
        <row r="26">
          <cell r="C26">
            <v>23405</v>
          </cell>
        </row>
        <row r="27">
          <cell r="C27">
            <v>23406</v>
          </cell>
        </row>
        <row r="28">
          <cell r="C28">
            <v>23407</v>
          </cell>
        </row>
        <row r="29">
          <cell r="C29">
            <v>23408</v>
          </cell>
        </row>
        <row r="30">
          <cell r="C30">
            <v>2350</v>
          </cell>
        </row>
        <row r="31">
          <cell r="C31">
            <v>23501</v>
          </cell>
        </row>
        <row r="32">
          <cell r="C32">
            <v>23502</v>
          </cell>
        </row>
        <row r="33">
          <cell r="C33">
            <v>23503</v>
          </cell>
        </row>
        <row r="34">
          <cell r="C34">
            <v>23504</v>
          </cell>
        </row>
        <row r="35">
          <cell r="C35">
            <v>23505</v>
          </cell>
        </row>
        <row r="36">
          <cell r="C36">
            <v>23506</v>
          </cell>
        </row>
        <row r="37">
          <cell r="C37">
            <v>23507</v>
          </cell>
        </row>
        <row r="38">
          <cell r="C38">
            <v>23508</v>
          </cell>
        </row>
        <row r="39">
          <cell r="C39">
            <v>2300</v>
          </cell>
        </row>
        <row r="40">
          <cell r="C40">
            <v>2410</v>
          </cell>
        </row>
        <row r="42">
          <cell r="C42">
            <v>2421</v>
          </cell>
        </row>
        <row r="43">
          <cell r="C43">
            <v>2430</v>
          </cell>
        </row>
        <row r="44">
          <cell r="C44">
            <v>2450</v>
          </cell>
        </row>
        <row r="45">
          <cell r="C45">
            <v>2460</v>
          </cell>
        </row>
        <row r="47">
          <cell r="C47">
            <v>24601</v>
          </cell>
        </row>
        <row r="48">
          <cell r="C48">
            <v>2400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согласование"/>
      <sheetName val="Амортизация по счетам (2)"/>
      <sheetName val="ФОТ по счетам (2)"/>
      <sheetName val="меню"/>
      <sheetName val="Прочие мат. для АТС по счетам"/>
      <sheetName val="Запчасти по счетам"/>
      <sheetName val="ГСМ по счетам"/>
      <sheetName val="Амортизация по счетам"/>
      <sheetName val="ФОТ по счетам"/>
      <sheetName val="выручка без НДС"/>
      <sheetName val="Распределение 23,25."/>
      <sheetName val="Распределение 26"/>
      <sheetName val="Себестоимость"/>
      <sheetName val="20,23,25,26 счета в руб. "/>
      <sheetName val="Лист2"/>
      <sheetName val="Кратко для банков"/>
      <sheetName val="ИТОГ по статьям с разб."/>
      <sheetName val="БДР общ"/>
      <sheetName val="БДР общ анализ факт-план"/>
      <sheetName val="услуги"/>
      <sheetName val="транспортировка"/>
      <sheetName val="услуги ТТУ"/>
      <sheetName val="услуги техприсоед."/>
      <sheetName val="услуги н.осв."/>
      <sheetName val="23ПРБ"/>
      <sheetName val="23АТС"/>
      <sheetName val="26"/>
      <sheetName val="25"/>
      <sheetName val="23РСУ"/>
      <sheetName val="23ПРБ (2)"/>
      <sheetName val="23РСУ (2)"/>
      <sheetName val="услуги произ хар"/>
      <sheetName val="транспортировка (2)"/>
      <sheetName val="тех присоединение"/>
      <sheetName val="Услуги ТП и КС"/>
      <sheetName val="Услуги наруж.освещ."/>
      <sheetName val="транспортировка (3)"/>
      <sheetName val="транспортировка (4)"/>
      <sheetName val="Смета для раскрытия (новая)"/>
      <sheetName val="Смета для раскрытия для нас"/>
      <sheetName val="1 квартал"/>
      <sheetName val="2 квартал "/>
      <sheetName val="3 квартал "/>
      <sheetName val="4 квартал"/>
      <sheetName val="ГОД без прибыли"/>
      <sheetName val="Амортизация по счетам (3)"/>
      <sheetName val="Расчет налога на прибыль"/>
      <sheetName val="Форма 2(год)"/>
      <sheetName val="ГОД (для ДТР)"/>
      <sheetName val="Лист3"/>
      <sheetName val="Лист4"/>
      <sheetName val="Расчет налога на прибыль по ТП"/>
      <sheetName val="Расчет налога на прибыль по пер"/>
      <sheetName val="Расчет налога на прибыль общий"/>
      <sheetName val="Прочие доходы и расходы"/>
      <sheetName val="Смета для раскрытия информации"/>
      <sheetName val="План ДТР ТО"/>
      <sheetName val="5"/>
      <sheetName val="6.2."/>
      <sheetName val="4.3. деньги"/>
      <sheetName val="4.3. деньги (2)"/>
      <sheetName val="Коммунальные 20 сч"/>
      <sheetName val="Коммунальные 25 сч"/>
      <sheetName val="Комуслуги всего"/>
      <sheetName val="свод АТС"/>
      <sheetName val="23 АТС для тарифа (2)"/>
      <sheetName val="23 ПРБ для тарифа  (2)"/>
      <sheetName val="23 РСУ для тарифа (2)"/>
      <sheetName val="свод 25 счета укрупненно (2)"/>
      <sheetName val="26 счет для тариф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8">
          <cell r="GY8" t="str">
            <v>2.2</v>
          </cell>
        </row>
        <row r="9">
          <cell r="GY9" t="str">
            <v>5.6</v>
          </cell>
        </row>
        <row r="10">
          <cell r="GY10" t="str">
            <v>5.6</v>
          </cell>
        </row>
        <row r="11">
          <cell r="GY11" t="str">
            <v>2.1.1.2</v>
          </cell>
        </row>
        <row r="13">
          <cell r="GY13" t="str">
            <v>2.1.1.2</v>
          </cell>
        </row>
        <row r="14">
          <cell r="GY14" t="str">
            <v>2.1.1.1</v>
          </cell>
        </row>
        <row r="15">
          <cell r="GY15" t="str">
            <v>2.1.1.2</v>
          </cell>
        </row>
        <row r="16">
          <cell r="GY16" t="str">
            <v>2.1.1.2</v>
          </cell>
        </row>
        <row r="17">
          <cell r="GY17" t="str">
            <v>2.1.1.2</v>
          </cell>
        </row>
        <row r="19">
          <cell r="GY19" t="str">
            <v>2.3.2.10</v>
          </cell>
        </row>
        <row r="20">
          <cell r="GY20" t="str">
            <v>2.3.2.10</v>
          </cell>
        </row>
        <row r="21">
          <cell r="GY21" t="str">
            <v>2.3.2.10</v>
          </cell>
        </row>
        <row r="22">
          <cell r="GY22" t="str">
            <v>2.3.2.10</v>
          </cell>
        </row>
        <row r="23">
          <cell r="GY23" t="str">
            <v>2.3.2.10</v>
          </cell>
        </row>
        <row r="24">
          <cell r="GY24" t="str">
            <v>2.3.2.16.13</v>
          </cell>
        </row>
        <row r="26">
          <cell r="GY26" t="str">
            <v>2.3.2.2</v>
          </cell>
        </row>
        <row r="27">
          <cell r="GY27" t="str">
            <v>2.3.2.2</v>
          </cell>
        </row>
        <row r="28">
          <cell r="GY28" t="str">
            <v>2.3.2.2</v>
          </cell>
        </row>
        <row r="29">
          <cell r="GY29" t="str">
            <v>2.3.2.2</v>
          </cell>
        </row>
        <row r="31">
          <cell r="GY31" t="str">
            <v>2.3.1</v>
          </cell>
        </row>
        <row r="32">
          <cell r="GY32" t="str">
            <v>2.3.1</v>
          </cell>
        </row>
        <row r="34">
          <cell r="GY34" t="str">
            <v>2.3.1</v>
          </cell>
        </row>
        <row r="35">
          <cell r="GY35" t="str">
            <v>2.3.1</v>
          </cell>
        </row>
        <row r="37">
          <cell r="GY37" t="str">
            <v>2.1.2</v>
          </cell>
        </row>
        <row r="38">
          <cell r="GY38" t="str">
            <v>2.1.2</v>
          </cell>
        </row>
        <row r="40">
          <cell r="GY40" t="str">
            <v>2.3.1</v>
          </cell>
        </row>
        <row r="41">
          <cell r="GY41" t="str">
            <v>2.3.1</v>
          </cell>
        </row>
        <row r="43">
          <cell r="GY43" t="str">
            <v>2.3.1</v>
          </cell>
        </row>
        <row r="44">
          <cell r="GY44" t="str">
            <v>2.3.1</v>
          </cell>
        </row>
        <row r="49">
          <cell r="GY49" t="str">
            <v>2.1.2</v>
          </cell>
        </row>
        <row r="50">
          <cell r="GY50" t="str">
            <v>2.1.2</v>
          </cell>
        </row>
        <row r="51">
          <cell r="GY51" t="str">
            <v>2.1.2</v>
          </cell>
        </row>
        <row r="52">
          <cell r="GY52" t="str">
            <v>2.3.2.16.12</v>
          </cell>
        </row>
        <row r="53">
          <cell r="GY53" t="str">
            <v>2.3.1</v>
          </cell>
        </row>
        <row r="54">
          <cell r="GY54" t="str">
            <v>2.3.2.16.11</v>
          </cell>
        </row>
        <row r="55">
          <cell r="GY55" t="str">
            <v>2.3.2.9</v>
          </cell>
        </row>
        <row r="56">
          <cell r="GY56" t="str">
            <v>2.3.2.9</v>
          </cell>
        </row>
        <row r="57">
          <cell r="GY57" t="str">
            <v>2.3.2.9</v>
          </cell>
        </row>
        <row r="58">
          <cell r="GY58" t="str">
            <v>2.3.2.9</v>
          </cell>
        </row>
        <row r="59">
          <cell r="GY59" t="str">
            <v>2.3.2.9</v>
          </cell>
        </row>
        <row r="60">
          <cell r="GY60" t="str">
            <v>2.3.2.9</v>
          </cell>
        </row>
        <row r="61">
          <cell r="GY61" t="str">
            <v>2.3.2.9</v>
          </cell>
        </row>
        <row r="62">
          <cell r="GY62" t="str">
            <v>2.3.2.9</v>
          </cell>
        </row>
        <row r="63">
          <cell r="GY63" t="str">
            <v>2.3.2.9</v>
          </cell>
        </row>
        <row r="64">
          <cell r="GY64" t="str">
            <v>2.3.2.9</v>
          </cell>
        </row>
        <row r="65">
          <cell r="GY65" t="str">
            <v>2.3.2.16.10</v>
          </cell>
        </row>
        <row r="66">
          <cell r="GY66" t="str">
            <v>2.3.2.2</v>
          </cell>
        </row>
        <row r="67">
          <cell r="GY67" t="str">
            <v>2.3.2.8</v>
          </cell>
        </row>
        <row r="68">
          <cell r="GY68" t="str">
            <v>2.3.2.3</v>
          </cell>
        </row>
        <row r="69">
          <cell r="GY69" t="str">
            <v>2.3.2.10</v>
          </cell>
        </row>
        <row r="70">
          <cell r="GY70" t="str">
            <v>2.3.2.10</v>
          </cell>
        </row>
        <row r="71">
          <cell r="GY71" t="str">
            <v>2.3.2.10</v>
          </cell>
        </row>
        <row r="72">
          <cell r="GY72" t="str">
            <v>2.3.2.10</v>
          </cell>
        </row>
        <row r="73">
          <cell r="GY73" t="str">
            <v>2.3.2.16.13</v>
          </cell>
        </row>
        <row r="74">
          <cell r="GY74" t="str">
            <v>2.1.2</v>
          </cell>
        </row>
        <row r="75">
          <cell r="GY75" t="str">
            <v>2.3.2.16.13</v>
          </cell>
        </row>
        <row r="76">
          <cell r="GY76" t="str">
            <v>2.3.2.16.13</v>
          </cell>
        </row>
        <row r="77">
          <cell r="GY77" t="str">
            <v>2.3.2.3</v>
          </cell>
        </row>
        <row r="78">
          <cell r="GY78" t="str">
            <v>2.3.2.16.13</v>
          </cell>
        </row>
        <row r="79">
          <cell r="GY79" t="str">
            <v>2.3.2.16.9</v>
          </cell>
        </row>
        <row r="80">
          <cell r="GY80" t="str">
            <v>2.3.2.16.13</v>
          </cell>
        </row>
        <row r="81">
          <cell r="GY81" t="str">
            <v>2.3.2.16.8</v>
          </cell>
        </row>
        <row r="82">
          <cell r="GY82" t="str">
            <v>2.3.2.16.13</v>
          </cell>
        </row>
        <row r="83">
          <cell r="GY83" t="str">
            <v>2.3.2.16.13</v>
          </cell>
        </row>
        <row r="84">
          <cell r="GY84" t="str">
            <v>2.3.2.16.13</v>
          </cell>
        </row>
        <row r="85">
          <cell r="GY85" t="str">
            <v>2.3.2.11</v>
          </cell>
        </row>
        <row r="87">
          <cell r="GY87" t="str">
            <v>2.3.2.1</v>
          </cell>
        </row>
        <row r="88">
          <cell r="GY88" t="str">
            <v>2.3.2.1</v>
          </cell>
        </row>
        <row r="89">
          <cell r="GY89" t="str">
            <v>2.3.2.1</v>
          </cell>
        </row>
        <row r="90">
          <cell r="GY90" t="str">
            <v>2.3.2.16.7</v>
          </cell>
        </row>
        <row r="91">
          <cell r="GY91" t="str">
            <v>2.3.2.16.7</v>
          </cell>
        </row>
        <row r="92">
          <cell r="GY92" t="str">
            <v>2.3.2.12</v>
          </cell>
        </row>
        <row r="93">
          <cell r="GY93" t="str">
            <v>2.3.2.16.6</v>
          </cell>
        </row>
        <row r="94">
          <cell r="GY94" t="str">
            <v>2.3.2.16.4</v>
          </cell>
        </row>
        <row r="95">
          <cell r="GY95" t="str">
            <v>2.1.2</v>
          </cell>
        </row>
        <row r="97">
          <cell r="GY97" t="str">
            <v>2.3.2.16.5</v>
          </cell>
        </row>
        <row r="99">
          <cell r="GY99" t="str">
            <v>2.3.2.3</v>
          </cell>
        </row>
        <row r="100">
          <cell r="GY100" t="str">
            <v>2.3.2.3</v>
          </cell>
        </row>
        <row r="101">
          <cell r="GY101" t="str">
            <v>2.3.2.3</v>
          </cell>
        </row>
        <row r="102">
          <cell r="GY102" t="str">
            <v>2.3.2.3</v>
          </cell>
        </row>
        <row r="103">
          <cell r="GY103" t="str">
            <v>2.3.2.3</v>
          </cell>
        </row>
        <row r="104">
          <cell r="GY104" t="str">
            <v>2.3.2.3</v>
          </cell>
        </row>
        <row r="105">
          <cell r="GY105" t="str">
            <v>2.3.2.3</v>
          </cell>
        </row>
        <row r="106">
          <cell r="GY106" t="str">
            <v>2.3.2.3</v>
          </cell>
        </row>
        <row r="107">
          <cell r="GY107" t="str">
            <v>2.3.2.3</v>
          </cell>
        </row>
        <row r="108">
          <cell r="GY108" t="str">
            <v>2.3.2.3</v>
          </cell>
        </row>
        <row r="109">
          <cell r="GY109" t="str">
            <v>2.3.2.2</v>
          </cell>
        </row>
        <row r="110">
          <cell r="GY110" t="str">
            <v>2.3.2.3</v>
          </cell>
        </row>
        <row r="111">
          <cell r="GY111" t="str">
            <v>2.3.2.16.13</v>
          </cell>
        </row>
        <row r="112">
          <cell r="GY112" t="str">
            <v>2.3.2.3</v>
          </cell>
        </row>
        <row r="113">
          <cell r="GY113" t="str">
            <v>2.3.2.3</v>
          </cell>
        </row>
        <row r="114">
          <cell r="GY114" t="str">
            <v>2.3.2.3</v>
          </cell>
        </row>
        <row r="115">
          <cell r="GY115" t="str">
            <v>2.3.2.3</v>
          </cell>
        </row>
        <row r="116">
          <cell r="GY116" t="str">
            <v>2.3.2.3</v>
          </cell>
        </row>
        <row r="117">
          <cell r="GY117" t="str">
            <v>2.3.2.16.13</v>
          </cell>
        </row>
        <row r="118">
          <cell r="GY118" t="str">
            <v>2.3.2.3</v>
          </cell>
        </row>
        <row r="119">
          <cell r="GY119" t="str">
            <v>2.3.2.3</v>
          </cell>
        </row>
        <row r="120">
          <cell r="GY120" t="str">
            <v>2.3.2.11</v>
          </cell>
        </row>
        <row r="121">
          <cell r="GY121" t="str">
            <v>2.3.2.16.3</v>
          </cell>
        </row>
        <row r="122">
          <cell r="GY122" t="str">
            <v>2.3.2.6</v>
          </cell>
        </row>
        <row r="123">
          <cell r="GY123" t="str">
            <v>2.3.2.7</v>
          </cell>
        </row>
        <row r="124">
          <cell r="GY124" t="str">
            <v>2.3.2.16.1</v>
          </cell>
        </row>
        <row r="125">
          <cell r="GY125" t="str">
            <v>2.3.2.16.13</v>
          </cell>
        </row>
        <row r="126">
          <cell r="GY126" t="str">
            <v>2.3.2.8</v>
          </cell>
        </row>
        <row r="127">
          <cell r="GY127" t="str">
            <v>2.3.2.16.13</v>
          </cell>
        </row>
        <row r="128">
          <cell r="GY128" t="str">
            <v>2.3.2.16.13</v>
          </cell>
        </row>
        <row r="129">
          <cell r="GY129" t="str">
            <v>2.3.2.5</v>
          </cell>
        </row>
        <row r="130">
          <cell r="GY130" t="str">
            <v>2.3.2.4</v>
          </cell>
        </row>
        <row r="131">
          <cell r="GY131" t="str">
            <v>2.3.2.16.2</v>
          </cell>
        </row>
        <row r="133">
          <cell r="GY133" t="str">
            <v>2.3.2.13</v>
          </cell>
        </row>
        <row r="134">
          <cell r="GY134" t="str">
            <v>2.3.2.13</v>
          </cell>
        </row>
        <row r="135">
          <cell r="GY135" t="str">
            <v>2.3.2.13</v>
          </cell>
        </row>
        <row r="136">
          <cell r="GY136" t="str">
            <v>2.3.2.13</v>
          </cell>
        </row>
        <row r="137">
          <cell r="GY137" t="str">
            <v>2.3.2.13</v>
          </cell>
        </row>
        <row r="138">
          <cell r="GY138" t="str">
            <v>2.3.2.13</v>
          </cell>
        </row>
        <row r="139">
          <cell r="GY139" t="str">
            <v>2.3.2.13</v>
          </cell>
        </row>
        <row r="141">
          <cell r="GY141" t="str">
            <v>5.4.1</v>
          </cell>
        </row>
        <row r="142">
          <cell r="GY142" t="str">
            <v>5.4.1</v>
          </cell>
        </row>
        <row r="143">
          <cell r="GY143" t="str">
            <v>5.4.1</v>
          </cell>
        </row>
        <row r="145">
          <cell r="GY145" t="str">
            <v>5.4.2</v>
          </cell>
        </row>
        <row r="146">
          <cell r="GY146" t="str">
            <v>5.4.2</v>
          </cell>
        </row>
        <row r="147">
          <cell r="GY147" t="str">
            <v>5.4.2</v>
          </cell>
        </row>
        <row r="148">
          <cell r="GY148" t="str">
            <v>5.4.2</v>
          </cell>
        </row>
        <row r="150">
          <cell r="GY150" t="str">
            <v>5.4.3</v>
          </cell>
        </row>
        <row r="151">
          <cell r="GY151" t="str">
            <v>5.4.4</v>
          </cell>
        </row>
        <row r="152">
          <cell r="GY152" t="str">
            <v>5.4.3</v>
          </cell>
        </row>
        <row r="153">
          <cell r="GY153" t="str">
            <v>5.4.3</v>
          </cell>
        </row>
        <row r="154">
          <cell r="GY154" t="str">
            <v>5.5.1</v>
          </cell>
        </row>
        <row r="155">
          <cell r="GY155" t="str">
            <v>5.5.2</v>
          </cell>
        </row>
        <row r="156">
          <cell r="GY156" t="str">
            <v>5.5.4</v>
          </cell>
        </row>
        <row r="157">
          <cell r="GY157" t="str">
            <v>5.9.1</v>
          </cell>
        </row>
        <row r="158">
          <cell r="GY158" t="str">
            <v>5.5.6</v>
          </cell>
        </row>
        <row r="159">
          <cell r="GY159" t="str">
            <v>5.5.7</v>
          </cell>
        </row>
        <row r="160">
          <cell r="GY160" t="str">
            <v>5.11</v>
          </cell>
        </row>
        <row r="161">
          <cell r="GY161" t="str">
            <v>2.3.2.16.13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8">
          <cell r="C8">
            <v>2110</v>
          </cell>
        </row>
        <row r="9">
          <cell r="C9">
            <v>2120</v>
          </cell>
        </row>
        <row r="10">
          <cell r="C10">
            <v>2100</v>
          </cell>
        </row>
        <row r="11">
          <cell r="C11">
            <v>2210</v>
          </cell>
        </row>
        <row r="12">
          <cell r="C12">
            <v>2220</v>
          </cell>
        </row>
        <row r="13">
          <cell r="C13">
            <v>2200</v>
          </cell>
        </row>
        <row r="14">
          <cell r="C14">
            <v>2310</v>
          </cell>
        </row>
        <row r="15">
          <cell r="C15">
            <v>2320</v>
          </cell>
        </row>
        <row r="17">
          <cell r="C17">
            <v>23201</v>
          </cell>
        </row>
        <row r="18">
          <cell r="C18">
            <v>2330</v>
          </cell>
        </row>
        <row r="20">
          <cell r="C20">
            <v>23301</v>
          </cell>
        </row>
        <row r="21">
          <cell r="C21">
            <v>2340</v>
          </cell>
        </row>
        <row r="22">
          <cell r="C22">
            <v>23401</v>
          </cell>
        </row>
        <row r="23">
          <cell r="C23">
            <v>23402</v>
          </cell>
        </row>
        <row r="24">
          <cell r="C24">
            <v>23403</v>
          </cell>
        </row>
        <row r="25">
          <cell r="C25">
            <v>23404</v>
          </cell>
        </row>
        <row r="26">
          <cell r="C26">
            <v>23405</v>
          </cell>
        </row>
        <row r="27">
          <cell r="C27">
            <v>23406</v>
          </cell>
        </row>
        <row r="28">
          <cell r="C28">
            <v>23407</v>
          </cell>
        </row>
        <row r="29">
          <cell r="C29">
            <v>23408</v>
          </cell>
        </row>
        <row r="30">
          <cell r="C30">
            <v>2350</v>
          </cell>
        </row>
        <row r="31">
          <cell r="C31">
            <v>23501</v>
          </cell>
        </row>
        <row r="32">
          <cell r="C32">
            <v>23502</v>
          </cell>
        </row>
        <row r="33">
          <cell r="C33">
            <v>23503</v>
          </cell>
        </row>
        <row r="34">
          <cell r="C34">
            <v>23504</v>
          </cell>
        </row>
        <row r="35">
          <cell r="C35">
            <v>23505</v>
          </cell>
        </row>
        <row r="36">
          <cell r="C36">
            <v>23506</v>
          </cell>
        </row>
        <row r="37">
          <cell r="C37">
            <v>23507</v>
          </cell>
        </row>
        <row r="38">
          <cell r="C38">
            <v>23508</v>
          </cell>
        </row>
        <row r="39">
          <cell r="C39">
            <v>2300</v>
          </cell>
        </row>
        <row r="40">
          <cell r="C40">
            <v>2410</v>
          </cell>
        </row>
        <row r="42">
          <cell r="C42">
            <v>2421</v>
          </cell>
        </row>
        <row r="43">
          <cell r="C43">
            <v>2430</v>
          </cell>
        </row>
        <row r="44">
          <cell r="C44">
            <v>2450</v>
          </cell>
        </row>
        <row r="45">
          <cell r="C45">
            <v>2460</v>
          </cell>
        </row>
        <row r="47">
          <cell r="C47">
            <v>24601</v>
          </cell>
        </row>
        <row r="48">
          <cell r="C48">
            <v>2400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ы"/>
      <sheetName val="Données"/>
      <sheetName val="списки"/>
      <sheetName val="Справочник"/>
      <sheetName val="#REF!"/>
      <sheetName val="Анкет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чтамт"/>
      <sheetName val="материалы"/>
      <sheetName val="Омск_сбыт"/>
      <sheetName val="связь"/>
      <sheetName val="инф_выч"/>
      <sheetName val="пож стор охр"/>
      <sheetName val="аренда"/>
      <sheetName val="333"/>
      <sheetName val="Прибыль"/>
      <sheetName val="Расч_пок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economy.gov.ru/minec/activity/sections/macro/201801101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2"/>
  <sheetViews>
    <sheetView zoomScale="70" zoomScaleNormal="70" workbookViewId="0">
      <selection activeCell="B25" sqref="B25"/>
    </sheetView>
  </sheetViews>
  <sheetFormatPr defaultRowHeight="15.75"/>
  <cols>
    <col min="1" max="1" width="9.140625" style="870"/>
    <col min="2" max="2" width="76" style="870" customWidth="1"/>
    <col min="3" max="3" width="27.28515625" style="871" customWidth="1"/>
    <col min="4" max="4" width="23.140625" style="872" customWidth="1"/>
    <col min="5" max="16384" width="9.140625" style="872"/>
  </cols>
  <sheetData>
    <row r="1" spans="1:4" ht="23.25" customHeight="1">
      <c r="A1" s="1112" t="s">
        <v>684</v>
      </c>
      <c r="B1" s="1112"/>
      <c r="C1" s="1112"/>
    </row>
    <row r="2" spans="1:4" ht="15.75" customHeight="1">
      <c r="A2" s="1113" t="s">
        <v>569</v>
      </c>
      <c r="B2" s="1114" t="s">
        <v>644</v>
      </c>
      <c r="C2" s="1114" t="s">
        <v>645</v>
      </c>
    </row>
    <row r="3" spans="1:4">
      <c r="A3" s="1113"/>
      <c r="B3" s="1114"/>
      <c r="C3" s="1114"/>
    </row>
    <row r="4" spans="1:4" ht="27" customHeight="1">
      <c r="A4" s="873" t="s">
        <v>646</v>
      </c>
      <c r="B4" s="874" t="s">
        <v>647</v>
      </c>
      <c r="C4" s="875"/>
    </row>
    <row r="5" spans="1:4" ht="79.5" customHeight="1">
      <c r="A5" s="873" t="s">
        <v>624</v>
      </c>
      <c r="B5" s="876" t="s">
        <v>648</v>
      </c>
      <c r="C5" s="877">
        <f>SUM(C6:C7)</f>
        <v>0</v>
      </c>
      <c r="D5" s="878"/>
    </row>
    <row r="6" spans="1:4" ht="48.75" customHeight="1">
      <c r="A6" s="879" t="s">
        <v>630</v>
      </c>
      <c r="B6" s="880" t="s">
        <v>685</v>
      </c>
      <c r="C6" s="881"/>
      <c r="D6" s="882"/>
    </row>
    <row r="7" spans="1:4" ht="44.25" customHeight="1">
      <c r="A7" s="879" t="s">
        <v>649</v>
      </c>
      <c r="B7" s="880" t="s">
        <v>611</v>
      </c>
      <c r="C7" s="881"/>
      <c r="D7" s="882"/>
    </row>
    <row r="8" spans="1:4" ht="38.25" customHeight="1">
      <c r="A8" s="873" t="s">
        <v>625</v>
      </c>
      <c r="B8" s="876" t="s">
        <v>650</v>
      </c>
      <c r="C8" s="883">
        <f>SUM(C9:C10)</f>
        <v>0</v>
      </c>
    </row>
    <row r="9" spans="1:4" ht="38.25" customHeight="1">
      <c r="A9" s="879" t="s">
        <v>631</v>
      </c>
      <c r="B9" s="884" t="str">
        <f>B6</f>
        <v>по регулируемому виду деятельности (проведение технических осмотров транспортных средств)</v>
      </c>
      <c r="C9" s="881"/>
    </row>
    <row r="10" spans="1:4" ht="26.25" customHeight="1">
      <c r="A10" s="879" t="s">
        <v>651</v>
      </c>
      <c r="B10" s="884" t="str">
        <f>B7</f>
        <v>прочие (нерегулируемые) виды деятельности</v>
      </c>
      <c r="C10" s="881"/>
    </row>
    <row r="11" spans="1:4" ht="36.75" customHeight="1">
      <c r="A11" s="873" t="s">
        <v>626</v>
      </c>
      <c r="B11" s="876" t="s">
        <v>652</v>
      </c>
      <c r="C11" s="883">
        <f>SUM(C12:C13)</f>
        <v>0</v>
      </c>
    </row>
    <row r="12" spans="1:4" ht="36.75" customHeight="1">
      <c r="A12" s="879" t="s">
        <v>653</v>
      </c>
      <c r="B12" s="884" t="str">
        <f>B9</f>
        <v>по регулируемому виду деятельности (проведение технических осмотров транспортных средств)</v>
      </c>
      <c r="C12" s="885">
        <f>C6-C9</f>
        <v>0</v>
      </c>
    </row>
    <row r="13" spans="1:4" ht="36.75" customHeight="1">
      <c r="A13" s="879" t="s">
        <v>654</v>
      </c>
      <c r="B13" s="884" t="str">
        <f>B10</f>
        <v>прочие (нерегулируемые) виды деятельности</v>
      </c>
      <c r="C13" s="885">
        <f>C7-C10</f>
        <v>0</v>
      </c>
    </row>
    <row r="14" spans="1:4" ht="36" customHeight="1">
      <c r="A14" s="873" t="s">
        <v>655</v>
      </c>
      <c r="B14" s="876" t="s">
        <v>656</v>
      </c>
      <c r="C14" s="883">
        <f>SUM(C15:C16)</f>
        <v>0</v>
      </c>
    </row>
    <row r="15" spans="1:4" ht="36" customHeight="1">
      <c r="A15" s="879" t="s">
        <v>657</v>
      </c>
      <c r="B15" s="884" t="str">
        <f>B12</f>
        <v>по регулируемому виду деятельности (проведение технических осмотров транспортных средств)</v>
      </c>
      <c r="C15" s="881"/>
    </row>
    <row r="16" spans="1:4" ht="27.75" customHeight="1">
      <c r="A16" s="879" t="s">
        <v>658</v>
      </c>
      <c r="B16" s="884" t="str">
        <f>B13</f>
        <v>прочие (нерегулируемые) виды деятельности</v>
      </c>
      <c r="C16" s="881"/>
    </row>
    <row r="17" spans="1:3" ht="20.25" customHeight="1">
      <c r="A17" s="873" t="s">
        <v>659</v>
      </c>
      <c r="B17" s="876" t="s">
        <v>660</v>
      </c>
      <c r="C17" s="883">
        <f>SUM(C18:C19)</f>
        <v>0</v>
      </c>
    </row>
    <row r="18" spans="1:3" ht="33.75" customHeight="1">
      <c r="A18" s="879" t="s">
        <v>661</v>
      </c>
      <c r="B18" s="884" t="str">
        <f>B15</f>
        <v>по регулируемому виду деятельности (проведение технических осмотров транспортных средств)</v>
      </c>
      <c r="C18" s="881"/>
    </row>
    <row r="19" spans="1:3" ht="26.25" customHeight="1">
      <c r="A19" s="879" t="s">
        <v>662</v>
      </c>
      <c r="B19" s="884" t="str">
        <f>B16</f>
        <v>прочие (нерегулируемые) виды деятельности</v>
      </c>
      <c r="C19" s="881"/>
    </row>
    <row r="20" spans="1:3" ht="23.25" customHeight="1">
      <c r="A20" s="873" t="s">
        <v>663</v>
      </c>
      <c r="B20" s="876" t="s">
        <v>664</v>
      </c>
      <c r="C20" s="883">
        <f>SUM(C21:C22)</f>
        <v>0</v>
      </c>
    </row>
    <row r="21" spans="1:3" ht="41.25" customHeight="1">
      <c r="A21" s="879" t="s">
        <v>665</v>
      </c>
      <c r="B21" s="884" t="str">
        <f>B6</f>
        <v>по регулируемому виду деятельности (проведение технических осмотров транспортных средств)</v>
      </c>
      <c r="C21" s="885">
        <f>C12-C15-C18</f>
        <v>0</v>
      </c>
    </row>
    <row r="22" spans="1:3" ht="20.25" customHeight="1">
      <c r="A22" s="879" t="s">
        <v>666</v>
      </c>
      <c r="B22" s="884" t="str">
        <f>B7</f>
        <v>прочие (нерегулируемые) виды деятельности</v>
      </c>
      <c r="C22" s="885">
        <f>C13-C16-C19</f>
        <v>0</v>
      </c>
    </row>
    <row r="23" spans="1:3" ht="20.25" customHeight="1">
      <c r="A23" s="873" t="s">
        <v>667</v>
      </c>
      <c r="B23" s="886" t="s">
        <v>668</v>
      </c>
      <c r="C23" s="883">
        <f>C24-C27</f>
        <v>0</v>
      </c>
    </row>
    <row r="24" spans="1:3" ht="20.25" customHeight="1">
      <c r="A24" s="879" t="s">
        <v>669</v>
      </c>
      <c r="B24" s="887" t="s">
        <v>545</v>
      </c>
      <c r="C24" s="885">
        <f>SUM(C25:C26)</f>
        <v>0</v>
      </c>
    </row>
    <row r="25" spans="1:3" ht="39" customHeight="1">
      <c r="A25" s="888" t="s">
        <v>670</v>
      </c>
      <c r="B25" s="889" t="str">
        <f>B21</f>
        <v>по регулируемому виду деятельности (проведение технических осмотров транспортных средств)</v>
      </c>
      <c r="C25" s="881"/>
    </row>
    <row r="26" spans="1:3" ht="20.25" customHeight="1">
      <c r="A26" s="888" t="s">
        <v>671</v>
      </c>
      <c r="B26" s="889" t="str">
        <f>B22</f>
        <v>прочие (нерегулируемые) виды деятельности</v>
      </c>
      <c r="C26" s="881"/>
    </row>
    <row r="27" spans="1:3" ht="23.25" customHeight="1">
      <c r="A27" s="879" t="s">
        <v>672</v>
      </c>
      <c r="B27" s="887" t="s">
        <v>69</v>
      </c>
      <c r="C27" s="885">
        <f>SUM(C28:C29)</f>
        <v>0</v>
      </c>
    </row>
    <row r="28" spans="1:3" ht="45.75" customHeight="1">
      <c r="A28" s="888" t="s">
        <v>673</v>
      </c>
      <c r="B28" s="889" t="str">
        <f>B25</f>
        <v>по регулируемому виду деятельности (проведение технических осмотров транспортных средств)</v>
      </c>
      <c r="C28" s="881"/>
    </row>
    <row r="29" spans="1:3" ht="27.75" customHeight="1">
      <c r="A29" s="888" t="s">
        <v>674</v>
      </c>
      <c r="B29" s="889" t="str">
        <f>B26</f>
        <v>прочие (нерегулируемые) виды деятельности</v>
      </c>
      <c r="C29" s="881"/>
    </row>
    <row r="30" spans="1:3" ht="24.75" customHeight="1">
      <c r="A30" s="873" t="s">
        <v>675</v>
      </c>
      <c r="B30" s="874" t="s">
        <v>676</v>
      </c>
      <c r="C30" s="883">
        <f>SUM(C31:C32)</f>
        <v>0</v>
      </c>
    </row>
    <row r="31" spans="1:3" ht="35.25" customHeight="1">
      <c r="A31" s="879" t="s">
        <v>677</v>
      </c>
      <c r="B31" s="889" t="str">
        <f>B6</f>
        <v>по регулируемому виду деятельности (проведение технических осмотров транспортных средств)</v>
      </c>
      <c r="C31" s="885">
        <f>C21+C25-C28</f>
        <v>0</v>
      </c>
    </row>
    <row r="32" spans="1:3" ht="20.25" customHeight="1">
      <c r="A32" s="879" t="s">
        <v>678</v>
      </c>
      <c r="B32" s="889" t="str">
        <f>B7</f>
        <v>прочие (нерегулируемые) виды деятельности</v>
      </c>
      <c r="C32" s="885">
        <f>C22+C26-C29</f>
        <v>0</v>
      </c>
    </row>
    <row r="33" spans="1:3" ht="20.25" customHeight="1">
      <c r="A33" s="879" t="s">
        <v>679</v>
      </c>
      <c r="B33" s="876" t="s">
        <v>680</v>
      </c>
      <c r="C33" s="883">
        <f>SUM(C34:C35)</f>
        <v>0</v>
      </c>
    </row>
    <row r="34" spans="1:3" ht="44.25" customHeight="1">
      <c r="A34" s="888" t="s">
        <v>681</v>
      </c>
      <c r="B34" s="889" t="str">
        <f>B9</f>
        <v>по регулируемому виду деятельности (проведение технических осмотров транспортных средств)</v>
      </c>
      <c r="C34" s="881"/>
    </row>
    <row r="35" spans="1:3" ht="32.25" customHeight="1">
      <c r="A35" s="888" t="s">
        <v>682</v>
      </c>
      <c r="B35" s="889" t="str">
        <f>B10</f>
        <v>прочие (нерегулируемые) виды деятельности</v>
      </c>
      <c r="C35" s="881"/>
    </row>
    <row r="36" spans="1:3" ht="20.25" customHeight="1">
      <c r="A36" s="890"/>
      <c r="B36" s="891"/>
      <c r="C36" s="881"/>
    </row>
    <row r="37" spans="1:3" ht="20.25" customHeight="1">
      <c r="A37" s="890"/>
      <c r="B37" s="892"/>
      <c r="C37" s="881"/>
    </row>
    <row r="38" spans="1:3" ht="20.25" customHeight="1">
      <c r="A38" s="893" t="s">
        <v>68</v>
      </c>
      <c r="B38" s="874" t="s">
        <v>683</v>
      </c>
      <c r="C38" s="883">
        <f>C30-C33+C36+C37</f>
        <v>0</v>
      </c>
    </row>
    <row r="39" spans="1:3" ht="8.25" customHeight="1"/>
    <row r="40" spans="1:3" ht="8.25" customHeight="1"/>
    <row r="41" spans="1:3" ht="8.25" customHeight="1">
      <c r="B41" s="894"/>
    </row>
    <row r="42" spans="1:3" ht="8.25" customHeight="1"/>
    <row r="43" spans="1:3" ht="8.25" customHeight="1"/>
    <row r="44" spans="1:3" ht="8.25" customHeight="1">
      <c r="A44" s="872"/>
      <c r="B44" s="872"/>
    </row>
    <row r="45" spans="1:3" ht="8.25" customHeight="1"/>
    <row r="46" spans="1:3" ht="8.25" customHeight="1"/>
    <row r="47" spans="1:3" ht="8.25" customHeight="1"/>
    <row r="48" spans="1:3" ht="8.25" customHeight="1"/>
    <row r="49" spans="3:7" s="870" customFormat="1" ht="8.25" customHeight="1">
      <c r="C49" s="871"/>
      <c r="D49" s="872"/>
      <c r="E49" s="872"/>
      <c r="F49" s="872"/>
      <c r="G49" s="872"/>
    </row>
    <row r="50" spans="3:7" s="870" customFormat="1" ht="8.25" customHeight="1">
      <c r="C50" s="871"/>
      <c r="D50" s="872"/>
      <c r="E50" s="872"/>
      <c r="F50" s="872"/>
      <c r="G50" s="872"/>
    </row>
    <row r="51" spans="3:7" s="870" customFormat="1" ht="8.25" customHeight="1">
      <c r="C51" s="871"/>
      <c r="D51" s="872"/>
      <c r="E51" s="872"/>
      <c r="F51" s="872"/>
      <c r="G51" s="872"/>
    </row>
    <row r="52" spans="3:7" s="870" customFormat="1" ht="8.25" customHeight="1">
      <c r="C52" s="871"/>
      <c r="D52" s="872"/>
      <c r="E52" s="872"/>
      <c r="F52" s="872"/>
      <c r="G52" s="872"/>
    </row>
    <row r="53" spans="3:7" s="870" customFormat="1" ht="8.25" customHeight="1">
      <c r="C53" s="871"/>
      <c r="D53" s="872"/>
      <c r="E53" s="872"/>
      <c r="F53" s="872"/>
      <c r="G53" s="872"/>
    </row>
    <row r="54" spans="3:7" s="870" customFormat="1" ht="8.25" customHeight="1">
      <c r="C54" s="871"/>
      <c r="D54" s="872"/>
      <c r="E54" s="872"/>
      <c r="F54" s="872"/>
      <c r="G54" s="872"/>
    </row>
    <row r="55" spans="3:7" s="870" customFormat="1" ht="8.25" customHeight="1">
      <c r="C55" s="871"/>
      <c r="D55" s="872"/>
      <c r="E55" s="872"/>
      <c r="F55" s="872"/>
      <c r="G55" s="872"/>
    </row>
    <row r="56" spans="3:7" s="870" customFormat="1" ht="8.25" customHeight="1">
      <c r="C56" s="871"/>
      <c r="D56" s="872"/>
      <c r="E56" s="872"/>
      <c r="F56" s="872"/>
      <c r="G56" s="872"/>
    </row>
    <row r="57" spans="3:7" s="870" customFormat="1" ht="8.25" customHeight="1">
      <c r="C57" s="871"/>
      <c r="D57" s="872"/>
      <c r="E57" s="872"/>
      <c r="F57" s="872"/>
      <c r="G57" s="872"/>
    </row>
    <row r="58" spans="3:7" s="870" customFormat="1" ht="8.25" customHeight="1">
      <c r="C58" s="871"/>
      <c r="D58" s="872"/>
      <c r="E58" s="872"/>
      <c r="F58" s="872"/>
      <c r="G58" s="872"/>
    </row>
    <row r="59" spans="3:7" s="870" customFormat="1" ht="8.25" customHeight="1">
      <c r="C59" s="871"/>
      <c r="D59" s="872"/>
      <c r="E59" s="872"/>
      <c r="F59" s="872"/>
      <c r="G59" s="872"/>
    </row>
    <row r="60" spans="3:7" s="870" customFormat="1" ht="8.25" customHeight="1">
      <c r="C60" s="871"/>
      <c r="D60" s="872"/>
      <c r="E60" s="872"/>
      <c r="F60" s="872"/>
      <c r="G60" s="872"/>
    </row>
    <row r="61" spans="3:7" s="870" customFormat="1" ht="8.25" customHeight="1">
      <c r="C61" s="871"/>
      <c r="D61" s="872"/>
      <c r="E61" s="872"/>
      <c r="F61" s="872"/>
      <c r="G61" s="872"/>
    </row>
    <row r="62" spans="3:7" s="870" customFormat="1" ht="8.25" customHeight="1">
      <c r="C62" s="871"/>
      <c r="D62" s="872"/>
      <c r="E62" s="872"/>
      <c r="F62" s="872"/>
      <c r="G62" s="872"/>
    </row>
    <row r="63" spans="3:7" s="870" customFormat="1" ht="8.25" customHeight="1">
      <c r="C63" s="871"/>
      <c r="D63" s="872"/>
      <c r="E63" s="872"/>
      <c r="F63" s="872"/>
      <c r="G63" s="872"/>
    </row>
    <row r="64" spans="3:7" s="870" customFormat="1" ht="8.25" customHeight="1">
      <c r="C64" s="871"/>
      <c r="D64" s="872"/>
      <c r="E64" s="872"/>
      <c r="F64" s="872"/>
      <c r="G64" s="872"/>
    </row>
    <row r="65" spans="3:7" s="870" customFormat="1" ht="8.25" customHeight="1">
      <c r="C65" s="871"/>
      <c r="D65" s="872"/>
      <c r="E65" s="872"/>
      <c r="F65" s="872"/>
      <c r="G65" s="872"/>
    </row>
    <row r="66" spans="3:7" s="870" customFormat="1" ht="8.25" customHeight="1">
      <c r="C66" s="871"/>
      <c r="D66" s="872"/>
      <c r="E66" s="872"/>
      <c r="F66" s="872"/>
      <c r="G66" s="872"/>
    </row>
    <row r="67" spans="3:7" s="870" customFormat="1" ht="8.25" customHeight="1">
      <c r="C67" s="871"/>
      <c r="D67" s="872"/>
      <c r="E67" s="872"/>
      <c r="F67" s="872"/>
      <c r="G67" s="872"/>
    </row>
    <row r="68" spans="3:7" s="870" customFormat="1" ht="8.25" customHeight="1">
      <c r="C68" s="871"/>
      <c r="D68" s="872"/>
      <c r="E68" s="872"/>
      <c r="F68" s="872"/>
      <c r="G68" s="872"/>
    </row>
    <row r="69" spans="3:7" s="870" customFormat="1" ht="8.25" customHeight="1">
      <c r="C69" s="871"/>
      <c r="D69" s="872"/>
      <c r="E69" s="872"/>
      <c r="F69" s="872"/>
      <c r="G69" s="872"/>
    </row>
    <row r="70" spans="3:7" s="870" customFormat="1" ht="8.25" customHeight="1">
      <c r="C70" s="871"/>
      <c r="D70" s="872"/>
      <c r="E70" s="872"/>
      <c r="F70" s="872"/>
      <c r="G70" s="872"/>
    </row>
    <row r="71" spans="3:7" s="870" customFormat="1" ht="8.25" customHeight="1">
      <c r="C71" s="871"/>
      <c r="D71" s="872"/>
      <c r="E71" s="872"/>
      <c r="F71" s="872"/>
      <c r="G71" s="872"/>
    </row>
    <row r="72" spans="3:7" s="870" customFormat="1" ht="8.25" customHeight="1">
      <c r="C72" s="871"/>
      <c r="D72" s="872"/>
      <c r="E72" s="872"/>
      <c r="F72" s="872"/>
      <c r="G72" s="872"/>
    </row>
    <row r="73" spans="3:7" s="870" customFormat="1" ht="8.25" customHeight="1">
      <c r="C73" s="871"/>
      <c r="D73" s="872"/>
      <c r="E73" s="872"/>
      <c r="F73" s="872"/>
      <c r="G73" s="872"/>
    </row>
    <row r="74" spans="3:7" s="870" customFormat="1" ht="8.25" customHeight="1">
      <c r="C74" s="871"/>
      <c r="D74" s="872"/>
      <c r="E74" s="872"/>
      <c r="F74" s="872"/>
      <c r="G74" s="872"/>
    </row>
    <row r="75" spans="3:7" s="870" customFormat="1" ht="8.25" customHeight="1">
      <c r="C75" s="871"/>
      <c r="D75" s="872"/>
      <c r="E75" s="872"/>
      <c r="F75" s="872"/>
      <c r="G75" s="872"/>
    </row>
    <row r="76" spans="3:7" s="870" customFormat="1" ht="8.25" customHeight="1">
      <c r="C76" s="871"/>
      <c r="D76" s="872"/>
      <c r="E76" s="872"/>
      <c r="F76" s="872"/>
      <c r="G76" s="872"/>
    </row>
    <row r="77" spans="3:7" s="870" customFormat="1" ht="8.25" customHeight="1">
      <c r="C77" s="871"/>
      <c r="D77" s="872"/>
      <c r="E77" s="872"/>
      <c r="F77" s="872"/>
      <c r="G77" s="872"/>
    </row>
    <row r="78" spans="3:7" s="870" customFormat="1" ht="8.25" customHeight="1">
      <c r="C78" s="871"/>
      <c r="D78" s="872"/>
      <c r="E78" s="872"/>
      <c r="F78" s="872"/>
      <c r="G78" s="872"/>
    </row>
    <row r="79" spans="3:7" s="870" customFormat="1" ht="8.25" customHeight="1">
      <c r="C79" s="871"/>
      <c r="D79" s="872"/>
      <c r="E79" s="872"/>
      <c r="F79" s="872"/>
      <c r="G79" s="872"/>
    </row>
    <row r="80" spans="3:7" s="870" customFormat="1" ht="8.25" customHeight="1">
      <c r="C80" s="871"/>
      <c r="D80" s="872"/>
      <c r="E80" s="872"/>
      <c r="F80" s="872"/>
      <c r="G80" s="872"/>
    </row>
    <row r="81" spans="3:7" s="870" customFormat="1" ht="8.25" customHeight="1">
      <c r="C81" s="871"/>
      <c r="D81" s="872"/>
      <c r="E81" s="872"/>
      <c r="F81" s="872"/>
      <c r="G81" s="872"/>
    </row>
    <row r="82" spans="3:7" s="870" customFormat="1" ht="8.25" customHeight="1">
      <c r="C82" s="871"/>
      <c r="D82" s="872"/>
      <c r="E82" s="872"/>
      <c r="F82" s="872"/>
      <c r="G82" s="872"/>
    </row>
  </sheetData>
  <sheetProtection formatCells="0" formatColumns="0" formatRows="0"/>
  <mergeCells count="4">
    <mergeCell ref="A1:C1"/>
    <mergeCell ref="A2:A3"/>
    <mergeCell ref="B2:B3"/>
    <mergeCell ref="C2:C3"/>
  </mergeCells>
  <pageMargins left="0.7" right="0.7" top="0.75" bottom="0.75" header="0.3" footer="0.3"/>
  <pageSetup paperSize="9" scale="3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2:N63"/>
  <sheetViews>
    <sheetView zoomScale="80" zoomScaleNormal="80" workbookViewId="0">
      <pane xSplit="2" ySplit="8" topLeftCell="C9" activePane="bottomRight" state="frozen"/>
      <selection activeCell="R23" sqref="R23"/>
      <selection pane="topRight" activeCell="R23" sqref="R23"/>
      <selection pane="bottomLeft" activeCell="R23" sqref="R23"/>
      <selection pane="bottomRight" activeCell="B12" sqref="B12"/>
    </sheetView>
  </sheetViews>
  <sheetFormatPr defaultColWidth="9.140625" defaultRowHeight="15" outlineLevelRow="1" outlineLevelCol="1"/>
  <cols>
    <col min="1" max="1" width="8" style="1" customWidth="1"/>
    <col min="2" max="2" width="36.85546875" style="1" customWidth="1"/>
    <col min="3" max="3" width="15.140625" style="1" customWidth="1"/>
    <col min="4" max="4" width="14.28515625" style="1" customWidth="1"/>
    <col min="5" max="5" width="13.42578125" style="1" customWidth="1"/>
    <col min="6" max="6" width="11.85546875" style="1" customWidth="1"/>
    <col min="7" max="8" width="11.85546875" style="1" customWidth="1" outlineLevel="1"/>
    <col min="9" max="10" width="14" style="1" customWidth="1"/>
    <col min="11" max="12" width="15.140625" style="1" bestFit="1" customWidth="1" outlineLevel="1"/>
    <col min="13" max="13" width="11.7109375" style="1" bestFit="1" customWidth="1"/>
    <col min="14" max="14" width="19.42578125" style="1" customWidth="1"/>
    <col min="15" max="16384" width="9.140625" style="1"/>
  </cols>
  <sheetData>
    <row r="2" spans="1:14" ht="15" customHeight="1">
      <c r="A2" s="1290" t="s">
        <v>202</v>
      </c>
      <c r="B2" s="1290"/>
      <c r="C2" s="1290"/>
      <c r="D2" s="1290"/>
      <c r="E2" s="1290"/>
      <c r="F2" s="1290"/>
      <c r="G2" s="1290"/>
      <c r="H2" s="1290"/>
      <c r="I2" s="1290"/>
    </row>
    <row r="3" spans="1:14" ht="15.75">
      <c r="A3" s="1290" t="s">
        <v>203</v>
      </c>
      <c r="B3" s="1290"/>
      <c r="C3" s="1290"/>
      <c r="D3" s="1290"/>
      <c r="E3" s="1290"/>
      <c r="F3" s="1290"/>
      <c r="G3" s="1290"/>
      <c r="H3" s="1290"/>
      <c r="I3" s="1290"/>
    </row>
    <row r="4" spans="1:14" ht="27.75" customHeight="1">
      <c r="A4" s="1294" t="s">
        <v>528</v>
      </c>
      <c r="B4" s="1294"/>
      <c r="C4" s="1294"/>
      <c r="D4" s="1294"/>
      <c r="E4" s="1294"/>
      <c r="F4" s="1294"/>
      <c r="G4" s="1294"/>
      <c r="H4" s="1294"/>
      <c r="I4" s="1294"/>
      <c r="J4" s="1294"/>
      <c r="K4" s="1294"/>
      <c r="L4" s="1294"/>
    </row>
    <row r="5" spans="1:14" ht="22.5">
      <c r="A5" s="1291" t="str">
        <f>Сравн._табл.!A1</f>
        <v>___________________________________________</v>
      </c>
      <c r="B5" s="1291"/>
      <c r="C5" s="1291"/>
      <c r="D5" s="1291"/>
      <c r="E5" s="1291"/>
      <c r="F5" s="1291"/>
      <c r="G5" s="1291"/>
      <c r="H5" s="1291"/>
      <c r="I5" s="1291"/>
    </row>
    <row r="6" spans="1:14" ht="16.5" customHeight="1" thickBot="1">
      <c r="A6" s="156"/>
      <c r="B6" s="156"/>
      <c r="C6" s="156"/>
      <c r="D6" s="156"/>
      <c r="E6" s="156"/>
      <c r="F6" s="156"/>
      <c r="G6" s="156"/>
      <c r="H6" s="156"/>
      <c r="I6" s="156"/>
    </row>
    <row r="7" spans="1:14" ht="14.45" customHeight="1">
      <c r="A7" s="1297"/>
      <c r="B7" s="1295" t="s">
        <v>0</v>
      </c>
      <c r="C7" s="1292" t="s">
        <v>419</v>
      </c>
      <c r="D7" s="1293"/>
      <c r="E7" s="1293"/>
      <c r="F7" s="1293"/>
      <c r="G7" s="1288" t="s">
        <v>417</v>
      </c>
      <c r="H7" s="1229"/>
      <c r="I7" s="1228" t="s">
        <v>418</v>
      </c>
      <c r="J7" s="1229"/>
      <c r="K7" s="1288" t="s">
        <v>417</v>
      </c>
      <c r="L7" s="1230"/>
    </row>
    <row r="8" spans="1:14" ht="26.25">
      <c r="A8" s="1298"/>
      <c r="B8" s="1296"/>
      <c r="C8" s="386" t="s">
        <v>546</v>
      </c>
      <c r="D8" s="401" t="s">
        <v>547</v>
      </c>
      <c r="E8" s="401">
        <v>2019</v>
      </c>
      <c r="F8" s="401">
        <v>2020</v>
      </c>
      <c r="G8" s="401" t="s">
        <v>552</v>
      </c>
      <c r="H8" s="401" t="s">
        <v>551</v>
      </c>
      <c r="I8" s="386">
        <v>2019</v>
      </c>
      <c r="J8" s="433">
        <v>2020</v>
      </c>
      <c r="K8" s="401" t="s">
        <v>550</v>
      </c>
      <c r="L8" s="408" t="s">
        <v>567</v>
      </c>
    </row>
    <row r="9" spans="1:14" s="10" customFormat="1" ht="26.25">
      <c r="A9" s="409" t="s">
        <v>7</v>
      </c>
      <c r="B9" s="410" t="s">
        <v>193</v>
      </c>
      <c r="C9" s="388" t="e">
        <f>SUM(C10,C13,C16,C22,C28,C29,C38,C39,C40,C41,C20,C21)</f>
        <v>#REF!</v>
      </c>
      <c r="D9" s="387" t="e">
        <f t="shared" ref="D9:F9" si="0">SUM(D10,D13,D16,D22,D28,D29,D38,D39,D40,D41,D20,D21)</f>
        <v>#REF!</v>
      </c>
      <c r="E9" s="387" t="e">
        <f t="shared" si="0"/>
        <v>#REF!</v>
      </c>
      <c r="F9" s="387" t="e">
        <f t="shared" si="0"/>
        <v>#REF!</v>
      </c>
      <c r="G9" s="450" t="e">
        <f t="shared" ref="G9:H16" si="1">IF(C9=0,"-",D9/C9)</f>
        <v>#REF!</v>
      </c>
      <c r="H9" s="450" t="e">
        <f t="shared" si="1"/>
        <v>#REF!</v>
      </c>
      <c r="I9" s="388" t="e">
        <f t="shared" ref="I9:J9" si="2">SUM(I10,I13,I16,I22,I28,I29,I38,I39,I40,I41,I20,I21)</f>
        <v>#REF!</v>
      </c>
      <c r="J9" s="387" t="e">
        <f t="shared" si="2"/>
        <v>#REF!</v>
      </c>
      <c r="K9" s="450" t="e">
        <f t="shared" ref="K9:K16" si="3">IF(D9=0,"-",I9/D9)</f>
        <v>#REF!</v>
      </c>
      <c r="L9" s="451" t="e">
        <f t="shared" ref="L9:L16" si="4">IF(I9=0,"-",J9/I9)</f>
        <v>#REF!</v>
      </c>
      <c r="M9" s="54"/>
      <c r="N9" s="54"/>
    </row>
    <row r="10" spans="1:14">
      <c r="A10" s="227" t="s">
        <v>8</v>
      </c>
      <c r="B10" s="412" t="s">
        <v>34</v>
      </c>
      <c r="C10" s="265" t="e">
        <f t="shared" ref="C10:F10" si="5">SUM(C11:C12)</f>
        <v>#REF!</v>
      </c>
      <c r="D10" s="217" t="e">
        <f t="shared" si="5"/>
        <v>#REF!</v>
      </c>
      <c r="E10" s="217" t="e">
        <f t="shared" si="5"/>
        <v>#REF!</v>
      </c>
      <c r="F10" s="217" t="e">
        <f t="shared" si="5"/>
        <v>#REF!</v>
      </c>
      <c r="G10" s="220" t="e">
        <f t="shared" si="1"/>
        <v>#REF!</v>
      </c>
      <c r="H10" s="220" t="e">
        <f t="shared" si="1"/>
        <v>#REF!</v>
      </c>
      <c r="I10" s="265" t="e">
        <f t="shared" ref="I10:J10" si="6">SUM(I11:I12)</f>
        <v>#REF!</v>
      </c>
      <c r="J10" s="217" t="e">
        <f t="shared" si="6"/>
        <v>#REF!</v>
      </c>
      <c r="K10" s="220" t="e">
        <f t="shared" si="3"/>
        <v>#REF!</v>
      </c>
      <c r="L10" s="420" t="e">
        <f t="shared" si="4"/>
        <v>#REF!</v>
      </c>
      <c r="M10" s="831" t="e">
        <f>E10/$E$9</f>
        <v>#REF!</v>
      </c>
      <c r="N10" s="54"/>
    </row>
    <row r="11" spans="1:14" outlineLevel="1">
      <c r="A11" s="227" t="s">
        <v>158</v>
      </c>
      <c r="B11" s="230" t="s">
        <v>11</v>
      </c>
      <c r="C11" s="265" t="e">
        <f>SUM(ВП!D29,АБ_МВМ!D29,АВ_ВВЛ!D29,АВ_МВЛ!D29,ОП_ВВЛ!D29,ОП_МВЛ!D29,Стоянка!D29,#REF!,Хранение!H27)</f>
        <v>#REF!</v>
      </c>
      <c r="D11" s="217" t="e">
        <f>SUM(ВП!E29,АБ_МВМ!E29,АВ_ВВЛ!E29,АВ_МВЛ!E29,ОП_ВВЛ!E29,ОП_МВЛ!E29,Стоянка!E29,#REF!,Хранение!I27)</f>
        <v>#REF!</v>
      </c>
      <c r="E11" s="217" t="e">
        <f>SUM(ВП!F29,АБ_МВМ!F29,АВ_ВВЛ!F29,АВ_МВЛ!F29,ОП_ВВЛ!F29,ОП_МВЛ!F29,Стоянка!F29,#REF!,Хранение!J27)</f>
        <v>#REF!</v>
      </c>
      <c r="F11" s="217" t="e">
        <f>SUM(ВП!G29,АБ_МВМ!G29,АВ_ВВЛ!G29,АВ_МВЛ!G29,ОП_ВВЛ!G29,ОП_МВЛ!G29,Стоянка!G29,#REF!,Хранение!K27)</f>
        <v>#REF!</v>
      </c>
      <c r="G11" s="220" t="e">
        <f t="shared" si="1"/>
        <v>#REF!</v>
      </c>
      <c r="H11" s="220" t="e">
        <f t="shared" si="1"/>
        <v>#REF!</v>
      </c>
      <c r="I11" s="265" t="e">
        <f>SUM(ВП!M29,АБ_МВМ!M29,АВ_ВВЛ!M29,АВ_МВЛ!M29,ОП_ВВЛ!M29,ОП_МВЛ!M29,Стоянка!M29,#REF!,Хранение!W27)</f>
        <v>#REF!</v>
      </c>
      <c r="J11" s="217" t="e">
        <f>SUM(ВП!N29,АБ_МВМ!N29,АВ_ВВЛ!N29,АВ_МВЛ!N29,ОП_ВВЛ!N29,ОП_МВЛ!N29,Стоянка!N29,#REF!,Хранение!X27)</f>
        <v>#REF!</v>
      </c>
      <c r="K11" s="220" t="e">
        <f t="shared" si="3"/>
        <v>#REF!</v>
      </c>
      <c r="L11" s="420" t="e">
        <f t="shared" si="4"/>
        <v>#REF!</v>
      </c>
      <c r="M11" s="54"/>
      <c r="N11" s="54"/>
    </row>
    <row r="12" spans="1:14" ht="26.25" outlineLevel="1">
      <c r="A12" s="452" t="s">
        <v>159</v>
      </c>
      <c r="B12" s="230" t="s">
        <v>10</v>
      </c>
      <c r="C12" s="265" t="e">
        <f>SUM(ВП!D30,АБ_МВМ!D30,АВ_ВВЛ!D30,АВ_МВЛ!D30,ОП_ВВЛ!D30,ОП_МВЛ!D30,Стоянка!D30,#REF!,Хранение!H28)</f>
        <v>#REF!</v>
      </c>
      <c r="D12" s="217" t="e">
        <f>SUM(ВП!E30,АБ_МВМ!E30,АВ_ВВЛ!E30,АВ_МВЛ!E30,ОП_ВВЛ!E30,ОП_МВЛ!E30,Стоянка!E30,#REF!,Хранение!I28)</f>
        <v>#REF!</v>
      </c>
      <c r="E12" s="217" t="e">
        <f>SUM(ВП!F30,АБ_МВМ!F30,АВ_ВВЛ!F30,АВ_МВЛ!F30,ОП_ВВЛ!F30,ОП_МВЛ!F30,Стоянка!F30,#REF!,Хранение!J28)</f>
        <v>#REF!</v>
      </c>
      <c r="F12" s="217" t="e">
        <f>SUM(ВП!G30,АБ_МВМ!G30,АВ_ВВЛ!G30,АВ_МВЛ!G30,ОП_ВВЛ!G30,ОП_МВЛ!G30,Стоянка!G30,#REF!,Хранение!K28)</f>
        <v>#REF!</v>
      </c>
      <c r="G12" s="220" t="e">
        <f t="shared" si="1"/>
        <v>#REF!</v>
      </c>
      <c r="H12" s="220" t="e">
        <f t="shared" si="1"/>
        <v>#REF!</v>
      </c>
      <c r="I12" s="265" t="e">
        <f>SUM(ВП!M30,АБ_МВМ!M30,АВ_ВВЛ!M30,АВ_МВЛ!M30,ОП_ВВЛ!M30,ОП_МВЛ!M30,Стоянка!M30,#REF!,Хранение!W28)</f>
        <v>#REF!</v>
      </c>
      <c r="J12" s="217" t="e">
        <f>SUM(ВП!N30,АБ_МВМ!N30,АВ_ВВЛ!N30,АВ_МВЛ!N30,ОП_ВВЛ!N30,ОП_МВЛ!N30,Стоянка!N30,#REF!,Хранение!X28)</f>
        <v>#REF!</v>
      </c>
      <c r="K12" s="220" t="e">
        <f t="shared" si="3"/>
        <v>#REF!</v>
      </c>
      <c r="L12" s="420" t="e">
        <f t="shared" si="4"/>
        <v>#REF!</v>
      </c>
      <c r="M12" s="54"/>
      <c r="N12" s="54"/>
    </row>
    <row r="13" spans="1:14">
      <c r="A13" s="227" t="s">
        <v>9</v>
      </c>
      <c r="B13" s="412" t="s">
        <v>35</v>
      </c>
      <c r="C13" s="265" t="e">
        <f t="shared" ref="C13:F13" si="7">SUM(C14:C15)</f>
        <v>#REF!</v>
      </c>
      <c r="D13" s="217" t="e">
        <f t="shared" si="7"/>
        <v>#REF!</v>
      </c>
      <c r="E13" s="217" t="e">
        <f t="shared" si="7"/>
        <v>#REF!</v>
      </c>
      <c r="F13" s="217" t="e">
        <f t="shared" si="7"/>
        <v>#REF!</v>
      </c>
      <c r="G13" s="220" t="e">
        <f t="shared" si="1"/>
        <v>#REF!</v>
      </c>
      <c r="H13" s="220" t="e">
        <f t="shared" si="1"/>
        <v>#REF!</v>
      </c>
      <c r="I13" s="265" t="e">
        <f t="shared" ref="I13:J13" si="8">SUM(I14:I15)</f>
        <v>#REF!</v>
      </c>
      <c r="J13" s="217" t="e">
        <f t="shared" si="8"/>
        <v>#REF!</v>
      </c>
      <c r="K13" s="220" t="e">
        <f t="shared" si="3"/>
        <v>#REF!</v>
      </c>
      <c r="L13" s="420" t="e">
        <f t="shared" si="4"/>
        <v>#REF!</v>
      </c>
      <c r="M13" s="831" t="e">
        <f>E13/$E$9</f>
        <v>#REF!</v>
      </c>
      <c r="N13" s="54"/>
    </row>
    <row r="14" spans="1:14" outlineLevel="1">
      <c r="A14" s="452" t="s">
        <v>228</v>
      </c>
      <c r="B14" s="230" t="s">
        <v>11</v>
      </c>
      <c r="C14" s="265" t="e">
        <f>SUM(ВП!D32,АБ_МВМ!D32,АВ_ВВЛ!D32,АВ_МВЛ!D32,ОП_ВВЛ!D32,ОП_МВЛ!D32,Стоянка!D32,#REF!,Хранение!H30)</f>
        <v>#REF!</v>
      </c>
      <c r="D14" s="217" t="e">
        <f>SUM(ВП!E32,АБ_МВМ!E32,АВ_ВВЛ!E32,АВ_МВЛ!E32,ОП_ВВЛ!E32,ОП_МВЛ!E32,Стоянка!E32,#REF!,Хранение!I30)</f>
        <v>#REF!</v>
      </c>
      <c r="E14" s="217" t="e">
        <f>SUM(ВП!F32,АБ_МВМ!F32,АВ_ВВЛ!F32,АВ_МВЛ!F32,ОП_ВВЛ!F32,ОП_МВЛ!F32,Стоянка!F32,#REF!,Хранение!J30)</f>
        <v>#REF!</v>
      </c>
      <c r="F14" s="217" t="e">
        <f>SUM(ВП!G32,АБ_МВМ!G32,АВ_ВВЛ!G32,АВ_МВЛ!G32,ОП_ВВЛ!G32,ОП_МВЛ!G32,Стоянка!G32,#REF!,Хранение!K30)</f>
        <v>#REF!</v>
      </c>
      <c r="G14" s="220" t="e">
        <f t="shared" si="1"/>
        <v>#REF!</v>
      </c>
      <c r="H14" s="220" t="e">
        <f t="shared" si="1"/>
        <v>#REF!</v>
      </c>
      <c r="I14" s="265" t="e">
        <f>SUM(ВП!M32,АБ_МВМ!M32,АВ_ВВЛ!M32,АВ_МВЛ!M32,ОП_ВВЛ!M32,ОП_МВЛ!M32,Стоянка!M32,#REF!,Хранение!W30)</f>
        <v>#REF!</v>
      </c>
      <c r="J14" s="217" t="e">
        <f>SUM(ВП!N32,АБ_МВМ!N32,АВ_ВВЛ!N32,АВ_МВЛ!N32,ОП_ВВЛ!N32,ОП_МВЛ!N32,Стоянка!N32,#REF!,Хранение!X30)</f>
        <v>#REF!</v>
      </c>
      <c r="K14" s="220" t="e">
        <f t="shared" si="3"/>
        <v>#REF!</v>
      </c>
      <c r="L14" s="420" t="e">
        <f t="shared" si="4"/>
        <v>#REF!</v>
      </c>
      <c r="M14" s="54"/>
      <c r="N14" s="54"/>
    </row>
    <row r="15" spans="1:14" ht="26.25" outlineLevel="1">
      <c r="A15" s="227" t="s">
        <v>229</v>
      </c>
      <c r="B15" s="230" t="s">
        <v>10</v>
      </c>
      <c r="C15" s="265" t="e">
        <f>SUM(ВП!D33,АБ_МВМ!D33,АВ_ВВЛ!D33,АВ_МВЛ!D33,ОП_ВВЛ!D33,ОП_МВЛ!D33,Стоянка!D33,#REF!,Хранение!H31)</f>
        <v>#REF!</v>
      </c>
      <c r="D15" s="217" t="e">
        <f>SUM(ВП!E33,АБ_МВМ!E33,АВ_ВВЛ!E33,АВ_МВЛ!E33,ОП_ВВЛ!E33,ОП_МВЛ!E33,Стоянка!E33,#REF!,Хранение!I31)</f>
        <v>#REF!</v>
      </c>
      <c r="E15" s="217" t="e">
        <f>SUM(ВП!F33,АБ_МВМ!F33,АВ_ВВЛ!F33,АВ_МВЛ!F33,ОП_ВВЛ!F33,ОП_МВЛ!F33,Стоянка!F33,#REF!,Хранение!J31)</f>
        <v>#REF!</v>
      </c>
      <c r="F15" s="217" t="e">
        <f>SUM(ВП!G33,АБ_МВМ!G33,АВ_ВВЛ!G33,АВ_МВЛ!G33,ОП_ВВЛ!G33,ОП_МВЛ!G33,Стоянка!G33,#REF!,Хранение!K31)</f>
        <v>#REF!</v>
      </c>
      <c r="G15" s="220" t="e">
        <f t="shared" si="1"/>
        <v>#REF!</v>
      </c>
      <c r="H15" s="220" t="e">
        <f t="shared" si="1"/>
        <v>#REF!</v>
      </c>
      <c r="I15" s="265" t="e">
        <f>SUM(ВП!M33,АБ_МВМ!M33,АВ_ВВЛ!M33,АВ_МВЛ!M33,ОП_ВВЛ!M33,ОП_МВЛ!M33,Стоянка!M33,#REF!,Хранение!W31)</f>
        <v>#REF!</v>
      </c>
      <c r="J15" s="217" t="e">
        <f>SUM(ВП!N33,АБ_МВМ!N33,АВ_ВВЛ!N33,АВ_МВЛ!N33,ОП_ВВЛ!N33,ОП_МВЛ!N33,Стоянка!N33,#REF!,Хранение!X31)</f>
        <v>#REF!</v>
      </c>
      <c r="K15" s="220" t="e">
        <f t="shared" si="3"/>
        <v>#REF!</v>
      </c>
      <c r="L15" s="420" t="e">
        <f t="shared" si="4"/>
        <v>#REF!</v>
      </c>
      <c r="M15" s="54"/>
      <c r="N15" s="54"/>
    </row>
    <row r="16" spans="1:14">
      <c r="A16" s="227" t="s">
        <v>230</v>
      </c>
      <c r="B16" s="412" t="s">
        <v>36</v>
      </c>
      <c r="C16" s="265" t="e">
        <f t="shared" ref="C16:F16" si="9">SUM(C17:C19)</f>
        <v>#REF!</v>
      </c>
      <c r="D16" s="217" t="e">
        <f t="shared" si="9"/>
        <v>#REF!</v>
      </c>
      <c r="E16" s="217" t="e">
        <f t="shared" si="9"/>
        <v>#REF!</v>
      </c>
      <c r="F16" s="217" t="e">
        <f t="shared" si="9"/>
        <v>#REF!</v>
      </c>
      <c r="G16" s="220" t="e">
        <f t="shared" si="1"/>
        <v>#REF!</v>
      </c>
      <c r="H16" s="220" t="e">
        <f t="shared" si="1"/>
        <v>#REF!</v>
      </c>
      <c r="I16" s="265" t="e">
        <f>SUM(I17:I19)</f>
        <v>#REF!</v>
      </c>
      <c r="J16" s="217" t="e">
        <f>SUM(J17:J19)</f>
        <v>#REF!</v>
      </c>
      <c r="K16" s="220" t="e">
        <f t="shared" si="3"/>
        <v>#REF!</v>
      </c>
      <c r="L16" s="420" t="e">
        <f t="shared" si="4"/>
        <v>#REF!</v>
      </c>
      <c r="M16" s="831" t="e">
        <f>E16/$E$9</f>
        <v>#REF!</v>
      </c>
      <c r="N16" s="54"/>
    </row>
    <row r="17" spans="1:14">
      <c r="A17" s="227"/>
      <c r="B17" s="230" t="s">
        <v>429</v>
      </c>
      <c r="C17" s="265" t="e">
        <f>SUM(ВП!D35,АБ_МВМ!D35,АВ_ВВЛ!D35,АВ_МВЛ!D35,ОП_ВВЛ!D35,ОП_МВЛ!D35,Стоянка!D35,#REF!,Хранение!H33)</f>
        <v>#REF!</v>
      </c>
      <c r="D17" s="217" t="e">
        <f>SUM(ВП!E35,АБ_МВМ!E35,АВ_ВВЛ!E35,АВ_МВЛ!E35,ОП_ВВЛ!E35,ОП_МВЛ!E35,Стоянка!E35,#REF!,Хранение!I33)</f>
        <v>#REF!</v>
      </c>
      <c r="E17" s="217" t="e">
        <f>SUM(ВП!F35,АБ_МВМ!F35,АВ_ВВЛ!F35,АВ_МВЛ!F35,ОП_ВВЛ!F35,ОП_МВЛ!F35,Стоянка!F35,#REF!,Хранение!J33)</f>
        <v>#REF!</v>
      </c>
      <c r="F17" s="217" t="e">
        <f>SUM(ВП!G35,АБ_МВМ!G35,АВ_ВВЛ!G35,АВ_МВЛ!G35,ОП_ВВЛ!G35,ОП_МВЛ!G35,Стоянка!G35,#REF!,Хранение!K33)</f>
        <v>#REF!</v>
      </c>
      <c r="G17" s="220"/>
      <c r="H17" s="220"/>
      <c r="I17" s="265" t="e">
        <f>SUM(ВП!M35,АБ_МВМ!M35,АВ_ВВЛ!M35,АВ_МВЛ!M35,ОП_ВВЛ!M35,ОП_МВЛ!M35,Стоянка!M35,#REF!,Хранение!W33)</f>
        <v>#REF!</v>
      </c>
      <c r="J17" s="217" t="e">
        <f>SUM(ВП!N35,АБ_МВМ!N35,АВ_ВВЛ!N35,АВ_МВЛ!N35,ОП_ВВЛ!N35,ОП_МВЛ!N35,Стоянка!N35,#REF!,Хранение!X33)</f>
        <v>#REF!</v>
      </c>
      <c r="K17" s="220"/>
      <c r="L17" s="420"/>
      <c r="M17" s="54"/>
      <c r="N17" s="54"/>
    </row>
    <row r="18" spans="1:14">
      <c r="A18" s="227"/>
      <c r="B18" s="230" t="s">
        <v>454</v>
      </c>
      <c r="C18" s="265" t="e">
        <f>SUM(ВП!D36,АБ_МВМ!D36,АВ_ВВЛ!D36,АВ_МВЛ!D36,ОП_ВВЛ!D36,ОП_МВЛ!D36,Стоянка!D36,#REF!,Хранение!H34)</f>
        <v>#REF!</v>
      </c>
      <c r="D18" s="217" t="e">
        <f>SUM(ВП!E36,АБ_МВМ!E36,АВ_ВВЛ!E36,АВ_МВЛ!E36,ОП_ВВЛ!E36,ОП_МВЛ!E36,Стоянка!E36,#REF!,Хранение!I34)</f>
        <v>#REF!</v>
      </c>
      <c r="E18" s="217" t="e">
        <f>SUM(ВП!F36,АБ_МВМ!F36,АВ_ВВЛ!F36,АВ_МВЛ!F36,ОП_ВВЛ!F36,ОП_МВЛ!F36,Стоянка!F36,#REF!,Хранение!J34)</f>
        <v>#REF!</v>
      </c>
      <c r="F18" s="217" t="e">
        <f>SUM(ВП!G36,АБ_МВМ!G36,АВ_ВВЛ!G36,АВ_МВЛ!G36,ОП_ВВЛ!G36,ОП_МВЛ!G36,Стоянка!G36,#REF!,Хранение!K34)</f>
        <v>#REF!</v>
      </c>
      <c r="G18" s="220"/>
      <c r="H18" s="220"/>
      <c r="I18" s="265" t="e">
        <f>SUM(ВП!M36,АБ_МВМ!M36,АВ_ВВЛ!M36,АВ_МВЛ!M36,ОП_ВВЛ!M36,ОП_МВЛ!M36,Стоянка!M36,#REF!,Хранение!W34)</f>
        <v>#REF!</v>
      </c>
      <c r="J18" s="217" t="e">
        <f>SUM(ВП!N36,АБ_МВМ!N36,АВ_ВВЛ!N36,АВ_МВЛ!N36,ОП_ВВЛ!N36,ОП_МВЛ!N36,Стоянка!N36,#REF!,Хранение!X34)</f>
        <v>#REF!</v>
      </c>
      <c r="K18" s="220"/>
      <c r="L18" s="420"/>
      <c r="M18" s="54"/>
      <c r="N18" s="54"/>
    </row>
    <row r="19" spans="1:14">
      <c r="A19" s="227"/>
      <c r="B19" s="230" t="s">
        <v>455</v>
      </c>
      <c r="C19" s="265" t="e">
        <f>SUM(ВП!D37,АБ_МВМ!D37,АВ_ВВЛ!D37,АВ_МВЛ!D37,ОП_ВВЛ!D37,ОП_МВЛ!D37,Стоянка!D37,#REF!,Хранение!H35)</f>
        <v>#REF!</v>
      </c>
      <c r="D19" s="217" t="e">
        <f>SUM(ВП!E37,АБ_МВМ!E37,АВ_ВВЛ!E37,АВ_МВЛ!E37,ОП_ВВЛ!E37,ОП_МВЛ!E37,Стоянка!E37,#REF!,Хранение!I35)</f>
        <v>#REF!</v>
      </c>
      <c r="E19" s="217" t="e">
        <f>SUM(ВП!F37,АБ_МВМ!F37,АВ_ВВЛ!F37,АВ_МВЛ!F37,ОП_ВВЛ!F37,ОП_МВЛ!F37,Стоянка!F37,#REF!,Хранение!J35)</f>
        <v>#REF!</v>
      </c>
      <c r="F19" s="217" t="e">
        <f>SUM(ВП!G37,АБ_МВМ!G37,АВ_ВВЛ!G37,АВ_МВЛ!G37,ОП_ВВЛ!G37,ОП_МВЛ!G37,Стоянка!G37,#REF!,Хранение!K35)</f>
        <v>#REF!</v>
      </c>
      <c r="G19" s="220"/>
      <c r="H19" s="220"/>
      <c r="I19" s="265" t="e">
        <f>SUM(ВП!M37,АБ_МВМ!M37,АВ_ВВЛ!M37,АВ_МВЛ!M37,ОП_ВВЛ!M37,ОП_МВЛ!M37,Стоянка!M37,#REF!,Хранение!W35)</f>
        <v>#REF!</v>
      </c>
      <c r="J19" s="217" t="e">
        <f>SUM(ВП!N37,АБ_МВМ!N37,АВ_ВВЛ!N37,АВ_МВЛ!N37,ОП_ВВЛ!N37,ОП_МВЛ!N37,Стоянка!N37,#REF!,Хранение!X35)</f>
        <v>#REF!</v>
      </c>
      <c r="K19" s="220"/>
      <c r="L19" s="420"/>
      <c r="M19" s="54"/>
      <c r="N19" s="54"/>
    </row>
    <row r="20" spans="1:14" ht="51.75">
      <c r="A20" s="227" t="s">
        <v>231</v>
      </c>
      <c r="B20" s="413" t="s">
        <v>456</v>
      </c>
      <c r="C20" s="265" t="e">
        <f>SUM(ВП!D38,АБ_МВМ!D38,АВ_ВВЛ!D38,АВ_МВЛ!D38,ОП_ВВЛ!D38,ОП_МВЛ!D38,Стоянка!D38,#REF!,Хранение!H36)</f>
        <v>#REF!</v>
      </c>
      <c r="D20" s="217" t="e">
        <f>SUM(ВП!E38,АБ_МВМ!E38,АВ_ВВЛ!E38,АВ_МВЛ!E38,ОП_ВВЛ!E38,ОП_МВЛ!E38,Стоянка!E38,#REF!,Хранение!I36)</f>
        <v>#REF!</v>
      </c>
      <c r="E20" s="217" t="e">
        <f>SUM(ВП!F38,АБ_МВМ!F38,АВ_ВВЛ!F38,АВ_МВЛ!F38,ОП_ВВЛ!F38,ОП_МВЛ!F38,Стоянка!F38,#REF!,Хранение!J36)</f>
        <v>#REF!</v>
      </c>
      <c r="F20" s="217" t="e">
        <f>SUM(ВП!G38,АБ_МВМ!G38,АВ_ВВЛ!G38,АВ_МВЛ!G38,ОП_ВВЛ!G38,ОП_МВЛ!G38,Стоянка!G38,#REF!,Хранение!K36)</f>
        <v>#REF!</v>
      </c>
      <c r="G20" s="220"/>
      <c r="H20" s="220"/>
      <c r="I20" s="265" t="e">
        <f>SUM(ВП!M38,АБ_МВМ!M38,АВ_ВВЛ!M38,АВ_МВЛ!M38,ОП_ВВЛ!M38,ОП_МВЛ!M38,Стоянка!M38,#REF!,Хранение!W36)</f>
        <v>#REF!</v>
      </c>
      <c r="J20" s="217" t="e">
        <f>SUM(ВП!N38,АБ_МВМ!N38,АВ_ВВЛ!N38,АВ_МВЛ!N38,ОП_ВВЛ!N38,ОП_МВЛ!N38,Стоянка!N38,#REF!,Хранение!X36)</f>
        <v>#REF!</v>
      </c>
      <c r="K20" s="220"/>
      <c r="L20" s="420"/>
      <c r="M20" s="54"/>
      <c r="N20" s="54"/>
    </row>
    <row r="21" spans="1:14" ht="26.25">
      <c r="A21" s="227" t="s">
        <v>232</v>
      </c>
      <c r="B21" s="413" t="s">
        <v>457</v>
      </c>
      <c r="C21" s="265" t="e">
        <f>SUM(ВП!D39,АБ_МВМ!D39,АВ_ВВЛ!D39,АВ_МВЛ!D39,ОП_ВВЛ!D39,ОП_МВЛ!D39,Стоянка!D39,#REF!,Хранение!H37)</f>
        <v>#REF!</v>
      </c>
      <c r="D21" s="217" t="e">
        <f>SUM(ВП!E39,АБ_МВМ!E39,АВ_ВВЛ!E39,АВ_МВЛ!E39,ОП_ВВЛ!E39,ОП_МВЛ!E39,Стоянка!E39,#REF!,Хранение!I37)</f>
        <v>#REF!</v>
      </c>
      <c r="E21" s="217" t="e">
        <f>SUM(ВП!F39,АБ_МВМ!F39,АВ_ВВЛ!F39,АВ_МВЛ!F39,ОП_ВВЛ!F39,ОП_МВЛ!F39,Стоянка!F39,#REF!,Хранение!J37)</f>
        <v>#REF!</v>
      </c>
      <c r="F21" s="217" t="e">
        <f>SUM(ВП!G39,АБ_МВМ!G39,АВ_ВВЛ!G39,АВ_МВЛ!G39,ОП_ВВЛ!G39,ОП_МВЛ!G39,Стоянка!G39,#REF!,Хранение!K37)</f>
        <v>#REF!</v>
      </c>
      <c r="G21" s="220"/>
      <c r="H21" s="220"/>
      <c r="I21" s="265" t="e">
        <f>SUM(ВП!M39,АБ_МВМ!M39,АВ_ВВЛ!M39,АВ_МВЛ!M39,ОП_ВВЛ!M39,ОП_МВЛ!M39,Стоянка!M39,#REF!,Хранение!W37)</f>
        <v>#REF!</v>
      </c>
      <c r="J21" s="217" t="e">
        <f>SUM(ВП!N39,АБ_МВМ!N39,АВ_ВВЛ!N39,АВ_МВЛ!N39,ОП_ВВЛ!N39,ОП_МВЛ!N39,Стоянка!N39,#REF!,Хранение!X37)</f>
        <v>#REF!</v>
      </c>
      <c r="K21" s="220"/>
      <c r="L21" s="420"/>
      <c r="M21" s="54"/>
      <c r="N21" s="54"/>
    </row>
    <row r="22" spans="1:14">
      <c r="A22" s="227" t="s">
        <v>233</v>
      </c>
      <c r="B22" s="412" t="s">
        <v>37</v>
      </c>
      <c r="C22" s="265" t="e">
        <f>SUM(C23:C27)</f>
        <v>#REF!</v>
      </c>
      <c r="D22" s="217" t="e">
        <f>SUM(D23:D27)</f>
        <v>#REF!</v>
      </c>
      <c r="E22" s="217" t="e">
        <f>SUM(E23:E27)</f>
        <v>#REF!</v>
      </c>
      <c r="F22" s="217" t="e">
        <f>SUM(F23:F27)</f>
        <v>#REF!</v>
      </c>
      <c r="G22" s="220" t="e">
        <f t="shared" ref="G22:G58" si="10">IF(C22=0,"-",D22/C22)</f>
        <v>#REF!</v>
      </c>
      <c r="H22" s="220" t="e">
        <f t="shared" ref="H22:H58" si="11">IF(D22=0,"-",E22/D22)</f>
        <v>#REF!</v>
      </c>
      <c r="I22" s="265" t="e">
        <f>SUM(I23:I27)</f>
        <v>#REF!</v>
      </c>
      <c r="J22" s="217" t="e">
        <f>SUM(J23:J27)</f>
        <v>#REF!</v>
      </c>
      <c r="K22" s="220" t="e">
        <f t="shared" ref="K22:K58" si="12">IF(D22=0,"-",I22/D22)</f>
        <v>#REF!</v>
      </c>
      <c r="L22" s="420" t="e">
        <f t="shared" ref="L22:L58" si="13">IF(I22=0,"-",J22/I22)</f>
        <v>#REF!</v>
      </c>
      <c r="M22" s="831" t="e">
        <f>E22/$E$9</f>
        <v>#REF!</v>
      </c>
      <c r="N22" s="54"/>
    </row>
    <row r="23" spans="1:14" outlineLevel="1">
      <c r="A23" s="227" t="s">
        <v>234</v>
      </c>
      <c r="B23" s="230" t="s">
        <v>20</v>
      </c>
      <c r="C23" s="265" t="e">
        <f>SUM(ВП!D41,АБ_МВМ!D41,АВ_ВВЛ!D41,АВ_МВЛ!D41,ОП_ВВЛ!D41,ОП_МВЛ!D41,Стоянка!D41,#REF!,Хранение!H39)</f>
        <v>#REF!</v>
      </c>
      <c r="D23" s="217" t="e">
        <f>SUM(ВП!E41,АБ_МВМ!E41,АВ_ВВЛ!E41,АВ_МВЛ!E41,ОП_ВВЛ!E41,ОП_МВЛ!E41,Стоянка!E41,#REF!,Хранение!I39)</f>
        <v>#REF!</v>
      </c>
      <c r="E23" s="217" t="e">
        <f>SUM(ВП!F41,АБ_МВМ!F41,АВ_ВВЛ!F41,АВ_МВЛ!F41,ОП_ВВЛ!F41,ОП_МВЛ!F41,Стоянка!F41,#REF!,Хранение!J39)</f>
        <v>#REF!</v>
      </c>
      <c r="F23" s="217" t="e">
        <f>SUM(ВП!G41,АБ_МВМ!G41,АВ_ВВЛ!G41,АВ_МВЛ!G41,ОП_ВВЛ!G41,ОП_МВЛ!G41,Стоянка!G41,#REF!,Хранение!K39)</f>
        <v>#REF!</v>
      </c>
      <c r="G23" s="220" t="e">
        <f t="shared" si="10"/>
        <v>#REF!</v>
      </c>
      <c r="H23" s="220" t="e">
        <f t="shared" si="11"/>
        <v>#REF!</v>
      </c>
      <c r="I23" s="265" t="e">
        <f>SUM(ВП!M41,АБ_МВМ!M41,АВ_ВВЛ!M41,АВ_МВЛ!M41,ОП_ВВЛ!M41,ОП_МВЛ!M41,Стоянка!M41,#REF!,Хранение!W39)</f>
        <v>#REF!</v>
      </c>
      <c r="J23" s="217" t="e">
        <f>SUM(ВП!N41,АБ_МВМ!N41,АВ_ВВЛ!N41,АВ_МВЛ!N41,ОП_ВВЛ!N41,ОП_МВЛ!N41,Стоянка!N41,#REF!,Хранение!X39)</f>
        <v>#REF!</v>
      </c>
      <c r="K23" s="220" t="e">
        <f t="shared" si="12"/>
        <v>#REF!</v>
      </c>
      <c r="L23" s="420" t="e">
        <f t="shared" si="13"/>
        <v>#REF!</v>
      </c>
      <c r="M23" s="54"/>
      <c r="N23" s="54"/>
    </row>
    <row r="24" spans="1:14" outlineLevel="1">
      <c r="A24" s="227" t="s">
        <v>235</v>
      </c>
      <c r="B24" s="230" t="s">
        <v>21</v>
      </c>
      <c r="C24" s="265" t="e">
        <f>SUM(ВП!D42,АБ_МВМ!D42,АВ_ВВЛ!D42,АВ_МВЛ!D42,ОП_ВВЛ!D42,ОП_МВЛ!D42,Стоянка!D42,#REF!,Хранение!H40)</f>
        <v>#REF!</v>
      </c>
      <c r="D24" s="217" t="e">
        <f>SUM(ВП!E42,АБ_МВМ!E42,АВ_ВВЛ!E42,АВ_МВЛ!E42,ОП_ВВЛ!E42,ОП_МВЛ!E42,Стоянка!E42,#REF!,Хранение!I40)</f>
        <v>#REF!</v>
      </c>
      <c r="E24" s="217" t="e">
        <f>SUM(ВП!F42,АБ_МВМ!F42,АВ_ВВЛ!F42,АВ_МВЛ!F42,ОП_ВВЛ!F42,ОП_МВЛ!F42,Стоянка!F42,#REF!,Хранение!J40)</f>
        <v>#REF!</v>
      </c>
      <c r="F24" s="217" t="e">
        <f>SUM(ВП!G42,АБ_МВМ!G42,АВ_ВВЛ!G42,АВ_МВЛ!G42,ОП_ВВЛ!G42,ОП_МВЛ!G42,Стоянка!G42,#REF!,Хранение!K40)</f>
        <v>#REF!</v>
      </c>
      <c r="G24" s="220" t="e">
        <f t="shared" si="10"/>
        <v>#REF!</v>
      </c>
      <c r="H24" s="220" t="e">
        <f t="shared" si="11"/>
        <v>#REF!</v>
      </c>
      <c r="I24" s="265" t="e">
        <f>SUM(ВП!M42,АБ_МВМ!M42,АВ_ВВЛ!M42,АВ_МВЛ!M42,ОП_ВВЛ!M42,ОП_МВЛ!M42,Стоянка!M42,#REF!,Хранение!W40)</f>
        <v>#REF!</v>
      </c>
      <c r="J24" s="217" t="e">
        <f>SUM(ВП!N42,АБ_МВМ!N42,АВ_ВВЛ!N42,АВ_МВЛ!N42,ОП_ВВЛ!N42,ОП_МВЛ!N42,Стоянка!N42,#REF!,Хранение!X40)</f>
        <v>#REF!</v>
      </c>
      <c r="K24" s="220" t="e">
        <f t="shared" si="12"/>
        <v>#REF!</v>
      </c>
      <c r="L24" s="420" t="e">
        <f t="shared" si="13"/>
        <v>#REF!</v>
      </c>
      <c r="M24" s="54"/>
      <c r="N24" s="54"/>
    </row>
    <row r="25" spans="1:14" ht="26.25" outlineLevel="1">
      <c r="A25" s="227" t="s">
        <v>236</v>
      </c>
      <c r="B25" s="230" t="s">
        <v>22</v>
      </c>
      <c r="C25" s="265" t="e">
        <f>SUM(ВП!D43,АБ_МВМ!D43,АВ_ВВЛ!D43,АВ_МВЛ!D43,ОП_ВВЛ!D43,ОП_МВЛ!D43,Стоянка!D43,#REF!,Хранение!H41)</f>
        <v>#REF!</v>
      </c>
      <c r="D25" s="217" t="e">
        <f>SUM(ВП!E43,АБ_МВМ!E43,АВ_ВВЛ!E43,АВ_МВЛ!E43,ОП_ВВЛ!E43,ОП_МВЛ!E43,Стоянка!E43,#REF!,Хранение!I41)</f>
        <v>#REF!</v>
      </c>
      <c r="E25" s="217" t="e">
        <f>SUM(ВП!F43,АБ_МВМ!F43,АВ_ВВЛ!F43,АВ_МВЛ!F43,ОП_ВВЛ!F43,ОП_МВЛ!F43,Стоянка!F43,#REF!,Хранение!J41)</f>
        <v>#REF!</v>
      </c>
      <c r="F25" s="217" t="e">
        <f>SUM(ВП!G43,АБ_МВМ!G43,АВ_ВВЛ!G43,АВ_МВЛ!G43,ОП_ВВЛ!G43,ОП_МВЛ!G43,Стоянка!G43,#REF!,Хранение!K41)</f>
        <v>#REF!</v>
      </c>
      <c r="G25" s="220" t="e">
        <f t="shared" si="10"/>
        <v>#REF!</v>
      </c>
      <c r="H25" s="220" t="e">
        <f t="shared" si="11"/>
        <v>#REF!</v>
      </c>
      <c r="I25" s="265" t="e">
        <f>SUM(ВП!M43,АБ_МВМ!M43,АВ_ВВЛ!M43,АВ_МВЛ!M43,ОП_ВВЛ!M43,ОП_МВЛ!M43,Стоянка!M43,#REF!,Хранение!W41)</f>
        <v>#REF!</v>
      </c>
      <c r="J25" s="217" t="e">
        <f>SUM(ВП!N43,АБ_МВМ!N43,АВ_ВВЛ!N43,АВ_МВЛ!N43,ОП_ВВЛ!N43,ОП_МВЛ!N43,Стоянка!N43,#REF!,Хранение!X41)</f>
        <v>#REF!</v>
      </c>
      <c r="K25" s="220" t="e">
        <f t="shared" si="12"/>
        <v>#REF!</v>
      </c>
      <c r="L25" s="420" t="e">
        <f t="shared" si="13"/>
        <v>#REF!</v>
      </c>
      <c r="M25" s="54"/>
      <c r="N25" s="54"/>
    </row>
    <row r="26" spans="1:14" ht="26.25" outlineLevel="1">
      <c r="A26" s="227" t="s">
        <v>237</v>
      </c>
      <c r="B26" s="230" t="s">
        <v>23</v>
      </c>
      <c r="C26" s="265" t="e">
        <f>SUM(ВП!D44,АБ_МВМ!D44,АВ_ВВЛ!D44,АВ_МВЛ!D44,ОП_ВВЛ!D44,ОП_МВЛ!D44,Стоянка!D44,#REF!,Хранение!H42)</f>
        <v>#REF!</v>
      </c>
      <c r="D26" s="217" t="e">
        <f>SUM(ВП!E44,АБ_МВМ!E44,АВ_ВВЛ!E44,АВ_МВЛ!E44,ОП_ВВЛ!E44,ОП_МВЛ!E44,Стоянка!E44,#REF!,Хранение!I42)</f>
        <v>#REF!</v>
      </c>
      <c r="E26" s="217" t="e">
        <f>SUM(ВП!F44,АБ_МВМ!F44,АВ_ВВЛ!F44,АВ_МВЛ!F44,ОП_ВВЛ!F44,ОП_МВЛ!F44,Стоянка!F44,#REF!,Хранение!J42)</f>
        <v>#REF!</v>
      </c>
      <c r="F26" s="217" t="e">
        <f>SUM(ВП!G44,АБ_МВМ!G44,АВ_ВВЛ!G44,АВ_МВЛ!G44,ОП_ВВЛ!G44,ОП_МВЛ!G44,Стоянка!G44,#REF!,Хранение!K42)</f>
        <v>#REF!</v>
      </c>
      <c r="G26" s="220" t="e">
        <f t="shared" si="10"/>
        <v>#REF!</v>
      </c>
      <c r="H26" s="220" t="e">
        <f t="shared" si="11"/>
        <v>#REF!</v>
      </c>
      <c r="I26" s="265" t="e">
        <f>SUM(ВП!M44,АБ_МВМ!M44,АВ_ВВЛ!M44,АВ_МВЛ!M44,ОП_ВВЛ!M44,ОП_МВЛ!M44,Стоянка!M44,#REF!,Хранение!W42)</f>
        <v>#REF!</v>
      </c>
      <c r="J26" s="217" t="e">
        <f>SUM(ВП!N44,АБ_МВМ!N44,АВ_ВВЛ!N44,АВ_МВЛ!N44,ОП_ВВЛ!N44,ОП_МВЛ!N44,Стоянка!N44,#REF!,Хранение!X42)</f>
        <v>#REF!</v>
      </c>
      <c r="K26" s="220" t="e">
        <f t="shared" si="12"/>
        <v>#REF!</v>
      </c>
      <c r="L26" s="420" t="e">
        <f t="shared" si="13"/>
        <v>#REF!</v>
      </c>
      <c r="M26" s="54"/>
      <c r="N26" s="54"/>
    </row>
    <row r="27" spans="1:14" outlineLevel="1">
      <c r="A27" s="227" t="s">
        <v>238</v>
      </c>
      <c r="B27" s="230" t="s">
        <v>24</v>
      </c>
      <c r="C27" s="265" t="e">
        <f>SUM(ВП!D45,АБ_МВМ!D45,АВ_ВВЛ!D45,АВ_МВЛ!D45,ОП_ВВЛ!D45,ОП_МВЛ!D45,Стоянка!D45,#REF!,Хранение!H43)</f>
        <v>#REF!</v>
      </c>
      <c r="D27" s="217" t="e">
        <f>SUM(ВП!E45,АБ_МВМ!E45,АВ_ВВЛ!E45,АВ_МВЛ!E45,ОП_ВВЛ!E45,ОП_МВЛ!E45,Стоянка!E45,#REF!,Хранение!I43)</f>
        <v>#REF!</v>
      </c>
      <c r="E27" s="217" t="e">
        <f>SUM(ВП!F45,АБ_МВМ!F45,АВ_ВВЛ!F45,АВ_МВЛ!F45,ОП_ВВЛ!F45,ОП_МВЛ!F45,Стоянка!F45,#REF!,Хранение!J43)</f>
        <v>#REF!</v>
      </c>
      <c r="F27" s="217" t="e">
        <f>SUM(ВП!G45,АБ_МВМ!G45,АВ_ВВЛ!G45,АВ_МВЛ!G45,ОП_ВВЛ!G45,ОП_МВЛ!G45,Стоянка!G45,#REF!,Хранение!K43)</f>
        <v>#REF!</v>
      </c>
      <c r="G27" s="220" t="e">
        <f t="shared" si="10"/>
        <v>#REF!</v>
      </c>
      <c r="H27" s="220" t="e">
        <f t="shared" si="11"/>
        <v>#REF!</v>
      </c>
      <c r="I27" s="265" t="e">
        <f>SUM(ВП!M45,АБ_МВМ!M45,АВ_ВВЛ!M45,АВ_МВЛ!M45,ОП_ВВЛ!M45,ОП_МВЛ!M45,Стоянка!M45,#REF!,Хранение!W43)</f>
        <v>#REF!</v>
      </c>
      <c r="J27" s="217" t="e">
        <f>SUM(ВП!N45,АБ_МВМ!N45,АВ_ВВЛ!N45,АВ_МВЛ!N45,ОП_ВВЛ!N45,ОП_МВЛ!N45,Стоянка!N45,#REF!,Хранение!X43)</f>
        <v>#REF!</v>
      </c>
      <c r="K27" s="220" t="e">
        <f t="shared" si="12"/>
        <v>#REF!</v>
      </c>
      <c r="L27" s="420" t="e">
        <f t="shared" si="13"/>
        <v>#REF!</v>
      </c>
      <c r="M27" s="54"/>
      <c r="N27" s="54"/>
    </row>
    <row r="28" spans="1:14">
      <c r="A28" s="227" t="s">
        <v>239</v>
      </c>
      <c r="B28" s="412" t="s">
        <v>56</v>
      </c>
      <c r="C28" s="265" t="e">
        <f>SUM(ВП!D46,АБ_МВМ!D46,АВ_ВВЛ!D46,АВ_МВЛ!D46,ОП_ВВЛ!D46,ОП_МВЛ!D46,Стоянка!D46,#REF!,Хранение!H44)</f>
        <v>#REF!</v>
      </c>
      <c r="D28" s="217" t="e">
        <f>SUM(ВП!E46,АБ_МВМ!E46,АВ_ВВЛ!E46,АВ_МВЛ!E46,ОП_ВВЛ!E46,ОП_МВЛ!E46,Стоянка!E46,#REF!,Хранение!I44)</f>
        <v>#REF!</v>
      </c>
      <c r="E28" s="217" t="e">
        <f>SUM(ВП!F46,АБ_МВМ!F46,АВ_ВВЛ!F46,АВ_МВЛ!F46,ОП_ВВЛ!F46,ОП_МВЛ!F46,Стоянка!F46,#REF!,Хранение!J44)</f>
        <v>#REF!</v>
      </c>
      <c r="F28" s="217" t="e">
        <f>SUM(ВП!G46,АБ_МВМ!G46,АВ_ВВЛ!G46,АВ_МВЛ!G46,ОП_ВВЛ!G46,ОП_МВЛ!G46,Стоянка!G46,#REF!,Хранение!K44)</f>
        <v>#REF!</v>
      </c>
      <c r="G28" s="220" t="e">
        <f t="shared" si="10"/>
        <v>#REF!</v>
      </c>
      <c r="H28" s="220" t="e">
        <f t="shared" si="11"/>
        <v>#REF!</v>
      </c>
      <c r="I28" s="265" t="e">
        <f>SUM(ВП!M46,АБ_МВМ!M46,АВ_ВВЛ!M46,АВ_МВЛ!M46,ОП_ВВЛ!M46,ОП_МВЛ!M46,Стоянка!M46,#REF!,Хранение!W44)</f>
        <v>#REF!</v>
      </c>
      <c r="J28" s="217" t="e">
        <f>SUM(ВП!N46,АБ_МВМ!N46,АВ_ВВЛ!N46,АВ_МВЛ!N46,ОП_ВВЛ!N46,ОП_МВЛ!N46,Стоянка!N46,#REF!,Хранение!X44)</f>
        <v>#REF!</v>
      </c>
      <c r="K28" s="220" t="e">
        <f t="shared" si="12"/>
        <v>#REF!</v>
      </c>
      <c r="L28" s="420" t="e">
        <f t="shared" si="13"/>
        <v>#REF!</v>
      </c>
      <c r="M28" s="831" t="e">
        <f>E28/$E$9</f>
        <v>#REF!</v>
      </c>
      <c r="N28" s="54"/>
    </row>
    <row r="29" spans="1:14" outlineLevel="1">
      <c r="A29" s="227" t="s">
        <v>240</v>
      </c>
      <c r="B29" s="412" t="s">
        <v>25</v>
      </c>
      <c r="C29" s="265" t="e">
        <f>SUM(C30:C37)</f>
        <v>#REF!</v>
      </c>
      <c r="D29" s="217" t="e">
        <f t="shared" ref="D29:F29" si="14">SUM(D30:D37)</f>
        <v>#REF!</v>
      </c>
      <c r="E29" s="217" t="e">
        <f t="shared" si="14"/>
        <v>#REF!</v>
      </c>
      <c r="F29" s="217" t="e">
        <f t="shared" si="14"/>
        <v>#REF!</v>
      </c>
      <c r="G29" s="220" t="e">
        <f t="shared" si="10"/>
        <v>#REF!</v>
      </c>
      <c r="H29" s="220" t="e">
        <f t="shared" si="11"/>
        <v>#REF!</v>
      </c>
      <c r="I29" s="265" t="e">
        <f t="shared" ref="I29:J29" si="15">SUM(I30:I37)</f>
        <v>#REF!</v>
      </c>
      <c r="J29" s="217" t="e">
        <f t="shared" si="15"/>
        <v>#REF!</v>
      </c>
      <c r="K29" s="220" t="e">
        <f t="shared" si="12"/>
        <v>#REF!</v>
      </c>
      <c r="L29" s="420" t="e">
        <f t="shared" si="13"/>
        <v>#REF!</v>
      </c>
      <c r="M29" s="54"/>
      <c r="N29" s="54"/>
    </row>
    <row r="30" spans="1:14" outlineLevel="1">
      <c r="A30" s="227" t="s">
        <v>505</v>
      </c>
      <c r="B30" s="230" t="s">
        <v>26</v>
      </c>
      <c r="C30" s="265" t="e">
        <f>SUM(ВП!D48,АБ_МВМ!D48,АВ_ВВЛ!D48,АВ_МВЛ!D48,ОП_ВВЛ!D48,ОП_МВЛ!D48,Стоянка!D48,#REF!,Хранение!H46)</f>
        <v>#REF!</v>
      </c>
      <c r="D30" s="217" t="e">
        <f>SUM(ВП!E48,АБ_МВМ!E48,АВ_ВВЛ!E48,АВ_МВЛ!E48,ОП_ВВЛ!E48,ОП_МВЛ!E48,Стоянка!E48,#REF!,Хранение!I46)</f>
        <v>#REF!</v>
      </c>
      <c r="E30" s="217" t="e">
        <f>SUM(ВП!F48,АБ_МВМ!F48,АВ_ВВЛ!F48,АВ_МВЛ!F48,ОП_ВВЛ!F48,ОП_МВЛ!F48,Стоянка!F48,#REF!,Хранение!J46)</f>
        <v>#REF!</v>
      </c>
      <c r="F30" s="217" t="e">
        <f>SUM(ВП!G48,АБ_МВМ!G48,АВ_ВВЛ!G48,АВ_МВЛ!G48,ОП_ВВЛ!G48,ОП_МВЛ!G48,Стоянка!G48,#REF!,Хранение!K46)</f>
        <v>#REF!</v>
      </c>
      <c r="G30" s="220" t="e">
        <f t="shared" si="10"/>
        <v>#REF!</v>
      </c>
      <c r="H30" s="220" t="e">
        <f t="shared" si="11"/>
        <v>#REF!</v>
      </c>
      <c r="I30" s="265" t="e">
        <f>SUM(ВП!M48,АБ_МВМ!M48,АВ_ВВЛ!M48,АВ_МВЛ!M48,ОП_ВВЛ!M48,ОП_МВЛ!M48,Стоянка!M48,#REF!,Хранение!W46)</f>
        <v>#REF!</v>
      </c>
      <c r="J30" s="217" t="e">
        <f>SUM(ВП!N48,АБ_МВМ!N48,АВ_ВВЛ!N48,АВ_МВЛ!N48,ОП_ВВЛ!N48,ОП_МВЛ!N48,Стоянка!N48,#REF!,Хранение!X46)</f>
        <v>#REF!</v>
      </c>
      <c r="K30" s="220" t="e">
        <f t="shared" si="12"/>
        <v>#REF!</v>
      </c>
      <c r="L30" s="420" t="e">
        <f t="shared" si="13"/>
        <v>#REF!</v>
      </c>
      <c r="M30" s="54"/>
      <c r="N30" s="54"/>
    </row>
    <row r="31" spans="1:14" outlineLevel="1">
      <c r="A31" s="227" t="s">
        <v>506</v>
      </c>
      <c r="B31" s="230" t="s">
        <v>27</v>
      </c>
      <c r="C31" s="265" t="e">
        <f>SUM(ВП!D49,АБ_МВМ!D49,АВ_ВВЛ!D49,АВ_МВЛ!D49,ОП_ВВЛ!D49,ОП_МВЛ!D49,Стоянка!D49,#REF!,Хранение!H47)</f>
        <v>#REF!</v>
      </c>
      <c r="D31" s="217" t="e">
        <f>SUM(ВП!E49,АБ_МВМ!E49,АВ_ВВЛ!E49,АВ_МВЛ!E49,ОП_ВВЛ!E49,ОП_МВЛ!E49,Стоянка!E49,#REF!,Хранение!I47)</f>
        <v>#REF!</v>
      </c>
      <c r="E31" s="217" t="e">
        <f>SUM(ВП!F49,АБ_МВМ!F49,АВ_ВВЛ!F49,АВ_МВЛ!F49,ОП_ВВЛ!F49,ОП_МВЛ!F49,Стоянка!F49,#REF!,Хранение!J47)</f>
        <v>#REF!</v>
      </c>
      <c r="F31" s="217" t="e">
        <f>SUM(ВП!G49,АБ_МВМ!G49,АВ_ВВЛ!G49,АВ_МВЛ!G49,ОП_ВВЛ!G49,ОП_МВЛ!G49,Стоянка!G49,#REF!,Хранение!K47)</f>
        <v>#REF!</v>
      </c>
      <c r="G31" s="220" t="e">
        <f t="shared" si="10"/>
        <v>#REF!</v>
      </c>
      <c r="H31" s="220" t="e">
        <f t="shared" si="11"/>
        <v>#REF!</v>
      </c>
      <c r="I31" s="265" t="e">
        <f>SUM(ВП!M49,АБ_МВМ!M49,АВ_ВВЛ!M49,АВ_МВЛ!M49,ОП_ВВЛ!M49,ОП_МВЛ!M49,Стоянка!M49,#REF!,Хранение!W47)</f>
        <v>#REF!</v>
      </c>
      <c r="J31" s="217" t="e">
        <f>SUM(ВП!N49,АБ_МВМ!N49,АВ_ВВЛ!N49,АВ_МВЛ!N49,ОП_ВВЛ!N49,ОП_МВЛ!N49,Стоянка!N49,#REF!,Хранение!X47)</f>
        <v>#REF!</v>
      </c>
      <c r="K31" s="220" t="e">
        <f t="shared" si="12"/>
        <v>#REF!</v>
      </c>
      <c r="L31" s="420" t="e">
        <f t="shared" si="13"/>
        <v>#REF!</v>
      </c>
      <c r="M31" s="54"/>
      <c r="N31" s="54"/>
    </row>
    <row r="32" spans="1:14" outlineLevel="1">
      <c r="A32" s="227" t="s">
        <v>507</v>
      </c>
      <c r="B32" s="230" t="s">
        <v>28</v>
      </c>
      <c r="C32" s="265" t="e">
        <f>SUM(ВП!D50,АБ_МВМ!D50,АВ_ВВЛ!D50,АВ_МВЛ!D50,ОП_ВВЛ!D50,ОП_МВЛ!D50,Стоянка!D50,#REF!,Хранение!H48)</f>
        <v>#REF!</v>
      </c>
      <c r="D32" s="217" t="e">
        <f>SUM(ВП!E50,АБ_МВМ!E50,АВ_ВВЛ!E50,АВ_МВЛ!E50,ОП_ВВЛ!E50,ОП_МВЛ!E50,Стоянка!E50,#REF!,Хранение!I48)</f>
        <v>#REF!</v>
      </c>
      <c r="E32" s="217" t="e">
        <f>SUM(ВП!F50,АБ_МВМ!F50,АВ_ВВЛ!F50,АВ_МВЛ!F50,ОП_ВВЛ!F50,ОП_МВЛ!F50,Стоянка!F50,#REF!,Хранение!J48)</f>
        <v>#REF!</v>
      </c>
      <c r="F32" s="217" t="e">
        <f>SUM(ВП!G50,АБ_МВМ!G50,АВ_ВВЛ!G50,АВ_МВЛ!G50,ОП_ВВЛ!G50,ОП_МВЛ!G50,Стоянка!G50,#REF!,Хранение!K48)</f>
        <v>#REF!</v>
      </c>
      <c r="G32" s="220" t="e">
        <f t="shared" si="10"/>
        <v>#REF!</v>
      </c>
      <c r="H32" s="220" t="e">
        <f t="shared" si="11"/>
        <v>#REF!</v>
      </c>
      <c r="I32" s="265" t="e">
        <f>SUM(ВП!M50,АБ_МВМ!M50,АВ_ВВЛ!M50,АВ_МВЛ!M50,ОП_ВВЛ!M50,ОП_МВЛ!M50,Стоянка!M50,#REF!,Хранение!W48)</f>
        <v>#REF!</v>
      </c>
      <c r="J32" s="217" t="e">
        <f>SUM(ВП!N50,АБ_МВМ!N50,АВ_ВВЛ!N50,АВ_МВЛ!N50,ОП_ВВЛ!N50,ОП_МВЛ!N50,Стоянка!N50,#REF!,Хранение!X48)</f>
        <v>#REF!</v>
      </c>
      <c r="K32" s="220" t="e">
        <f t="shared" si="12"/>
        <v>#REF!</v>
      </c>
      <c r="L32" s="420" t="e">
        <f t="shared" si="13"/>
        <v>#REF!</v>
      </c>
      <c r="M32" s="54"/>
      <c r="N32" s="54"/>
    </row>
    <row r="33" spans="1:14" outlineLevel="1">
      <c r="A33" s="227" t="s">
        <v>508</v>
      </c>
      <c r="B33" s="230" t="s">
        <v>29</v>
      </c>
      <c r="C33" s="265" t="e">
        <f>SUM(ВП!D51,АБ_МВМ!D51,АВ_ВВЛ!D51,АВ_МВЛ!D51,ОП_ВВЛ!D51,ОП_МВЛ!D51,Стоянка!D51,#REF!,Хранение!H49)</f>
        <v>#REF!</v>
      </c>
      <c r="D33" s="217" t="e">
        <f>SUM(ВП!E51,АБ_МВМ!E51,АВ_ВВЛ!E51,АВ_МВЛ!E51,ОП_ВВЛ!E51,ОП_МВЛ!E51,Стоянка!E51,#REF!,Хранение!I49)</f>
        <v>#REF!</v>
      </c>
      <c r="E33" s="217" t="e">
        <f>SUM(ВП!F51,АБ_МВМ!F51,АВ_ВВЛ!F51,АВ_МВЛ!F51,ОП_ВВЛ!F51,ОП_МВЛ!F51,Стоянка!F51,#REF!,Хранение!J49)</f>
        <v>#REF!</v>
      </c>
      <c r="F33" s="217" t="e">
        <f>SUM(ВП!G51,АБ_МВМ!G51,АВ_ВВЛ!G51,АВ_МВЛ!G51,ОП_ВВЛ!G51,ОП_МВЛ!G51,Стоянка!G51,#REF!,Хранение!K49)</f>
        <v>#REF!</v>
      </c>
      <c r="G33" s="220" t="e">
        <f t="shared" si="10"/>
        <v>#REF!</v>
      </c>
      <c r="H33" s="220" t="e">
        <f t="shared" si="11"/>
        <v>#REF!</v>
      </c>
      <c r="I33" s="265" t="e">
        <f>SUM(ВП!M51,АБ_МВМ!M51,АВ_ВВЛ!M51,АВ_МВЛ!M51,ОП_ВВЛ!M51,ОП_МВЛ!M51,Стоянка!M51,#REF!,Хранение!W49)</f>
        <v>#REF!</v>
      </c>
      <c r="J33" s="217" t="e">
        <f>SUM(ВП!N51,АБ_МВМ!N51,АВ_ВВЛ!N51,АВ_МВЛ!N51,ОП_ВВЛ!N51,ОП_МВЛ!N51,Стоянка!N51,#REF!,Хранение!X49)</f>
        <v>#REF!</v>
      </c>
      <c r="K33" s="220" t="e">
        <f t="shared" si="12"/>
        <v>#REF!</v>
      </c>
      <c r="L33" s="420" t="e">
        <f t="shared" si="13"/>
        <v>#REF!</v>
      </c>
      <c r="M33" s="54"/>
      <c r="N33" s="54"/>
    </row>
    <row r="34" spans="1:14" outlineLevel="1">
      <c r="A34" s="227" t="s">
        <v>509</v>
      </c>
      <c r="B34" s="230" t="s">
        <v>30</v>
      </c>
      <c r="C34" s="265" t="e">
        <f>SUM(ВП!D52,АБ_МВМ!D52,АВ_ВВЛ!D52,АВ_МВЛ!D52,ОП_ВВЛ!D52,ОП_МВЛ!D52,Стоянка!D52,#REF!,Хранение!H50)</f>
        <v>#REF!</v>
      </c>
      <c r="D34" s="217" t="e">
        <f>SUM(ВП!E52,АБ_МВМ!E52,АВ_ВВЛ!E52,АВ_МВЛ!E52,ОП_ВВЛ!E52,ОП_МВЛ!E52,Стоянка!E52,#REF!,Хранение!I50)</f>
        <v>#REF!</v>
      </c>
      <c r="E34" s="217" t="e">
        <f>SUM(ВП!F52,АБ_МВМ!F52,АВ_ВВЛ!F52,АВ_МВЛ!F52,ОП_ВВЛ!F52,ОП_МВЛ!F52,Стоянка!F52,#REF!,Хранение!J50)</f>
        <v>#REF!</v>
      </c>
      <c r="F34" s="217" t="e">
        <f>SUM(ВП!G52,АБ_МВМ!G52,АВ_ВВЛ!G52,АВ_МВЛ!G52,ОП_ВВЛ!G52,ОП_МВЛ!G52,Стоянка!G52,#REF!,Хранение!K50)</f>
        <v>#REF!</v>
      </c>
      <c r="G34" s="220" t="e">
        <f t="shared" si="10"/>
        <v>#REF!</v>
      </c>
      <c r="H34" s="220" t="e">
        <f t="shared" si="11"/>
        <v>#REF!</v>
      </c>
      <c r="I34" s="265" t="e">
        <f>SUM(ВП!M52,АБ_МВМ!M52,АВ_ВВЛ!M52,АВ_МВЛ!M52,ОП_ВВЛ!M52,ОП_МВЛ!M52,Стоянка!M52,#REF!,Хранение!W50)</f>
        <v>#REF!</v>
      </c>
      <c r="J34" s="217" t="e">
        <f>SUM(ВП!N52,АБ_МВМ!N52,АВ_ВВЛ!N52,АВ_МВЛ!N52,ОП_ВВЛ!N52,ОП_МВЛ!N52,Стоянка!N52,#REF!,Хранение!X50)</f>
        <v>#REF!</v>
      </c>
      <c r="K34" s="220" t="e">
        <f t="shared" si="12"/>
        <v>#REF!</v>
      </c>
      <c r="L34" s="420" t="e">
        <f t="shared" si="13"/>
        <v>#REF!</v>
      </c>
      <c r="M34" s="54"/>
      <c r="N34" s="54"/>
    </row>
    <row r="35" spans="1:14" outlineLevel="1">
      <c r="A35" s="227" t="s">
        <v>510</v>
      </c>
      <c r="B35" s="230" t="s">
        <v>31</v>
      </c>
      <c r="C35" s="265" t="e">
        <f>SUM(ВП!D53,АБ_МВМ!D53,АВ_ВВЛ!D53,АВ_МВЛ!D53,ОП_ВВЛ!D53,ОП_МВЛ!D53,Стоянка!D53,#REF!,Хранение!H51)</f>
        <v>#REF!</v>
      </c>
      <c r="D35" s="217" t="e">
        <f>SUM(ВП!E53,АБ_МВМ!E53,АВ_ВВЛ!E53,АВ_МВЛ!E53,ОП_ВВЛ!E53,ОП_МВЛ!E53,Стоянка!E53,#REF!,Хранение!I51)</f>
        <v>#REF!</v>
      </c>
      <c r="E35" s="217" t="e">
        <f>SUM(ВП!F53,АБ_МВМ!F53,АВ_ВВЛ!F53,АВ_МВЛ!F53,ОП_ВВЛ!F53,ОП_МВЛ!F53,Стоянка!F53,#REF!,Хранение!J51)</f>
        <v>#REF!</v>
      </c>
      <c r="F35" s="217" t="e">
        <f>SUM(ВП!G53,АБ_МВМ!G53,АВ_ВВЛ!G53,АВ_МВЛ!G53,ОП_ВВЛ!G53,ОП_МВЛ!G53,Стоянка!G53,#REF!,Хранение!K51)</f>
        <v>#REF!</v>
      </c>
      <c r="G35" s="220" t="e">
        <f t="shared" si="10"/>
        <v>#REF!</v>
      </c>
      <c r="H35" s="220" t="e">
        <f t="shared" si="11"/>
        <v>#REF!</v>
      </c>
      <c r="I35" s="265" t="e">
        <f>SUM(ВП!M53,АБ_МВМ!M53,АВ_ВВЛ!M53,АВ_МВЛ!M53,ОП_ВВЛ!M53,ОП_МВЛ!M53,Стоянка!M53,#REF!,Хранение!W51)</f>
        <v>#REF!</v>
      </c>
      <c r="J35" s="217" t="e">
        <f>SUM(ВП!N53,АБ_МВМ!N53,АВ_ВВЛ!N53,АВ_МВЛ!N53,ОП_ВВЛ!N53,ОП_МВЛ!N53,Стоянка!N53,#REF!,Хранение!X51)</f>
        <v>#REF!</v>
      </c>
      <c r="K35" s="220" t="e">
        <f t="shared" si="12"/>
        <v>#REF!</v>
      </c>
      <c r="L35" s="420" t="e">
        <f t="shared" si="13"/>
        <v>#REF!</v>
      </c>
      <c r="M35" s="54"/>
      <c r="N35" s="54"/>
    </row>
    <row r="36" spans="1:14" outlineLevel="1">
      <c r="A36" s="227" t="s">
        <v>511</v>
      </c>
      <c r="B36" s="230" t="s">
        <v>32</v>
      </c>
      <c r="C36" s="265" t="e">
        <f>SUM(ВП!D54,АБ_МВМ!D54,АВ_ВВЛ!D54,АВ_МВЛ!D54,ОП_ВВЛ!D54,ОП_МВЛ!D54,Стоянка!D54,#REF!,Хранение!H52)</f>
        <v>#REF!</v>
      </c>
      <c r="D36" s="217" t="e">
        <f>SUM(ВП!E54,АБ_МВМ!E54,АВ_ВВЛ!E54,АВ_МВЛ!E54,ОП_ВВЛ!E54,ОП_МВЛ!E54,Стоянка!E54,#REF!,Хранение!I52)</f>
        <v>#REF!</v>
      </c>
      <c r="E36" s="217" t="e">
        <f>SUM(ВП!F54,АБ_МВМ!F54,АВ_ВВЛ!F54,АВ_МВЛ!F54,ОП_ВВЛ!F54,ОП_МВЛ!F54,Стоянка!F54,#REF!,Хранение!J52)</f>
        <v>#REF!</v>
      </c>
      <c r="F36" s="217" t="e">
        <f>SUM(ВП!G54,АБ_МВМ!G54,АВ_ВВЛ!G54,АВ_МВЛ!G54,ОП_ВВЛ!G54,ОП_МВЛ!G54,Стоянка!G54,#REF!,Хранение!K52)</f>
        <v>#REF!</v>
      </c>
      <c r="G36" s="220" t="e">
        <f t="shared" si="10"/>
        <v>#REF!</v>
      </c>
      <c r="H36" s="220" t="e">
        <f t="shared" si="11"/>
        <v>#REF!</v>
      </c>
      <c r="I36" s="265" t="e">
        <f>SUM(ВП!M54,АБ_МВМ!M54,АВ_ВВЛ!M54,АВ_МВЛ!M54,ОП_ВВЛ!M54,ОП_МВЛ!M54,Стоянка!M54,#REF!,Хранение!W52)</f>
        <v>#REF!</v>
      </c>
      <c r="J36" s="217" t="e">
        <f>SUM(ВП!N54,АБ_МВМ!N54,АВ_ВВЛ!N54,АВ_МВЛ!N54,ОП_ВВЛ!N54,ОП_МВЛ!N54,Стоянка!N54,#REF!,Хранение!X52)</f>
        <v>#REF!</v>
      </c>
      <c r="K36" s="220" t="e">
        <f t="shared" si="12"/>
        <v>#REF!</v>
      </c>
      <c r="L36" s="420" t="e">
        <f t="shared" si="13"/>
        <v>#REF!</v>
      </c>
      <c r="M36" s="54"/>
      <c r="N36" s="54"/>
    </row>
    <row r="37" spans="1:14" outlineLevel="1">
      <c r="A37" s="227" t="s">
        <v>512</v>
      </c>
      <c r="B37" s="230" t="s">
        <v>33</v>
      </c>
      <c r="C37" s="265" t="e">
        <f>SUM(ВП!D55,АБ_МВМ!D55,АВ_ВВЛ!D55,АВ_МВЛ!D55,ОП_ВВЛ!D55,ОП_МВЛ!D55,Стоянка!D55,#REF!,Хранение!H53)</f>
        <v>#REF!</v>
      </c>
      <c r="D37" s="217" t="e">
        <f>SUM(ВП!E55,АБ_МВМ!E55,АВ_ВВЛ!E55,АВ_МВЛ!E55,ОП_ВВЛ!E55,ОП_МВЛ!E55,Стоянка!E55,#REF!,Хранение!I53)</f>
        <v>#REF!</v>
      </c>
      <c r="E37" s="217" t="e">
        <f>SUM(ВП!F55,АБ_МВМ!F55,АВ_ВВЛ!F55,АВ_МВЛ!F55,ОП_ВВЛ!F55,ОП_МВЛ!F55,Стоянка!F55,#REF!,Хранение!J53)</f>
        <v>#REF!</v>
      </c>
      <c r="F37" s="217" t="e">
        <f>SUM(ВП!G55,АБ_МВМ!G55,АВ_ВВЛ!G55,АВ_МВЛ!G55,ОП_ВВЛ!G55,ОП_МВЛ!G55,Стоянка!G55,#REF!,Хранение!K53)</f>
        <v>#REF!</v>
      </c>
      <c r="G37" s="220" t="e">
        <f t="shared" si="10"/>
        <v>#REF!</v>
      </c>
      <c r="H37" s="220" t="e">
        <f t="shared" si="11"/>
        <v>#REF!</v>
      </c>
      <c r="I37" s="265" t="e">
        <f>SUM(ВП!M55,АБ_МВМ!M55,АВ_ВВЛ!M55,АВ_МВЛ!M55,ОП_ВВЛ!M55,ОП_МВЛ!M55,Стоянка!M55,#REF!,Хранение!W53)</f>
        <v>#REF!</v>
      </c>
      <c r="J37" s="217" t="e">
        <f>SUM(ВП!N55,АБ_МВМ!N55,АВ_ВВЛ!N55,АВ_МВЛ!N55,ОП_ВВЛ!N55,ОП_МВЛ!N55,Стоянка!N55,#REF!,Хранение!X53)</f>
        <v>#REF!</v>
      </c>
      <c r="K37" s="220" t="e">
        <f t="shared" si="12"/>
        <v>#REF!</v>
      </c>
      <c r="L37" s="420" t="e">
        <f t="shared" si="13"/>
        <v>#REF!</v>
      </c>
      <c r="M37" s="54"/>
      <c r="N37" s="54"/>
    </row>
    <row r="38" spans="1:14">
      <c r="A38" s="227" t="s">
        <v>241</v>
      </c>
      <c r="B38" s="412" t="s">
        <v>38</v>
      </c>
      <c r="C38" s="265" t="e">
        <f>SUM(ВП!D56,АБ_МВМ!D56,АВ_ВВЛ!D56,АВ_МВЛ!D56,ОП_ВВЛ!D56,ОП_МВЛ!D56,Стоянка!D56,#REF!,Хранение!H54)</f>
        <v>#REF!</v>
      </c>
      <c r="D38" s="217" t="e">
        <f>SUM(ВП!E56,АБ_МВМ!E56,АВ_ВВЛ!E56,АВ_МВЛ!E56,ОП_ВВЛ!E56,ОП_МВЛ!E56,Стоянка!E56,#REF!,Хранение!I54)</f>
        <v>#REF!</v>
      </c>
      <c r="E38" s="217" t="e">
        <f>SUM(ВП!F56,АБ_МВМ!F56,АВ_ВВЛ!F56,АВ_МВЛ!F56,ОП_ВВЛ!F56,ОП_МВЛ!F56,Стоянка!F56,#REF!,Хранение!J54)</f>
        <v>#REF!</v>
      </c>
      <c r="F38" s="217" t="e">
        <f>SUM(ВП!G56,АБ_МВМ!G56,АВ_ВВЛ!G56,АВ_МВЛ!G56,ОП_ВВЛ!G56,ОП_МВЛ!G56,Стоянка!G56,#REF!,Хранение!K54)</f>
        <v>#REF!</v>
      </c>
      <c r="G38" s="220" t="e">
        <f t="shared" si="10"/>
        <v>#REF!</v>
      </c>
      <c r="H38" s="220" t="e">
        <f t="shared" si="11"/>
        <v>#REF!</v>
      </c>
      <c r="I38" s="265" t="e">
        <f>SUM(ВП!M56,АБ_МВМ!M56,АВ_ВВЛ!M56,АВ_МВЛ!M56,ОП_ВВЛ!M56,ОП_МВЛ!M56,Стоянка!M56,#REF!,Хранение!W54)</f>
        <v>#REF!</v>
      </c>
      <c r="J38" s="217" t="e">
        <f>SUM(ВП!N56,АБ_МВМ!N56,АВ_ВВЛ!N56,АВ_МВЛ!N56,ОП_ВВЛ!N56,ОП_МВЛ!N56,Стоянка!N56,#REF!,Хранение!X54)</f>
        <v>#REF!</v>
      </c>
      <c r="K38" s="220" t="e">
        <f t="shared" si="12"/>
        <v>#REF!</v>
      </c>
      <c r="L38" s="420" t="e">
        <f t="shared" si="13"/>
        <v>#REF!</v>
      </c>
      <c r="M38" s="831" t="e">
        <f t="shared" ref="M38:M43" si="16">E38/$E$9</f>
        <v>#REF!</v>
      </c>
      <c r="N38" s="54"/>
    </row>
    <row r="39" spans="1:14">
      <c r="A39" s="227" t="s">
        <v>242</v>
      </c>
      <c r="B39" s="412" t="s">
        <v>39</v>
      </c>
      <c r="C39" s="265" t="e">
        <f>SUM(ВП!D57,АБ_МВМ!D57,АВ_ВВЛ!D57,АВ_МВЛ!D57,ОП_ВВЛ!D57,ОП_МВЛ!D57,Стоянка!D57,#REF!,Хранение!H55)</f>
        <v>#REF!</v>
      </c>
      <c r="D39" s="217" t="e">
        <f>SUM(ВП!E57,АБ_МВМ!E57,АВ_ВВЛ!E57,АВ_МВЛ!E57,ОП_ВВЛ!E57,ОП_МВЛ!E57,Стоянка!E57,#REF!,Хранение!I55)</f>
        <v>#REF!</v>
      </c>
      <c r="E39" s="217" t="e">
        <f>SUM(ВП!F57,АБ_МВМ!F57,АВ_ВВЛ!F57,АВ_МВЛ!F57,ОП_ВВЛ!F57,ОП_МВЛ!F57,Стоянка!F57,#REF!,Хранение!J55)</f>
        <v>#REF!</v>
      </c>
      <c r="F39" s="217" t="e">
        <f>SUM(ВП!G57,АБ_МВМ!G57,АВ_ВВЛ!G57,АВ_МВЛ!G57,ОП_ВВЛ!G57,ОП_МВЛ!G57,Стоянка!G57,#REF!,Хранение!K55)</f>
        <v>#REF!</v>
      </c>
      <c r="G39" s="220" t="e">
        <f t="shared" si="10"/>
        <v>#REF!</v>
      </c>
      <c r="H39" s="220" t="e">
        <f t="shared" si="11"/>
        <v>#REF!</v>
      </c>
      <c r="I39" s="265" t="e">
        <f>SUM(ВП!M57,АБ_МВМ!M57,АВ_ВВЛ!M57,АВ_МВЛ!M57,ОП_ВВЛ!M57,ОП_МВЛ!M57,Стоянка!M57,#REF!,Хранение!W55)</f>
        <v>#REF!</v>
      </c>
      <c r="J39" s="217" t="e">
        <f>SUM(ВП!N57,АБ_МВМ!N57,АВ_ВВЛ!N57,АВ_МВЛ!N57,ОП_ВВЛ!N57,ОП_МВЛ!N57,Стоянка!N57,#REF!,Хранение!X55)</f>
        <v>#REF!</v>
      </c>
      <c r="K39" s="220" t="e">
        <f t="shared" si="12"/>
        <v>#REF!</v>
      </c>
      <c r="L39" s="420" t="e">
        <f t="shared" si="13"/>
        <v>#REF!</v>
      </c>
      <c r="M39" s="831" t="e">
        <f t="shared" si="16"/>
        <v>#REF!</v>
      </c>
      <c r="N39" s="54"/>
    </row>
    <row r="40" spans="1:14">
      <c r="A40" s="227" t="s">
        <v>513</v>
      </c>
      <c r="B40" s="412" t="s">
        <v>40</v>
      </c>
      <c r="C40" s="265" t="e">
        <f>SUM(ВП!D58,АБ_МВМ!D58,АВ_ВВЛ!D58,АВ_МВЛ!D58,ОП_ВВЛ!D58,ОП_МВЛ!D58,Стоянка!D58,#REF!,Хранение!H56)</f>
        <v>#REF!</v>
      </c>
      <c r="D40" s="217" t="e">
        <f>SUM(ВП!E58,АБ_МВМ!E58,АВ_ВВЛ!E58,АВ_МВЛ!E58,ОП_ВВЛ!E58,ОП_МВЛ!E58,Стоянка!E58,#REF!,Хранение!I56)</f>
        <v>#REF!</v>
      </c>
      <c r="E40" s="217" t="e">
        <f>SUM(ВП!F58,АБ_МВМ!F58,АВ_ВВЛ!F58,АВ_МВЛ!F58,ОП_ВВЛ!F58,ОП_МВЛ!F58,Стоянка!F58,#REF!,Хранение!J56)</f>
        <v>#REF!</v>
      </c>
      <c r="F40" s="217" t="e">
        <f>SUM(ВП!G58,АБ_МВМ!G58,АВ_ВВЛ!G58,АВ_МВЛ!G58,ОП_ВВЛ!G58,ОП_МВЛ!G58,Стоянка!G58,#REF!,Хранение!K56)</f>
        <v>#REF!</v>
      </c>
      <c r="G40" s="220" t="e">
        <f t="shared" si="10"/>
        <v>#REF!</v>
      </c>
      <c r="H40" s="220" t="e">
        <f t="shared" si="11"/>
        <v>#REF!</v>
      </c>
      <c r="I40" s="265" t="e">
        <f>SUM(ВП!M58,АБ_МВМ!M58,АВ_ВВЛ!M58,АВ_МВЛ!M58,ОП_ВВЛ!M58,ОП_МВЛ!M58,Стоянка!M58,#REF!,Хранение!W56)</f>
        <v>#REF!</v>
      </c>
      <c r="J40" s="217" t="e">
        <f>SUM(ВП!N58,АБ_МВМ!N58,АВ_ВВЛ!N58,АВ_МВЛ!N58,ОП_ВВЛ!N58,ОП_МВЛ!N58,Стоянка!N58,#REF!,Хранение!X56)</f>
        <v>#REF!</v>
      </c>
      <c r="K40" s="220" t="e">
        <f t="shared" si="12"/>
        <v>#REF!</v>
      </c>
      <c r="L40" s="420" t="e">
        <f t="shared" si="13"/>
        <v>#REF!</v>
      </c>
      <c r="M40" s="831" t="e">
        <f t="shared" si="16"/>
        <v>#REF!</v>
      </c>
      <c r="N40" s="54"/>
    </row>
    <row r="41" spans="1:14">
      <c r="A41" s="227" t="s">
        <v>514</v>
      </c>
      <c r="B41" s="412" t="s">
        <v>41</v>
      </c>
      <c r="C41" s="265" t="e">
        <f t="shared" ref="C41:F41" si="17">SUM(C42:C43)</f>
        <v>#REF!</v>
      </c>
      <c r="D41" s="217" t="e">
        <f t="shared" si="17"/>
        <v>#REF!</v>
      </c>
      <c r="E41" s="217" t="e">
        <f t="shared" si="17"/>
        <v>#REF!</v>
      </c>
      <c r="F41" s="217" t="e">
        <f t="shared" si="17"/>
        <v>#REF!</v>
      </c>
      <c r="G41" s="220" t="e">
        <f t="shared" si="10"/>
        <v>#REF!</v>
      </c>
      <c r="H41" s="220" t="e">
        <f t="shared" si="11"/>
        <v>#REF!</v>
      </c>
      <c r="I41" s="265" t="e">
        <f t="shared" ref="I41:J41" si="18">SUM(I42:I43)</f>
        <v>#REF!</v>
      </c>
      <c r="J41" s="217" t="e">
        <f t="shared" si="18"/>
        <v>#REF!</v>
      </c>
      <c r="K41" s="220" t="e">
        <f t="shared" si="12"/>
        <v>#REF!</v>
      </c>
      <c r="L41" s="420" t="e">
        <f t="shared" si="13"/>
        <v>#REF!</v>
      </c>
      <c r="M41" s="831" t="e">
        <f t="shared" si="16"/>
        <v>#REF!</v>
      </c>
      <c r="N41" s="54"/>
    </row>
    <row r="42" spans="1:14" outlineLevel="1">
      <c r="A42" s="227" t="s">
        <v>515</v>
      </c>
      <c r="B42" s="230" t="s">
        <v>42</v>
      </c>
      <c r="C42" s="265" t="e">
        <f>SUM(ВП!D60,АБ_МВМ!D60,АВ_ВВЛ!D60,АВ_МВЛ!D60,ОП_ВВЛ!D60,ОП_МВЛ!D60,Стоянка!D60,#REF!,Хранение!H58)</f>
        <v>#REF!</v>
      </c>
      <c r="D42" s="217" t="e">
        <f>SUM(ВП!E60,АБ_МВМ!E60,АВ_ВВЛ!E60,АВ_МВЛ!E60,ОП_ВВЛ!E60,ОП_МВЛ!E60,Стоянка!E60,#REF!,Хранение!I58)</f>
        <v>#REF!</v>
      </c>
      <c r="E42" s="217" t="e">
        <f>SUM(ВП!F60,АБ_МВМ!F60,АВ_ВВЛ!F60,АВ_МВЛ!F60,ОП_ВВЛ!F60,ОП_МВЛ!F60,Стоянка!F60,#REF!,Хранение!J58)</f>
        <v>#REF!</v>
      </c>
      <c r="F42" s="217" t="e">
        <f>SUM(ВП!G60,АБ_МВМ!G60,АВ_ВВЛ!G60,АВ_МВЛ!G60,ОП_ВВЛ!G60,ОП_МВЛ!G60,Стоянка!G60,#REF!,Хранение!K58)</f>
        <v>#REF!</v>
      </c>
      <c r="G42" s="220" t="e">
        <f t="shared" si="10"/>
        <v>#REF!</v>
      </c>
      <c r="H42" s="220" t="e">
        <f t="shared" si="11"/>
        <v>#REF!</v>
      </c>
      <c r="I42" s="265" t="e">
        <f>SUM(ВП!M60,АБ_МВМ!M60,АВ_ВВЛ!M60,АВ_МВЛ!M60,ОП_ВВЛ!M60,ОП_МВЛ!M60,Стоянка!M60,#REF!,Хранение!W58)</f>
        <v>#REF!</v>
      </c>
      <c r="J42" s="217" t="e">
        <f>SUM(ВП!N60,АБ_МВМ!N60,АВ_ВВЛ!N60,АВ_МВЛ!N60,ОП_ВВЛ!N60,ОП_МВЛ!N60,Стоянка!N60,#REF!,Хранение!X58)</f>
        <v>#REF!</v>
      </c>
      <c r="K42" s="220" t="e">
        <f t="shared" si="12"/>
        <v>#REF!</v>
      </c>
      <c r="L42" s="420" t="e">
        <f t="shared" si="13"/>
        <v>#REF!</v>
      </c>
      <c r="M42" s="831" t="e">
        <f t="shared" si="16"/>
        <v>#REF!</v>
      </c>
    </row>
    <row r="43" spans="1:14" outlineLevel="1">
      <c r="A43" s="227" t="s">
        <v>516</v>
      </c>
      <c r="B43" s="230" t="s">
        <v>43</v>
      </c>
      <c r="C43" s="265" t="e">
        <f>SUM(ВП!D61,АБ_МВМ!D61,АВ_ВВЛ!D61,АВ_МВЛ!D61,ОП_ВВЛ!D61,ОП_МВЛ!D61,Стоянка!D61,#REF!,Хранение!H59)</f>
        <v>#REF!</v>
      </c>
      <c r="D43" s="217" t="e">
        <f>SUM(ВП!E61,АБ_МВМ!E61,АВ_ВВЛ!E61,АВ_МВЛ!E61,ОП_ВВЛ!E61,ОП_МВЛ!E61,Стоянка!E61,#REF!,Хранение!I59)</f>
        <v>#REF!</v>
      </c>
      <c r="E43" s="217" t="e">
        <f>SUM(ВП!F61,АБ_МВМ!F61,АВ_ВВЛ!F61,АВ_МВЛ!F61,ОП_ВВЛ!F61,ОП_МВЛ!F61,Стоянка!F61,#REF!,Хранение!J59)</f>
        <v>#REF!</v>
      </c>
      <c r="F43" s="217" t="e">
        <f>SUM(ВП!G61,АБ_МВМ!G61,АВ_ВВЛ!G61,АВ_МВЛ!G61,ОП_ВВЛ!G61,ОП_МВЛ!G61,Стоянка!G61,#REF!,Хранение!K59)</f>
        <v>#REF!</v>
      </c>
      <c r="G43" s="220" t="e">
        <f t="shared" si="10"/>
        <v>#REF!</v>
      </c>
      <c r="H43" s="220" t="e">
        <f t="shared" si="11"/>
        <v>#REF!</v>
      </c>
      <c r="I43" s="265" t="e">
        <f>SUM(ВП!M61,АБ_МВМ!M61,АВ_ВВЛ!M61,АВ_МВЛ!M61,ОП_ВВЛ!M61,ОП_МВЛ!M61,Стоянка!M61,#REF!,Хранение!W59)</f>
        <v>#REF!</v>
      </c>
      <c r="J43" s="217" t="e">
        <f>SUM(ВП!N61,АБ_МВМ!N61,АВ_ВВЛ!N61,АВ_МВЛ!N61,ОП_ВВЛ!N61,ОП_МВЛ!N61,Стоянка!N61,#REF!,Хранение!X59)</f>
        <v>#REF!</v>
      </c>
      <c r="K43" s="220" t="e">
        <f t="shared" si="12"/>
        <v>#REF!</v>
      </c>
      <c r="L43" s="420" t="e">
        <f t="shared" si="13"/>
        <v>#REF!</v>
      </c>
      <c r="M43" s="831" t="e">
        <f t="shared" si="16"/>
        <v>#REF!</v>
      </c>
    </row>
    <row r="44" spans="1:14" s="10" customFormat="1" ht="14.25">
      <c r="A44" s="409" t="s">
        <v>12</v>
      </c>
      <c r="B44" s="410" t="s">
        <v>194</v>
      </c>
      <c r="C44" s="388" t="e">
        <f t="shared" ref="C44:F44" si="19">SUM(C45:C47)</f>
        <v>#REF!</v>
      </c>
      <c r="D44" s="387" t="e">
        <f t="shared" si="19"/>
        <v>#REF!</v>
      </c>
      <c r="E44" s="387" t="e">
        <f t="shared" si="19"/>
        <v>#REF!</v>
      </c>
      <c r="F44" s="387" t="e">
        <f t="shared" si="19"/>
        <v>#REF!</v>
      </c>
      <c r="G44" s="416" t="e">
        <f t="shared" si="10"/>
        <v>#REF!</v>
      </c>
      <c r="H44" s="416" t="e">
        <f t="shared" si="11"/>
        <v>#REF!</v>
      </c>
      <c r="I44" s="388" t="e">
        <f t="shared" ref="I44:J44" si="20">SUM(I45:I47)</f>
        <v>#REF!</v>
      </c>
      <c r="J44" s="387" t="e">
        <f t="shared" si="20"/>
        <v>#REF!</v>
      </c>
      <c r="K44" s="416" t="e">
        <f t="shared" si="12"/>
        <v>#REF!</v>
      </c>
      <c r="L44" s="417" t="e">
        <f t="shared" si="13"/>
        <v>#REF!</v>
      </c>
    </row>
    <row r="45" spans="1:14" ht="25.5">
      <c r="A45" s="227" t="s">
        <v>13</v>
      </c>
      <c r="B45" s="414" t="s">
        <v>303</v>
      </c>
      <c r="C45" s="265" t="e">
        <f>SUM(ВП!D64,АБ_МВМ!D64,АВ_ВВЛ!D64,АВ_МВЛ!D64,ОП_ВВЛ!D64,ОП_МВЛ!D64,Стоянка!D64,#REF!,Хранение!H62)</f>
        <v>#REF!</v>
      </c>
      <c r="D45" s="217" t="e">
        <f>SUM(ВП!E64,АБ_МВМ!E64,АВ_ВВЛ!E64,АВ_МВЛ!E64,ОП_ВВЛ!E64,ОП_МВЛ!E64,Стоянка!E64,#REF!,Хранение!I62)</f>
        <v>#REF!</v>
      </c>
      <c r="E45" s="217" t="e">
        <f>SUM(ВП!F64,АБ_МВМ!F64,АВ_ВВЛ!F64,АВ_МВЛ!F64,ОП_ВВЛ!F64,ОП_МВЛ!F64,Стоянка!F64,#REF!,Хранение!J62)</f>
        <v>#REF!</v>
      </c>
      <c r="F45" s="217" t="e">
        <f>SUM(ВП!G64,АБ_МВМ!G64,АВ_ВВЛ!G64,АВ_МВЛ!G64,ОП_ВВЛ!G64,ОП_МВЛ!G64,Стоянка!G64,#REF!,Хранение!K62)</f>
        <v>#REF!</v>
      </c>
      <c r="G45" s="220" t="e">
        <f t="shared" si="10"/>
        <v>#REF!</v>
      </c>
      <c r="H45" s="220" t="e">
        <f t="shared" si="11"/>
        <v>#REF!</v>
      </c>
      <c r="I45" s="265" t="e">
        <f>SUM(ВП!M64,АБ_МВМ!M64,АВ_ВВЛ!M64,АВ_МВЛ!M64,ОП_ВВЛ!M64,ОП_МВЛ!M64,Стоянка!M64,#REF!,Хранение!W62)</f>
        <v>#REF!</v>
      </c>
      <c r="J45" s="217" t="e">
        <f>SUM(ВП!N64,АБ_МВМ!N64,АВ_ВВЛ!N64,АВ_МВЛ!N64,ОП_ВВЛ!N64,ОП_МВЛ!N64,Стоянка!N64,#REF!,Хранение!X62)</f>
        <v>#REF!</v>
      </c>
      <c r="K45" s="220" t="e">
        <f t="shared" si="12"/>
        <v>#REF!</v>
      </c>
      <c r="L45" s="420" t="e">
        <f t="shared" si="13"/>
        <v>#REF!</v>
      </c>
    </row>
    <row r="46" spans="1:14" ht="25.5">
      <c r="A46" s="227" t="s">
        <v>16</v>
      </c>
      <c r="B46" s="414" t="s">
        <v>70</v>
      </c>
      <c r="C46" s="265" t="e">
        <f>SUM(ВП!D65,АБ_МВМ!D65,АВ_ВВЛ!D65,АВ_МВЛ!D65,ОП_ВВЛ!D65,ОП_МВЛ!D65,Стоянка!D65,#REF!,Хранение!H63)</f>
        <v>#REF!</v>
      </c>
      <c r="D46" s="217" t="e">
        <f>SUM(ВП!E65,АБ_МВМ!E65,АВ_ВВЛ!E65,АВ_МВЛ!E65,ОП_ВВЛ!E65,ОП_МВЛ!E65,Стоянка!E65,#REF!,Хранение!I63)</f>
        <v>#REF!</v>
      </c>
      <c r="E46" s="217" t="e">
        <f>SUM(ВП!F65,АБ_МВМ!F65,АВ_ВВЛ!F65,АВ_МВЛ!F65,ОП_ВВЛ!F65,ОП_МВЛ!F65,Стоянка!F65,#REF!,Хранение!J63)</f>
        <v>#REF!</v>
      </c>
      <c r="F46" s="217" t="e">
        <f>SUM(ВП!G65,АБ_МВМ!G65,АВ_ВВЛ!G65,АВ_МВЛ!G65,ОП_ВВЛ!G65,ОП_МВЛ!G65,Стоянка!G65,#REF!,Хранение!K63)</f>
        <v>#REF!</v>
      </c>
      <c r="G46" s="220" t="e">
        <f t="shared" si="10"/>
        <v>#REF!</v>
      </c>
      <c r="H46" s="220" t="e">
        <f t="shared" si="11"/>
        <v>#REF!</v>
      </c>
      <c r="I46" s="265" t="e">
        <f>SUM(ВП!M65,АБ_МВМ!M65,АВ_ВВЛ!M65,АВ_МВЛ!M65,ОП_ВВЛ!M65,ОП_МВЛ!M65,Стоянка!M65,#REF!,Хранение!W63)</f>
        <v>#REF!</v>
      </c>
      <c r="J46" s="217" t="e">
        <f>SUM(ВП!N65,АБ_МВМ!N65,АВ_ВВЛ!N65,АВ_МВЛ!N65,ОП_ВВЛ!N65,ОП_МВЛ!N65,Стоянка!N65,#REF!,Хранение!X63)</f>
        <v>#REF!</v>
      </c>
      <c r="K46" s="220" t="e">
        <f t="shared" si="12"/>
        <v>#REF!</v>
      </c>
      <c r="L46" s="420" t="e">
        <f t="shared" si="13"/>
        <v>#REF!</v>
      </c>
    </row>
    <row r="47" spans="1:14" ht="25.5">
      <c r="A47" s="227" t="s">
        <v>19</v>
      </c>
      <c r="B47" s="414" t="s">
        <v>1</v>
      </c>
      <c r="C47" s="265" t="e">
        <f>SUM(ВП!D66,АБ_МВМ!D66,АВ_ВВЛ!D66,АВ_МВЛ!D66,ОП_ВВЛ!D66,ОП_МВЛ!D66,Стоянка!D66,#REF!,Хранение!H64)</f>
        <v>#REF!</v>
      </c>
      <c r="D47" s="217" t="e">
        <f>SUM(ВП!E66,АБ_МВМ!E66,АВ_ВВЛ!E66,АВ_МВЛ!E66,ОП_ВВЛ!E66,ОП_МВЛ!E66,Стоянка!E66,#REF!,Хранение!I64)</f>
        <v>#REF!</v>
      </c>
      <c r="E47" s="217" t="e">
        <f>SUM(ВП!F66,АБ_МВМ!F66,АВ_ВВЛ!F66,АВ_МВЛ!F66,ОП_ВВЛ!F66,ОП_МВЛ!F66,Стоянка!F66,#REF!,Хранение!J64)</f>
        <v>#REF!</v>
      </c>
      <c r="F47" s="217" t="e">
        <f>SUM(ВП!G66,АБ_МВМ!G66,АВ_ВВЛ!G66,АВ_МВЛ!G66,ОП_ВВЛ!G66,ОП_МВЛ!G66,Стоянка!G66,#REF!,Хранение!K64)</f>
        <v>#REF!</v>
      </c>
      <c r="G47" s="220" t="e">
        <f t="shared" si="10"/>
        <v>#REF!</v>
      </c>
      <c r="H47" s="220" t="e">
        <f t="shared" si="11"/>
        <v>#REF!</v>
      </c>
      <c r="I47" s="265" t="e">
        <f>SUM(ВП!M66,АБ_МВМ!M66,АВ_ВВЛ!M66,АВ_МВЛ!M66,ОП_ВВЛ!M66,ОП_МВЛ!M66,Стоянка!M66,#REF!,Хранение!W64)</f>
        <v>#REF!</v>
      </c>
      <c r="J47" s="217" t="e">
        <f>SUM(ВП!N66,АБ_МВМ!N66,АВ_ВВЛ!N66,АВ_МВЛ!N66,ОП_ВВЛ!N66,ОП_МВЛ!N66,Стоянка!N66,#REF!,Хранение!X64)</f>
        <v>#REF!</v>
      </c>
      <c r="K47" s="220" t="e">
        <f t="shared" si="12"/>
        <v>#REF!</v>
      </c>
      <c r="L47" s="420" t="e">
        <f t="shared" si="13"/>
        <v>#REF!</v>
      </c>
      <c r="M47" s="54"/>
      <c r="N47" s="54"/>
    </row>
    <row r="48" spans="1:14" s="10" customFormat="1" ht="25.5">
      <c r="A48" s="409" t="s">
        <v>67</v>
      </c>
      <c r="B48" s="415" t="s">
        <v>195</v>
      </c>
      <c r="C48" s="388" t="e">
        <f>C49+C50</f>
        <v>#REF!</v>
      </c>
      <c r="D48" s="387" t="e">
        <f>D49+D50</f>
        <v>#REF!</v>
      </c>
      <c r="E48" s="387" t="e">
        <f>E49+E50</f>
        <v>#REF!</v>
      </c>
      <c r="F48" s="387" t="e">
        <f>F49+F50</f>
        <v>#REF!</v>
      </c>
      <c r="G48" s="416" t="e">
        <f t="shared" si="10"/>
        <v>#REF!</v>
      </c>
      <c r="H48" s="416" t="e">
        <f t="shared" si="11"/>
        <v>#REF!</v>
      </c>
      <c r="I48" s="388" t="e">
        <f>I49+I50</f>
        <v>#REF!</v>
      </c>
      <c r="J48" s="387" t="e">
        <f>J49+J50</f>
        <v>#REF!</v>
      </c>
      <c r="K48" s="416" t="e">
        <f t="shared" si="12"/>
        <v>#REF!</v>
      </c>
      <c r="L48" s="417" t="e">
        <f t="shared" si="13"/>
        <v>#REF!</v>
      </c>
    </row>
    <row r="49" spans="1:12">
      <c r="A49" s="227" t="s">
        <v>73</v>
      </c>
      <c r="B49" s="230" t="s">
        <v>5</v>
      </c>
      <c r="C49" s="265" t="e">
        <f>SUM(ВП!D69,АБ_МВМ!D69,АВ_ВВЛ!D69,АВ_МВЛ!D69,ОП_ВВЛ!D69,ОП_МВЛ!D69,Стоянка!D69,#REF!,Хранение!H66)</f>
        <v>#REF!</v>
      </c>
      <c r="D49" s="217" t="e">
        <f>SUM(ВП!E69,АБ_МВМ!E69,АВ_ВВЛ!E69,АВ_МВЛ!E69,ОП_ВВЛ!E69,ОП_МВЛ!E69,Стоянка!E69,#REF!,Хранение!I66)</f>
        <v>#REF!</v>
      </c>
      <c r="E49" s="217" t="e">
        <f>SUM(ВП!F69,АБ_МВМ!F69,АВ_ВВЛ!F69,АВ_МВЛ!F69,ОП_ВВЛ!F69,ОП_МВЛ!F69,Стоянка!F69,#REF!,Хранение!J66)</f>
        <v>#REF!</v>
      </c>
      <c r="F49" s="217" t="e">
        <f>SUM(ВП!G69,АБ_МВМ!G69,АВ_ВВЛ!G69,АВ_МВЛ!G69,ОП_ВВЛ!G69,ОП_МВЛ!G69,Стоянка!G69,#REF!,Хранение!K66)</f>
        <v>#REF!</v>
      </c>
      <c r="G49" s="220" t="e">
        <f t="shared" si="10"/>
        <v>#REF!</v>
      </c>
      <c r="H49" s="220" t="e">
        <f t="shared" si="11"/>
        <v>#REF!</v>
      </c>
      <c r="I49" s="265" t="e">
        <f>SUM(ВП!M69,АБ_МВМ!M69,АВ_ВВЛ!M69,АВ_МВЛ!M69,ОП_ВВЛ!M69,ОП_МВЛ!M69,Стоянка!M69,#REF!,Хранение!W66)</f>
        <v>#REF!</v>
      </c>
      <c r="J49" s="265" t="e">
        <f>SUM(ВП!N69,АБ_МВМ!N69,АВ_ВВЛ!N69,АВ_МВЛ!N69,ОП_ВВЛ!N69,ОП_МВЛ!N69,Стоянка!N69,#REF!,Хранение!X66)</f>
        <v>#REF!</v>
      </c>
      <c r="K49" s="220" t="e">
        <f t="shared" si="12"/>
        <v>#REF!</v>
      </c>
      <c r="L49" s="420" t="e">
        <f t="shared" si="13"/>
        <v>#REF!</v>
      </c>
    </row>
    <row r="50" spans="1:12">
      <c r="A50" s="227" t="s">
        <v>74</v>
      </c>
      <c r="B50" s="230" t="s">
        <v>6</v>
      </c>
      <c r="C50" s="265" t="e">
        <f>SUM(ВП!D72,АБ_МВМ!D72,АВ_ВВЛ!D72,АВ_МВЛ!D72,ОП_ВВЛ!D72,ОП_МВЛ!D72,Стоянка!D72,#REF!)</f>
        <v>#REF!</v>
      </c>
      <c r="D50" s="217" t="e">
        <f>SUM(ВП!E72,АБ_МВМ!E72,АВ_ВВЛ!E72,АВ_МВЛ!E72,ОП_ВВЛ!E72,ОП_МВЛ!E72,Стоянка!E72,#REF!)</f>
        <v>#REF!</v>
      </c>
      <c r="E50" s="217" t="e">
        <f>SUM(ВП!F72,АБ_МВМ!F72,АВ_ВВЛ!F72,АВ_МВЛ!F72,ОП_ВВЛ!F72,ОП_МВЛ!F72,Стоянка!F72,#REF!)</f>
        <v>#REF!</v>
      </c>
      <c r="F50" s="217" t="e">
        <f>SUM(ВП!G72,АБ_МВМ!G72,АВ_ВВЛ!G72,АВ_МВЛ!G72,ОП_ВВЛ!G72,ОП_МВЛ!G72,Стоянка!G72,#REF!)</f>
        <v>#REF!</v>
      </c>
      <c r="G50" s="220" t="e">
        <f t="shared" si="10"/>
        <v>#REF!</v>
      </c>
      <c r="H50" s="220" t="e">
        <f t="shared" si="11"/>
        <v>#REF!</v>
      </c>
      <c r="I50" s="265" t="e">
        <f>SUM(ВП!M72,АБ_МВМ!M72,АВ_ВВЛ!M72,АВ_МВЛ!M72,ОП_ВВЛ!M72,ОП_МВЛ!M72,Стоянка!M72,#REF!)</f>
        <v>#REF!</v>
      </c>
      <c r="J50" s="217" t="e">
        <f>SUM(ВП!N72,АБ_МВМ!N72,АВ_ВВЛ!N72,АВ_МВЛ!N72,ОП_ВВЛ!N72,ОП_МВЛ!N72,Стоянка!N72,#REF!)</f>
        <v>#REF!</v>
      </c>
      <c r="K50" s="220" t="e">
        <f t="shared" si="12"/>
        <v>#REF!</v>
      </c>
      <c r="L50" s="420" t="e">
        <f t="shared" si="13"/>
        <v>#REF!</v>
      </c>
    </row>
    <row r="51" spans="1:12" s="10" customFormat="1" ht="25.5">
      <c r="A51" s="409" t="s">
        <v>68</v>
      </c>
      <c r="B51" s="415" t="s">
        <v>98</v>
      </c>
      <c r="C51" s="388" t="e">
        <f t="shared" ref="C51:F51" si="21">SUM(C52:C53)</f>
        <v>#REF!</v>
      </c>
      <c r="D51" s="387" t="e">
        <f t="shared" si="21"/>
        <v>#REF!</v>
      </c>
      <c r="E51" s="387" t="e">
        <f t="shared" si="21"/>
        <v>#REF!</v>
      </c>
      <c r="F51" s="387" t="e">
        <f t="shared" si="21"/>
        <v>#REF!</v>
      </c>
      <c r="G51" s="416" t="e">
        <f t="shared" si="10"/>
        <v>#REF!</v>
      </c>
      <c r="H51" s="416" t="e">
        <f t="shared" si="11"/>
        <v>#REF!</v>
      </c>
      <c r="I51" s="388" t="e">
        <f t="shared" ref="I51:J51" si="22">SUM(I52:I53)</f>
        <v>#REF!</v>
      </c>
      <c r="J51" s="387" t="e">
        <f t="shared" si="22"/>
        <v>#REF!</v>
      </c>
      <c r="K51" s="416" t="e">
        <f t="shared" si="12"/>
        <v>#REF!</v>
      </c>
      <c r="L51" s="417" t="e">
        <f t="shared" si="13"/>
        <v>#REF!</v>
      </c>
    </row>
    <row r="52" spans="1:12">
      <c r="A52" s="227" t="s">
        <v>75</v>
      </c>
      <c r="B52" s="230" t="s">
        <v>5</v>
      </c>
      <c r="C52" s="265" t="e">
        <f>SUM(ВП!D111,АБ_МВМ!D111,АВ_ВВЛ!D111,АВ_МВЛ!D111,ОП_ВВЛ!D111,ОП_МВЛ!D111,Стоянка!D111,#REF!,Хранение!H106)</f>
        <v>#REF!</v>
      </c>
      <c r="D52" s="217" t="e">
        <f>SUM(ВП!E111,АБ_МВМ!E111,АВ_ВВЛ!E111,АВ_МВЛ!E111,ОП_ВВЛ!E111,ОП_МВЛ!E111,Стоянка!E111,#REF!,Хранение!I106)</f>
        <v>#REF!</v>
      </c>
      <c r="E52" s="217" t="e">
        <f>SUM(#REF!,Хранение!J106)</f>
        <v>#REF!</v>
      </c>
      <c r="F52" s="217" t="e">
        <f>SUM(#REF!,Хранение!K106)</f>
        <v>#REF!</v>
      </c>
      <c r="G52" s="220" t="e">
        <f t="shared" si="10"/>
        <v>#REF!</v>
      </c>
      <c r="H52" s="220" t="e">
        <f t="shared" si="11"/>
        <v>#REF!</v>
      </c>
      <c r="I52" s="265" t="e">
        <f>SUM(#REF!,Хранение!U106)</f>
        <v>#REF!</v>
      </c>
      <c r="J52" s="217" t="e">
        <f>SUM(#REF!,Хранение!V106)</f>
        <v>#REF!</v>
      </c>
      <c r="K52" s="220" t="e">
        <f t="shared" si="12"/>
        <v>#REF!</v>
      </c>
      <c r="L52" s="420" t="e">
        <f t="shared" si="13"/>
        <v>#REF!</v>
      </c>
    </row>
    <row r="53" spans="1:12">
      <c r="A53" s="227" t="s">
        <v>76</v>
      </c>
      <c r="B53" s="230" t="s">
        <v>6</v>
      </c>
      <c r="C53" s="265" t="e">
        <f>SUM(ВП!D114,АБ_МВМ!D114,АВ_ВВЛ!D114,АВ_МВЛ!D114,ОП_ВВЛ!D114,ОП_МВЛ!D114,Стоянка!D114,#REF!)</f>
        <v>#REF!</v>
      </c>
      <c r="D53" s="217" t="e">
        <f>SUM(ВП!E114,АБ_МВМ!E114,АВ_ВВЛ!E114,АВ_МВЛ!E114,ОП_ВВЛ!E114,ОП_МВЛ!E114,Стоянка!E114,#REF!)</f>
        <v>#REF!</v>
      </c>
      <c r="E53" s="217" t="e">
        <f>SUM(#REF!)</f>
        <v>#REF!</v>
      </c>
      <c r="F53" s="217" t="e">
        <f>SUM(#REF!)</f>
        <v>#REF!</v>
      </c>
      <c r="G53" s="220" t="e">
        <f t="shared" si="10"/>
        <v>#REF!</v>
      </c>
      <c r="H53" s="220" t="e">
        <f t="shared" si="11"/>
        <v>#REF!</v>
      </c>
      <c r="I53" s="265" t="e">
        <f>SUM(#REF!)</f>
        <v>#REF!</v>
      </c>
      <c r="J53" s="217" t="e">
        <f>SUM(#REF!)</f>
        <v>#REF!</v>
      </c>
      <c r="K53" s="220" t="e">
        <f t="shared" si="12"/>
        <v>#REF!</v>
      </c>
      <c r="L53" s="420" t="e">
        <f t="shared" si="13"/>
        <v>#REF!</v>
      </c>
    </row>
    <row r="54" spans="1:12" s="10" customFormat="1" ht="40.5" customHeight="1">
      <c r="A54" s="409" t="s">
        <v>72</v>
      </c>
      <c r="B54" s="410" t="s">
        <v>530</v>
      </c>
      <c r="C54" s="388" t="e">
        <f>C51-C9</f>
        <v>#REF!</v>
      </c>
      <c r="D54" s="387" t="e">
        <f t="shared" ref="D54:F54" si="23">D51-D9</f>
        <v>#REF!</v>
      </c>
      <c r="E54" s="387" t="e">
        <f t="shared" si="23"/>
        <v>#REF!</v>
      </c>
      <c r="F54" s="387" t="e">
        <f t="shared" si="23"/>
        <v>#REF!</v>
      </c>
      <c r="G54" s="416" t="e">
        <f t="shared" si="10"/>
        <v>#REF!</v>
      </c>
      <c r="H54" s="416" t="e">
        <f t="shared" si="11"/>
        <v>#REF!</v>
      </c>
      <c r="I54" s="388" t="e">
        <f>I51-I9</f>
        <v>#REF!</v>
      </c>
      <c r="J54" s="387" t="e">
        <f>J51-J9</f>
        <v>#REF!</v>
      </c>
      <c r="K54" s="416" t="e">
        <f t="shared" si="12"/>
        <v>#REF!</v>
      </c>
      <c r="L54" s="417" t="e">
        <f t="shared" si="13"/>
        <v>#REF!</v>
      </c>
    </row>
    <row r="55" spans="1:12" s="10" customFormat="1" ht="38.25">
      <c r="A55" s="409" t="s">
        <v>78</v>
      </c>
      <c r="B55" s="410" t="s">
        <v>531</v>
      </c>
      <c r="C55" s="388" t="e">
        <f>C51-C48</f>
        <v>#REF!</v>
      </c>
      <c r="D55" s="387" t="e">
        <f t="shared" ref="D55:F55" si="24">D51-D48</f>
        <v>#REF!</v>
      </c>
      <c r="E55" s="387" t="e">
        <f t="shared" si="24"/>
        <v>#REF!</v>
      </c>
      <c r="F55" s="387" t="e">
        <f t="shared" si="24"/>
        <v>#REF!</v>
      </c>
      <c r="G55" s="416" t="e">
        <f t="shared" ref="G55" si="25">IF(C55=0,"-",D55/C55)</f>
        <v>#REF!</v>
      </c>
      <c r="H55" s="416" t="e">
        <f t="shared" ref="H55" si="26">IF(D55=0,"-",E55/D55)</f>
        <v>#REF!</v>
      </c>
      <c r="I55" s="388" t="e">
        <f t="shared" ref="I55:J55" si="27">I51-I48</f>
        <v>#REF!</v>
      </c>
      <c r="J55" s="387" t="e">
        <f t="shared" si="27"/>
        <v>#REF!</v>
      </c>
      <c r="K55" s="416" t="e">
        <f t="shared" ref="K55" si="28">IF(D55=0,"-",I55/D55)</f>
        <v>#REF!</v>
      </c>
      <c r="L55" s="417" t="e">
        <f t="shared" ref="L55" si="29">IF(I55=0,"-",J55/I55)</f>
        <v>#REF!</v>
      </c>
    </row>
    <row r="56" spans="1:12" s="10" customFormat="1" ht="14.25">
      <c r="A56" s="409" t="s">
        <v>78</v>
      </c>
      <c r="B56" s="422" t="s">
        <v>4</v>
      </c>
      <c r="C56" s="453" t="e">
        <f>IF(C48=0,0,C55/C48)</f>
        <v>#REF!</v>
      </c>
      <c r="D56" s="246" t="e">
        <f t="shared" ref="D56:F56" si="30">IF(D48=0,0,D55/D48)</f>
        <v>#REF!</v>
      </c>
      <c r="E56" s="246" t="e">
        <f t="shared" si="30"/>
        <v>#REF!</v>
      </c>
      <c r="F56" s="246" t="e">
        <f t="shared" si="30"/>
        <v>#REF!</v>
      </c>
      <c r="G56" s="416" t="e">
        <f t="shared" si="10"/>
        <v>#REF!</v>
      </c>
      <c r="H56" s="416" t="e">
        <f t="shared" si="11"/>
        <v>#REF!</v>
      </c>
      <c r="I56" s="453" t="e">
        <f t="shared" ref="I56:J56" si="31">IF(I48=0,0,I55/I48)</f>
        <v>#REF!</v>
      </c>
      <c r="J56" s="246" t="e">
        <f t="shared" si="31"/>
        <v>#REF!</v>
      </c>
      <c r="K56" s="416" t="e">
        <f t="shared" si="12"/>
        <v>#REF!</v>
      </c>
      <c r="L56" s="417" t="e">
        <f t="shared" si="13"/>
        <v>#REF!</v>
      </c>
    </row>
    <row r="57" spans="1:12" s="10" customFormat="1" ht="14.25">
      <c r="A57" s="409" t="s">
        <v>81</v>
      </c>
      <c r="B57" s="423" t="s">
        <v>101</v>
      </c>
      <c r="C57" s="424"/>
      <c r="D57" s="218"/>
      <c r="E57" s="218"/>
      <c r="F57" s="218"/>
      <c r="G57" s="416" t="str">
        <f t="shared" si="10"/>
        <v>-</v>
      </c>
      <c r="H57" s="416" t="str">
        <f t="shared" si="11"/>
        <v>-</v>
      </c>
      <c r="I57" s="424"/>
      <c r="J57" s="218"/>
      <c r="K57" s="416" t="str">
        <f t="shared" si="12"/>
        <v>-</v>
      </c>
      <c r="L57" s="417" t="str">
        <f t="shared" si="13"/>
        <v>-</v>
      </c>
    </row>
    <row r="58" spans="1:12" s="10" customFormat="1" ht="28.5" customHeight="1" thickBot="1">
      <c r="A58" s="202" t="s">
        <v>82</v>
      </c>
      <c r="B58" s="203" t="s">
        <v>100</v>
      </c>
      <c r="C58" s="189" t="e">
        <f>C55+C57</f>
        <v>#REF!</v>
      </c>
      <c r="D58" s="190" t="e">
        <f t="shared" ref="D58:F58" si="32">D55+D57</f>
        <v>#REF!</v>
      </c>
      <c r="E58" s="190" t="e">
        <f t="shared" si="32"/>
        <v>#REF!</v>
      </c>
      <c r="F58" s="190" t="e">
        <f t="shared" si="32"/>
        <v>#REF!</v>
      </c>
      <c r="G58" s="204" t="e">
        <f t="shared" si="10"/>
        <v>#REF!</v>
      </c>
      <c r="H58" s="204" t="e">
        <f t="shared" si="11"/>
        <v>#REF!</v>
      </c>
      <c r="I58" s="189" t="e">
        <f t="shared" ref="I58:J58" si="33">I55+I57</f>
        <v>#REF!</v>
      </c>
      <c r="J58" s="190" t="e">
        <f t="shared" si="33"/>
        <v>#REF!</v>
      </c>
      <c r="K58" s="204" t="e">
        <f t="shared" si="12"/>
        <v>#REF!</v>
      </c>
      <c r="L58" s="205" t="e">
        <f t="shared" si="13"/>
        <v>#REF!</v>
      </c>
    </row>
    <row r="61" spans="1:12">
      <c r="G61" s="147"/>
      <c r="H61" s="147"/>
      <c r="I61" s="148"/>
    </row>
    <row r="62" spans="1:12">
      <c r="G62" s="147"/>
      <c r="H62" s="147"/>
    </row>
    <row r="63" spans="1:12">
      <c r="G63" s="147"/>
      <c r="H63" s="147"/>
    </row>
  </sheetData>
  <mergeCells count="10">
    <mergeCell ref="K7:L7"/>
    <mergeCell ref="A2:I2"/>
    <mergeCell ref="A3:I3"/>
    <mergeCell ref="A5:I5"/>
    <mergeCell ref="C7:F7"/>
    <mergeCell ref="G7:H7"/>
    <mergeCell ref="I7:J7"/>
    <mergeCell ref="A4:L4"/>
    <mergeCell ref="B7:B8"/>
    <mergeCell ref="A7:A8"/>
  </mergeCells>
  <pageMargins left="0.7" right="0.7" top="0.75" bottom="0.75" header="0.3" footer="0.3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theme="3" tint="0.59999389629810485"/>
  </sheetPr>
  <dimension ref="A2:AC130"/>
  <sheetViews>
    <sheetView zoomScale="80" zoomScaleNormal="80" workbookViewId="0">
      <pane xSplit="2" ySplit="21" topLeftCell="C22" activePane="bottomRight" state="frozen"/>
      <selection activeCell="O3" sqref="O3"/>
      <selection pane="topRight" activeCell="O3" sqref="O3"/>
      <selection pane="bottomLeft" activeCell="O3" sqref="O3"/>
      <selection pane="bottomRight" activeCell="M32" sqref="M32"/>
    </sheetView>
  </sheetViews>
  <sheetFormatPr defaultColWidth="9.140625" defaultRowHeight="15" outlineLevelRow="1"/>
  <cols>
    <col min="1" max="1" width="8" style="1" customWidth="1"/>
    <col min="2" max="2" width="36.85546875" style="1" customWidth="1"/>
    <col min="3" max="3" width="21.28515625" style="1" customWidth="1"/>
    <col min="4" max="7" width="13.140625" style="1" customWidth="1"/>
    <col min="8" max="12" width="13.85546875" style="1" customWidth="1"/>
    <col min="13" max="14" width="14.5703125" style="1" customWidth="1"/>
    <col min="15" max="16" width="13.5703125" style="1" customWidth="1"/>
    <col min="17" max="17" width="10.42578125" style="1" customWidth="1"/>
    <col min="18" max="18" width="13" style="1" bestFit="1" customWidth="1"/>
    <col min="19" max="19" width="22.42578125" style="1" customWidth="1"/>
    <col min="20" max="20" width="14.42578125" style="1" customWidth="1"/>
    <col min="21" max="21" width="9.28515625" style="1" bestFit="1" customWidth="1"/>
    <col min="22" max="22" width="11" style="1" bestFit="1" customWidth="1"/>
    <col min="23" max="23" width="9.42578125" style="1" bestFit="1" customWidth="1"/>
    <col min="24" max="24" width="13.140625" style="1" customWidth="1"/>
    <col min="25" max="16384" width="9.140625" style="1"/>
  </cols>
  <sheetData>
    <row r="2" spans="1:16" ht="15" customHeight="1">
      <c r="A2" s="1290" t="s">
        <v>202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  <c r="M2" s="54"/>
      <c r="N2" s="54"/>
    </row>
    <row r="3" spans="1:16" ht="15.75">
      <c r="A3" s="1290" t="s">
        <v>203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</row>
    <row r="4" spans="1:16" ht="18.75">
      <c r="A4" s="1303" t="s">
        <v>209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</row>
    <row r="5" spans="1:16" s="51" customFormat="1" ht="20.25">
      <c r="A5" s="1227" t="str">
        <f>Сравн._табл.!A1</f>
        <v>___________________________________________</v>
      </c>
      <c r="B5" s="1227"/>
      <c r="C5" s="1227"/>
      <c r="D5" s="1227"/>
      <c r="E5" s="1227"/>
      <c r="F5" s="1227"/>
      <c r="G5" s="1227"/>
      <c r="H5" s="1227"/>
      <c r="I5" s="1227"/>
      <c r="J5" s="1227"/>
      <c r="K5" s="1227"/>
      <c r="L5" s="1227"/>
    </row>
    <row r="6" spans="1:16" s="51" customFormat="1" ht="12.7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</row>
    <row r="7" spans="1:16" s="51" customFormat="1" ht="12.75" outlineLevel="1">
      <c r="A7" s="50"/>
      <c r="B7" s="50"/>
      <c r="C7" s="50"/>
      <c r="D7" s="50"/>
      <c r="E7" s="50"/>
      <c r="F7" s="50"/>
      <c r="G7" s="50"/>
      <c r="H7" s="50"/>
      <c r="I7" s="50"/>
      <c r="J7" s="62" t="s">
        <v>315</v>
      </c>
      <c r="K7" s="62"/>
      <c r="L7" s="62"/>
      <c r="M7" s="62">
        <v>10</v>
      </c>
      <c r="N7" s="65">
        <v>0</v>
      </c>
      <c r="O7" s="65"/>
      <c r="P7" s="65"/>
    </row>
    <row r="8" spans="1:16" s="51" customFormat="1" ht="12.75" outlineLevel="1">
      <c r="A8" s="50"/>
      <c r="B8" s="61"/>
      <c r="C8" s="61"/>
      <c r="D8" s="61"/>
      <c r="E8" s="61"/>
      <c r="F8" s="61"/>
      <c r="G8" s="61"/>
      <c r="H8" s="61"/>
      <c r="I8" s="61"/>
      <c r="J8" s="62" t="s">
        <v>316</v>
      </c>
      <c r="K8" s="62"/>
      <c r="L8" s="62"/>
      <c r="M8" s="62">
        <v>2</v>
      </c>
      <c r="N8" s="65">
        <f t="shared" ref="N8" si="0">12-N7</f>
        <v>12</v>
      </c>
      <c r="O8" s="65"/>
      <c r="P8" s="65"/>
    </row>
    <row r="9" spans="1:16" s="51" customFormat="1" ht="12.75" outlineLevel="1">
      <c r="A9" s="50"/>
      <c r="B9" s="61"/>
      <c r="C9" s="61"/>
      <c r="D9" s="61"/>
      <c r="E9" s="61"/>
      <c r="F9" s="61"/>
      <c r="G9" s="61"/>
      <c r="H9" s="61"/>
      <c r="I9" s="61"/>
      <c r="J9" s="65" t="s">
        <v>338</v>
      </c>
      <c r="K9" s="65"/>
      <c r="L9" s="65"/>
      <c r="M9" s="62" t="e">
        <f>IF((M22-E22)/E22=0,0,IF((M22-H22)/H22&gt;0,0.4,0.3))</f>
        <v>#REF!</v>
      </c>
      <c r="N9" s="62" t="e">
        <f>IF((N22-M22)/M22=0,0,IF((N22-M22)/M22&gt;0,0.4,0.3))</f>
        <v>#REF!</v>
      </c>
      <c r="O9" s="65"/>
      <c r="P9" s="65"/>
    </row>
    <row r="10" spans="1:16" s="51" customFormat="1" ht="12.75" outlineLevel="1">
      <c r="A10" s="50"/>
      <c r="B10" s="61"/>
      <c r="C10" s="61"/>
      <c r="D10" s="61"/>
      <c r="E10" s="61"/>
      <c r="F10" s="61"/>
      <c r="G10" s="61"/>
      <c r="H10" s="61"/>
      <c r="I10" s="61"/>
      <c r="J10" s="65" t="s">
        <v>339</v>
      </c>
      <c r="K10" s="65"/>
      <c r="L10" s="65"/>
      <c r="M10" s="62" t="e">
        <f>IF((M22-E22)/E22=0,0,IF((M22-E22)/E22&gt;0,0.1,0.25))</f>
        <v>#REF!</v>
      </c>
      <c r="N10" s="62" t="e">
        <f>IF((N22-M22)/M22=0,0,IF((N22-M22)/M22&gt;0,0.1,0.25))</f>
        <v>#REF!</v>
      </c>
      <c r="O10" s="65"/>
      <c r="P10" s="65"/>
    </row>
    <row r="11" spans="1:16" s="51" customFormat="1" ht="12.75" outlineLevel="1">
      <c r="A11" s="50"/>
      <c r="B11" s="61"/>
      <c r="C11" s="61"/>
      <c r="D11" s="61"/>
      <c r="E11" s="61"/>
      <c r="F11" s="61"/>
      <c r="G11" s="61"/>
      <c r="H11" s="61"/>
      <c r="I11" s="61"/>
      <c r="J11" s="65" t="s">
        <v>399</v>
      </c>
      <c r="K11" s="65"/>
      <c r="L11" s="65"/>
      <c r="M11" s="120">
        <f>Условия!E3</f>
        <v>4.2999999999999997E-2</v>
      </c>
      <c r="N11" s="820">
        <f>Условия!F3</f>
        <v>3.7999999999999999E-2</v>
      </c>
      <c r="O11" s="65"/>
      <c r="P11" s="65"/>
    </row>
    <row r="12" spans="1:16" s="51" customFormat="1" ht="12.75" outlineLevel="1">
      <c r="A12" s="50"/>
      <c r="B12" s="61"/>
      <c r="C12" s="61"/>
      <c r="D12" s="61"/>
      <c r="E12" s="61"/>
      <c r="F12" s="61"/>
      <c r="G12" s="61"/>
      <c r="H12" s="61"/>
      <c r="I12" s="61"/>
      <c r="J12" s="65" t="s">
        <v>400</v>
      </c>
      <c r="K12" s="65"/>
      <c r="L12" s="65"/>
      <c r="M12" s="120">
        <f>Условия!E4</f>
        <v>5.8999999999999997E-2</v>
      </c>
      <c r="N12" s="120">
        <f>Условия!F4</f>
        <v>4.2000000000000003E-2</v>
      </c>
      <c r="O12" s="65"/>
      <c r="P12" s="65"/>
    </row>
    <row r="13" spans="1:16" s="51" customFormat="1" ht="12.75" outlineLevel="1">
      <c r="A13" s="50"/>
      <c r="B13" s="61"/>
      <c r="C13" s="61"/>
      <c r="D13" s="61"/>
      <c r="E13" s="61"/>
      <c r="F13" s="61"/>
      <c r="G13" s="61"/>
      <c r="H13" s="61"/>
      <c r="I13" s="61"/>
      <c r="J13" s="65" t="s">
        <v>389</v>
      </c>
      <c r="K13" s="65"/>
      <c r="L13" s="65"/>
      <c r="M13" s="121">
        <f>Условия!K19</f>
        <v>1.0589999999999999</v>
      </c>
      <c r="N13" s="821">
        <f>Условия!L19</f>
        <v>1.042</v>
      </c>
      <c r="O13" s="65"/>
      <c r="P13" s="65"/>
    </row>
    <row r="14" spans="1:16" s="51" customFormat="1" ht="12.75" outlineLevel="1">
      <c r="A14" s="50"/>
      <c r="B14" s="61"/>
      <c r="C14" s="61"/>
      <c r="D14" s="61"/>
      <c r="E14" s="61"/>
      <c r="F14" s="61"/>
      <c r="G14" s="61"/>
      <c r="H14" s="61"/>
      <c r="I14" s="61"/>
      <c r="J14" s="65" t="s">
        <v>390</v>
      </c>
      <c r="K14" s="65"/>
      <c r="L14" s="65"/>
      <c r="M14" s="821">
        <f>Условия!K21</f>
        <v>1.0429999999999999</v>
      </c>
      <c r="N14" s="821">
        <f>Условия!L21</f>
        <v>1.034</v>
      </c>
      <c r="O14" s="65"/>
      <c r="P14" s="65"/>
    </row>
    <row r="15" spans="1:16" s="51" customFormat="1" ht="12.75" outlineLevel="1">
      <c r="A15" s="50"/>
      <c r="B15" s="61"/>
      <c r="C15" s="61"/>
      <c r="D15" s="61"/>
      <c r="E15" s="61"/>
      <c r="F15" s="61"/>
      <c r="G15" s="61"/>
      <c r="H15" s="61"/>
      <c r="I15" s="61"/>
      <c r="J15" s="131" t="s">
        <v>391</v>
      </c>
      <c r="K15" s="219"/>
      <c r="L15" s="219"/>
      <c r="M15" s="121">
        <f>Условия!E6</f>
        <v>66.400000000000006</v>
      </c>
      <c r="N15" s="121">
        <f>Условия!F6</f>
        <v>64.900000000000006</v>
      </c>
      <c r="O15" s="65"/>
      <c r="P15" s="65"/>
    </row>
    <row r="16" spans="1:16" s="51" customFormat="1" ht="12.75" outlineLevel="1">
      <c r="A16" s="50"/>
      <c r="B16" s="50"/>
      <c r="C16" s="50"/>
      <c r="D16" s="50"/>
      <c r="E16" s="50"/>
      <c r="F16" s="50"/>
      <c r="G16" s="50"/>
      <c r="H16" s="50"/>
      <c r="I16" s="50"/>
      <c r="J16" s="219" t="s">
        <v>427</v>
      </c>
      <c r="K16" s="219"/>
      <c r="L16" s="219"/>
      <c r="M16" s="223" t="e">
        <f>IF(E29=0,0,E32/E29)</f>
        <v>#REF!</v>
      </c>
      <c r="N16" s="223" t="e">
        <f>M16</f>
        <v>#REF!</v>
      </c>
      <c r="O16" s="65"/>
      <c r="P16" s="65"/>
    </row>
    <row r="17" spans="1:29" s="51" customFormat="1" ht="12.75" outlineLevel="1">
      <c r="A17" s="50"/>
      <c r="B17" s="50"/>
      <c r="C17" s="50"/>
      <c r="D17" s="50"/>
      <c r="E17" s="50"/>
      <c r="F17" s="50"/>
      <c r="G17" s="50"/>
      <c r="H17" s="50"/>
      <c r="I17" s="50"/>
      <c r="J17" s="219" t="s">
        <v>428</v>
      </c>
      <c r="K17" s="219"/>
      <c r="L17" s="219"/>
      <c r="M17" s="223" t="e">
        <f>IF(E30=0,0,E33/E30)</f>
        <v>#REF!</v>
      </c>
      <c r="N17" s="223" t="e">
        <f>M17</f>
        <v>#REF!</v>
      </c>
      <c r="O17" s="65"/>
      <c r="P17" s="65"/>
    </row>
    <row r="18" spans="1:29" s="51" customFormat="1" ht="13.5" outlineLevel="1" thickBot="1">
      <c r="A18" s="50"/>
      <c r="B18" s="50"/>
      <c r="C18" s="61"/>
      <c r="D18" s="392"/>
      <c r="E18" s="392"/>
      <c r="F18" s="392"/>
      <c r="G18" s="392"/>
      <c r="H18" s="50"/>
      <c r="I18" s="50"/>
      <c r="J18" s="61"/>
      <c r="K18" s="219"/>
      <c r="L18" s="219"/>
      <c r="M18" s="391"/>
      <c r="N18" s="391"/>
      <c r="O18" s="65"/>
      <c r="P18" s="65"/>
    </row>
    <row r="19" spans="1:29" ht="14.45" customHeight="1">
      <c r="A19" s="1297"/>
      <c r="B19" s="1295" t="s">
        <v>0</v>
      </c>
      <c r="C19" s="1307" t="s">
        <v>143</v>
      </c>
      <c r="D19" s="1218" t="s">
        <v>191</v>
      </c>
      <c r="E19" s="1219"/>
      <c r="F19" s="1219"/>
      <c r="G19" s="1219"/>
      <c r="H19" s="1219"/>
      <c r="I19" s="1219"/>
      <c r="J19" s="1220"/>
      <c r="K19" s="650"/>
      <c r="L19" s="651"/>
      <c r="M19" s="1228" t="s">
        <v>380</v>
      </c>
      <c r="N19" s="1229"/>
      <c r="O19" s="1229"/>
      <c r="P19" s="1230"/>
    </row>
    <row r="20" spans="1:29" ht="39" customHeight="1">
      <c r="A20" s="1304"/>
      <c r="B20" s="1305"/>
      <c r="C20" s="1308"/>
      <c r="D20" s="1301" t="s">
        <v>517</v>
      </c>
      <c r="E20" s="1310"/>
      <c r="F20" s="1310"/>
      <c r="G20" s="1302"/>
      <c r="H20" s="1311" t="s">
        <v>417</v>
      </c>
      <c r="I20" s="1312"/>
      <c r="J20" s="1313"/>
      <c r="K20" s="521"/>
      <c r="L20" s="603"/>
      <c r="M20" s="1301" t="s">
        <v>518</v>
      </c>
      <c r="N20" s="1302"/>
      <c r="O20" s="1299" t="s">
        <v>417</v>
      </c>
      <c r="P20" s="1300"/>
    </row>
    <row r="21" spans="1:29" ht="26.25">
      <c r="A21" s="1298"/>
      <c r="B21" s="1306"/>
      <c r="C21" s="1309"/>
      <c r="D21" s="521" t="s">
        <v>423</v>
      </c>
      <c r="E21" s="522" t="s">
        <v>422</v>
      </c>
      <c r="F21" s="522">
        <v>2016</v>
      </c>
      <c r="G21" s="523">
        <v>2017</v>
      </c>
      <c r="H21" s="602" t="s">
        <v>424</v>
      </c>
      <c r="I21" s="522" t="s">
        <v>420</v>
      </c>
      <c r="J21" s="603" t="s">
        <v>421</v>
      </c>
      <c r="K21" s="521"/>
      <c r="L21" s="603"/>
      <c r="M21" s="521">
        <v>2016</v>
      </c>
      <c r="N21" s="523">
        <v>2017</v>
      </c>
      <c r="O21" s="602" t="s">
        <v>420</v>
      </c>
      <c r="P21" s="603" t="s">
        <v>421</v>
      </c>
    </row>
    <row r="22" spans="1:29" s="10" customFormat="1">
      <c r="A22" s="191" t="s">
        <v>7</v>
      </c>
      <c r="B22" s="192" t="s">
        <v>189</v>
      </c>
      <c r="C22" s="276" t="s">
        <v>144</v>
      </c>
      <c r="D22" s="524" t="e">
        <f t="shared" ref="D22:G22" si="1">D23+D26</f>
        <v>#REF!</v>
      </c>
      <c r="E22" s="525" t="e">
        <f t="shared" si="1"/>
        <v>#REF!</v>
      </c>
      <c r="F22" s="525" t="e">
        <f t="shared" si="1"/>
        <v>#REF!</v>
      </c>
      <c r="G22" s="526" t="e">
        <f t="shared" si="1"/>
        <v>#REF!</v>
      </c>
      <c r="H22" s="604" t="e">
        <f t="shared" ref="H22" si="2">IF(D22=0,"-",E22/D22)</f>
        <v>#REF!</v>
      </c>
      <c r="I22" s="605" t="e">
        <f t="shared" ref="I22" si="3">IF(E22=0,"-",F22/E22)</f>
        <v>#REF!</v>
      </c>
      <c r="J22" s="606" t="e">
        <f t="shared" ref="J22" si="4">IF(F22=0,"-",G22/F22)</f>
        <v>#REF!</v>
      </c>
      <c r="K22" s="652"/>
      <c r="L22" s="606"/>
      <c r="M22" s="524" t="e">
        <f t="shared" ref="M22:N22" si="5">M23+M26</f>
        <v>#REF!</v>
      </c>
      <c r="N22" s="526" t="e">
        <f t="shared" si="5"/>
        <v>#REF!</v>
      </c>
      <c r="O22" s="604" t="e">
        <f>IF(E22=0,"-",M22/E22)</f>
        <v>#REF!</v>
      </c>
      <c r="P22" s="606" t="e">
        <f>IF(M22=0,"-",N22/M22)</f>
        <v>#REF!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>
      <c r="A23" s="193" t="s">
        <v>8</v>
      </c>
      <c r="B23" s="195" t="s">
        <v>5</v>
      </c>
      <c r="C23" s="277" t="s">
        <v>160</v>
      </c>
      <c r="D23" s="527" t="e">
        <f t="shared" ref="D23:G23" si="6">SUM(D24:D25)</f>
        <v>#REF!</v>
      </c>
      <c r="E23" s="528" t="e">
        <f t="shared" si="6"/>
        <v>#REF!</v>
      </c>
      <c r="F23" s="528" t="e">
        <f t="shared" si="6"/>
        <v>#REF!</v>
      </c>
      <c r="G23" s="529" t="e">
        <f t="shared" si="6"/>
        <v>#REF!</v>
      </c>
      <c r="H23" s="607" t="e">
        <f>IF(D23=0,"-",E23/D23)</f>
        <v>#REF!</v>
      </c>
      <c r="I23" s="608" t="e">
        <f>IF(E23=0,"-",F23/E23)</f>
        <v>#REF!</v>
      </c>
      <c r="J23" s="609" t="e">
        <f>IF(F23=0,"-",G23/F23)</f>
        <v>#REF!</v>
      </c>
      <c r="K23" s="653"/>
      <c r="L23" s="609"/>
      <c r="M23" s="527" t="e">
        <f t="shared" ref="M23:N23" si="7">SUM(M24:M25)</f>
        <v>#REF!</v>
      </c>
      <c r="N23" s="529" t="e">
        <f t="shared" si="7"/>
        <v>#REF!</v>
      </c>
      <c r="O23" s="695" t="e">
        <f t="shared" ref="O23:O73" si="8">IF(E23=0,"-",M23/E23)</f>
        <v>#REF!</v>
      </c>
      <c r="P23" s="696" t="e">
        <f t="shared" ref="P23:P86" si="9">IF(M23=0,"-",N23/M23)</f>
        <v>#REF!</v>
      </c>
    </row>
    <row r="24" spans="1:29" s="7" customFormat="1" outlineLevel="1">
      <c r="A24" s="499" t="s">
        <v>158</v>
      </c>
      <c r="B24" s="500" t="s">
        <v>154</v>
      </c>
      <c r="C24" s="501"/>
      <c r="D24" s="530"/>
      <c r="E24" s="531"/>
      <c r="F24" s="531"/>
      <c r="G24" s="532"/>
      <c r="H24" s="610" t="str">
        <f t="shared" ref="H24:H73" si="10">IF(D24=0,"-",E24/D24)</f>
        <v>-</v>
      </c>
      <c r="I24" s="611" t="str">
        <f t="shared" ref="I24:I73" si="11">IF(E24=0,"-",F24/E24)</f>
        <v>-</v>
      </c>
      <c r="J24" s="612" t="str">
        <f t="shared" ref="J24:J73" si="12">IF(F24=0,"-",G24/F24)</f>
        <v>-</v>
      </c>
      <c r="K24" s="654"/>
      <c r="L24" s="612"/>
      <c r="M24" s="530"/>
      <c r="N24" s="532"/>
      <c r="O24" s="697" t="str">
        <f t="shared" si="8"/>
        <v>-</v>
      </c>
      <c r="P24" s="698" t="str">
        <f t="shared" si="9"/>
        <v>-</v>
      </c>
    </row>
    <row r="25" spans="1:29" s="7" customFormat="1" outlineLevel="1">
      <c r="A25" s="198" t="s">
        <v>159</v>
      </c>
      <c r="B25" s="199" t="s">
        <v>157</v>
      </c>
      <c r="C25" s="278"/>
      <c r="D25" s="533" t="e">
        <f>#REF!</f>
        <v>#REF!</v>
      </c>
      <c r="E25" s="534" t="e">
        <f>#REF!</f>
        <v>#REF!</v>
      </c>
      <c r="F25" s="534" t="e">
        <f>#REF!</f>
        <v>#REF!</v>
      </c>
      <c r="G25" s="535" t="e">
        <f>#REF!</f>
        <v>#REF!</v>
      </c>
      <c r="H25" s="613" t="e">
        <f t="shared" si="10"/>
        <v>#REF!</v>
      </c>
      <c r="I25" s="614" t="e">
        <f t="shared" si="11"/>
        <v>#REF!</v>
      </c>
      <c r="J25" s="615" t="e">
        <f t="shared" si="12"/>
        <v>#REF!</v>
      </c>
      <c r="K25" s="655"/>
      <c r="L25" s="615"/>
      <c r="M25" s="533" t="e">
        <f>#REF!</f>
        <v>#REF!</v>
      </c>
      <c r="N25" s="535" t="e">
        <f>#REF!</f>
        <v>#REF!</v>
      </c>
      <c r="O25" s="699" t="e">
        <f t="shared" si="8"/>
        <v>#REF!</v>
      </c>
      <c r="P25" s="700" t="e">
        <f t="shared" si="9"/>
        <v>#REF!</v>
      </c>
    </row>
    <row r="26" spans="1:29">
      <c r="A26" s="193" t="s">
        <v>9</v>
      </c>
      <c r="B26" s="195" t="s">
        <v>6</v>
      </c>
      <c r="C26" s="277"/>
      <c r="D26" s="527" t="e">
        <f>#REF!</f>
        <v>#REF!</v>
      </c>
      <c r="E26" s="528" t="e">
        <f>#REF!</f>
        <v>#REF!</v>
      </c>
      <c r="F26" s="528" t="e">
        <f>#REF!</f>
        <v>#REF!</v>
      </c>
      <c r="G26" s="529" t="e">
        <f>#REF!</f>
        <v>#REF!</v>
      </c>
      <c r="H26" s="607" t="e">
        <f t="shared" si="10"/>
        <v>#REF!</v>
      </c>
      <c r="I26" s="608" t="e">
        <f t="shared" si="11"/>
        <v>#REF!</v>
      </c>
      <c r="J26" s="609" t="e">
        <f t="shared" si="12"/>
        <v>#REF!</v>
      </c>
      <c r="K26" s="653"/>
      <c r="L26" s="609"/>
      <c r="M26" s="527" t="e">
        <f>#REF!</f>
        <v>#REF!</v>
      </c>
      <c r="N26" s="529" t="e">
        <f>#REF!</f>
        <v>#REF!</v>
      </c>
      <c r="O26" s="695" t="e">
        <f t="shared" si="8"/>
        <v>#REF!</v>
      </c>
      <c r="P26" s="696" t="e">
        <f t="shared" si="9"/>
        <v>#REF!</v>
      </c>
    </row>
    <row r="27" spans="1:29" s="10" customFormat="1" ht="26.25">
      <c r="A27" s="191" t="s">
        <v>12</v>
      </c>
      <c r="B27" s="192" t="s">
        <v>193</v>
      </c>
      <c r="C27" s="276" t="s">
        <v>150</v>
      </c>
      <c r="D27" s="477" t="e">
        <f t="shared" ref="D27:G27" si="13">SUM(D28,D31,D34,D40,D46,D47,D56,D57,D58,D59,D38,D39)</f>
        <v>#REF!</v>
      </c>
      <c r="E27" s="478" t="e">
        <f t="shared" si="13"/>
        <v>#REF!</v>
      </c>
      <c r="F27" s="478" t="e">
        <f t="shared" si="13"/>
        <v>#REF!</v>
      </c>
      <c r="G27" s="479" t="e">
        <f t="shared" si="13"/>
        <v>#REF!</v>
      </c>
      <c r="H27" s="616" t="e">
        <f t="shared" si="10"/>
        <v>#REF!</v>
      </c>
      <c r="I27" s="617" t="e">
        <f t="shared" si="11"/>
        <v>#REF!</v>
      </c>
      <c r="J27" s="618" t="e">
        <f t="shared" si="12"/>
        <v>#REF!</v>
      </c>
      <c r="K27" s="656" t="e">
        <f t="shared" ref="K27:N27" si="14">SUM(K28,K31,K34,K40,K46,K47,K56,K57,K58,K59,K38,K39)</f>
        <v>#REF!</v>
      </c>
      <c r="L27" s="618" t="e">
        <f t="shared" si="14"/>
        <v>#REF!</v>
      </c>
      <c r="M27" s="477" t="e">
        <f t="shared" si="14"/>
        <v>#REF!</v>
      </c>
      <c r="N27" s="479" t="e">
        <f t="shared" si="14"/>
        <v>#REF!</v>
      </c>
      <c r="O27" s="701" t="e">
        <f t="shared" si="8"/>
        <v>#REF!</v>
      </c>
      <c r="P27" s="702" t="e">
        <f t="shared" si="9"/>
        <v>#REF!</v>
      </c>
      <c r="Q27" s="54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>
      <c r="A28" s="193" t="s">
        <v>13</v>
      </c>
      <c r="B28" s="194" t="s">
        <v>34</v>
      </c>
      <c r="C28" s="277" t="s">
        <v>145</v>
      </c>
      <c r="D28" s="536" t="e">
        <f t="shared" ref="D28:G28" si="15">SUM(D29:D30)</f>
        <v>#REF!</v>
      </c>
      <c r="E28" s="537" t="e">
        <f t="shared" si="15"/>
        <v>#REF!</v>
      </c>
      <c r="F28" s="537" t="e">
        <f t="shared" si="15"/>
        <v>#REF!</v>
      </c>
      <c r="G28" s="538" t="e">
        <f t="shared" si="15"/>
        <v>#REF!</v>
      </c>
      <c r="H28" s="607" t="e">
        <f t="shared" si="10"/>
        <v>#REF!</v>
      </c>
      <c r="I28" s="608" t="e">
        <f t="shared" si="11"/>
        <v>#REF!</v>
      </c>
      <c r="J28" s="609" t="e">
        <f t="shared" si="12"/>
        <v>#REF!</v>
      </c>
      <c r="K28" s="657" t="e">
        <f t="shared" ref="K28:N28" si="16">SUM(K29:K30)</f>
        <v>#REF!</v>
      </c>
      <c r="L28" s="658" t="e">
        <f t="shared" si="16"/>
        <v>#REF!</v>
      </c>
      <c r="M28" s="676">
        <f t="shared" si="16"/>
        <v>0</v>
      </c>
      <c r="N28" s="677">
        <f t="shared" si="16"/>
        <v>0</v>
      </c>
      <c r="O28" s="695" t="e">
        <f t="shared" si="8"/>
        <v>#REF!</v>
      </c>
      <c r="P28" s="696" t="str">
        <f t="shared" si="9"/>
        <v>-</v>
      </c>
      <c r="Q28" s="54"/>
    </row>
    <row r="29" spans="1:29" outlineLevel="1">
      <c r="A29" s="193" t="s">
        <v>14</v>
      </c>
      <c r="B29" s="195" t="s">
        <v>11</v>
      </c>
      <c r="C29" s="277"/>
      <c r="D29" s="536" t="e">
        <f>'годовая смета'!#REF!+'годовая смета'!#REF!</f>
        <v>#REF!</v>
      </c>
      <c r="E29" s="537" t="e">
        <f>'годовая смета'!#REF!+'годовая смета'!#REF!</f>
        <v>#REF!</v>
      </c>
      <c r="F29" s="537" t="e">
        <f>'годовая смета'!#REF!+'годовая смета'!#REF!</f>
        <v>#REF!</v>
      </c>
      <c r="G29" s="538" t="e">
        <f>'годовая смета'!#REF!+'годовая смета'!#REF!</f>
        <v>#REF!</v>
      </c>
      <c r="H29" s="607" t="e">
        <f t="shared" si="10"/>
        <v>#REF!</v>
      </c>
      <c r="I29" s="608" t="e">
        <f t="shared" si="11"/>
        <v>#REF!</v>
      </c>
      <c r="J29" s="609" t="e">
        <f t="shared" si="12"/>
        <v>#REF!</v>
      </c>
      <c r="K29" s="657" t="e">
        <f>E29*(1+M$11)*(1+M$9*(M$22-E$22)/E$22)</f>
        <v>#REF!</v>
      </c>
      <c r="L29" s="658" t="e">
        <f>M29*(1+N$11)*(1+N$9*(N$22-M$22)/M$22)</f>
        <v>#REF!</v>
      </c>
      <c r="M29" s="676"/>
      <c r="N29" s="677"/>
      <c r="O29" s="695" t="e">
        <f t="shared" si="8"/>
        <v>#REF!</v>
      </c>
      <c r="P29" s="696" t="str">
        <f t="shared" si="9"/>
        <v>-</v>
      </c>
      <c r="Q29" s="54"/>
    </row>
    <row r="30" spans="1:29" ht="26.25" outlineLevel="1">
      <c r="A30" s="193" t="s">
        <v>15</v>
      </c>
      <c r="B30" s="195" t="s">
        <v>10</v>
      </c>
      <c r="C30" s="277"/>
      <c r="D30" s="536" t="e">
        <f>'годовая смета'!#REF!+'годовая смета'!#REF!</f>
        <v>#REF!</v>
      </c>
      <c r="E30" s="537" t="e">
        <f>'годовая смета'!#REF!+'годовая смета'!#REF!</f>
        <v>#REF!</v>
      </c>
      <c r="F30" s="537" t="e">
        <f>'годовая смета'!#REF!+'годовая смета'!#REF!</f>
        <v>#REF!</v>
      </c>
      <c r="G30" s="538" t="e">
        <f>'годовая смета'!#REF!+'годовая смета'!#REF!</f>
        <v>#REF!</v>
      </c>
      <c r="H30" s="607" t="e">
        <f t="shared" si="10"/>
        <v>#REF!</v>
      </c>
      <c r="I30" s="608" t="e">
        <f t="shared" si="11"/>
        <v>#REF!</v>
      </c>
      <c r="J30" s="609" t="e">
        <f t="shared" si="12"/>
        <v>#REF!</v>
      </c>
      <c r="K30" s="657" t="e">
        <f>E30*(1+M$11)*(1+M$10*(M$22-E$22)/E$22)</f>
        <v>#REF!</v>
      </c>
      <c r="L30" s="658" t="e">
        <f>M30*(1+N$11)*(1+N$10*(N$22-M$22)/M$22)</f>
        <v>#REF!</v>
      </c>
      <c r="M30" s="676"/>
      <c r="N30" s="677"/>
      <c r="O30" s="695" t="e">
        <f t="shared" si="8"/>
        <v>#REF!</v>
      </c>
      <c r="P30" s="696" t="str">
        <f t="shared" si="9"/>
        <v>-</v>
      </c>
      <c r="Q30" s="54"/>
    </row>
    <row r="31" spans="1:29">
      <c r="A31" s="193" t="s">
        <v>16</v>
      </c>
      <c r="B31" s="194" t="s">
        <v>35</v>
      </c>
      <c r="C31" s="277" t="s">
        <v>146</v>
      </c>
      <c r="D31" s="536" t="e">
        <f t="shared" ref="D31:G31" si="17">SUM(D32:D33)</f>
        <v>#REF!</v>
      </c>
      <c r="E31" s="537" t="e">
        <f t="shared" si="17"/>
        <v>#REF!</v>
      </c>
      <c r="F31" s="537" t="e">
        <f t="shared" si="17"/>
        <v>#REF!</v>
      </c>
      <c r="G31" s="538" t="e">
        <f t="shared" si="17"/>
        <v>#REF!</v>
      </c>
      <c r="H31" s="607" t="e">
        <f t="shared" si="10"/>
        <v>#REF!</v>
      </c>
      <c r="I31" s="608" t="e">
        <f t="shared" si="11"/>
        <v>#REF!</v>
      </c>
      <c r="J31" s="609" t="e">
        <f t="shared" si="12"/>
        <v>#REF!</v>
      </c>
      <c r="K31" s="657" t="e">
        <f t="shared" ref="K31:L31" si="18">SUM(K32:K33)</f>
        <v>#REF!</v>
      </c>
      <c r="L31" s="658" t="e">
        <f t="shared" si="18"/>
        <v>#REF!</v>
      </c>
      <c r="M31" s="676" t="e">
        <f>SUM(M32:M33)</f>
        <v>#REF!</v>
      </c>
      <c r="N31" s="677" t="e">
        <f t="shared" ref="N31" si="19">SUM(N32:N33)</f>
        <v>#REF!</v>
      </c>
      <c r="O31" s="695" t="e">
        <f t="shared" si="8"/>
        <v>#REF!</v>
      </c>
      <c r="P31" s="696" t="e">
        <f t="shared" si="9"/>
        <v>#REF!</v>
      </c>
      <c r="Q31" s="54"/>
    </row>
    <row r="32" spans="1:29" outlineLevel="1">
      <c r="A32" s="193" t="s">
        <v>17</v>
      </c>
      <c r="B32" s="195" t="s">
        <v>11</v>
      </c>
      <c r="C32" s="277"/>
      <c r="D32" s="536" t="e">
        <f>'годовая смета'!#REF!+'годовая смета'!#REF!</f>
        <v>#REF!</v>
      </c>
      <c r="E32" s="537" t="e">
        <f>'годовая смета'!#REF!+'годовая смета'!#REF!</f>
        <v>#REF!</v>
      </c>
      <c r="F32" s="537" t="e">
        <f>'годовая смета'!#REF!+'годовая смета'!#REF!</f>
        <v>#REF!</v>
      </c>
      <c r="G32" s="538" t="e">
        <f>'годовая смета'!#REF!+'годовая смета'!#REF!</f>
        <v>#REF!</v>
      </c>
      <c r="H32" s="607" t="e">
        <f t="shared" si="10"/>
        <v>#REF!</v>
      </c>
      <c r="I32" s="608" t="e">
        <f t="shared" si="11"/>
        <v>#REF!</v>
      </c>
      <c r="J32" s="609" t="e">
        <f t="shared" si="12"/>
        <v>#REF!</v>
      </c>
      <c r="K32" s="659" t="e">
        <f>K29*M$16</f>
        <v>#REF!</v>
      </c>
      <c r="L32" s="660" t="e">
        <f>L29*N$16</f>
        <v>#REF!</v>
      </c>
      <c r="M32" s="676" t="e">
        <f>M29*M16</f>
        <v>#REF!</v>
      </c>
      <c r="N32" s="677" t="e">
        <f>N29*N16</f>
        <v>#REF!</v>
      </c>
      <c r="O32" s="695" t="e">
        <f t="shared" si="8"/>
        <v>#REF!</v>
      </c>
      <c r="P32" s="696" t="e">
        <f t="shared" si="9"/>
        <v>#REF!</v>
      </c>
      <c r="Q32" s="54"/>
    </row>
    <row r="33" spans="1:17" ht="26.25" outlineLevel="1">
      <c r="A33" s="193" t="s">
        <v>18</v>
      </c>
      <c r="B33" s="195" t="s">
        <v>10</v>
      </c>
      <c r="C33" s="277"/>
      <c r="D33" s="536" t="e">
        <f>'годовая смета'!#REF!+'годовая смета'!#REF!</f>
        <v>#REF!</v>
      </c>
      <c r="E33" s="537" t="e">
        <f>'годовая смета'!#REF!+'годовая смета'!#REF!</f>
        <v>#REF!</v>
      </c>
      <c r="F33" s="537" t="e">
        <f>'годовая смета'!#REF!+'годовая смета'!#REF!</f>
        <v>#REF!</v>
      </c>
      <c r="G33" s="538" t="e">
        <f>'годовая смета'!#REF!+'годовая смета'!#REF!</f>
        <v>#REF!</v>
      </c>
      <c r="H33" s="607" t="e">
        <f t="shared" si="10"/>
        <v>#REF!</v>
      </c>
      <c r="I33" s="608" t="e">
        <f t="shared" si="11"/>
        <v>#REF!</v>
      </c>
      <c r="J33" s="609" t="e">
        <f t="shared" si="12"/>
        <v>#REF!</v>
      </c>
      <c r="K33" s="659" t="e">
        <f>K30*M$17</f>
        <v>#REF!</v>
      </c>
      <c r="L33" s="660" t="e">
        <f>L30*N$17</f>
        <v>#REF!</v>
      </c>
      <c r="M33" s="676" t="e">
        <f>M30*M17</f>
        <v>#REF!</v>
      </c>
      <c r="N33" s="677" t="e">
        <f>N30*N17</f>
        <v>#REF!</v>
      </c>
      <c r="O33" s="695" t="e">
        <f t="shared" si="8"/>
        <v>#REF!</v>
      </c>
      <c r="P33" s="696" t="e">
        <f t="shared" si="9"/>
        <v>#REF!</v>
      </c>
      <c r="Q33" s="54"/>
    </row>
    <row r="34" spans="1:17">
      <c r="A34" s="193" t="s">
        <v>19</v>
      </c>
      <c r="B34" s="194" t="s">
        <v>36</v>
      </c>
      <c r="C34" s="277"/>
      <c r="D34" s="536" t="e">
        <f>SUM(D35:D37)</f>
        <v>#REF!</v>
      </c>
      <c r="E34" s="537" t="e">
        <f t="shared" ref="E34:G34" si="20">SUM(E35:E37)</f>
        <v>#REF!</v>
      </c>
      <c r="F34" s="537" t="e">
        <f t="shared" si="20"/>
        <v>#REF!</v>
      </c>
      <c r="G34" s="538" t="e">
        <f t="shared" si="20"/>
        <v>#REF!</v>
      </c>
      <c r="H34" s="607" t="e">
        <f t="shared" si="10"/>
        <v>#REF!</v>
      </c>
      <c r="I34" s="608" t="e">
        <f t="shared" si="11"/>
        <v>#REF!</v>
      </c>
      <c r="J34" s="609" t="e">
        <f t="shared" si="12"/>
        <v>#REF!</v>
      </c>
      <c r="K34" s="657">
        <f t="shared" ref="K34:L34" si="21">SUM(K35:K37)</f>
        <v>0</v>
      </c>
      <c r="L34" s="658">
        <f t="shared" si="21"/>
        <v>0</v>
      </c>
      <c r="M34" s="676">
        <f t="shared" ref="M34:N34" si="22">SUM(M35:M37)</f>
        <v>0</v>
      </c>
      <c r="N34" s="677">
        <f t="shared" si="22"/>
        <v>0</v>
      </c>
      <c r="O34" s="695" t="e">
        <f t="shared" si="8"/>
        <v>#REF!</v>
      </c>
      <c r="P34" s="696" t="str">
        <f t="shared" si="9"/>
        <v>-</v>
      </c>
      <c r="Q34" s="54"/>
    </row>
    <row r="35" spans="1:17">
      <c r="A35" s="227" t="s">
        <v>465</v>
      </c>
      <c r="B35" s="230" t="s">
        <v>429</v>
      </c>
      <c r="C35" s="277"/>
      <c r="D35" s="536" t="e">
        <f>'годовая смета'!#REF!+'годовая смета'!#REF!</f>
        <v>#REF!</v>
      </c>
      <c r="E35" s="537" t="e">
        <f>'годовая смета'!#REF!+'годовая смета'!#REF!</f>
        <v>#REF!</v>
      </c>
      <c r="F35" s="537" t="e">
        <f>'годовая смета'!#REF!+'годовая смета'!#REF!</f>
        <v>#REF!</v>
      </c>
      <c r="G35" s="538" t="e">
        <f>'годовая смета'!#REF!+'годовая смета'!#REF!</f>
        <v>#REF!</v>
      </c>
      <c r="H35" s="607" t="e">
        <f t="shared" si="10"/>
        <v>#REF!</v>
      </c>
      <c r="I35" s="608" t="e">
        <f t="shared" si="11"/>
        <v>#REF!</v>
      </c>
      <c r="J35" s="609" t="e">
        <f t="shared" si="12"/>
        <v>#REF!</v>
      </c>
      <c r="K35" s="657"/>
      <c r="L35" s="658"/>
      <c r="M35" s="676"/>
      <c r="N35" s="677"/>
      <c r="O35" s="695" t="e">
        <f t="shared" si="8"/>
        <v>#REF!</v>
      </c>
      <c r="P35" s="696" t="str">
        <f t="shared" si="9"/>
        <v>-</v>
      </c>
      <c r="Q35" s="54"/>
    </row>
    <row r="36" spans="1:17">
      <c r="A36" s="193" t="s">
        <v>466</v>
      </c>
      <c r="B36" s="195" t="s">
        <v>454</v>
      </c>
      <c r="C36" s="277"/>
      <c r="D36" s="536" t="e">
        <f>'годовая смета'!#REF!+'годовая смета'!#REF!</f>
        <v>#REF!</v>
      </c>
      <c r="E36" s="537" t="e">
        <f>'годовая смета'!#REF!+'годовая смета'!#REF!</f>
        <v>#REF!</v>
      </c>
      <c r="F36" s="537" t="e">
        <f>'годовая смета'!#REF!+'годовая смета'!#REF!</f>
        <v>#REF!</v>
      </c>
      <c r="G36" s="538" t="e">
        <f>'годовая смета'!#REF!+'годовая смета'!#REF!</f>
        <v>#REF!</v>
      </c>
      <c r="H36" s="607" t="e">
        <f t="shared" si="10"/>
        <v>#REF!</v>
      </c>
      <c r="I36" s="608" t="e">
        <f t="shared" si="11"/>
        <v>#REF!</v>
      </c>
      <c r="J36" s="609" t="e">
        <f t="shared" si="12"/>
        <v>#REF!</v>
      </c>
      <c r="K36" s="657"/>
      <c r="L36" s="658"/>
      <c r="M36" s="676"/>
      <c r="N36" s="677"/>
      <c r="O36" s="695" t="e">
        <f t="shared" si="8"/>
        <v>#REF!</v>
      </c>
      <c r="P36" s="696" t="str">
        <f t="shared" si="9"/>
        <v>-</v>
      </c>
      <c r="Q36" s="54"/>
    </row>
    <row r="37" spans="1:17">
      <c r="A37" s="227" t="s">
        <v>467</v>
      </c>
      <c r="B37" s="230" t="s">
        <v>455</v>
      </c>
      <c r="C37" s="277"/>
      <c r="D37" s="536" t="e">
        <f>'годовая смета'!#REF!+'годовая смета'!#REF!</f>
        <v>#REF!</v>
      </c>
      <c r="E37" s="537" t="e">
        <f>'годовая смета'!#REF!+'годовая смета'!#REF!</f>
        <v>#REF!</v>
      </c>
      <c r="F37" s="537" t="e">
        <f>'годовая смета'!#REF!+'годовая смета'!#REF!</f>
        <v>#REF!</v>
      </c>
      <c r="G37" s="538" t="e">
        <f>'годовая смета'!#REF!+'годовая смета'!#REF!</f>
        <v>#REF!</v>
      </c>
      <c r="H37" s="607" t="e">
        <f t="shared" si="10"/>
        <v>#REF!</v>
      </c>
      <c r="I37" s="608" t="e">
        <f t="shared" si="11"/>
        <v>#REF!</v>
      </c>
      <c r="J37" s="609" t="e">
        <f t="shared" si="12"/>
        <v>#REF!</v>
      </c>
      <c r="K37" s="657"/>
      <c r="L37" s="658"/>
      <c r="M37" s="676"/>
      <c r="N37" s="677"/>
      <c r="O37" s="695" t="e">
        <f t="shared" si="8"/>
        <v>#REF!</v>
      </c>
      <c r="P37" s="696" t="str">
        <f t="shared" si="9"/>
        <v>-</v>
      </c>
      <c r="Q37" s="54"/>
    </row>
    <row r="38" spans="1:17" ht="51.75">
      <c r="A38" s="193" t="s">
        <v>44</v>
      </c>
      <c r="B38" s="285" t="s">
        <v>456</v>
      </c>
      <c r="C38" s="277"/>
      <c r="D38" s="536" t="e">
        <f>'годовая смета'!#REF!+'годовая смета'!#REF!</f>
        <v>#REF!</v>
      </c>
      <c r="E38" s="537" t="e">
        <f>'годовая смета'!#REF!+'годовая смета'!#REF!</f>
        <v>#REF!</v>
      </c>
      <c r="F38" s="537" t="e">
        <f>'годовая смета'!#REF!+'годовая смета'!#REF!</f>
        <v>#REF!</v>
      </c>
      <c r="G38" s="538" t="e">
        <f>'годовая смета'!#REF!+'годовая смета'!#REF!</f>
        <v>#REF!</v>
      </c>
      <c r="H38" s="607" t="e">
        <f t="shared" si="10"/>
        <v>#REF!</v>
      </c>
      <c r="I38" s="608" t="e">
        <f t="shared" si="11"/>
        <v>#REF!</v>
      </c>
      <c r="J38" s="609" t="e">
        <f t="shared" si="12"/>
        <v>#REF!</v>
      </c>
      <c r="K38" s="657"/>
      <c r="L38" s="658"/>
      <c r="M38" s="676"/>
      <c r="N38" s="677"/>
      <c r="O38" s="695" t="e">
        <f t="shared" si="8"/>
        <v>#REF!</v>
      </c>
      <c r="P38" s="696" t="str">
        <f t="shared" si="9"/>
        <v>-</v>
      </c>
      <c r="Q38" s="54"/>
    </row>
    <row r="39" spans="1:17" ht="26.25">
      <c r="A39" s="193" t="s">
        <v>50</v>
      </c>
      <c r="B39" s="285" t="s">
        <v>457</v>
      </c>
      <c r="C39" s="277"/>
      <c r="D39" s="536" t="e">
        <f>'годовая смета'!#REF!+'годовая смета'!#REF!</f>
        <v>#REF!</v>
      </c>
      <c r="E39" s="537" t="e">
        <f>'годовая смета'!#REF!+'годовая смета'!#REF!</f>
        <v>#REF!</v>
      </c>
      <c r="F39" s="537" t="e">
        <f>'годовая смета'!#REF!+'годовая смета'!#REF!</f>
        <v>#REF!</v>
      </c>
      <c r="G39" s="538" t="e">
        <f>'годовая смета'!#REF!+'годовая смета'!#REF!</f>
        <v>#REF!</v>
      </c>
      <c r="H39" s="607" t="e">
        <f t="shared" si="10"/>
        <v>#REF!</v>
      </c>
      <c r="I39" s="608" t="e">
        <f t="shared" si="11"/>
        <v>#REF!</v>
      </c>
      <c r="J39" s="609" t="e">
        <f t="shared" si="12"/>
        <v>#REF!</v>
      </c>
      <c r="K39" s="657"/>
      <c r="L39" s="658"/>
      <c r="M39" s="676"/>
      <c r="N39" s="677"/>
      <c r="O39" s="695" t="e">
        <f t="shared" si="8"/>
        <v>#REF!</v>
      </c>
      <c r="P39" s="696" t="str">
        <f t="shared" si="9"/>
        <v>-</v>
      </c>
      <c r="Q39" s="54"/>
    </row>
    <row r="40" spans="1:17" ht="26.25">
      <c r="A40" s="193" t="s">
        <v>51</v>
      </c>
      <c r="B40" s="194" t="s">
        <v>37</v>
      </c>
      <c r="C40" s="277" t="s">
        <v>147</v>
      </c>
      <c r="D40" s="536" t="e">
        <f>SUM(D41:D45)</f>
        <v>#REF!</v>
      </c>
      <c r="E40" s="537" t="e">
        <f t="shared" ref="E40:G40" si="23">SUM(E41:E45)</f>
        <v>#REF!</v>
      </c>
      <c r="F40" s="537" t="e">
        <f t="shared" si="23"/>
        <v>#REF!</v>
      </c>
      <c r="G40" s="538" t="e">
        <f t="shared" si="23"/>
        <v>#REF!</v>
      </c>
      <c r="H40" s="607" t="e">
        <f t="shared" si="10"/>
        <v>#REF!</v>
      </c>
      <c r="I40" s="608" t="e">
        <f t="shared" si="11"/>
        <v>#REF!</v>
      </c>
      <c r="J40" s="609" t="e">
        <f t="shared" si="12"/>
        <v>#REF!</v>
      </c>
      <c r="K40" s="657" t="e">
        <f t="shared" ref="K40:L40" si="24">SUM(K41:K45)</f>
        <v>#REF!</v>
      </c>
      <c r="L40" s="658" t="e">
        <f t="shared" si="24"/>
        <v>#REF!</v>
      </c>
      <c r="M40" s="676">
        <f t="shared" ref="M40:N40" si="25">SUM(M41:M45)</f>
        <v>0</v>
      </c>
      <c r="N40" s="677">
        <f t="shared" si="25"/>
        <v>0</v>
      </c>
      <c r="O40" s="695" t="e">
        <f t="shared" si="8"/>
        <v>#REF!</v>
      </c>
      <c r="P40" s="696" t="str">
        <f t="shared" si="9"/>
        <v>-</v>
      </c>
      <c r="Q40" s="54"/>
    </row>
    <row r="41" spans="1:17" outlineLevel="1">
      <c r="A41" s="193" t="s">
        <v>57</v>
      </c>
      <c r="B41" s="195" t="s">
        <v>20</v>
      </c>
      <c r="C41" s="277"/>
      <c r="D41" s="536" t="e">
        <f>'годовая смета'!#REF!+'годовая смета'!#REF!</f>
        <v>#REF!</v>
      </c>
      <c r="E41" s="537" t="e">
        <f>'годовая смета'!#REF!+'годовая смета'!#REF!</f>
        <v>#REF!</v>
      </c>
      <c r="F41" s="537" t="e">
        <f>'годовая смета'!#REF!+'годовая смета'!#REF!</f>
        <v>#REF!</v>
      </c>
      <c r="G41" s="538" t="e">
        <f>'годовая смета'!#REF!+'годовая смета'!#REF!</f>
        <v>#REF!</v>
      </c>
      <c r="H41" s="607" t="e">
        <f t="shared" si="10"/>
        <v>#REF!</v>
      </c>
      <c r="I41" s="608" t="e">
        <f t="shared" si="11"/>
        <v>#REF!</v>
      </c>
      <c r="J41" s="609" t="e">
        <f t="shared" si="12"/>
        <v>#REF!</v>
      </c>
      <c r="K41" s="657" t="e">
        <f>E41*M$13</f>
        <v>#REF!</v>
      </c>
      <c r="L41" s="658">
        <f>M41*N$13</f>
        <v>0</v>
      </c>
      <c r="M41" s="536"/>
      <c r="N41" s="538"/>
      <c r="O41" s="695" t="e">
        <f t="shared" si="8"/>
        <v>#REF!</v>
      </c>
      <c r="P41" s="696" t="str">
        <f t="shared" si="9"/>
        <v>-</v>
      </c>
      <c r="Q41" s="54"/>
    </row>
    <row r="42" spans="1:17" outlineLevel="1">
      <c r="A42" s="193" t="s">
        <v>58</v>
      </c>
      <c r="B42" s="195" t="s">
        <v>21</v>
      </c>
      <c r="C42" s="277"/>
      <c r="D42" s="536" t="e">
        <f>'годовая смета'!#REF!+'годовая смета'!#REF!</f>
        <v>#REF!</v>
      </c>
      <c r="E42" s="537" t="e">
        <f>'годовая смета'!#REF!+'годовая смета'!#REF!</f>
        <v>#REF!</v>
      </c>
      <c r="F42" s="537" t="e">
        <f>'годовая смета'!#REF!+'годовая смета'!#REF!</f>
        <v>#REF!</v>
      </c>
      <c r="G42" s="538" t="e">
        <f>'годовая смета'!#REF!+'годовая смета'!#REF!</f>
        <v>#REF!</v>
      </c>
      <c r="H42" s="607" t="e">
        <f t="shared" si="10"/>
        <v>#REF!</v>
      </c>
      <c r="I42" s="608" t="e">
        <f t="shared" si="11"/>
        <v>#REF!</v>
      </c>
      <c r="J42" s="609" t="e">
        <f t="shared" si="12"/>
        <v>#REF!</v>
      </c>
      <c r="K42" s="657" t="e">
        <f>E42*M$14</f>
        <v>#REF!</v>
      </c>
      <c r="L42" s="658">
        <f>M42*N$14</f>
        <v>0</v>
      </c>
      <c r="M42" s="536"/>
      <c r="N42" s="538"/>
      <c r="O42" s="695" t="e">
        <f t="shared" si="8"/>
        <v>#REF!</v>
      </c>
      <c r="P42" s="696" t="str">
        <f t="shared" si="9"/>
        <v>-</v>
      </c>
      <c r="Q42" s="54"/>
    </row>
    <row r="43" spans="1:17" ht="26.25" outlineLevel="1">
      <c r="A43" s="193" t="s">
        <v>59</v>
      </c>
      <c r="B43" s="195" t="s">
        <v>22</v>
      </c>
      <c r="C43" s="277"/>
      <c r="D43" s="536" t="e">
        <f>'годовая смета'!#REF!+'годовая смета'!#REF!</f>
        <v>#REF!</v>
      </c>
      <c r="E43" s="537" t="e">
        <f>'годовая смета'!#REF!+'годовая смета'!#REF!</f>
        <v>#REF!</v>
      </c>
      <c r="F43" s="537" t="e">
        <f>'годовая смета'!#REF!+'годовая смета'!#REF!</f>
        <v>#REF!</v>
      </c>
      <c r="G43" s="538" t="e">
        <f>'годовая смета'!#REF!+'годовая смета'!#REF!</f>
        <v>#REF!</v>
      </c>
      <c r="H43" s="607" t="e">
        <f t="shared" si="10"/>
        <v>#REF!</v>
      </c>
      <c r="I43" s="608" t="e">
        <f t="shared" si="11"/>
        <v>#REF!</v>
      </c>
      <c r="J43" s="609" t="e">
        <f t="shared" si="12"/>
        <v>#REF!</v>
      </c>
      <c r="K43" s="657" t="e">
        <f t="shared" ref="K43:K46" si="26">E43*(1+M$11)*(1+M$9*(M$22-E$22)/E$22)</f>
        <v>#REF!</v>
      </c>
      <c r="L43" s="658" t="e">
        <f t="shared" ref="L43:L46" si="27">M43*(1+N$11)*(1+N$9*(N$22-M$22)/M$22)</f>
        <v>#REF!</v>
      </c>
      <c r="M43" s="536"/>
      <c r="N43" s="538"/>
      <c r="O43" s="695" t="e">
        <f t="shared" si="8"/>
        <v>#REF!</v>
      </c>
      <c r="P43" s="696" t="str">
        <f t="shared" si="9"/>
        <v>-</v>
      </c>
      <c r="Q43" s="54"/>
    </row>
    <row r="44" spans="1:17" ht="26.25" outlineLevel="1">
      <c r="A44" s="193" t="s">
        <v>60</v>
      </c>
      <c r="B44" s="195" t="s">
        <v>23</v>
      </c>
      <c r="C44" s="277"/>
      <c r="D44" s="536" t="e">
        <f>'годовая смета'!#REF!+'годовая смета'!#REF!</f>
        <v>#REF!</v>
      </c>
      <c r="E44" s="537" t="e">
        <f>'годовая смета'!#REF!+'годовая смета'!#REF!</f>
        <v>#REF!</v>
      </c>
      <c r="F44" s="537" t="e">
        <f>'годовая смета'!#REF!+'годовая смета'!#REF!</f>
        <v>#REF!</v>
      </c>
      <c r="G44" s="538" t="e">
        <f>'годовая смета'!#REF!+'годовая смета'!#REF!</f>
        <v>#REF!</v>
      </c>
      <c r="H44" s="607" t="e">
        <f t="shared" si="10"/>
        <v>#REF!</v>
      </c>
      <c r="I44" s="608" t="e">
        <f t="shared" si="11"/>
        <v>#REF!</v>
      </c>
      <c r="J44" s="609" t="e">
        <f t="shared" si="12"/>
        <v>#REF!</v>
      </c>
      <c r="K44" s="657" t="e">
        <f t="shared" si="26"/>
        <v>#REF!</v>
      </c>
      <c r="L44" s="658" t="e">
        <f t="shared" si="27"/>
        <v>#REF!</v>
      </c>
      <c r="M44" s="536"/>
      <c r="N44" s="538"/>
      <c r="O44" s="695" t="e">
        <f t="shared" si="8"/>
        <v>#REF!</v>
      </c>
      <c r="P44" s="696" t="str">
        <f t="shared" si="9"/>
        <v>-</v>
      </c>
      <c r="Q44" s="54"/>
    </row>
    <row r="45" spans="1:17" outlineLevel="1">
      <c r="A45" s="193" t="s">
        <v>61</v>
      </c>
      <c r="B45" s="195" t="s">
        <v>24</v>
      </c>
      <c r="C45" s="277"/>
      <c r="D45" s="536" t="e">
        <f>'годовая смета'!#REF!+'годовая смета'!#REF!</f>
        <v>#REF!</v>
      </c>
      <c r="E45" s="537" t="e">
        <f>'годовая смета'!#REF!+'годовая смета'!#REF!</f>
        <v>#REF!</v>
      </c>
      <c r="F45" s="537" t="e">
        <f>'годовая смета'!#REF!+'годовая смета'!#REF!</f>
        <v>#REF!</v>
      </c>
      <c r="G45" s="538" t="e">
        <f>'годовая смета'!#REF!+'годовая смета'!#REF!</f>
        <v>#REF!</v>
      </c>
      <c r="H45" s="607" t="e">
        <f t="shared" si="10"/>
        <v>#REF!</v>
      </c>
      <c r="I45" s="608" t="e">
        <f t="shared" si="11"/>
        <v>#REF!</v>
      </c>
      <c r="J45" s="609" t="e">
        <f t="shared" si="12"/>
        <v>#REF!</v>
      </c>
      <c r="K45" s="657" t="e">
        <f t="shared" si="26"/>
        <v>#REF!</v>
      </c>
      <c r="L45" s="658" t="e">
        <f t="shared" si="27"/>
        <v>#REF!</v>
      </c>
      <c r="M45" s="678"/>
      <c r="N45" s="679"/>
      <c r="O45" s="695" t="e">
        <f t="shared" si="8"/>
        <v>#REF!</v>
      </c>
      <c r="P45" s="696" t="str">
        <f t="shared" si="9"/>
        <v>-</v>
      </c>
      <c r="Q45" s="54"/>
    </row>
    <row r="46" spans="1:17">
      <c r="A46" s="193" t="s">
        <v>52</v>
      </c>
      <c r="B46" s="194" t="s">
        <v>56</v>
      </c>
      <c r="C46" s="277"/>
      <c r="D46" s="536" t="e">
        <f>'годовая смета'!#REF!+'годовая смета'!#REF!</f>
        <v>#REF!</v>
      </c>
      <c r="E46" s="537" t="e">
        <f>'годовая смета'!#REF!+'годовая смета'!#REF!</f>
        <v>#REF!</v>
      </c>
      <c r="F46" s="537" t="e">
        <f>'годовая смета'!#REF!+'годовая смета'!#REF!</f>
        <v>#REF!</v>
      </c>
      <c r="G46" s="538" t="e">
        <f>'годовая смета'!#REF!+'годовая смета'!#REF!</f>
        <v>#REF!</v>
      </c>
      <c r="H46" s="607" t="e">
        <f t="shared" si="10"/>
        <v>#REF!</v>
      </c>
      <c r="I46" s="608" t="e">
        <f t="shared" si="11"/>
        <v>#REF!</v>
      </c>
      <c r="J46" s="609" t="e">
        <f t="shared" si="12"/>
        <v>#REF!</v>
      </c>
      <c r="K46" s="657" t="e">
        <f t="shared" si="26"/>
        <v>#REF!</v>
      </c>
      <c r="L46" s="658" t="e">
        <f t="shared" si="27"/>
        <v>#REF!</v>
      </c>
      <c r="M46" s="678"/>
      <c r="N46" s="679"/>
      <c r="O46" s="695" t="e">
        <f t="shared" si="8"/>
        <v>#REF!</v>
      </c>
      <c r="P46" s="696" t="str">
        <f t="shared" si="9"/>
        <v>-</v>
      </c>
      <c r="Q46" s="54"/>
    </row>
    <row r="47" spans="1:17" ht="26.25" outlineLevel="1">
      <c r="A47" s="193" t="s">
        <v>53</v>
      </c>
      <c r="B47" s="194" t="s">
        <v>25</v>
      </c>
      <c r="C47" s="277" t="s">
        <v>148</v>
      </c>
      <c r="D47" s="536" t="e">
        <f t="shared" ref="D47:G47" si="28">SUM(D48:D55)</f>
        <v>#REF!</v>
      </c>
      <c r="E47" s="537" t="e">
        <f t="shared" si="28"/>
        <v>#REF!</v>
      </c>
      <c r="F47" s="537" t="e">
        <f t="shared" si="28"/>
        <v>#REF!</v>
      </c>
      <c r="G47" s="538" t="e">
        <f t="shared" si="28"/>
        <v>#REF!</v>
      </c>
      <c r="H47" s="607" t="e">
        <f t="shared" si="10"/>
        <v>#REF!</v>
      </c>
      <c r="I47" s="608" t="e">
        <f t="shared" si="11"/>
        <v>#REF!</v>
      </c>
      <c r="J47" s="609" t="e">
        <f t="shared" si="12"/>
        <v>#REF!</v>
      </c>
      <c r="K47" s="657" t="e">
        <f t="shared" ref="K47:N47" si="29">SUM(K48:K55)</f>
        <v>#REF!</v>
      </c>
      <c r="L47" s="658">
        <f t="shared" si="29"/>
        <v>0</v>
      </c>
      <c r="M47" s="678">
        <f t="shared" si="29"/>
        <v>0</v>
      </c>
      <c r="N47" s="679">
        <f t="shared" si="29"/>
        <v>0</v>
      </c>
      <c r="O47" s="695" t="e">
        <f t="shared" si="8"/>
        <v>#REF!</v>
      </c>
      <c r="P47" s="696" t="str">
        <f t="shared" si="9"/>
        <v>-</v>
      </c>
      <c r="Q47" s="54"/>
    </row>
    <row r="48" spans="1:17" outlineLevel="1">
      <c r="A48" s="193" t="s">
        <v>468</v>
      </c>
      <c r="B48" s="195" t="s">
        <v>26</v>
      </c>
      <c r="C48" s="277"/>
      <c r="D48" s="536" t="e">
        <f>'годовая смета'!#REF!+'годовая смета'!#REF!</f>
        <v>#REF!</v>
      </c>
      <c r="E48" s="537" t="e">
        <f>'годовая смета'!#REF!+'годовая смета'!#REF!</f>
        <v>#REF!</v>
      </c>
      <c r="F48" s="537" t="e">
        <f>'годовая смета'!#REF!+'годовая смета'!#REF!</f>
        <v>#REF!</v>
      </c>
      <c r="G48" s="538" t="e">
        <f>'годовая смета'!#REF!+'годовая смета'!#REF!</f>
        <v>#REF!</v>
      </c>
      <c r="H48" s="607" t="e">
        <f t="shared" si="10"/>
        <v>#REF!</v>
      </c>
      <c r="I48" s="608" t="e">
        <f t="shared" si="11"/>
        <v>#REF!</v>
      </c>
      <c r="J48" s="609" t="e">
        <f t="shared" si="12"/>
        <v>#REF!</v>
      </c>
      <c r="K48" s="657" t="e">
        <f>E48*(1+M$11)</f>
        <v>#REF!</v>
      </c>
      <c r="L48" s="658">
        <f>M48*(1+N$11)</f>
        <v>0</v>
      </c>
      <c r="M48" s="678"/>
      <c r="N48" s="679"/>
      <c r="O48" s="695" t="e">
        <f t="shared" si="8"/>
        <v>#REF!</v>
      </c>
      <c r="P48" s="696" t="str">
        <f t="shared" si="9"/>
        <v>-</v>
      </c>
      <c r="Q48" s="54"/>
    </row>
    <row r="49" spans="1:29" outlineLevel="1">
      <c r="A49" s="193" t="s">
        <v>469</v>
      </c>
      <c r="B49" s="195" t="s">
        <v>27</v>
      </c>
      <c r="C49" s="277"/>
      <c r="D49" s="536" t="e">
        <f>'годовая смета'!#REF!+'годовая смета'!#REF!</f>
        <v>#REF!</v>
      </c>
      <c r="E49" s="537" t="e">
        <f>'годовая смета'!#REF!+'годовая смета'!#REF!</f>
        <v>#REF!</v>
      </c>
      <c r="F49" s="537" t="e">
        <f>'годовая смета'!#REF!+'годовая смета'!#REF!</f>
        <v>#REF!</v>
      </c>
      <c r="G49" s="538" t="e">
        <f>'годовая смета'!#REF!+'годовая смета'!#REF!</f>
        <v>#REF!</v>
      </c>
      <c r="H49" s="607" t="e">
        <f t="shared" si="10"/>
        <v>#REF!</v>
      </c>
      <c r="I49" s="608" t="e">
        <f t="shared" si="11"/>
        <v>#REF!</v>
      </c>
      <c r="J49" s="609" t="e">
        <f t="shared" si="12"/>
        <v>#REF!</v>
      </c>
      <c r="K49" s="657" t="e">
        <f t="shared" ref="K49:K58" si="30">E49*(1+M$11)</f>
        <v>#REF!</v>
      </c>
      <c r="L49" s="658">
        <f t="shared" ref="L49:L58" si="31">M49*(1+N$11)</f>
        <v>0</v>
      </c>
      <c r="M49" s="678"/>
      <c r="N49" s="679"/>
      <c r="O49" s="695" t="e">
        <f t="shared" si="8"/>
        <v>#REF!</v>
      </c>
      <c r="P49" s="696" t="str">
        <f t="shared" si="9"/>
        <v>-</v>
      </c>
      <c r="Q49" s="54"/>
    </row>
    <row r="50" spans="1:29" outlineLevel="1">
      <c r="A50" s="193" t="s">
        <v>470</v>
      </c>
      <c r="B50" s="195" t="s">
        <v>28</v>
      </c>
      <c r="C50" s="277"/>
      <c r="D50" s="536" t="e">
        <f>'годовая смета'!#REF!+'годовая смета'!#REF!</f>
        <v>#REF!</v>
      </c>
      <c r="E50" s="537" t="e">
        <f>'годовая смета'!#REF!+'годовая смета'!#REF!</f>
        <v>#REF!</v>
      </c>
      <c r="F50" s="537" t="e">
        <f>'годовая смета'!#REF!+'годовая смета'!#REF!</f>
        <v>#REF!</v>
      </c>
      <c r="G50" s="538" t="e">
        <f>'годовая смета'!#REF!+'годовая смета'!#REF!</f>
        <v>#REF!</v>
      </c>
      <c r="H50" s="607" t="e">
        <f t="shared" si="10"/>
        <v>#REF!</v>
      </c>
      <c r="I50" s="608" t="e">
        <f t="shared" si="11"/>
        <v>#REF!</v>
      </c>
      <c r="J50" s="609" t="e">
        <f t="shared" si="12"/>
        <v>#REF!</v>
      </c>
      <c r="K50" s="657" t="e">
        <f t="shared" si="30"/>
        <v>#REF!</v>
      </c>
      <c r="L50" s="658">
        <f t="shared" si="31"/>
        <v>0</v>
      </c>
      <c r="M50" s="678"/>
      <c r="N50" s="679"/>
      <c r="O50" s="695" t="e">
        <f t="shared" si="8"/>
        <v>#REF!</v>
      </c>
      <c r="P50" s="696" t="str">
        <f t="shared" si="9"/>
        <v>-</v>
      </c>
      <c r="Q50" s="54"/>
    </row>
    <row r="51" spans="1:29" outlineLevel="1">
      <c r="A51" s="193" t="s">
        <v>471</v>
      </c>
      <c r="B51" s="195" t="s">
        <v>29</v>
      </c>
      <c r="C51" s="277"/>
      <c r="D51" s="536" t="e">
        <f>'годовая смета'!#REF!+'годовая смета'!#REF!</f>
        <v>#REF!</v>
      </c>
      <c r="E51" s="537" t="e">
        <f>'годовая смета'!#REF!+'годовая смета'!#REF!</f>
        <v>#REF!</v>
      </c>
      <c r="F51" s="537" t="e">
        <f>'годовая смета'!#REF!+'годовая смета'!#REF!</f>
        <v>#REF!</v>
      </c>
      <c r="G51" s="538" t="e">
        <f>'годовая смета'!#REF!+'годовая смета'!#REF!</f>
        <v>#REF!</v>
      </c>
      <c r="H51" s="607" t="e">
        <f t="shared" si="10"/>
        <v>#REF!</v>
      </c>
      <c r="I51" s="608" t="e">
        <f t="shared" si="11"/>
        <v>#REF!</v>
      </c>
      <c r="J51" s="609" t="e">
        <f t="shared" si="12"/>
        <v>#REF!</v>
      </c>
      <c r="K51" s="657" t="e">
        <f t="shared" si="30"/>
        <v>#REF!</v>
      </c>
      <c r="L51" s="658">
        <f t="shared" si="31"/>
        <v>0</v>
      </c>
      <c r="M51" s="678"/>
      <c r="N51" s="679"/>
      <c r="O51" s="695" t="e">
        <f t="shared" si="8"/>
        <v>#REF!</v>
      </c>
      <c r="P51" s="696" t="str">
        <f t="shared" si="9"/>
        <v>-</v>
      </c>
      <c r="Q51" s="54"/>
    </row>
    <row r="52" spans="1:29" outlineLevel="1">
      <c r="A52" s="193" t="s">
        <v>472</v>
      </c>
      <c r="B52" s="195" t="s">
        <v>30</v>
      </c>
      <c r="C52" s="277"/>
      <c r="D52" s="536" t="e">
        <f>'годовая смета'!#REF!+'годовая смета'!#REF!</f>
        <v>#REF!</v>
      </c>
      <c r="E52" s="537" t="e">
        <f>'годовая смета'!#REF!+'годовая смета'!#REF!</f>
        <v>#REF!</v>
      </c>
      <c r="F52" s="537" t="e">
        <f>'годовая смета'!#REF!+'годовая смета'!#REF!</f>
        <v>#REF!</v>
      </c>
      <c r="G52" s="538" t="e">
        <f>'годовая смета'!#REF!+'годовая смета'!#REF!</f>
        <v>#REF!</v>
      </c>
      <c r="H52" s="607" t="e">
        <f t="shared" si="10"/>
        <v>#REF!</v>
      </c>
      <c r="I52" s="608" t="e">
        <f t="shared" si="11"/>
        <v>#REF!</v>
      </c>
      <c r="J52" s="609" t="e">
        <f t="shared" si="12"/>
        <v>#REF!</v>
      </c>
      <c r="K52" s="657" t="e">
        <f t="shared" si="30"/>
        <v>#REF!</v>
      </c>
      <c r="L52" s="658">
        <f t="shared" si="31"/>
        <v>0</v>
      </c>
      <c r="M52" s="678"/>
      <c r="N52" s="679"/>
      <c r="O52" s="695" t="e">
        <f t="shared" si="8"/>
        <v>#REF!</v>
      </c>
      <c r="P52" s="696" t="str">
        <f t="shared" si="9"/>
        <v>-</v>
      </c>
      <c r="Q52" s="54"/>
    </row>
    <row r="53" spans="1:29" outlineLevel="1">
      <c r="A53" s="193" t="s">
        <v>473</v>
      </c>
      <c r="B53" s="195" t="s">
        <v>31</v>
      </c>
      <c r="C53" s="277"/>
      <c r="D53" s="536" t="e">
        <f>'годовая смета'!#REF!+'годовая смета'!#REF!</f>
        <v>#REF!</v>
      </c>
      <c r="E53" s="537" t="e">
        <f>'годовая смета'!#REF!+'годовая смета'!#REF!</f>
        <v>#REF!</v>
      </c>
      <c r="F53" s="537" t="e">
        <f>'годовая смета'!#REF!+'годовая смета'!#REF!</f>
        <v>#REF!</v>
      </c>
      <c r="G53" s="538" t="e">
        <f>'годовая смета'!#REF!+'годовая смета'!#REF!</f>
        <v>#REF!</v>
      </c>
      <c r="H53" s="607" t="e">
        <f t="shared" si="10"/>
        <v>#REF!</v>
      </c>
      <c r="I53" s="608" t="e">
        <f t="shared" si="11"/>
        <v>#REF!</v>
      </c>
      <c r="J53" s="609" t="e">
        <f t="shared" si="12"/>
        <v>#REF!</v>
      </c>
      <c r="K53" s="657" t="e">
        <f t="shared" si="30"/>
        <v>#REF!</v>
      </c>
      <c r="L53" s="658">
        <f t="shared" si="31"/>
        <v>0</v>
      </c>
      <c r="M53" s="536"/>
      <c r="N53" s="538"/>
      <c r="O53" s="695" t="e">
        <f t="shared" si="8"/>
        <v>#REF!</v>
      </c>
      <c r="P53" s="696" t="str">
        <f t="shared" si="9"/>
        <v>-</v>
      </c>
      <c r="Q53" s="54"/>
    </row>
    <row r="54" spans="1:29" outlineLevel="1">
      <c r="A54" s="193" t="s">
        <v>474</v>
      </c>
      <c r="B54" s="195" t="s">
        <v>32</v>
      </c>
      <c r="C54" s="277"/>
      <c r="D54" s="536" t="e">
        <f>'годовая смета'!#REF!+'годовая смета'!#REF!</f>
        <v>#REF!</v>
      </c>
      <c r="E54" s="537" t="e">
        <f>'годовая смета'!#REF!+'годовая смета'!#REF!</f>
        <v>#REF!</v>
      </c>
      <c r="F54" s="537" t="e">
        <f>'годовая смета'!#REF!+'годовая смета'!#REF!</f>
        <v>#REF!</v>
      </c>
      <c r="G54" s="538" t="e">
        <f>'годовая смета'!#REF!+'годовая смета'!#REF!</f>
        <v>#REF!</v>
      </c>
      <c r="H54" s="607" t="e">
        <f t="shared" si="10"/>
        <v>#REF!</v>
      </c>
      <c r="I54" s="608" t="e">
        <f t="shared" si="11"/>
        <v>#REF!</v>
      </c>
      <c r="J54" s="609" t="e">
        <f t="shared" si="12"/>
        <v>#REF!</v>
      </c>
      <c r="K54" s="657" t="e">
        <f t="shared" si="30"/>
        <v>#REF!</v>
      </c>
      <c r="L54" s="658">
        <f t="shared" si="31"/>
        <v>0</v>
      </c>
      <c r="M54" s="536"/>
      <c r="N54" s="538"/>
      <c r="O54" s="695" t="e">
        <f t="shared" si="8"/>
        <v>#REF!</v>
      </c>
      <c r="P54" s="696" t="str">
        <f t="shared" si="9"/>
        <v>-</v>
      </c>
      <c r="Q54" s="54"/>
    </row>
    <row r="55" spans="1:29" outlineLevel="1">
      <c r="A55" s="193" t="s">
        <v>475</v>
      </c>
      <c r="B55" s="195" t="s">
        <v>33</v>
      </c>
      <c r="C55" s="277"/>
      <c r="D55" s="536" t="e">
        <f>'годовая смета'!#REF!+'годовая смета'!#REF!</f>
        <v>#REF!</v>
      </c>
      <c r="E55" s="537" t="e">
        <f>'годовая смета'!#REF!+'годовая смета'!#REF!</f>
        <v>#REF!</v>
      </c>
      <c r="F55" s="537" t="e">
        <f>'годовая смета'!#REF!+'годовая смета'!#REF!</f>
        <v>#REF!</v>
      </c>
      <c r="G55" s="538" t="e">
        <f>'годовая смета'!#REF!+'годовая смета'!#REF!</f>
        <v>#REF!</v>
      </c>
      <c r="H55" s="607" t="e">
        <f t="shared" si="10"/>
        <v>#REF!</v>
      </c>
      <c r="I55" s="608" t="e">
        <f t="shared" si="11"/>
        <v>#REF!</v>
      </c>
      <c r="J55" s="609" t="e">
        <f t="shared" si="12"/>
        <v>#REF!</v>
      </c>
      <c r="K55" s="657" t="e">
        <f t="shared" si="30"/>
        <v>#REF!</v>
      </c>
      <c r="L55" s="658">
        <f t="shared" si="31"/>
        <v>0</v>
      </c>
      <c r="M55" s="536"/>
      <c r="N55" s="538"/>
      <c r="O55" s="695" t="e">
        <f t="shared" si="8"/>
        <v>#REF!</v>
      </c>
      <c r="P55" s="696" t="str">
        <f t="shared" si="9"/>
        <v>-</v>
      </c>
      <c r="Q55" s="54"/>
    </row>
    <row r="56" spans="1:29">
      <c r="A56" s="193" t="s">
        <v>54</v>
      </c>
      <c r="B56" s="194" t="s">
        <v>38</v>
      </c>
      <c r="C56" s="277"/>
      <c r="D56" s="536" t="e">
        <f>'годовая смета'!#REF!+'годовая смета'!#REF!</f>
        <v>#REF!</v>
      </c>
      <c r="E56" s="537" t="e">
        <f>'годовая смета'!#REF!+'годовая смета'!#REF!</f>
        <v>#REF!</v>
      </c>
      <c r="F56" s="537" t="e">
        <f>'годовая смета'!#REF!+'годовая смета'!#REF!</f>
        <v>#REF!</v>
      </c>
      <c r="G56" s="538" t="e">
        <f>'годовая смета'!#REF!+'годовая смета'!#REF!</f>
        <v>#REF!</v>
      </c>
      <c r="H56" s="607" t="e">
        <f t="shared" si="10"/>
        <v>#REF!</v>
      </c>
      <c r="I56" s="608" t="e">
        <f t="shared" si="11"/>
        <v>#REF!</v>
      </c>
      <c r="J56" s="609" t="e">
        <f t="shared" si="12"/>
        <v>#REF!</v>
      </c>
      <c r="K56" s="657" t="e">
        <f t="shared" si="30"/>
        <v>#REF!</v>
      </c>
      <c r="L56" s="658">
        <f t="shared" si="31"/>
        <v>0</v>
      </c>
      <c r="M56" s="536"/>
      <c r="N56" s="538"/>
      <c r="O56" s="695" t="e">
        <f t="shared" si="8"/>
        <v>#REF!</v>
      </c>
      <c r="P56" s="696" t="str">
        <f t="shared" si="9"/>
        <v>-</v>
      </c>
      <c r="Q56" s="54"/>
    </row>
    <row r="57" spans="1:29">
      <c r="A57" s="193" t="s">
        <v>55</v>
      </c>
      <c r="B57" s="194" t="s">
        <v>39</v>
      </c>
      <c r="C57" s="277"/>
      <c r="D57" s="536" t="e">
        <f>'годовая смета'!#REF!+'годовая смета'!#REF!</f>
        <v>#REF!</v>
      </c>
      <c r="E57" s="537" t="e">
        <f>'годовая смета'!#REF!+'годовая смета'!#REF!</f>
        <v>#REF!</v>
      </c>
      <c r="F57" s="537" t="e">
        <f>'годовая смета'!#REF!+'годовая смета'!#REF!</f>
        <v>#REF!</v>
      </c>
      <c r="G57" s="538" t="e">
        <f>'годовая смета'!#REF!+'годовая смета'!#REF!</f>
        <v>#REF!</v>
      </c>
      <c r="H57" s="607" t="e">
        <f t="shared" si="10"/>
        <v>#REF!</v>
      </c>
      <c r="I57" s="608" t="e">
        <f t="shared" si="11"/>
        <v>#REF!</v>
      </c>
      <c r="J57" s="609" t="e">
        <f t="shared" si="12"/>
        <v>#REF!</v>
      </c>
      <c r="K57" s="657" t="e">
        <f t="shared" si="30"/>
        <v>#REF!</v>
      </c>
      <c r="L57" s="658">
        <f t="shared" si="31"/>
        <v>0</v>
      </c>
      <c r="M57" s="536"/>
      <c r="N57" s="538"/>
      <c r="O57" s="695" t="e">
        <f t="shared" si="8"/>
        <v>#REF!</v>
      </c>
      <c r="P57" s="696" t="str">
        <f t="shared" si="9"/>
        <v>-</v>
      </c>
      <c r="Q57" s="54"/>
    </row>
    <row r="58" spans="1:29">
      <c r="A58" s="193" t="s">
        <v>476</v>
      </c>
      <c r="B58" s="194" t="s">
        <v>40</v>
      </c>
      <c r="C58" s="277"/>
      <c r="D58" s="536" t="e">
        <f>'годовая смета'!#REF!+'годовая смета'!#REF!</f>
        <v>#REF!</v>
      </c>
      <c r="E58" s="537" t="e">
        <f>'годовая смета'!#REF!+'годовая смета'!#REF!</f>
        <v>#REF!</v>
      </c>
      <c r="F58" s="537" t="e">
        <f>'годовая смета'!#REF!+'годовая смета'!#REF!</f>
        <v>#REF!</v>
      </c>
      <c r="G58" s="538" t="e">
        <f>'годовая смета'!#REF!+'годовая смета'!#REF!</f>
        <v>#REF!</v>
      </c>
      <c r="H58" s="607" t="e">
        <f t="shared" si="10"/>
        <v>#REF!</v>
      </c>
      <c r="I58" s="608" t="e">
        <f t="shared" si="11"/>
        <v>#REF!</v>
      </c>
      <c r="J58" s="609" t="e">
        <f t="shared" si="12"/>
        <v>#REF!</v>
      </c>
      <c r="K58" s="657" t="e">
        <f t="shared" si="30"/>
        <v>#REF!</v>
      </c>
      <c r="L58" s="658">
        <f t="shared" si="31"/>
        <v>0</v>
      </c>
      <c r="M58" s="536"/>
      <c r="N58" s="538"/>
      <c r="O58" s="695" t="e">
        <f t="shared" si="8"/>
        <v>#REF!</v>
      </c>
      <c r="P58" s="696" t="str">
        <f t="shared" si="9"/>
        <v>-</v>
      </c>
      <c r="Q58" s="54"/>
    </row>
    <row r="59" spans="1:29">
      <c r="A59" s="193" t="s">
        <v>477</v>
      </c>
      <c r="B59" s="194" t="s">
        <v>41</v>
      </c>
      <c r="C59" s="277" t="s">
        <v>149</v>
      </c>
      <c r="D59" s="536" t="e">
        <f t="shared" ref="D59:G59" si="32">SUM(D60:D61)</f>
        <v>#REF!</v>
      </c>
      <c r="E59" s="537" t="e">
        <f t="shared" si="32"/>
        <v>#REF!</v>
      </c>
      <c r="F59" s="537" t="e">
        <f t="shared" si="32"/>
        <v>#REF!</v>
      </c>
      <c r="G59" s="538" t="e">
        <f t="shared" si="32"/>
        <v>#REF!</v>
      </c>
      <c r="H59" s="607" t="e">
        <f t="shared" si="10"/>
        <v>#REF!</v>
      </c>
      <c r="I59" s="608" t="e">
        <f t="shared" si="11"/>
        <v>#REF!</v>
      </c>
      <c r="J59" s="609" t="e">
        <f t="shared" si="12"/>
        <v>#REF!</v>
      </c>
      <c r="K59" s="657" t="e">
        <f t="shared" ref="K59:L59" si="33">SUM(K60:K61)</f>
        <v>#REF!</v>
      </c>
      <c r="L59" s="658">
        <f t="shared" si="33"/>
        <v>0</v>
      </c>
      <c r="M59" s="678">
        <f>SUM(M60:M61)</f>
        <v>0</v>
      </c>
      <c r="N59" s="679">
        <f>SUM(N60:N61)</f>
        <v>0</v>
      </c>
      <c r="O59" s="695" t="e">
        <f t="shared" si="8"/>
        <v>#REF!</v>
      </c>
      <c r="P59" s="696" t="str">
        <f t="shared" si="9"/>
        <v>-</v>
      </c>
      <c r="Q59" s="54"/>
    </row>
    <row r="60" spans="1:29" outlineLevel="1">
      <c r="A60" s="193" t="s">
        <v>478</v>
      </c>
      <c r="B60" s="195" t="s">
        <v>42</v>
      </c>
      <c r="C60" s="277"/>
      <c r="D60" s="536" t="e">
        <f>'годовая смета'!#REF!+'годовая смета'!#REF!</f>
        <v>#REF!</v>
      </c>
      <c r="E60" s="537" t="e">
        <f>'годовая смета'!#REF!+'годовая смета'!#REF!</f>
        <v>#REF!</v>
      </c>
      <c r="F60" s="537" t="e">
        <f>'годовая смета'!#REF!+'годовая смета'!#REF!</f>
        <v>#REF!</v>
      </c>
      <c r="G60" s="538" t="e">
        <f>'годовая смета'!#REF!+'годовая смета'!#REF!</f>
        <v>#REF!</v>
      </c>
      <c r="H60" s="607" t="e">
        <f t="shared" si="10"/>
        <v>#REF!</v>
      </c>
      <c r="I60" s="608" t="e">
        <f t="shared" si="11"/>
        <v>#REF!</v>
      </c>
      <c r="J60" s="609" t="e">
        <f t="shared" si="12"/>
        <v>#REF!</v>
      </c>
      <c r="K60" s="657" t="e">
        <f t="shared" ref="K60:K61" si="34">E60*(1+M$11)</f>
        <v>#REF!</v>
      </c>
      <c r="L60" s="658">
        <f t="shared" ref="L60:L61" si="35">M60*(1+N$11)</f>
        <v>0</v>
      </c>
      <c r="M60" s="678"/>
      <c r="N60" s="679"/>
      <c r="O60" s="695" t="e">
        <f t="shared" si="8"/>
        <v>#REF!</v>
      </c>
      <c r="P60" s="696" t="str">
        <f t="shared" si="9"/>
        <v>-</v>
      </c>
      <c r="Q60" s="54"/>
    </row>
    <row r="61" spans="1:29" outlineLevel="1">
      <c r="A61" s="193" t="s">
        <v>479</v>
      </c>
      <c r="B61" s="195" t="s">
        <v>43</v>
      </c>
      <c r="C61" s="277"/>
      <c r="D61" s="536" t="e">
        <f>'годовая смета'!#REF!+'годовая смета'!#REF!</f>
        <v>#REF!</v>
      </c>
      <c r="E61" s="537" t="e">
        <f>'годовая смета'!#REF!+'годовая смета'!#REF!</f>
        <v>#REF!</v>
      </c>
      <c r="F61" s="537" t="e">
        <f>'годовая смета'!#REF!+'годовая смета'!#REF!</f>
        <v>#REF!</v>
      </c>
      <c r="G61" s="538" t="e">
        <f>'годовая смета'!#REF!+'годовая смета'!#REF!</f>
        <v>#REF!</v>
      </c>
      <c r="H61" s="607" t="e">
        <f t="shared" si="10"/>
        <v>#REF!</v>
      </c>
      <c r="I61" s="608" t="e">
        <f t="shared" si="11"/>
        <v>#REF!</v>
      </c>
      <c r="J61" s="609" t="e">
        <f t="shared" si="12"/>
        <v>#REF!</v>
      </c>
      <c r="K61" s="657" t="e">
        <f t="shared" si="34"/>
        <v>#REF!</v>
      </c>
      <c r="L61" s="658">
        <f t="shared" si="35"/>
        <v>0</v>
      </c>
      <c r="M61" s="678"/>
      <c r="N61" s="679"/>
      <c r="O61" s="695" t="e">
        <f t="shared" si="8"/>
        <v>#REF!</v>
      </c>
      <c r="P61" s="696" t="str">
        <f t="shared" si="9"/>
        <v>-</v>
      </c>
      <c r="Q61" s="54"/>
    </row>
    <row r="62" spans="1:29" s="10" customFormat="1" ht="26.25" customHeight="1">
      <c r="A62" s="191" t="s">
        <v>67</v>
      </c>
      <c r="B62" s="192" t="s">
        <v>322</v>
      </c>
      <c r="C62" s="276" t="s">
        <v>273</v>
      </c>
      <c r="D62" s="477" t="e">
        <f t="shared" ref="D62:G62" si="36">IF(D22=0,0,D27/D22)</f>
        <v>#REF!</v>
      </c>
      <c r="E62" s="478" t="e">
        <f t="shared" si="36"/>
        <v>#REF!</v>
      </c>
      <c r="F62" s="478" t="e">
        <f t="shared" si="36"/>
        <v>#REF!</v>
      </c>
      <c r="G62" s="479" t="e">
        <f t="shared" si="36"/>
        <v>#REF!</v>
      </c>
      <c r="H62" s="616" t="e">
        <f t="shared" si="10"/>
        <v>#REF!</v>
      </c>
      <c r="I62" s="617" t="e">
        <f t="shared" si="11"/>
        <v>#REF!</v>
      </c>
      <c r="J62" s="618" t="e">
        <f t="shared" si="12"/>
        <v>#REF!</v>
      </c>
      <c r="K62" s="656"/>
      <c r="L62" s="618"/>
      <c r="M62" s="680" t="e">
        <f t="shared" ref="M62:N62" si="37">IF(M22=0,0,M27/M22)</f>
        <v>#REF!</v>
      </c>
      <c r="N62" s="681" t="e">
        <f t="shared" si="37"/>
        <v>#REF!</v>
      </c>
      <c r="O62" s="701" t="e">
        <f t="shared" si="8"/>
        <v>#REF!</v>
      </c>
      <c r="P62" s="702" t="e">
        <f t="shared" si="9"/>
        <v>#REF!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s="10" customFormat="1">
      <c r="A63" s="191" t="s">
        <v>68</v>
      </c>
      <c r="B63" s="192" t="s">
        <v>194</v>
      </c>
      <c r="C63" s="276" t="s">
        <v>151</v>
      </c>
      <c r="D63" s="477" t="e">
        <f t="shared" ref="D63:G63" si="38">SUM(D64:D66)</f>
        <v>#REF!</v>
      </c>
      <c r="E63" s="478" t="e">
        <f t="shared" si="38"/>
        <v>#REF!</v>
      </c>
      <c r="F63" s="478" t="e">
        <f t="shared" si="38"/>
        <v>#REF!</v>
      </c>
      <c r="G63" s="479" t="e">
        <f t="shared" si="38"/>
        <v>#REF!</v>
      </c>
      <c r="H63" s="616" t="e">
        <f t="shared" si="10"/>
        <v>#REF!</v>
      </c>
      <c r="I63" s="617" t="e">
        <f t="shared" si="11"/>
        <v>#REF!</v>
      </c>
      <c r="J63" s="618" t="e">
        <f t="shared" si="12"/>
        <v>#REF!</v>
      </c>
      <c r="K63" s="656"/>
      <c r="L63" s="618"/>
      <c r="M63" s="680" t="e">
        <f t="shared" ref="M63:N63" si="39">SUM(M64:M66)</f>
        <v>#REF!</v>
      </c>
      <c r="N63" s="681" t="e">
        <f t="shared" si="39"/>
        <v>#REF!</v>
      </c>
      <c r="O63" s="701" t="e">
        <f t="shared" si="8"/>
        <v>#REF!</v>
      </c>
      <c r="P63" s="702" t="e">
        <f t="shared" si="9"/>
        <v>#REF!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38.25">
      <c r="A64" s="193" t="s">
        <v>75</v>
      </c>
      <c r="B64" s="196" t="s">
        <v>71</v>
      </c>
      <c r="C64" s="277"/>
      <c r="D64" s="536" t="e">
        <f>'годовая смета'!#REF!+'годовая смета'!#REF!</f>
        <v>#REF!</v>
      </c>
      <c r="E64" s="537" t="e">
        <f>'годовая смета'!#REF!+'годовая смета'!#REF!</f>
        <v>#REF!</v>
      </c>
      <c r="F64" s="537" t="e">
        <f>'годовая смета'!#REF!+'годовая смета'!#REF!</f>
        <v>#REF!</v>
      </c>
      <c r="G64" s="538" t="e">
        <f>'годовая смета'!#REF!+'годовая смета'!#REF!</f>
        <v>#REF!</v>
      </c>
      <c r="H64" s="607" t="e">
        <f t="shared" si="10"/>
        <v>#REF!</v>
      </c>
      <c r="I64" s="608" t="e">
        <f t="shared" si="11"/>
        <v>#REF!</v>
      </c>
      <c r="J64" s="609" t="e">
        <f t="shared" si="12"/>
        <v>#REF!</v>
      </c>
      <c r="K64" s="653"/>
      <c r="L64" s="609"/>
      <c r="M64" s="678" t="e">
        <f>'Прочие расходы'!C20</f>
        <v>#REF!</v>
      </c>
      <c r="N64" s="679" t="e">
        <f>'Прочие расходы'!C21</f>
        <v>#REF!</v>
      </c>
      <c r="O64" s="695" t="e">
        <f t="shared" si="8"/>
        <v>#REF!</v>
      </c>
      <c r="P64" s="696" t="e">
        <f t="shared" si="9"/>
        <v>#REF!</v>
      </c>
    </row>
    <row r="65" spans="1:29" ht="25.5">
      <c r="A65" s="193" t="s">
        <v>76</v>
      </c>
      <c r="B65" s="196" t="s">
        <v>70</v>
      </c>
      <c r="C65" s="277"/>
      <c r="D65" s="536" t="e">
        <f>'годовая смета'!#REF!+'годовая смета'!#REF!</f>
        <v>#REF!</v>
      </c>
      <c r="E65" s="537" t="e">
        <f>'годовая смета'!#REF!+'годовая смета'!#REF!</f>
        <v>#REF!</v>
      </c>
      <c r="F65" s="537" t="e">
        <f>'годовая смета'!#REF!+'годовая смета'!#REF!</f>
        <v>#REF!</v>
      </c>
      <c r="G65" s="538" t="e">
        <f>'годовая смета'!#REF!+'годовая смета'!#REF!</f>
        <v>#REF!</v>
      </c>
      <c r="H65" s="607" t="e">
        <f t="shared" si="10"/>
        <v>#REF!</v>
      </c>
      <c r="I65" s="608" t="e">
        <f t="shared" si="11"/>
        <v>#REF!</v>
      </c>
      <c r="J65" s="609" t="e">
        <f t="shared" si="12"/>
        <v>#REF!</v>
      </c>
      <c r="K65" s="653"/>
      <c r="L65" s="609"/>
      <c r="M65" s="536" t="e">
        <f>'Прочие расходы'!C24</f>
        <v>#REF!</v>
      </c>
      <c r="N65" s="538" t="e">
        <f>'Прочие расходы'!C25</f>
        <v>#REF!</v>
      </c>
      <c r="O65" s="695" t="e">
        <f t="shared" si="8"/>
        <v>#REF!</v>
      </c>
      <c r="P65" s="696" t="e">
        <f t="shared" si="9"/>
        <v>#REF!</v>
      </c>
    </row>
    <row r="66" spans="1:29" ht="25.5">
      <c r="A66" s="193" t="s">
        <v>77</v>
      </c>
      <c r="B66" s="196" t="s">
        <v>1</v>
      </c>
      <c r="C66" s="277"/>
      <c r="D66" s="536" t="e">
        <f>'годовая смета'!#REF!+'годовая смета'!#REF!</f>
        <v>#REF!</v>
      </c>
      <c r="E66" s="537" t="e">
        <f>'годовая смета'!#REF!+'годовая смета'!#REF!</f>
        <v>#REF!</v>
      </c>
      <c r="F66" s="537" t="e">
        <f>'годовая смета'!#REF!+'годовая смета'!#REF!</f>
        <v>#REF!</v>
      </c>
      <c r="G66" s="538" t="e">
        <f>'годовая смета'!#REF!+'годовая смета'!#REF!</f>
        <v>#REF!</v>
      </c>
      <c r="H66" s="607" t="e">
        <f t="shared" si="10"/>
        <v>#REF!</v>
      </c>
      <c r="I66" s="608" t="e">
        <f t="shared" si="11"/>
        <v>#REF!</v>
      </c>
      <c r="J66" s="609" t="e">
        <f t="shared" si="12"/>
        <v>#REF!</v>
      </c>
      <c r="K66" s="653"/>
      <c r="L66" s="609"/>
      <c r="M66" s="536" t="e">
        <f>'Прочие расходы'!C28</f>
        <v>#REF!</v>
      </c>
      <c r="N66" s="538" t="e">
        <f>'Прочие расходы'!C29</f>
        <v>#REF!</v>
      </c>
      <c r="O66" s="695" t="e">
        <f t="shared" si="8"/>
        <v>#REF!</v>
      </c>
      <c r="P66" s="696" t="e">
        <f t="shared" si="9"/>
        <v>#REF!</v>
      </c>
    </row>
    <row r="67" spans="1:29" s="10" customFormat="1" ht="26.25">
      <c r="A67" s="191" t="s">
        <v>72</v>
      </c>
      <c r="B67" s="192" t="s">
        <v>332</v>
      </c>
      <c r="C67" s="276" t="s">
        <v>152</v>
      </c>
      <c r="D67" s="477" t="e">
        <f t="shared" ref="D67:G67" si="40">IF(D22=0,0,D63/D22)</f>
        <v>#REF!</v>
      </c>
      <c r="E67" s="478" t="e">
        <f t="shared" si="40"/>
        <v>#REF!</v>
      </c>
      <c r="F67" s="478" t="e">
        <f t="shared" si="40"/>
        <v>#REF!</v>
      </c>
      <c r="G67" s="479" t="e">
        <f t="shared" si="40"/>
        <v>#REF!</v>
      </c>
      <c r="H67" s="616" t="e">
        <f t="shared" si="10"/>
        <v>#REF!</v>
      </c>
      <c r="I67" s="617" t="e">
        <f t="shared" si="11"/>
        <v>#REF!</v>
      </c>
      <c r="J67" s="618" t="e">
        <f t="shared" si="12"/>
        <v>#REF!</v>
      </c>
      <c r="K67" s="656"/>
      <c r="L67" s="618"/>
      <c r="M67" s="477" t="e">
        <f t="shared" ref="M67:N67" si="41">IF(M22=0,0,M63/M22)</f>
        <v>#REF!</v>
      </c>
      <c r="N67" s="479" t="e">
        <f t="shared" si="41"/>
        <v>#REF!</v>
      </c>
      <c r="O67" s="701" t="e">
        <f t="shared" si="8"/>
        <v>#REF!</v>
      </c>
      <c r="P67" s="702" t="e">
        <f t="shared" si="9"/>
        <v>#REF!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s="10" customFormat="1" ht="25.5">
      <c r="A68" s="191" t="s">
        <v>78</v>
      </c>
      <c r="B68" s="197" t="s">
        <v>195</v>
      </c>
      <c r="C68" s="276" t="s">
        <v>153</v>
      </c>
      <c r="D68" s="477" t="e">
        <f>D27+D63</f>
        <v>#REF!</v>
      </c>
      <c r="E68" s="478" t="e">
        <f t="shared" ref="E68:G68" si="42">E27+E63</f>
        <v>#REF!</v>
      </c>
      <c r="F68" s="478" t="e">
        <f t="shared" si="42"/>
        <v>#REF!</v>
      </c>
      <c r="G68" s="479" t="e">
        <f t="shared" si="42"/>
        <v>#REF!</v>
      </c>
      <c r="H68" s="616" t="e">
        <f t="shared" si="10"/>
        <v>#REF!</v>
      </c>
      <c r="I68" s="617" t="e">
        <f t="shared" si="11"/>
        <v>#REF!</v>
      </c>
      <c r="J68" s="618" t="e">
        <f t="shared" si="12"/>
        <v>#REF!</v>
      </c>
      <c r="K68" s="656"/>
      <c r="L68" s="618"/>
      <c r="M68" s="477" t="e">
        <f>M27+M63</f>
        <v>#REF!</v>
      </c>
      <c r="N68" s="479" t="e">
        <f>N27+N63</f>
        <v>#REF!</v>
      </c>
      <c r="O68" s="701" t="e">
        <f t="shared" si="8"/>
        <v>#REF!</v>
      </c>
      <c r="P68" s="702" t="e">
        <f t="shared" si="9"/>
        <v>#REF!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>
      <c r="A69" s="193" t="s">
        <v>79</v>
      </c>
      <c r="B69" s="195" t="s">
        <v>5</v>
      </c>
      <c r="C69" s="277"/>
      <c r="D69" s="536" t="e">
        <f t="shared" ref="D69:G69" si="43">D68-D72</f>
        <v>#REF!</v>
      </c>
      <c r="E69" s="537" t="e">
        <f t="shared" si="43"/>
        <v>#REF!</v>
      </c>
      <c r="F69" s="537" t="e">
        <f t="shared" si="43"/>
        <v>#REF!</v>
      </c>
      <c r="G69" s="538" t="e">
        <f t="shared" si="43"/>
        <v>#REF!</v>
      </c>
      <c r="H69" s="607" t="e">
        <f t="shared" si="10"/>
        <v>#REF!</v>
      </c>
      <c r="I69" s="608" t="e">
        <f t="shared" si="11"/>
        <v>#REF!</v>
      </c>
      <c r="J69" s="609" t="e">
        <f t="shared" si="12"/>
        <v>#REF!</v>
      </c>
      <c r="K69" s="653"/>
      <c r="L69" s="609"/>
      <c r="M69" s="536" t="e">
        <f>M68-M72</f>
        <v>#REF!</v>
      </c>
      <c r="N69" s="538" t="e">
        <f>N68-N72</f>
        <v>#REF!</v>
      </c>
      <c r="O69" s="695" t="e">
        <f t="shared" si="8"/>
        <v>#REF!</v>
      </c>
      <c r="P69" s="696" t="e">
        <f t="shared" si="9"/>
        <v>#REF!</v>
      </c>
    </row>
    <row r="70" spans="1:29" s="7" customFormat="1" outlineLevel="1">
      <c r="A70" s="499" t="s">
        <v>155</v>
      </c>
      <c r="B70" s="500" t="s">
        <v>154</v>
      </c>
      <c r="C70" s="501" t="s">
        <v>162</v>
      </c>
      <c r="D70" s="539" t="e">
        <f t="shared" ref="D70:G70" si="44">D69-D71</f>
        <v>#REF!</v>
      </c>
      <c r="E70" s="540" t="e">
        <f t="shared" si="44"/>
        <v>#REF!</v>
      </c>
      <c r="F70" s="540" t="e">
        <f t="shared" si="44"/>
        <v>#REF!</v>
      </c>
      <c r="G70" s="541" t="e">
        <f t="shared" si="44"/>
        <v>#REF!</v>
      </c>
      <c r="H70" s="610" t="e">
        <f t="shared" si="10"/>
        <v>#REF!</v>
      </c>
      <c r="I70" s="611" t="e">
        <f t="shared" si="11"/>
        <v>#REF!</v>
      </c>
      <c r="J70" s="612" t="e">
        <f t="shared" si="12"/>
        <v>#REF!</v>
      </c>
      <c r="K70" s="654"/>
      <c r="L70" s="612"/>
      <c r="M70" s="539" t="e">
        <f>M69-M71</f>
        <v>#REF!</v>
      </c>
      <c r="N70" s="541" t="e">
        <f>N69-N71</f>
        <v>#REF!</v>
      </c>
      <c r="O70" s="697" t="e">
        <f t="shared" si="8"/>
        <v>#REF!</v>
      </c>
      <c r="P70" s="698" t="e">
        <f t="shared" si="9"/>
        <v>#REF!</v>
      </c>
    </row>
    <row r="71" spans="1:29" s="7" customFormat="1" ht="26.25" outlineLevel="1">
      <c r="A71" s="198" t="s">
        <v>156</v>
      </c>
      <c r="B71" s="199" t="s">
        <v>166</v>
      </c>
      <c r="C71" s="278" t="s">
        <v>161</v>
      </c>
      <c r="D71" s="542" t="e">
        <f t="shared" ref="D71:G71" si="45">IF(D25=0,0,D69/D23*D25)</f>
        <v>#REF!</v>
      </c>
      <c r="E71" s="543" t="e">
        <f t="shared" si="45"/>
        <v>#REF!</v>
      </c>
      <c r="F71" s="543" t="e">
        <f t="shared" si="45"/>
        <v>#REF!</v>
      </c>
      <c r="G71" s="544" t="e">
        <f t="shared" si="45"/>
        <v>#REF!</v>
      </c>
      <c r="H71" s="613" t="e">
        <f t="shared" si="10"/>
        <v>#REF!</v>
      </c>
      <c r="I71" s="614" t="e">
        <f t="shared" si="11"/>
        <v>#REF!</v>
      </c>
      <c r="J71" s="615" t="e">
        <f t="shared" si="12"/>
        <v>#REF!</v>
      </c>
      <c r="K71" s="655"/>
      <c r="L71" s="615"/>
      <c r="M71" s="542" t="e">
        <f>IF(M25=0,0,M69/M23*M25)</f>
        <v>#REF!</v>
      </c>
      <c r="N71" s="544" t="e">
        <f>IF(N25=0,0,N69/N23*N25)</f>
        <v>#REF!</v>
      </c>
      <c r="O71" s="699" t="e">
        <f t="shared" si="8"/>
        <v>#REF!</v>
      </c>
      <c r="P71" s="700" t="e">
        <f t="shared" si="9"/>
        <v>#REF!</v>
      </c>
    </row>
    <row r="72" spans="1:29">
      <c r="A72" s="193" t="s">
        <v>80</v>
      </c>
      <c r="B72" s="195" t="s">
        <v>6</v>
      </c>
      <c r="C72" s="277"/>
      <c r="D72" s="536" t="e">
        <f t="shared" ref="D72:G72" si="46">IF(D22=0,0,D68/D22*D26)</f>
        <v>#REF!</v>
      </c>
      <c r="E72" s="537" t="e">
        <f t="shared" si="46"/>
        <v>#REF!</v>
      </c>
      <c r="F72" s="537" t="e">
        <f t="shared" si="46"/>
        <v>#REF!</v>
      </c>
      <c r="G72" s="538" t="e">
        <f t="shared" si="46"/>
        <v>#REF!</v>
      </c>
      <c r="H72" s="607" t="e">
        <f t="shared" si="10"/>
        <v>#REF!</v>
      </c>
      <c r="I72" s="608" t="e">
        <f t="shared" si="11"/>
        <v>#REF!</v>
      </c>
      <c r="J72" s="609" t="e">
        <f t="shared" si="12"/>
        <v>#REF!</v>
      </c>
      <c r="K72" s="653"/>
      <c r="L72" s="609"/>
      <c r="M72" s="536" t="e">
        <f>IF(M22=0,0,M68/M22*M26)</f>
        <v>#REF!</v>
      </c>
      <c r="N72" s="538" t="e">
        <f>IF(N22=0,0,N68/N22*N26)</f>
        <v>#REF!</v>
      </c>
      <c r="O72" s="695" t="e">
        <f t="shared" si="8"/>
        <v>#REF!</v>
      </c>
      <c r="P72" s="696" t="e">
        <f t="shared" si="9"/>
        <v>#REF!</v>
      </c>
    </row>
    <row r="73" spans="1:29" s="10" customFormat="1" ht="25.5">
      <c r="A73" s="191" t="s">
        <v>81</v>
      </c>
      <c r="B73" s="197" t="s">
        <v>323</v>
      </c>
      <c r="C73" s="276" t="s">
        <v>163</v>
      </c>
      <c r="D73" s="477" t="e">
        <f t="shared" ref="D73:G73" si="47">IF(D22=0,0,D68/D22)</f>
        <v>#REF!</v>
      </c>
      <c r="E73" s="478" t="e">
        <f t="shared" si="47"/>
        <v>#REF!</v>
      </c>
      <c r="F73" s="478" t="e">
        <f t="shared" si="47"/>
        <v>#REF!</v>
      </c>
      <c r="G73" s="479" t="e">
        <f t="shared" si="47"/>
        <v>#REF!</v>
      </c>
      <c r="H73" s="616" t="e">
        <f t="shared" si="10"/>
        <v>#REF!</v>
      </c>
      <c r="I73" s="617" t="e">
        <f t="shared" si="11"/>
        <v>#REF!</v>
      </c>
      <c r="J73" s="618" t="e">
        <f t="shared" si="12"/>
        <v>#REF!</v>
      </c>
      <c r="K73" s="656"/>
      <c r="L73" s="618"/>
      <c r="M73" s="477" t="e">
        <f>IF(M22=0,0,M68/M22)</f>
        <v>#REF!</v>
      </c>
      <c r="N73" s="479" t="e">
        <f>IF(N22=0,0,N68/N22)</f>
        <v>#REF!</v>
      </c>
      <c r="O73" s="701" t="e">
        <f t="shared" si="8"/>
        <v>#REF!</v>
      </c>
      <c r="P73" s="702" t="e">
        <f t="shared" si="9"/>
        <v>#REF!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s="10" customFormat="1" ht="35.25" customHeight="1">
      <c r="A74" s="191" t="s">
        <v>82</v>
      </c>
      <c r="B74" s="192" t="s">
        <v>196</v>
      </c>
      <c r="C74" s="276" t="s">
        <v>164</v>
      </c>
      <c r="D74" s="545" t="s">
        <v>267</v>
      </c>
      <c r="E74" s="546" t="s">
        <v>267</v>
      </c>
      <c r="F74" s="546" t="s">
        <v>267</v>
      </c>
      <c r="G74" s="547" t="s">
        <v>267</v>
      </c>
      <c r="H74" s="619" t="s">
        <v>267</v>
      </c>
      <c r="I74" s="620" t="s">
        <v>267</v>
      </c>
      <c r="J74" s="621" t="s">
        <v>267</v>
      </c>
      <c r="K74" s="661"/>
      <c r="L74" s="621"/>
      <c r="M74" s="477" t="e">
        <f>#REF!</f>
        <v>#REF!</v>
      </c>
      <c r="N74" s="682" t="e">
        <f>#REF!</f>
        <v>#REF!</v>
      </c>
      <c r="O74" s="619" t="s">
        <v>267</v>
      </c>
      <c r="P74" s="703" t="e">
        <f t="shared" si="9"/>
        <v>#REF!</v>
      </c>
      <c r="Q74" s="1"/>
      <c r="R74" s="1"/>
      <c r="S74" s="1"/>
      <c r="T74" s="1"/>
      <c r="U74" s="1"/>
      <c r="V74" s="1"/>
      <c r="W74" s="384"/>
      <c r="X74" s="384"/>
      <c r="Y74" s="384"/>
      <c r="Z74" s="384"/>
      <c r="AA74" s="1"/>
      <c r="AB74" s="1"/>
      <c r="AC74" s="1"/>
    </row>
    <row r="75" spans="1:29">
      <c r="A75" s="193" t="s">
        <v>83</v>
      </c>
      <c r="B75" s="195" t="s">
        <v>5</v>
      </c>
      <c r="C75" s="277"/>
      <c r="D75" s="548" t="s">
        <v>267</v>
      </c>
      <c r="E75" s="549" t="s">
        <v>267</v>
      </c>
      <c r="F75" s="549" t="s">
        <v>267</v>
      </c>
      <c r="G75" s="550" t="s">
        <v>267</v>
      </c>
      <c r="H75" s="622" t="s">
        <v>267</v>
      </c>
      <c r="I75" s="623" t="s">
        <v>267</v>
      </c>
      <c r="J75" s="624" t="s">
        <v>267</v>
      </c>
      <c r="K75" s="662"/>
      <c r="L75" s="624"/>
      <c r="M75" s="536" t="e">
        <f>M74*Доходы_регул.!$C$13</f>
        <v>#REF!</v>
      </c>
      <c r="N75" s="538" t="e">
        <f>N74*Доходы_регул.!$C$13</f>
        <v>#REF!</v>
      </c>
      <c r="O75" s="622" t="s">
        <v>267</v>
      </c>
      <c r="P75" s="703" t="e">
        <f t="shared" si="9"/>
        <v>#REF!</v>
      </c>
      <c r="W75" s="384"/>
      <c r="X75" s="384"/>
      <c r="Y75" s="384"/>
      <c r="Z75" s="384"/>
    </row>
    <row r="76" spans="1:29">
      <c r="A76" s="193" t="s">
        <v>84</v>
      </c>
      <c r="B76" s="195" t="s">
        <v>6</v>
      </c>
      <c r="C76" s="277"/>
      <c r="D76" s="548" t="s">
        <v>267</v>
      </c>
      <c r="E76" s="549" t="s">
        <v>267</v>
      </c>
      <c r="F76" s="549" t="s">
        <v>267</v>
      </c>
      <c r="G76" s="550" t="s">
        <v>267</v>
      </c>
      <c r="H76" s="622" t="s">
        <v>267</v>
      </c>
      <c r="I76" s="623" t="s">
        <v>267</v>
      </c>
      <c r="J76" s="624" t="s">
        <v>267</v>
      </c>
      <c r="K76" s="662"/>
      <c r="L76" s="624"/>
      <c r="M76" s="536" t="e">
        <f>M74-M75</f>
        <v>#REF!</v>
      </c>
      <c r="N76" s="538" t="e">
        <f>N74-N75</f>
        <v>#REF!</v>
      </c>
      <c r="O76" s="622" t="s">
        <v>267</v>
      </c>
      <c r="P76" s="703" t="e">
        <f t="shared" si="9"/>
        <v>#REF!</v>
      </c>
      <c r="W76" s="384"/>
      <c r="X76" s="384"/>
      <c r="Y76" s="384"/>
      <c r="Z76" s="384"/>
    </row>
    <row r="77" spans="1:29" s="10" customFormat="1" ht="26.25">
      <c r="A77" s="191" t="s">
        <v>85</v>
      </c>
      <c r="B77" s="192" t="s">
        <v>329</v>
      </c>
      <c r="C77" s="276" t="s">
        <v>165</v>
      </c>
      <c r="D77" s="551" t="s">
        <v>267</v>
      </c>
      <c r="E77" s="552" t="s">
        <v>267</v>
      </c>
      <c r="F77" s="552" t="s">
        <v>267</v>
      </c>
      <c r="G77" s="553" t="s">
        <v>267</v>
      </c>
      <c r="H77" s="625" t="s">
        <v>267</v>
      </c>
      <c r="I77" s="626" t="s">
        <v>267</v>
      </c>
      <c r="J77" s="627" t="s">
        <v>267</v>
      </c>
      <c r="K77" s="663"/>
      <c r="L77" s="627"/>
      <c r="M77" s="683" t="e">
        <f t="shared" ref="M77:N77" si="48">IF(M22=0,0,M74/M22)</f>
        <v>#REF!</v>
      </c>
      <c r="N77" s="684" t="e">
        <f t="shared" si="48"/>
        <v>#REF!</v>
      </c>
      <c r="O77" s="625" t="s">
        <v>267</v>
      </c>
      <c r="P77" s="703" t="e">
        <f t="shared" si="9"/>
        <v>#REF!</v>
      </c>
      <c r="Q77" s="1"/>
      <c r="R77" s="1"/>
      <c r="S77" s="1"/>
      <c r="T77" s="1"/>
      <c r="U77" s="1"/>
      <c r="V77" s="1"/>
      <c r="Z77" s="1"/>
      <c r="AA77" s="1"/>
      <c r="AB77" s="1"/>
      <c r="AC77" s="1"/>
    </row>
    <row r="78" spans="1:29" s="10" customFormat="1" ht="26.25">
      <c r="A78" s="191" t="s">
        <v>86</v>
      </c>
      <c r="B78" s="192" t="s">
        <v>197</v>
      </c>
      <c r="C78" s="276" t="s">
        <v>167</v>
      </c>
      <c r="D78" s="545" t="s">
        <v>267</v>
      </c>
      <c r="E78" s="546" t="s">
        <v>267</v>
      </c>
      <c r="F78" s="546" t="s">
        <v>267</v>
      </c>
      <c r="G78" s="547" t="s">
        <v>267</v>
      </c>
      <c r="H78" s="619" t="s">
        <v>267</v>
      </c>
      <c r="I78" s="620" t="s">
        <v>267</v>
      </c>
      <c r="J78" s="621" t="s">
        <v>267</v>
      </c>
      <c r="K78" s="661"/>
      <c r="L78" s="621"/>
      <c r="M78" s="477" t="e">
        <f t="shared" ref="M78:N78" si="49">M79+M80</f>
        <v>#REF!</v>
      </c>
      <c r="N78" s="479" t="e">
        <f t="shared" si="49"/>
        <v>#REF!</v>
      </c>
      <c r="O78" s="619" t="s">
        <v>267</v>
      </c>
      <c r="P78" s="703" t="e">
        <f t="shared" si="9"/>
        <v>#REF!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>
      <c r="A79" s="193" t="s">
        <v>102</v>
      </c>
      <c r="B79" s="195" t="s">
        <v>5</v>
      </c>
      <c r="C79" s="277"/>
      <c r="D79" s="548" t="s">
        <v>267</v>
      </c>
      <c r="E79" s="549" t="s">
        <v>267</v>
      </c>
      <c r="F79" s="549" t="s">
        <v>267</v>
      </c>
      <c r="G79" s="550" t="s">
        <v>267</v>
      </c>
      <c r="H79" s="622" t="s">
        <v>267</v>
      </c>
      <c r="I79" s="623" t="s">
        <v>267</v>
      </c>
      <c r="J79" s="624" t="s">
        <v>267</v>
      </c>
      <c r="K79" s="662"/>
      <c r="L79" s="624"/>
      <c r="M79" s="536" t="e">
        <f t="shared" ref="M79:N79" si="50">M69+M75</f>
        <v>#REF!</v>
      </c>
      <c r="N79" s="538" t="e">
        <f t="shared" si="50"/>
        <v>#REF!</v>
      </c>
      <c r="O79" s="622" t="s">
        <v>267</v>
      </c>
      <c r="P79" s="703" t="e">
        <f t="shared" si="9"/>
        <v>#REF!</v>
      </c>
    </row>
    <row r="80" spans="1:29">
      <c r="A80" s="193" t="s">
        <v>103</v>
      </c>
      <c r="B80" s="195" t="s">
        <v>6</v>
      </c>
      <c r="C80" s="277"/>
      <c r="D80" s="548" t="s">
        <v>267</v>
      </c>
      <c r="E80" s="549" t="s">
        <v>267</v>
      </c>
      <c r="F80" s="549" t="s">
        <v>267</v>
      </c>
      <c r="G80" s="550" t="s">
        <v>267</v>
      </c>
      <c r="H80" s="622" t="s">
        <v>267</v>
      </c>
      <c r="I80" s="623" t="s">
        <v>267</v>
      </c>
      <c r="J80" s="624" t="s">
        <v>267</v>
      </c>
      <c r="K80" s="662"/>
      <c r="L80" s="624"/>
      <c r="M80" s="536" t="e">
        <f t="shared" ref="M80:N80" si="51">M72+M76</f>
        <v>#REF!</v>
      </c>
      <c r="N80" s="538" t="e">
        <f t="shared" si="51"/>
        <v>#REF!</v>
      </c>
      <c r="O80" s="622" t="s">
        <v>267</v>
      </c>
      <c r="P80" s="703" t="e">
        <f t="shared" si="9"/>
        <v>#REF!</v>
      </c>
    </row>
    <row r="81" spans="1:29" s="10" customFormat="1" ht="26.25">
      <c r="A81" s="191" t="s">
        <v>104</v>
      </c>
      <c r="B81" s="192" t="s">
        <v>324</v>
      </c>
      <c r="C81" s="276" t="s">
        <v>168</v>
      </c>
      <c r="D81" s="554" t="s">
        <v>267</v>
      </c>
      <c r="E81" s="555" t="s">
        <v>267</v>
      </c>
      <c r="F81" s="555" t="s">
        <v>267</v>
      </c>
      <c r="G81" s="556" t="s">
        <v>267</v>
      </c>
      <c r="H81" s="628" t="s">
        <v>267</v>
      </c>
      <c r="I81" s="629" t="s">
        <v>267</v>
      </c>
      <c r="J81" s="630" t="s">
        <v>267</v>
      </c>
      <c r="K81" s="664"/>
      <c r="L81" s="630"/>
      <c r="M81" s="685" t="e">
        <f t="shared" ref="M81:N81" si="52">IF(M22=0,0,M78/M22)</f>
        <v>#REF!</v>
      </c>
      <c r="N81" s="686" t="e">
        <f t="shared" si="52"/>
        <v>#REF!</v>
      </c>
      <c r="O81" s="628" t="s">
        <v>267</v>
      </c>
      <c r="P81" s="703" t="e">
        <f t="shared" si="9"/>
        <v>#REF!</v>
      </c>
      <c r="Q81" s="1"/>
      <c r="R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s="10" customFormat="1" ht="26.25">
      <c r="A82" s="191" t="s">
        <v>105</v>
      </c>
      <c r="B82" s="192" t="s">
        <v>198</v>
      </c>
      <c r="C82" s="276"/>
      <c r="D82" s="545" t="s">
        <v>267</v>
      </c>
      <c r="E82" s="546" t="s">
        <v>267</v>
      </c>
      <c r="F82" s="546" t="s">
        <v>267</v>
      </c>
      <c r="G82" s="547" t="s">
        <v>267</v>
      </c>
      <c r="H82" s="619" t="s">
        <v>267</v>
      </c>
      <c r="I82" s="620" t="s">
        <v>267</v>
      </c>
      <c r="J82" s="621" t="s">
        <v>267</v>
      </c>
      <c r="K82" s="661"/>
      <c r="L82" s="621"/>
      <c r="M82" s="477">
        <f t="shared" ref="M82:N82" si="53">SUM(M83:M84)</f>
        <v>0</v>
      </c>
      <c r="N82" s="479">
        <f t="shared" si="53"/>
        <v>0</v>
      </c>
      <c r="O82" s="619" t="s">
        <v>267</v>
      </c>
      <c r="P82" s="703" t="str">
        <f t="shared" si="9"/>
        <v>-</v>
      </c>
      <c r="Q82" s="1"/>
      <c r="R82" s="1"/>
      <c r="U82" s="1"/>
      <c r="V82" s="1"/>
      <c r="W82" s="1"/>
      <c r="X82" s="1"/>
      <c r="Y82" s="1"/>
      <c r="Z82" s="1"/>
      <c r="AA82" s="1"/>
      <c r="AB82" s="1"/>
      <c r="AC82" s="1"/>
    </row>
    <row r="83" spans="1:29">
      <c r="A83" s="193" t="s">
        <v>106</v>
      </c>
      <c r="B83" s="195" t="s">
        <v>5</v>
      </c>
      <c r="C83" s="277"/>
      <c r="D83" s="548" t="s">
        <v>267</v>
      </c>
      <c r="E83" s="549" t="s">
        <v>267</v>
      </c>
      <c r="F83" s="549" t="s">
        <v>267</v>
      </c>
      <c r="G83" s="550" t="s">
        <v>267</v>
      </c>
      <c r="H83" s="622" t="s">
        <v>267</v>
      </c>
      <c r="I83" s="623" t="s">
        <v>267</v>
      </c>
      <c r="J83" s="624" t="s">
        <v>267</v>
      </c>
      <c r="K83" s="662"/>
      <c r="L83" s="624"/>
      <c r="M83" s="536"/>
      <c r="N83" s="538"/>
      <c r="O83" s="622" t="s">
        <v>267</v>
      </c>
      <c r="P83" s="703" t="str">
        <f t="shared" si="9"/>
        <v>-</v>
      </c>
      <c r="S83" s="10"/>
      <c r="T83" s="10"/>
    </row>
    <row r="84" spans="1:29">
      <c r="A84" s="193" t="s">
        <v>107</v>
      </c>
      <c r="B84" s="195" t="s">
        <v>6</v>
      </c>
      <c r="C84" s="277"/>
      <c r="D84" s="548" t="s">
        <v>267</v>
      </c>
      <c r="E84" s="549" t="s">
        <v>267</v>
      </c>
      <c r="F84" s="549" t="s">
        <v>267</v>
      </c>
      <c r="G84" s="550" t="s">
        <v>267</v>
      </c>
      <c r="H84" s="622" t="s">
        <v>267</v>
      </c>
      <c r="I84" s="623" t="s">
        <v>267</v>
      </c>
      <c r="J84" s="624" t="s">
        <v>267</v>
      </c>
      <c r="K84" s="662"/>
      <c r="L84" s="624"/>
      <c r="M84" s="536"/>
      <c r="N84" s="538"/>
      <c r="O84" s="622" t="s">
        <v>267</v>
      </c>
      <c r="P84" s="703" t="str">
        <f t="shared" si="9"/>
        <v>-</v>
      </c>
      <c r="S84" s="10"/>
      <c r="T84" s="10"/>
    </row>
    <row r="85" spans="1:29" s="10" customFormat="1" ht="26.25">
      <c r="A85" s="191" t="s">
        <v>108</v>
      </c>
      <c r="B85" s="192" t="s">
        <v>199</v>
      </c>
      <c r="C85" s="276"/>
      <c r="D85" s="545" t="s">
        <v>267</v>
      </c>
      <c r="E85" s="546" t="s">
        <v>267</v>
      </c>
      <c r="F85" s="546" t="s">
        <v>267</v>
      </c>
      <c r="G85" s="547" t="s">
        <v>267</v>
      </c>
      <c r="H85" s="619" t="s">
        <v>267</v>
      </c>
      <c r="I85" s="620" t="s">
        <v>267</v>
      </c>
      <c r="J85" s="621" t="s">
        <v>267</v>
      </c>
      <c r="K85" s="661"/>
      <c r="L85" s="621"/>
      <c r="M85" s="477"/>
      <c r="N85" s="479"/>
      <c r="O85" s="619" t="s">
        <v>267</v>
      </c>
      <c r="P85" s="703" t="str">
        <f t="shared" si="9"/>
        <v>-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s="10" customFormat="1" ht="26.25">
      <c r="A86" s="191" t="s">
        <v>109</v>
      </c>
      <c r="B86" s="192" t="s">
        <v>200</v>
      </c>
      <c r="C86" s="276" t="s">
        <v>169</v>
      </c>
      <c r="D86" s="545" t="s">
        <v>267</v>
      </c>
      <c r="E86" s="546" t="s">
        <v>267</v>
      </c>
      <c r="F86" s="546" t="s">
        <v>267</v>
      </c>
      <c r="G86" s="547" t="s">
        <v>267</v>
      </c>
      <c r="H86" s="619" t="s">
        <v>267</v>
      </c>
      <c r="I86" s="620" t="s">
        <v>267</v>
      </c>
      <c r="J86" s="621" t="s">
        <v>267</v>
      </c>
      <c r="K86" s="661"/>
      <c r="L86" s="621"/>
      <c r="M86" s="477" t="e">
        <f t="shared" ref="M86:N86" si="54">M78+M82-M85</f>
        <v>#REF!</v>
      </c>
      <c r="N86" s="479" t="e">
        <f t="shared" si="54"/>
        <v>#REF!</v>
      </c>
      <c r="O86" s="619" t="s">
        <v>267</v>
      </c>
      <c r="P86" s="703" t="e">
        <f t="shared" si="9"/>
        <v>#REF!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>
      <c r="A87" s="193" t="s">
        <v>110</v>
      </c>
      <c r="B87" s="195" t="s">
        <v>5</v>
      </c>
      <c r="C87" s="277" t="s">
        <v>171</v>
      </c>
      <c r="D87" s="548" t="s">
        <v>267</v>
      </c>
      <c r="E87" s="549" t="s">
        <v>267</v>
      </c>
      <c r="F87" s="549" t="s">
        <v>267</v>
      </c>
      <c r="G87" s="550" t="s">
        <v>267</v>
      </c>
      <c r="H87" s="622" t="s">
        <v>267</v>
      </c>
      <c r="I87" s="623" t="s">
        <v>267</v>
      </c>
      <c r="J87" s="624" t="s">
        <v>267</v>
      </c>
      <c r="K87" s="662"/>
      <c r="L87" s="624"/>
      <c r="M87" s="536" t="e">
        <f t="shared" ref="M87:N87" si="55">M79+M83-M85</f>
        <v>#REF!</v>
      </c>
      <c r="N87" s="538" t="e">
        <f t="shared" si="55"/>
        <v>#REF!</v>
      </c>
      <c r="O87" s="622" t="s">
        <v>267</v>
      </c>
      <c r="P87" s="703" t="e">
        <f t="shared" ref="P87:P123" si="56">IF(M87=0,"-",N87/M87)</f>
        <v>#REF!</v>
      </c>
    </row>
    <row r="88" spans="1:29">
      <c r="A88" s="193" t="s">
        <v>111</v>
      </c>
      <c r="B88" s="195" t="s">
        <v>6</v>
      </c>
      <c r="C88" s="277" t="s">
        <v>170</v>
      </c>
      <c r="D88" s="548" t="s">
        <v>267</v>
      </c>
      <c r="E88" s="549" t="s">
        <v>267</v>
      </c>
      <c r="F88" s="549" t="s">
        <v>267</v>
      </c>
      <c r="G88" s="550" t="s">
        <v>267</v>
      </c>
      <c r="H88" s="622" t="s">
        <v>267</v>
      </c>
      <c r="I88" s="623" t="s">
        <v>267</v>
      </c>
      <c r="J88" s="624" t="s">
        <v>267</v>
      </c>
      <c r="K88" s="662"/>
      <c r="L88" s="624"/>
      <c r="M88" s="536" t="e">
        <f t="shared" ref="M88:N88" si="57">M80+M84</f>
        <v>#REF!</v>
      </c>
      <c r="N88" s="538" t="e">
        <f t="shared" si="57"/>
        <v>#REF!</v>
      </c>
      <c r="O88" s="622" t="s">
        <v>267</v>
      </c>
      <c r="P88" s="703" t="e">
        <f t="shared" si="56"/>
        <v>#REF!</v>
      </c>
    </row>
    <row r="89" spans="1:29" s="10" customFormat="1" ht="25.5" customHeight="1">
      <c r="A89" s="191" t="s">
        <v>112</v>
      </c>
      <c r="B89" s="192" t="s">
        <v>87</v>
      </c>
      <c r="C89" s="276" t="s">
        <v>172</v>
      </c>
      <c r="D89" s="554" t="s">
        <v>267</v>
      </c>
      <c r="E89" s="555" t="s">
        <v>267</v>
      </c>
      <c r="F89" s="555" t="s">
        <v>267</v>
      </c>
      <c r="G89" s="556" t="s">
        <v>267</v>
      </c>
      <c r="H89" s="628" t="s">
        <v>267</v>
      </c>
      <c r="I89" s="629" t="s">
        <v>267</v>
      </c>
      <c r="J89" s="630" t="s">
        <v>267</v>
      </c>
      <c r="K89" s="664"/>
      <c r="L89" s="630"/>
      <c r="M89" s="685" t="e">
        <f t="shared" ref="M89:N89" si="58">IF(M22=0,0,M86/M22)</f>
        <v>#REF!</v>
      </c>
      <c r="N89" s="686" t="e">
        <f t="shared" si="58"/>
        <v>#REF!</v>
      </c>
      <c r="O89" s="628" t="s">
        <v>267</v>
      </c>
      <c r="P89" s="703" t="e">
        <f t="shared" si="56"/>
        <v>#REF!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26.25">
      <c r="A90" s="193" t="s">
        <v>113</v>
      </c>
      <c r="B90" s="195" t="s">
        <v>88</v>
      </c>
      <c r="C90" s="277"/>
      <c r="D90" s="548" t="s">
        <v>267</v>
      </c>
      <c r="E90" s="549" t="s">
        <v>267</v>
      </c>
      <c r="F90" s="549" t="s">
        <v>267</v>
      </c>
      <c r="G90" s="550" t="s">
        <v>267</v>
      </c>
      <c r="H90" s="622" t="s">
        <v>267</v>
      </c>
      <c r="I90" s="623" t="s">
        <v>267</v>
      </c>
      <c r="J90" s="624" t="s">
        <v>267</v>
      </c>
      <c r="K90" s="662"/>
      <c r="L90" s="624"/>
      <c r="M90" s="536"/>
      <c r="N90" s="538"/>
      <c r="O90" s="622" t="s">
        <v>267</v>
      </c>
      <c r="P90" s="703" t="str">
        <f t="shared" si="56"/>
        <v>-</v>
      </c>
    </row>
    <row r="91" spans="1:29" ht="26.25">
      <c r="A91" s="193" t="s">
        <v>114</v>
      </c>
      <c r="B91" s="195" t="s">
        <v>89</v>
      </c>
      <c r="C91" s="277"/>
      <c r="D91" s="548" t="s">
        <v>267</v>
      </c>
      <c r="E91" s="549" t="s">
        <v>267</v>
      </c>
      <c r="F91" s="549" t="s">
        <v>267</v>
      </c>
      <c r="G91" s="550" t="s">
        <v>267</v>
      </c>
      <c r="H91" s="622" t="s">
        <v>267</v>
      </c>
      <c r="I91" s="623" t="s">
        <v>267</v>
      </c>
      <c r="J91" s="624" t="s">
        <v>267</v>
      </c>
      <c r="K91" s="662"/>
      <c r="L91" s="624"/>
      <c r="M91" s="536"/>
      <c r="N91" s="538"/>
      <c r="O91" s="622" t="s">
        <v>267</v>
      </c>
      <c r="P91" s="703" t="str">
        <f t="shared" si="56"/>
        <v>-</v>
      </c>
    </row>
    <row r="92" spans="1:29" ht="26.25">
      <c r="A92" s="193" t="s">
        <v>115</v>
      </c>
      <c r="B92" s="195" t="s">
        <v>90</v>
      </c>
      <c r="C92" s="277" t="s">
        <v>173</v>
      </c>
      <c r="D92" s="557" t="s">
        <v>267</v>
      </c>
      <c r="E92" s="558" t="s">
        <v>267</v>
      </c>
      <c r="F92" s="558" t="s">
        <v>267</v>
      </c>
      <c r="G92" s="559" t="s">
        <v>267</v>
      </c>
      <c r="H92" s="631" t="s">
        <v>267</v>
      </c>
      <c r="I92" s="632" t="s">
        <v>267</v>
      </c>
      <c r="J92" s="633" t="s">
        <v>267</v>
      </c>
      <c r="K92" s="665"/>
      <c r="L92" s="633"/>
      <c r="M92" s="687" t="e">
        <f t="shared" ref="M92:N92" si="59">M89+M90-M91</f>
        <v>#REF!</v>
      </c>
      <c r="N92" s="688" t="e">
        <f t="shared" si="59"/>
        <v>#REF!</v>
      </c>
      <c r="O92" s="631" t="s">
        <v>267</v>
      </c>
      <c r="P92" s="703" t="e">
        <f t="shared" si="56"/>
        <v>#REF!</v>
      </c>
    </row>
    <row r="93" spans="1:29" s="10" customFormat="1" ht="25.5">
      <c r="A93" s="191" t="s">
        <v>116</v>
      </c>
      <c r="B93" s="197" t="s">
        <v>313</v>
      </c>
      <c r="C93" s="276"/>
      <c r="D93" s="477"/>
      <c r="E93" s="478"/>
      <c r="F93" s="478"/>
      <c r="G93" s="479"/>
      <c r="H93" s="616" t="str">
        <f t="shared" ref="H93:H94" si="60">IF(D93=0,"-",E93/D93)</f>
        <v>-</v>
      </c>
      <c r="I93" s="617" t="str">
        <f t="shared" ref="I93:I94" si="61">IF(E93=0,"-",F93/E93)</f>
        <v>-</v>
      </c>
      <c r="J93" s="618" t="str">
        <f t="shared" ref="J93:J94" si="62">IF(F93=0,"-",G93/F93)</f>
        <v>-</v>
      </c>
      <c r="K93" s="656"/>
      <c r="L93" s="618"/>
      <c r="M93" s="477"/>
      <c r="N93" s="479"/>
      <c r="O93" s="701" t="str">
        <f t="shared" ref="O93:O94" si="63">IF(E93=0,"-",M93/E93)</f>
        <v>-</v>
      </c>
      <c r="P93" s="702" t="str">
        <f t="shared" si="56"/>
        <v>-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>
      <c r="A94" s="206" t="s">
        <v>117</v>
      </c>
      <c r="B94" s="207" t="s">
        <v>175</v>
      </c>
      <c r="C94" s="279"/>
      <c r="D94" s="560"/>
      <c r="E94" s="561"/>
      <c r="F94" s="561">
        <f>Сравн._табл.!B9</f>
        <v>0</v>
      </c>
      <c r="G94" s="562">
        <f>F100</f>
        <v>0</v>
      </c>
      <c r="H94" s="634" t="str">
        <f t="shared" si="60"/>
        <v>-</v>
      </c>
      <c r="I94" s="635" t="str">
        <f t="shared" si="61"/>
        <v>-</v>
      </c>
      <c r="J94" s="636" t="str">
        <f t="shared" si="62"/>
        <v>-</v>
      </c>
      <c r="K94" s="666"/>
      <c r="L94" s="636"/>
      <c r="M94" s="560">
        <f>Сравн._табл.!B9</f>
        <v>0</v>
      </c>
      <c r="N94" s="562">
        <f>M100</f>
        <v>0</v>
      </c>
      <c r="O94" s="704" t="str">
        <f t="shared" si="63"/>
        <v>-</v>
      </c>
      <c r="P94" s="705" t="str">
        <f t="shared" si="56"/>
        <v>-</v>
      </c>
    </row>
    <row r="95" spans="1:29">
      <c r="A95" s="193" t="s">
        <v>118</v>
      </c>
      <c r="B95" s="196" t="s">
        <v>97</v>
      </c>
      <c r="C95" s="277" t="s">
        <v>176</v>
      </c>
      <c r="D95" s="557" t="s">
        <v>267</v>
      </c>
      <c r="E95" s="558" t="s">
        <v>267</v>
      </c>
      <c r="F95" s="558" t="s">
        <v>267</v>
      </c>
      <c r="G95" s="559" t="s">
        <v>267</v>
      </c>
      <c r="H95" s="631" t="s">
        <v>267</v>
      </c>
      <c r="I95" s="632" t="s">
        <v>267</v>
      </c>
      <c r="J95" s="633" t="s">
        <v>267</v>
      </c>
      <c r="K95" s="665"/>
      <c r="L95" s="633"/>
      <c r="M95" s="687" t="e">
        <f t="shared" ref="M95:N95" si="64">IF(M23=0,0,M87/M23)</f>
        <v>#REF!</v>
      </c>
      <c r="N95" s="688" t="e">
        <f t="shared" si="64"/>
        <v>#REF!</v>
      </c>
      <c r="O95" s="631" t="s">
        <v>267</v>
      </c>
      <c r="P95" s="703" t="e">
        <f t="shared" si="56"/>
        <v>#REF!</v>
      </c>
    </row>
    <row r="96" spans="1:29" ht="25.5">
      <c r="A96" s="193" t="s">
        <v>119</v>
      </c>
      <c r="B96" s="196" t="s">
        <v>91</v>
      </c>
      <c r="C96" s="277" t="s">
        <v>177</v>
      </c>
      <c r="D96" s="563" t="s">
        <v>267</v>
      </c>
      <c r="E96" s="564" t="s">
        <v>267</v>
      </c>
      <c r="F96" s="564" t="s">
        <v>267</v>
      </c>
      <c r="G96" s="565" t="s">
        <v>267</v>
      </c>
      <c r="H96" s="637" t="s">
        <v>267</v>
      </c>
      <c r="I96" s="638" t="s">
        <v>267</v>
      </c>
      <c r="J96" s="639" t="s">
        <v>267</v>
      </c>
      <c r="K96" s="667"/>
      <c r="L96" s="639"/>
      <c r="M96" s="571">
        <f t="shared" ref="M96:N96" si="65">IF(M94=0,0,M95/M94)</f>
        <v>0</v>
      </c>
      <c r="N96" s="573">
        <f t="shared" si="65"/>
        <v>0</v>
      </c>
      <c r="O96" s="637" t="s">
        <v>267</v>
      </c>
      <c r="P96" s="703" t="str">
        <f t="shared" si="56"/>
        <v>-</v>
      </c>
    </row>
    <row r="97" spans="1:29">
      <c r="A97" s="193" t="s">
        <v>120</v>
      </c>
      <c r="B97" s="196" t="s">
        <v>92</v>
      </c>
      <c r="C97" s="277"/>
      <c r="D97" s="548" t="s">
        <v>267</v>
      </c>
      <c r="E97" s="549" t="s">
        <v>267</v>
      </c>
      <c r="F97" s="549" t="s">
        <v>267</v>
      </c>
      <c r="G97" s="550" t="s">
        <v>267</v>
      </c>
      <c r="H97" s="622" t="s">
        <v>267</v>
      </c>
      <c r="I97" s="623" t="s">
        <v>267</v>
      </c>
      <c r="J97" s="624" t="s">
        <v>267</v>
      </c>
      <c r="K97" s="662"/>
      <c r="L97" s="624"/>
      <c r="M97" s="536"/>
      <c r="N97" s="538"/>
      <c r="O97" s="622" t="s">
        <v>267</v>
      </c>
      <c r="P97" s="703" t="str">
        <f t="shared" si="56"/>
        <v>-</v>
      </c>
    </row>
    <row r="98" spans="1:29" ht="25.5">
      <c r="A98" s="193" t="s">
        <v>121</v>
      </c>
      <c r="B98" s="196" t="s">
        <v>93</v>
      </c>
      <c r="C98" s="277"/>
      <c r="D98" s="548" t="s">
        <v>267</v>
      </c>
      <c r="E98" s="549" t="s">
        <v>267</v>
      </c>
      <c r="F98" s="549" t="s">
        <v>267</v>
      </c>
      <c r="G98" s="550" t="s">
        <v>267</v>
      </c>
      <c r="H98" s="622" t="s">
        <v>267</v>
      </c>
      <c r="I98" s="623" t="s">
        <v>267</v>
      </c>
      <c r="J98" s="624" t="s">
        <v>267</v>
      </c>
      <c r="K98" s="662"/>
      <c r="L98" s="624"/>
      <c r="M98" s="536"/>
      <c r="N98" s="538"/>
      <c r="O98" s="622" t="s">
        <v>267</v>
      </c>
      <c r="P98" s="703" t="str">
        <f t="shared" si="56"/>
        <v>-</v>
      </c>
    </row>
    <row r="99" spans="1:29">
      <c r="A99" s="193" t="s">
        <v>122</v>
      </c>
      <c r="B99" s="196" t="s">
        <v>95</v>
      </c>
      <c r="C99" s="277" t="s">
        <v>178</v>
      </c>
      <c r="D99" s="557" t="s">
        <v>267</v>
      </c>
      <c r="E99" s="558" t="s">
        <v>267</v>
      </c>
      <c r="F99" s="558" t="s">
        <v>267</v>
      </c>
      <c r="G99" s="559" t="s">
        <v>267</v>
      </c>
      <c r="H99" s="631" t="s">
        <v>267</v>
      </c>
      <c r="I99" s="632" t="s">
        <v>267</v>
      </c>
      <c r="J99" s="633" t="s">
        <v>267</v>
      </c>
      <c r="K99" s="665"/>
      <c r="L99" s="633"/>
      <c r="M99" s="687" t="e">
        <f t="shared" ref="M99:N99" si="66">M95+M97-M98</f>
        <v>#REF!</v>
      </c>
      <c r="N99" s="688" t="e">
        <f t="shared" si="66"/>
        <v>#REF!</v>
      </c>
      <c r="O99" s="631" t="s">
        <v>267</v>
      </c>
      <c r="P99" s="703" t="e">
        <f t="shared" si="56"/>
        <v>#REF!</v>
      </c>
    </row>
    <row r="100" spans="1:29">
      <c r="A100" s="206" t="s">
        <v>123</v>
      </c>
      <c r="B100" s="207" t="s">
        <v>3</v>
      </c>
      <c r="C100" s="279"/>
      <c r="D100" s="566" t="s">
        <v>267</v>
      </c>
      <c r="E100" s="567" t="s">
        <v>267</v>
      </c>
      <c r="F100" s="561">
        <f>Сравн._табл.!B20</f>
        <v>0</v>
      </c>
      <c r="G100" s="562">
        <f>Сравн._табл.!B21</f>
        <v>0</v>
      </c>
      <c r="H100" s="640" t="s">
        <v>267</v>
      </c>
      <c r="I100" s="641" t="s">
        <v>267</v>
      </c>
      <c r="J100" s="636" t="str">
        <f t="shared" ref="J100:J103" si="67">IF(F100=0,"-",G100/F100)</f>
        <v>-</v>
      </c>
      <c r="K100" s="666"/>
      <c r="L100" s="636"/>
      <c r="M100" s="560">
        <f>Сравн._табл.!B23</f>
        <v>0</v>
      </c>
      <c r="N100" s="562">
        <f>Сравн._табл.!B28</f>
        <v>0</v>
      </c>
      <c r="O100" s="704" t="s">
        <v>267</v>
      </c>
      <c r="P100" s="705" t="str">
        <f t="shared" si="56"/>
        <v>-</v>
      </c>
    </row>
    <row r="101" spans="1:29" ht="25.5">
      <c r="A101" s="193" t="s">
        <v>124</v>
      </c>
      <c r="B101" s="196" t="s">
        <v>94</v>
      </c>
      <c r="C101" s="277" t="s">
        <v>179</v>
      </c>
      <c r="D101" s="527">
        <f t="shared" ref="D101:G101" si="68">IF(D94=0,0,D100/D94)</f>
        <v>0</v>
      </c>
      <c r="E101" s="528">
        <f t="shared" si="68"/>
        <v>0</v>
      </c>
      <c r="F101" s="528">
        <f t="shared" si="68"/>
        <v>0</v>
      </c>
      <c r="G101" s="529">
        <f t="shared" si="68"/>
        <v>0</v>
      </c>
      <c r="H101" s="642" t="s">
        <v>267</v>
      </c>
      <c r="I101" s="643" t="s">
        <v>267</v>
      </c>
      <c r="J101" s="609" t="str">
        <f t="shared" si="67"/>
        <v>-</v>
      </c>
      <c r="K101" s="653"/>
      <c r="L101" s="609"/>
      <c r="M101" s="527">
        <f t="shared" ref="M101:N101" si="69">IF(M94=0,0,M100/M94)</f>
        <v>0</v>
      </c>
      <c r="N101" s="529">
        <f t="shared" si="69"/>
        <v>0</v>
      </c>
      <c r="O101" s="631" t="s">
        <v>267</v>
      </c>
      <c r="P101" s="696" t="str">
        <f t="shared" si="56"/>
        <v>-</v>
      </c>
    </row>
    <row r="102" spans="1:29" s="10" customFormat="1" ht="26.25">
      <c r="A102" s="191" t="s">
        <v>125</v>
      </c>
      <c r="B102" s="192" t="s">
        <v>540</v>
      </c>
      <c r="C102" s="276"/>
      <c r="D102" s="477"/>
      <c r="E102" s="478"/>
      <c r="F102" s="478"/>
      <c r="G102" s="479"/>
      <c r="H102" s="616" t="str">
        <f t="shared" ref="H102:H103" si="70">IF(D102=0,"-",E102/D102)</f>
        <v>-</v>
      </c>
      <c r="I102" s="617" t="str">
        <f t="shared" ref="I102:I103" si="71">IF(E102=0,"-",F102/E102)</f>
        <v>-</v>
      </c>
      <c r="J102" s="618" t="str">
        <f t="shared" si="67"/>
        <v>-</v>
      </c>
      <c r="K102" s="656"/>
      <c r="L102" s="618"/>
      <c r="M102" s="477"/>
      <c r="N102" s="479"/>
      <c r="O102" s="701" t="str">
        <f t="shared" ref="O102:O103" si="72">IF(E102=0,"-",M102/E102)</f>
        <v>-</v>
      </c>
      <c r="P102" s="702" t="str">
        <f t="shared" si="56"/>
        <v>-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>
      <c r="A103" s="206" t="s">
        <v>126</v>
      </c>
      <c r="B103" s="207" t="s">
        <v>2</v>
      </c>
      <c r="C103" s="279"/>
      <c r="D103" s="568"/>
      <c r="E103" s="569"/>
      <c r="F103" s="569">
        <f>Сравн._табл.!B54</f>
        <v>0</v>
      </c>
      <c r="G103" s="570">
        <f>F108</f>
        <v>0</v>
      </c>
      <c r="H103" s="634" t="str">
        <f t="shared" si="70"/>
        <v>-</v>
      </c>
      <c r="I103" s="635" t="str">
        <f t="shared" si="71"/>
        <v>-</v>
      </c>
      <c r="J103" s="636" t="str">
        <f t="shared" si="67"/>
        <v>-</v>
      </c>
      <c r="K103" s="666"/>
      <c r="L103" s="636"/>
      <c r="M103" s="568">
        <f>Сравн._табл.!B54</f>
        <v>0</v>
      </c>
      <c r="N103" s="570">
        <f>M108</f>
        <v>0</v>
      </c>
      <c r="O103" s="706" t="str">
        <f t="shared" si="72"/>
        <v>-</v>
      </c>
      <c r="P103" s="707" t="str">
        <f t="shared" si="56"/>
        <v>-</v>
      </c>
    </row>
    <row r="104" spans="1:29">
      <c r="A104" s="193" t="s">
        <v>127</v>
      </c>
      <c r="B104" s="196" t="s">
        <v>96</v>
      </c>
      <c r="C104" s="277" t="s">
        <v>180</v>
      </c>
      <c r="D104" s="557" t="s">
        <v>267</v>
      </c>
      <c r="E104" s="558" t="s">
        <v>267</v>
      </c>
      <c r="F104" s="558" t="s">
        <v>267</v>
      </c>
      <c r="G104" s="559" t="s">
        <v>267</v>
      </c>
      <c r="H104" s="631" t="s">
        <v>267</v>
      </c>
      <c r="I104" s="632" t="s">
        <v>267</v>
      </c>
      <c r="J104" s="633" t="s">
        <v>267</v>
      </c>
      <c r="K104" s="665"/>
      <c r="L104" s="633"/>
      <c r="M104" s="689" t="e">
        <f>IF(M26=0,0,M88/M26/M15)</f>
        <v>#REF!</v>
      </c>
      <c r="N104" s="690" t="e">
        <f>IF(N26=0,0,N88/N26/N15)</f>
        <v>#REF!</v>
      </c>
      <c r="O104" s="631" t="s">
        <v>267</v>
      </c>
      <c r="P104" s="703" t="e">
        <f t="shared" si="56"/>
        <v>#REF!</v>
      </c>
    </row>
    <row r="105" spans="1:29" ht="25.5">
      <c r="A105" s="193" t="s">
        <v>128</v>
      </c>
      <c r="B105" s="196" t="s">
        <v>91</v>
      </c>
      <c r="C105" s="277" t="s">
        <v>181</v>
      </c>
      <c r="D105" s="563" t="s">
        <v>267</v>
      </c>
      <c r="E105" s="564" t="s">
        <v>267</v>
      </c>
      <c r="F105" s="564" t="s">
        <v>267</v>
      </c>
      <c r="G105" s="565" t="s">
        <v>267</v>
      </c>
      <c r="H105" s="637" t="s">
        <v>267</v>
      </c>
      <c r="I105" s="638" t="s">
        <v>267</v>
      </c>
      <c r="J105" s="639" t="s">
        <v>267</v>
      </c>
      <c r="K105" s="667"/>
      <c r="L105" s="639"/>
      <c r="M105" s="571"/>
      <c r="N105" s="573"/>
      <c r="O105" s="637" t="s">
        <v>267</v>
      </c>
      <c r="P105" s="703" t="str">
        <f t="shared" si="56"/>
        <v>-</v>
      </c>
    </row>
    <row r="106" spans="1:29">
      <c r="A106" s="193" t="s">
        <v>129</v>
      </c>
      <c r="B106" s="196" t="s">
        <v>92</v>
      </c>
      <c r="C106" s="277"/>
      <c r="D106" s="548" t="s">
        <v>267</v>
      </c>
      <c r="E106" s="549" t="s">
        <v>267</v>
      </c>
      <c r="F106" s="549" t="s">
        <v>267</v>
      </c>
      <c r="G106" s="550" t="s">
        <v>267</v>
      </c>
      <c r="H106" s="622" t="s">
        <v>267</v>
      </c>
      <c r="I106" s="623" t="s">
        <v>267</v>
      </c>
      <c r="J106" s="624" t="s">
        <v>267</v>
      </c>
      <c r="K106" s="662"/>
      <c r="L106" s="624"/>
      <c r="M106" s="536"/>
      <c r="N106" s="538"/>
      <c r="O106" s="622" t="s">
        <v>267</v>
      </c>
      <c r="P106" s="703" t="str">
        <f t="shared" si="56"/>
        <v>-</v>
      </c>
    </row>
    <row r="107" spans="1:29">
      <c r="A107" s="193" t="s">
        <v>130</v>
      </c>
      <c r="B107" s="196" t="s">
        <v>95</v>
      </c>
      <c r="C107" s="277" t="s">
        <v>182</v>
      </c>
      <c r="D107" s="557" t="s">
        <v>267</v>
      </c>
      <c r="E107" s="558" t="s">
        <v>267</v>
      </c>
      <c r="F107" s="558" t="s">
        <v>267</v>
      </c>
      <c r="G107" s="559" t="s">
        <v>267</v>
      </c>
      <c r="H107" s="631" t="s">
        <v>267</v>
      </c>
      <c r="I107" s="632" t="s">
        <v>267</v>
      </c>
      <c r="J107" s="633" t="s">
        <v>267</v>
      </c>
      <c r="K107" s="665"/>
      <c r="L107" s="633"/>
      <c r="M107" s="689" t="e">
        <f t="shared" ref="M107:N107" si="73">M104+M106</f>
        <v>#REF!</v>
      </c>
      <c r="N107" s="690" t="e">
        <f t="shared" si="73"/>
        <v>#REF!</v>
      </c>
      <c r="O107" s="631" t="s">
        <v>267</v>
      </c>
      <c r="P107" s="703" t="e">
        <f t="shared" si="56"/>
        <v>#REF!</v>
      </c>
    </row>
    <row r="108" spans="1:29">
      <c r="A108" s="206" t="s">
        <v>131</v>
      </c>
      <c r="B108" s="207" t="s">
        <v>3</v>
      </c>
      <c r="C108" s="279"/>
      <c r="D108" s="566" t="s">
        <v>267</v>
      </c>
      <c r="E108" s="567" t="s">
        <v>267</v>
      </c>
      <c r="F108" s="569">
        <f>Сравн._табл.!B60</f>
        <v>0</v>
      </c>
      <c r="G108" s="570">
        <f>Сравн._табл.!B61</f>
        <v>0</v>
      </c>
      <c r="H108" s="640" t="s">
        <v>267</v>
      </c>
      <c r="I108" s="641" t="s">
        <v>267</v>
      </c>
      <c r="J108" s="636" t="str">
        <f t="shared" ref="J108:J116" si="74">IF(F108=0,"-",G108/F108)</f>
        <v>-</v>
      </c>
      <c r="K108" s="666"/>
      <c r="L108" s="636"/>
      <c r="M108" s="568">
        <f>Сравн._табл.!B56</f>
        <v>0</v>
      </c>
      <c r="N108" s="570">
        <f>Сравн._табл.!B57</f>
        <v>0</v>
      </c>
      <c r="O108" s="640" t="s">
        <v>267</v>
      </c>
      <c r="P108" s="707" t="str">
        <f t="shared" si="56"/>
        <v>-</v>
      </c>
    </row>
    <row r="109" spans="1:29" ht="25.5">
      <c r="A109" s="193" t="s">
        <v>132</v>
      </c>
      <c r="B109" s="196" t="s">
        <v>94</v>
      </c>
      <c r="C109" s="277" t="s">
        <v>183</v>
      </c>
      <c r="D109" s="571">
        <f t="shared" ref="D109:G109" si="75">IF(D103=0,0,D108/D103)</f>
        <v>0</v>
      </c>
      <c r="E109" s="572">
        <f t="shared" si="75"/>
        <v>0</v>
      </c>
      <c r="F109" s="572">
        <f t="shared" si="75"/>
        <v>0</v>
      </c>
      <c r="G109" s="573">
        <f t="shared" si="75"/>
        <v>0</v>
      </c>
      <c r="H109" s="642" t="s">
        <v>267</v>
      </c>
      <c r="I109" s="643" t="s">
        <v>267</v>
      </c>
      <c r="J109" s="609" t="str">
        <f t="shared" si="74"/>
        <v>-</v>
      </c>
      <c r="K109" s="653"/>
      <c r="L109" s="609"/>
      <c r="M109" s="571">
        <f t="shared" ref="M109:N109" si="76">IF(M103=0,0,M108/M103)</f>
        <v>0</v>
      </c>
      <c r="N109" s="573">
        <f t="shared" si="76"/>
        <v>0</v>
      </c>
      <c r="O109" s="631" t="s">
        <v>267</v>
      </c>
      <c r="P109" s="696" t="str">
        <f t="shared" si="56"/>
        <v>-</v>
      </c>
    </row>
    <row r="110" spans="1:29" s="10" customFormat="1" ht="25.5">
      <c r="A110" s="191" t="s">
        <v>133</v>
      </c>
      <c r="B110" s="197" t="s">
        <v>98</v>
      </c>
      <c r="C110" s="276" t="s">
        <v>188</v>
      </c>
      <c r="D110" s="477" t="e">
        <f t="shared" ref="D110:G110" si="77">D111+D114</f>
        <v>#REF!</v>
      </c>
      <c r="E110" s="478" t="e">
        <f t="shared" si="77"/>
        <v>#REF!</v>
      </c>
      <c r="F110" s="478" t="e">
        <f t="shared" si="77"/>
        <v>#REF!</v>
      </c>
      <c r="G110" s="479" t="e">
        <f t="shared" si="77"/>
        <v>#REF!</v>
      </c>
      <c r="H110" s="616" t="e">
        <f t="shared" ref="H110:H116" si="78">IF(D110=0,"-",E110/D110)</f>
        <v>#REF!</v>
      </c>
      <c r="I110" s="617" t="e">
        <f t="shared" ref="I110:I116" si="79">IF(E110=0,"-",F110/E110)</f>
        <v>#REF!</v>
      </c>
      <c r="J110" s="618" t="e">
        <f t="shared" si="74"/>
        <v>#REF!</v>
      </c>
      <c r="K110" s="656"/>
      <c r="L110" s="618"/>
      <c r="M110" s="477" t="e">
        <f t="shared" ref="M110:N110" si="80">M111+M114</f>
        <v>#REF!</v>
      </c>
      <c r="N110" s="479" t="e">
        <f t="shared" si="80"/>
        <v>#REF!</v>
      </c>
      <c r="O110" s="701" t="e">
        <f t="shared" ref="O110:O116" si="81">IF(E110=0,"-",M110/E110)</f>
        <v>#REF!</v>
      </c>
      <c r="P110" s="702" t="e">
        <f t="shared" si="56"/>
        <v>#REF!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>
      <c r="A111" s="193" t="s">
        <v>134</v>
      </c>
      <c r="B111" s="195" t="s">
        <v>5</v>
      </c>
      <c r="C111" s="277"/>
      <c r="D111" s="536" t="e">
        <f>'годовая смета'!#REF!</f>
        <v>#REF!</v>
      </c>
      <c r="E111" s="537" t="e">
        <f>'годовая смета'!#REF!</f>
        <v>#REF!</v>
      </c>
      <c r="F111" s="537" t="e">
        <f t="shared" ref="F111:G111" si="82">SUM(F112:F113)</f>
        <v>#REF!</v>
      </c>
      <c r="G111" s="538" t="e">
        <f t="shared" si="82"/>
        <v>#REF!</v>
      </c>
      <c r="H111" s="607" t="e">
        <f t="shared" si="78"/>
        <v>#REF!</v>
      </c>
      <c r="I111" s="608" t="e">
        <f t="shared" si="79"/>
        <v>#REF!</v>
      </c>
      <c r="J111" s="609" t="e">
        <f t="shared" si="74"/>
        <v>#REF!</v>
      </c>
      <c r="K111" s="653"/>
      <c r="L111" s="609"/>
      <c r="M111" s="536" t="e">
        <f t="shared" ref="M111:N111" si="83">SUM(M112:M113)</f>
        <v>#REF!</v>
      </c>
      <c r="N111" s="538" t="e">
        <f t="shared" si="83"/>
        <v>#REF!</v>
      </c>
      <c r="O111" s="695" t="e">
        <f t="shared" si="81"/>
        <v>#REF!</v>
      </c>
      <c r="P111" s="696" t="e">
        <f t="shared" si="56"/>
        <v>#REF!</v>
      </c>
    </row>
    <row r="112" spans="1:29" s="87" customFormat="1" outlineLevel="1">
      <c r="A112" s="206"/>
      <c r="B112" s="208" t="s">
        <v>368</v>
      </c>
      <c r="C112" s="279"/>
      <c r="D112" s="574"/>
      <c r="E112" s="575"/>
      <c r="F112" s="575" t="e">
        <f>F94*F25/12*M7+F100*F25/12*M8</f>
        <v>#REF!</v>
      </c>
      <c r="G112" s="576" t="e">
        <f>G94*G25/12*N7+G100*G25/12*N8</f>
        <v>#REF!</v>
      </c>
      <c r="H112" s="634" t="str">
        <f t="shared" si="78"/>
        <v>-</v>
      </c>
      <c r="I112" s="635" t="str">
        <f t="shared" si="79"/>
        <v>-</v>
      </c>
      <c r="J112" s="636" t="e">
        <f t="shared" si="74"/>
        <v>#REF!</v>
      </c>
      <c r="K112" s="666"/>
      <c r="L112" s="636"/>
      <c r="M112" s="574" t="e">
        <f>M94*M25/12*M7+M100*M25/12*M8</f>
        <v>#REF!</v>
      </c>
      <c r="N112" s="576" t="e">
        <f>N94*N25/12*N7+N100*N25/12*N8</f>
        <v>#REF!</v>
      </c>
      <c r="O112" s="706" t="str">
        <f t="shared" si="81"/>
        <v>-</v>
      </c>
      <c r="P112" s="707" t="e">
        <f t="shared" si="56"/>
        <v>#REF!</v>
      </c>
      <c r="S112" s="1"/>
      <c r="T112" s="1"/>
      <c r="U112" s="1"/>
      <c r="V112" s="1"/>
      <c r="W112" s="1"/>
      <c r="X112" s="1"/>
      <c r="Y112" s="1"/>
    </row>
    <row r="113" spans="1:29" s="87" customFormat="1" outlineLevel="1">
      <c r="A113" s="206"/>
      <c r="B113" s="208" t="s">
        <v>369</v>
      </c>
      <c r="C113" s="279"/>
      <c r="D113" s="574"/>
      <c r="E113" s="575"/>
      <c r="F113" s="575"/>
      <c r="G113" s="576"/>
      <c r="H113" s="634" t="str">
        <f t="shared" si="78"/>
        <v>-</v>
      </c>
      <c r="I113" s="635" t="str">
        <f t="shared" si="79"/>
        <v>-</v>
      </c>
      <c r="J113" s="636" t="str">
        <f t="shared" si="74"/>
        <v>-</v>
      </c>
      <c r="K113" s="666"/>
      <c r="L113" s="636"/>
      <c r="M113" s="574"/>
      <c r="N113" s="576"/>
      <c r="O113" s="706" t="str">
        <f t="shared" si="81"/>
        <v>-</v>
      </c>
      <c r="P113" s="707" t="str">
        <f t="shared" si="56"/>
        <v>-</v>
      </c>
      <c r="S113" s="1"/>
      <c r="T113" s="1"/>
      <c r="U113" s="1"/>
      <c r="V113" s="1"/>
      <c r="W113" s="1"/>
      <c r="X113" s="1"/>
      <c r="Y113" s="1"/>
    </row>
    <row r="114" spans="1:29" ht="27" customHeight="1">
      <c r="A114" s="193" t="s">
        <v>135</v>
      </c>
      <c r="B114" s="195" t="s">
        <v>6</v>
      </c>
      <c r="C114" s="277"/>
      <c r="D114" s="536" t="e">
        <f>'годовая смета'!#REF!</f>
        <v>#REF!</v>
      </c>
      <c r="E114" s="537" t="e">
        <f>'годовая смета'!#REF!</f>
        <v>#REF!</v>
      </c>
      <c r="F114" s="537" t="e">
        <f>SUM(F115:F116)</f>
        <v>#REF!</v>
      </c>
      <c r="G114" s="538" t="e">
        <f>SUM(G115:G116)</f>
        <v>#REF!</v>
      </c>
      <c r="H114" s="607" t="e">
        <f t="shared" si="78"/>
        <v>#REF!</v>
      </c>
      <c r="I114" s="608" t="e">
        <f t="shared" si="79"/>
        <v>#REF!</v>
      </c>
      <c r="J114" s="609" t="e">
        <f t="shared" si="74"/>
        <v>#REF!</v>
      </c>
      <c r="K114" s="653"/>
      <c r="L114" s="609"/>
      <c r="M114" s="536" t="e">
        <f t="shared" ref="M114:N114" si="84">SUM(M115:M116)</f>
        <v>#REF!</v>
      </c>
      <c r="N114" s="538" t="e">
        <f t="shared" si="84"/>
        <v>#REF!</v>
      </c>
      <c r="O114" s="695" t="e">
        <f t="shared" si="81"/>
        <v>#REF!</v>
      </c>
      <c r="P114" s="696" t="e">
        <f t="shared" si="56"/>
        <v>#REF!</v>
      </c>
      <c r="S114" s="87"/>
      <c r="T114" s="87"/>
      <c r="U114" s="87"/>
      <c r="V114" s="87"/>
    </row>
    <row r="115" spans="1:29" s="87" customFormat="1" outlineLevel="1">
      <c r="A115" s="206" t="s">
        <v>134</v>
      </c>
      <c r="B115" s="208" t="s">
        <v>368</v>
      </c>
      <c r="C115" s="279"/>
      <c r="D115" s="574"/>
      <c r="E115" s="575"/>
      <c r="F115" s="575" t="e">
        <f>(F26/12*F108*M8+F26/12*F103*M7)*M15</f>
        <v>#REF!</v>
      </c>
      <c r="G115" s="576" t="e">
        <f>(G26/12*G108*N8+G26/12*G103*N7)*N15</f>
        <v>#REF!</v>
      </c>
      <c r="H115" s="634" t="str">
        <f t="shared" si="78"/>
        <v>-</v>
      </c>
      <c r="I115" s="635" t="str">
        <f t="shared" si="79"/>
        <v>-</v>
      </c>
      <c r="J115" s="636" t="e">
        <f t="shared" si="74"/>
        <v>#REF!</v>
      </c>
      <c r="K115" s="666"/>
      <c r="L115" s="636"/>
      <c r="M115" s="574" t="e">
        <f>(M26/12*M108*M8+M26/12*M103*M7)*M15</f>
        <v>#REF!</v>
      </c>
      <c r="N115" s="576" t="e">
        <f>(N26/12*N108*N8+N26/12*N103*N7)*N15</f>
        <v>#REF!</v>
      </c>
      <c r="O115" s="706" t="str">
        <f t="shared" si="81"/>
        <v>-</v>
      </c>
      <c r="P115" s="707" t="e">
        <f t="shared" si="56"/>
        <v>#REF!</v>
      </c>
    </row>
    <row r="116" spans="1:29" s="87" customFormat="1" outlineLevel="1">
      <c r="A116" s="206" t="s">
        <v>135</v>
      </c>
      <c r="B116" s="208" t="s">
        <v>369</v>
      </c>
      <c r="C116" s="279"/>
      <c r="D116" s="574"/>
      <c r="E116" s="575"/>
      <c r="F116" s="575" t="e">
        <f>-(F26/12*F108*F127*M8+F26/12*F103*F127*M7)*M15</f>
        <v>#REF!</v>
      </c>
      <c r="G116" s="576" t="e">
        <f>-(G26/12*G108*G127*N8+G26/12*G103*G127*N7)*N15</f>
        <v>#REF!</v>
      </c>
      <c r="H116" s="634" t="str">
        <f t="shared" si="78"/>
        <v>-</v>
      </c>
      <c r="I116" s="635" t="str">
        <f t="shared" si="79"/>
        <v>-</v>
      </c>
      <c r="J116" s="636" t="e">
        <f t="shared" si="74"/>
        <v>#REF!</v>
      </c>
      <c r="K116" s="666"/>
      <c r="L116" s="636"/>
      <c r="M116" s="574" t="e">
        <f>-(M26/12*M108*M127*M8+M26/12*M103*M127*M7)*M15</f>
        <v>#REF!</v>
      </c>
      <c r="N116" s="576" t="e">
        <f>-(N26/12*N108*N127*N8+N26/12*N103*N127*N7)*N15</f>
        <v>#REF!</v>
      </c>
      <c r="O116" s="706" t="str">
        <f t="shared" si="81"/>
        <v>-</v>
      </c>
      <c r="P116" s="707" t="e">
        <f t="shared" si="56"/>
        <v>#REF!</v>
      </c>
      <c r="S116" s="1"/>
      <c r="T116" s="1"/>
      <c r="U116" s="1"/>
      <c r="V116" s="1"/>
    </row>
    <row r="117" spans="1:29" s="63" customFormat="1" ht="45.75" customHeight="1" outlineLevel="1">
      <c r="A117" s="513" t="s">
        <v>136</v>
      </c>
      <c r="B117" s="514" t="s">
        <v>519</v>
      </c>
      <c r="C117" s="515"/>
      <c r="D117" s="577"/>
      <c r="E117" s="578"/>
      <c r="F117" s="578"/>
      <c r="G117" s="579"/>
      <c r="H117" s="644"/>
      <c r="I117" s="645"/>
      <c r="J117" s="646"/>
      <c r="K117" s="668"/>
      <c r="L117" s="646"/>
      <c r="M117" s="577"/>
      <c r="N117" s="579"/>
      <c r="O117" s="708"/>
      <c r="P117" s="709" t="str">
        <f t="shared" si="56"/>
        <v>-</v>
      </c>
      <c r="S117" s="87"/>
      <c r="T117" s="87"/>
      <c r="U117" s="87"/>
      <c r="V117" s="87"/>
      <c r="W117" s="1"/>
      <c r="X117" s="1"/>
      <c r="Y117" s="1"/>
    </row>
    <row r="118" spans="1:29" s="10" customFormat="1" ht="25.5">
      <c r="A118" s="191" t="s">
        <v>137</v>
      </c>
      <c r="B118" s="197" t="s">
        <v>99</v>
      </c>
      <c r="C118" s="276"/>
      <c r="D118" s="580"/>
      <c r="E118" s="581"/>
      <c r="F118" s="581"/>
      <c r="G118" s="582"/>
      <c r="H118" s="616" t="str">
        <f t="shared" ref="H118:H123" si="85">IF(D118=0,"-",E118/D118)</f>
        <v>-</v>
      </c>
      <c r="I118" s="617" t="str">
        <f t="shared" ref="I118:I123" si="86">IF(E118=0,"-",F118/E118)</f>
        <v>-</v>
      </c>
      <c r="J118" s="618" t="str">
        <f t="shared" ref="J118:J123" si="87">IF(F118=0,"-",G118/F118)</f>
        <v>-</v>
      </c>
      <c r="K118" s="656"/>
      <c r="L118" s="618"/>
      <c r="M118" s="580"/>
      <c r="N118" s="582"/>
      <c r="O118" s="701" t="str">
        <f t="shared" ref="O118:O123" si="88">IF(E118=0,"-",M118/E118)</f>
        <v>-</v>
      </c>
      <c r="P118" s="702" t="str">
        <f t="shared" si="56"/>
        <v>-</v>
      </c>
      <c r="Q118" s="1"/>
      <c r="R118" s="1"/>
      <c r="S118" s="87"/>
      <c r="T118" s="87"/>
      <c r="U118" s="87"/>
      <c r="V118" s="87"/>
      <c r="W118" s="87"/>
      <c r="X118" s="87"/>
      <c r="Y118" s="87"/>
      <c r="Z118" s="1"/>
      <c r="AA118" s="1"/>
      <c r="AB118" s="1"/>
      <c r="AC118" s="1"/>
    </row>
    <row r="119" spans="1:29" s="10" customFormat="1" ht="57.75" customHeight="1">
      <c r="A119" s="409" t="s">
        <v>140</v>
      </c>
      <c r="B119" s="415" t="s">
        <v>536</v>
      </c>
      <c r="C119" s="276"/>
      <c r="D119" s="580" t="e">
        <f>D110-D27+D117</f>
        <v>#REF!</v>
      </c>
      <c r="E119" s="581" t="e">
        <f t="shared" ref="E119:G119" si="89">E110-E27</f>
        <v>#REF!</v>
      </c>
      <c r="F119" s="581" t="e">
        <f t="shared" si="89"/>
        <v>#REF!</v>
      </c>
      <c r="G119" s="582" t="e">
        <f t="shared" si="89"/>
        <v>#REF!</v>
      </c>
      <c r="H119" s="616" t="e">
        <f t="shared" si="85"/>
        <v>#REF!</v>
      </c>
      <c r="I119" s="617" t="e">
        <f t="shared" si="86"/>
        <v>#REF!</v>
      </c>
      <c r="J119" s="618" t="e">
        <f t="shared" si="87"/>
        <v>#REF!</v>
      </c>
      <c r="K119" s="656"/>
      <c r="L119" s="618"/>
      <c r="M119" s="580" t="e">
        <f t="shared" ref="M119:N119" si="90">M110-M27</f>
        <v>#REF!</v>
      </c>
      <c r="N119" s="582" t="e">
        <f t="shared" si="90"/>
        <v>#REF!</v>
      </c>
      <c r="O119" s="701" t="e">
        <f t="shared" si="88"/>
        <v>#REF!</v>
      </c>
      <c r="P119" s="702" t="e">
        <f t="shared" si="56"/>
        <v>#REF!</v>
      </c>
      <c r="Q119" s="1"/>
      <c r="R119" s="1"/>
      <c r="S119" s="87"/>
      <c r="T119" s="87"/>
      <c r="U119" s="87"/>
      <c r="V119" s="87"/>
      <c r="W119" s="87"/>
      <c r="X119" s="87"/>
      <c r="Y119" s="87"/>
      <c r="Z119" s="1"/>
      <c r="AA119" s="1"/>
      <c r="AB119" s="1"/>
      <c r="AC119" s="1"/>
    </row>
    <row r="120" spans="1:29" s="10" customFormat="1" ht="39">
      <c r="A120" s="191" t="s">
        <v>141</v>
      </c>
      <c r="B120" s="192" t="s">
        <v>529</v>
      </c>
      <c r="C120" s="276"/>
      <c r="D120" s="477" t="e">
        <f>D110+D117-D68</f>
        <v>#REF!</v>
      </c>
      <c r="E120" s="478" t="e">
        <f t="shared" ref="E120:G120" si="91">E110+E117-E68</f>
        <v>#REF!</v>
      </c>
      <c r="F120" s="478" t="e">
        <f t="shared" si="91"/>
        <v>#REF!</v>
      </c>
      <c r="G120" s="479" t="e">
        <f t="shared" si="91"/>
        <v>#REF!</v>
      </c>
      <c r="H120" s="616" t="e">
        <f t="shared" si="85"/>
        <v>#REF!</v>
      </c>
      <c r="I120" s="617" t="e">
        <f t="shared" si="86"/>
        <v>#REF!</v>
      </c>
      <c r="J120" s="618" t="e">
        <f t="shared" si="87"/>
        <v>#REF!</v>
      </c>
      <c r="K120" s="656"/>
      <c r="L120" s="618"/>
      <c r="M120" s="477" t="e">
        <f t="shared" ref="M120:N120" si="92">M110+M117-M68</f>
        <v>#REF!</v>
      </c>
      <c r="N120" s="479" t="e">
        <f t="shared" si="92"/>
        <v>#REF!</v>
      </c>
      <c r="O120" s="701" t="e">
        <f t="shared" si="88"/>
        <v>#REF!</v>
      </c>
      <c r="P120" s="702" t="e">
        <f t="shared" si="56"/>
        <v>#REF!</v>
      </c>
      <c r="Q120" s="1"/>
      <c r="R120" s="1"/>
      <c r="S120" s="63"/>
      <c r="T120" s="63"/>
      <c r="U120" s="63"/>
      <c r="V120" s="63"/>
      <c r="W120" s="87"/>
      <c r="X120" s="87"/>
      <c r="Y120" s="87"/>
      <c r="Z120" s="1"/>
      <c r="AA120" s="1"/>
      <c r="AB120" s="1"/>
      <c r="AC120" s="1"/>
    </row>
    <row r="121" spans="1:29" s="10" customFormat="1">
      <c r="A121" s="191" t="s">
        <v>142</v>
      </c>
      <c r="B121" s="200" t="s">
        <v>520</v>
      </c>
      <c r="C121" s="276" t="s">
        <v>542</v>
      </c>
      <c r="D121" s="583" t="e">
        <f t="shared" ref="D121:G121" si="93">IF(D68=0,0,D120/D68)</f>
        <v>#REF!</v>
      </c>
      <c r="E121" s="584" t="e">
        <f t="shared" si="93"/>
        <v>#REF!</v>
      </c>
      <c r="F121" s="584" t="e">
        <f t="shared" si="93"/>
        <v>#REF!</v>
      </c>
      <c r="G121" s="585" t="e">
        <f t="shared" si="93"/>
        <v>#REF!</v>
      </c>
      <c r="H121" s="616" t="e">
        <f t="shared" si="85"/>
        <v>#REF!</v>
      </c>
      <c r="I121" s="617" t="e">
        <f t="shared" si="86"/>
        <v>#REF!</v>
      </c>
      <c r="J121" s="618" t="e">
        <f t="shared" si="87"/>
        <v>#REF!</v>
      </c>
      <c r="K121" s="656"/>
      <c r="L121" s="618"/>
      <c r="M121" s="583" t="e">
        <f t="shared" ref="M121:N121" si="94">IF(M68=0,0,M120/M68)</f>
        <v>#REF!</v>
      </c>
      <c r="N121" s="585" t="e">
        <f t="shared" si="94"/>
        <v>#REF!</v>
      </c>
      <c r="O121" s="701" t="e">
        <f t="shared" si="88"/>
        <v>#REF!</v>
      </c>
      <c r="P121" s="702" t="e">
        <f t="shared" si="56"/>
        <v>#REF!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s="10" customFormat="1">
      <c r="A122" s="191" t="s">
        <v>271</v>
      </c>
      <c r="B122" s="201" t="s">
        <v>101</v>
      </c>
      <c r="C122" s="276"/>
      <c r="D122" s="586"/>
      <c r="E122" s="587"/>
      <c r="F122" s="587"/>
      <c r="G122" s="588"/>
      <c r="H122" s="616" t="str">
        <f t="shared" si="85"/>
        <v>-</v>
      </c>
      <c r="I122" s="617" t="str">
        <f t="shared" si="86"/>
        <v>-</v>
      </c>
      <c r="J122" s="618" t="str">
        <f t="shared" si="87"/>
        <v>-</v>
      </c>
      <c r="K122" s="656"/>
      <c r="L122" s="618"/>
      <c r="M122" s="586"/>
      <c r="N122" s="588"/>
      <c r="O122" s="701" t="str">
        <f t="shared" si="88"/>
        <v>-</v>
      </c>
      <c r="P122" s="702" t="str">
        <f t="shared" si="56"/>
        <v>-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s="10" customFormat="1" ht="32.25" customHeight="1" thickBot="1">
      <c r="A123" s="202" t="s">
        <v>272</v>
      </c>
      <c r="B123" s="203" t="s">
        <v>100</v>
      </c>
      <c r="C123" s="280" t="s">
        <v>543</v>
      </c>
      <c r="D123" s="589" t="e">
        <f>D120+D122</f>
        <v>#REF!</v>
      </c>
      <c r="E123" s="590" t="e">
        <f t="shared" ref="E123:G123" si="95">E120+E122</f>
        <v>#REF!</v>
      </c>
      <c r="F123" s="590" t="e">
        <f t="shared" si="95"/>
        <v>#REF!</v>
      </c>
      <c r="G123" s="591" t="e">
        <f t="shared" si="95"/>
        <v>#REF!</v>
      </c>
      <c r="H123" s="647" t="e">
        <f t="shared" si="85"/>
        <v>#REF!</v>
      </c>
      <c r="I123" s="648" t="e">
        <f t="shared" si="86"/>
        <v>#REF!</v>
      </c>
      <c r="J123" s="649" t="e">
        <f t="shared" si="87"/>
        <v>#REF!</v>
      </c>
      <c r="K123" s="669"/>
      <c r="L123" s="649"/>
      <c r="M123" s="589" t="e">
        <f t="shared" ref="M123:N123" si="96">M120+M122</f>
        <v>#REF!</v>
      </c>
      <c r="N123" s="591" t="e">
        <f t="shared" si="96"/>
        <v>#REF!</v>
      </c>
      <c r="O123" s="710" t="e">
        <f t="shared" si="88"/>
        <v>#REF!</v>
      </c>
      <c r="P123" s="711" t="e">
        <f t="shared" si="56"/>
        <v>#REF!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5" spans="1:29" ht="30" outlineLevel="1">
      <c r="B125" s="88" t="s">
        <v>370</v>
      </c>
    </row>
    <row r="126" spans="1:29" s="89" customFormat="1" outlineLevel="1">
      <c r="B126" s="90" t="s">
        <v>5</v>
      </c>
      <c r="C126" s="91"/>
      <c r="S126" s="1"/>
      <c r="T126" s="1"/>
      <c r="U126" s="1"/>
      <c r="V126" s="1"/>
      <c r="W126" s="1"/>
      <c r="X126" s="1"/>
      <c r="Y126" s="1"/>
    </row>
    <row r="127" spans="1:29" s="89" customFormat="1" outlineLevel="1">
      <c r="B127" s="90" t="s">
        <v>6</v>
      </c>
      <c r="D127" s="92">
        <v>0</v>
      </c>
      <c r="E127" s="92">
        <f t="shared" ref="E127:G127" si="97">D127</f>
        <v>0</v>
      </c>
      <c r="F127" s="92">
        <f t="shared" si="97"/>
        <v>0</v>
      </c>
      <c r="G127" s="92">
        <f t="shared" si="97"/>
        <v>0</v>
      </c>
      <c r="H127" s="92"/>
      <c r="I127" s="92"/>
      <c r="J127" s="92"/>
      <c r="K127" s="92"/>
      <c r="L127" s="92"/>
      <c r="M127" s="130">
        <v>0</v>
      </c>
      <c r="N127" s="130">
        <f t="shared" ref="N127" si="98">M127</f>
        <v>0</v>
      </c>
      <c r="S127" s="1"/>
      <c r="T127" s="1"/>
      <c r="U127" s="1"/>
      <c r="V127" s="1"/>
      <c r="W127" s="1"/>
      <c r="X127" s="1"/>
      <c r="Y127" s="1"/>
    </row>
    <row r="128" spans="1:29">
      <c r="S128" s="89"/>
      <c r="T128" s="89"/>
      <c r="U128" s="89"/>
      <c r="V128" s="89"/>
    </row>
    <row r="129" spans="19:25">
      <c r="S129" s="89"/>
      <c r="T129" s="89"/>
      <c r="U129" s="89"/>
      <c r="V129" s="89"/>
      <c r="W129" s="89"/>
      <c r="X129" s="89"/>
      <c r="Y129" s="89"/>
    </row>
    <row r="130" spans="19:25">
      <c r="W130" s="89"/>
      <c r="X130" s="89"/>
      <c r="Y130" s="89"/>
    </row>
  </sheetData>
  <mergeCells count="13">
    <mergeCell ref="O20:P20"/>
    <mergeCell ref="M20:N20"/>
    <mergeCell ref="M19:P19"/>
    <mergeCell ref="A2:L2"/>
    <mergeCell ref="A3:L3"/>
    <mergeCell ref="A4:L4"/>
    <mergeCell ref="A19:A21"/>
    <mergeCell ref="B19:B21"/>
    <mergeCell ref="C19:C21"/>
    <mergeCell ref="A5:L5"/>
    <mergeCell ref="D20:G20"/>
    <mergeCell ref="H20:J20"/>
    <mergeCell ref="D19:J19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59999389629810485"/>
  </sheetPr>
  <dimension ref="A2:Z130"/>
  <sheetViews>
    <sheetView zoomScale="80" zoomScaleNormal="80" workbookViewId="0">
      <pane xSplit="3" ySplit="21" topLeftCell="D112" activePane="bottomRight" state="frozen"/>
      <selection activeCell="O3" sqref="O3"/>
      <selection pane="topRight" activeCell="O3" sqref="O3"/>
      <selection pane="bottomLeft" activeCell="O3" sqref="O3"/>
      <selection pane="bottomRight" activeCell="O3" sqref="O3"/>
    </sheetView>
  </sheetViews>
  <sheetFormatPr defaultColWidth="9.140625" defaultRowHeight="15" outlineLevelRow="1"/>
  <cols>
    <col min="1" max="1" width="8" style="1" customWidth="1"/>
    <col min="2" max="2" width="36.85546875" style="1" customWidth="1"/>
    <col min="3" max="3" width="21.28515625" style="1" customWidth="1"/>
    <col min="4" max="7" width="13.140625" style="1" customWidth="1"/>
    <col min="8" max="12" width="13.85546875" style="1" customWidth="1"/>
    <col min="13" max="14" width="14.5703125" style="1" customWidth="1"/>
    <col min="15" max="16" width="13.5703125" style="1" customWidth="1"/>
    <col min="17" max="17" width="10.42578125" style="1" customWidth="1"/>
    <col min="18" max="18" width="9.140625" style="1"/>
    <col min="19" max="19" width="22.42578125" style="1" customWidth="1"/>
    <col min="20" max="20" width="14.42578125" style="1" customWidth="1"/>
    <col min="21" max="21" width="9.28515625" style="1" bestFit="1" customWidth="1"/>
    <col min="22" max="22" width="12" style="1" bestFit="1" customWidth="1"/>
    <col min="23" max="23" width="10.42578125" style="1" bestFit="1" customWidth="1"/>
    <col min="24" max="24" width="13.140625" style="1" customWidth="1"/>
    <col min="25" max="16384" width="9.140625" style="1"/>
  </cols>
  <sheetData>
    <row r="2" spans="1:22" ht="15" customHeight="1">
      <c r="A2" s="1290" t="s">
        <v>202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</row>
    <row r="3" spans="1:22" ht="15.75">
      <c r="A3" s="1290" t="s">
        <v>203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</row>
    <row r="4" spans="1:22" ht="18.75">
      <c r="A4" s="1303" t="s">
        <v>208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</row>
    <row r="5" spans="1:22" s="51" customFormat="1" ht="20.25">
      <c r="A5" s="1227" t="str">
        <f>Сравн._табл.!A1</f>
        <v>___________________________________________</v>
      </c>
      <c r="B5" s="1227"/>
      <c r="C5" s="1227"/>
      <c r="D5" s="1227"/>
      <c r="E5" s="1227"/>
      <c r="F5" s="1227"/>
      <c r="G5" s="1227"/>
      <c r="H5" s="1227"/>
      <c r="I5" s="1227"/>
      <c r="J5" s="1227"/>
      <c r="K5" s="1227"/>
      <c r="L5" s="1227"/>
    </row>
    <row r="6" spans="1:22" s="51" customFormat="1" ht="12.7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269"/>
      <c r="N6" s="269"/>
    </row>
    <row r="7" spans="1:22" s="51" customFormat="1" ht="12.75" outlineLevel="1">
      <c r="A7" s="50"/>
      <c r="B7" s="50"/>
      <c r="C7" s="50"/>
      <c r="D7" s="50"/>
      <c r="E7" s="50"/>
      <c r="F7" s="50"/>
      <c r="G7" s="50"/>
      <c r="H7" s="50"/>
      <c r="I7" s="50"/>
      <c r="J7" s="62" t="s">
        <v>315</v>
      </c>
      <c r="K7" s="62"/>
      <c r="L7" s="62"/>
      <c r="M7" s="62">
        <f>ВП!M7</f>
        <v>10</v>
      </c>
      <c r="N7" s="819">
        <f>ВП!N7</f>
        <v>0</v>
      </c>
      <c r="O7" s="65"/>
      <c r="P7" s="65"/>
      <c r="U7" s="51">
        <f>ВП!M7</f>
        <v>10</v>
      </c>
      <c r="V7" s="818">
        <f>ВП!N7</f>
        <v>0</v>
      </c>
    </row>
    <row r="8" spans="1:22" s="51" customFormat="1" ht="12.75" outlineLevel="1">
      <c r="A8" s="50"/>
      <c r="B8" s="61"/>
      <c r="C8" s="61"/>
      <c r="D8" s="61"/>
      <c r="E8" s="61"/>
      <c r="F8" s="61"/>
      <c r="G8" s="61"/>
      <c r="H8" s="61"/>
      <c r="I8" s="61"/>
      <c r="J8" s="62" t="s">
        <v>316</v>
      </c>
      <c r="K8" s="62"/>
      <c r="L8" s="62"/>
      <c r="M8" s="819">
        <f>ВП!M8</f>
        <v>2</v>
      </c>
      <c r="N8" s="819">
        <f>ВП!N8</f>
        <v>12</v>
      </c>
      <c r="O8" s="65"/>
      <c r="P8" s="65"/>
      <c r="U8" s="818">
        <f>ВП!M8</f>
        <v>2</v>
      </c>
      <c r="V8" s="818">
        <f>ВП!N8</f>
        <v>12</v>
      </c>
    </row>
    <row r="9" spans="1:22" s="51" customFormat="1" ht="12.75" outlineLevel="1">
      <c r="A9" s="50"/>
      <c r="B9" s="61"/>
      <c r="C9" s="61"/>
      <c r="D9" s="61"/>
      <c r="E9" s="61"/>
      <c r="F9" s="61"/>
      <c r="G9" s="61"/>
      <c r="H9" s="61"/>
      <c r="I9" s="61"/>
      <c r="J9" s="65" t="s">
        <v>338</v>
      </c>
      <c r="K9" s="65"/>
      <c r="L9" s="65"/>
      <c r="M9" s="819" t="e">
        <f>ВП!M9</f>
        <v>#REF!</v>
      </c>
      <c r="N9" s="819" t="e">
        <f>ВП!N9</f>
        <v>#REF!</v>
      </c>
      <c r="O9" s="65"/>
      <c r="P9" s="65"/>
      <c r="U9" s="818" t="e">
        <f>ВП!M9</f>
        <v>#REF!</v>
      </c>
      <c r="V9" s="818" t="e">
        <f>ВП!N9</f>
        <v>#REF!</v>
      </c>
    </row>
    <row r="10" spans="1:22" s="51" customFormat="1" ht="12.75" outlineLevel="1">
      <c r="A10" s="50"/>
      <c r="B10" s="61"/>
      <c r="C10" s="61"/>
      <c r="D10" s="61"/>
      <c r="E10" s="61"/>
      <c r="F10" s="61"/>
      <c r="G10" s="61"/>
      <c r="H10" s="61"/>
      <c r="I10" s="61"/>
      <c r="J10" s="65" t="s">
        <v>339</v>
      </c>
      <c r="K10" s="65"/>
      <c r="L10" s="65"/>
      <c r="M10" s="819" t="e">
        <f>ВП!M10</f>
        <v>#REF!</v>
      </c>
      <c r="N10" s="819" t="e">
        <f>ВП!N10</f>
        <v>#REF!</v>
      </c>
      <c r="O10" s="65"/>
      <c r="P10" s="65"/>
      <c r="U10" s="818" t="e">
        <f>ВП!M10</f>
        <v>#REF!</v>
      </c>
      <c r="V10" s="818" t="e">
        <f>ВП!N10</f>
        <v>#REF!</v>
      </c>
    </row>
    <row r="11" spans="1:22" s="51" customFormat="1" ht="12.75" outlineLevel="1">
      <c r="A11" s="50"/>
      <c r="B11" s="61"/>
      <c r="C11" s="61"/>
      <c r="D11" s="61"/>
      <c r="E11" s="61"/>
      <c r="F11" s="61"/>
      <c r="G11" s="61"/>
      <c r="H11" s="61"/>
      <c r="I11" s="61"/>
      <c r="J11" s="65" t="s">
        <v>399</v>
      </c>
      <c r="K11" s="65"/>
      <c r="L11" s="65"/>
      <c r="M11" s="823">
        <f>ВП!M11</f>
        <v>4.2999999999999997E-2</v>
      </c>
      <c r="N11" s="823">
        <f>ВП!N11</f>
        <v>3.7999999999999999E-2</v>
      </c>
      <c r="O11" s="65"/>
      <c r="P11" s="65"/>
      <c r="U11" s="812">
        <f>ВП!M11</f>
        <v>4.2999999999999997E-2</v>
      </c>
      <c r="V11" s="812">
        <f>ВП!N11</f>
        <v>3.7999999999999999E-2</v>
      </c>
    </row>
    <row r="12" spans="1:22" s="51" customFormat="1" ht="12.75" outlineLevel="1">
      <c r="A12" s="50"/>
      <c r="B12" s="61"/>
      <c r="C12" s="61"/>
      <c r="D12" s="61"/>
      <c r="E12" s="61"/>
      <c r="F12" s="61"/>
      <c r="G12" s="61"/>
      <c r="H12" s="61"/>
      <c r="I12" s="61"/>
      <c r="J12" s="65" t="s">
        <v>400</v>
      </c>
      <c r="K12" s="65"/>
      <c r="L12" s="65"/>
      <c r="M12" s="823">
        <f>ВП!M12</f>
        <v>5.8999999999999997E-2</v>
      </c>
      <c r="N12" s="823">
        <f>ВП!N12</f>
        <v>4.2000000000000003E-2</v>
      </c>
      <c r="O12" s="65"/>
      <c r="P12" s="65"/>
      <c r="U12" s="812">
        <f>ВП!M12</f>
        <v>5.8999999999999997E-2</v>
      </c>
      <c r="V12" s="812">
        <f>ВП!N12</f>
        <v>4.2000000000000003E-2</v>
      </c>
    </row>
    <row r="13" spans="1:22" s="51" customFormat="1" ht="12.75" outlineLevel="1">
      <c r="A13" s="50"/>
      <c r="B13" s="61"/>
      <c r="C13" s="61"/>
      <c r="D13" s="61"/>
      <c r="E13" s="61"/>
      <c r="F13" s="61"/>
      <c r="G13" s="61"/>
      <c r="H13" s="61"/>
      <c r="I13" s="61"/>
      <c r="J13" s="65" t="s">
        <v>389</v>
      </c>
      <c r="K13" s="65"/>
      <c r="L13" s="65"/>
      <c r="M13" s="819">
        <f>ВП!M13</f>
        <v>1.0589999999999999</v>
      </c>
      <c r="N13" s="819">
        <f>ВП!N13</f>
        <v>1.042</v>
      </c>
      <c r="O13" s="65"/>
      <c r="P13" s="65"/>
      <c r="U13" s="818">
        <f>ВП!M13</f>
        <v>1.0589999999999999</v>
      </c>
      <c r="V13" s="818">
        <f>ВП!N13</f>
        <v>1.042</v>
      </c>
    </row>
    <row r="14" spans="1:22" s="51" customFormat="1" ht="12.75" outlineLevel="1">
      <c r="A14" s="50"/>
      <c r="B14" s="61"/>
      <c r="C14" s="61"/>
      <c r="D14" s="61"/>
      <c r="E14" s="61"/>
      <c r="F14" s="61"/>
      <c r="G14" s="61"/>
      <c r="H14" s="61"/>
      <c r="I14" s="61"/>
      <c r="J14" s="65" t="s">
        <v>390</v>
      </c>
      <c r="K14" s="65"/>
      <c r="L14" s="65"/>
      <c r="M14" s="819">
        <f>ВП!M14</f>
        <v>1.0429999999999999</v>
      </c>
      <c r="N14" s="819">
        <f>ВП!N14</f>
        <v>1.034</v>
      </c>
      <c r="O14" s="65"/>
      <c r="P14" s="65"/>
      <c r="U14" s="818">
        <f>ВП!M14</f>
        <v>1.0429999999999999</v>
      </c>
      <c r="V14" s="818">
        <f>ВП!N14</f>
        <v>1.034</v>
      </c>
    </row>
    <row r="15" spans="1:22" s="51" customFormat="1" ht="12.75" outlineLevel="1">
      <c r="A15" s="50"/>
      <c r="B15" s="61"/>
      <c r="C15" s="61"/>
      <c r="D15" s="61"/>
      <c r="E15" s="61"/>
      <c r="F15" s="61"/>
      <c r="G15" s="61"/>
      <c r="H15" s="61"/>
      <c r="I15" s="61"/>
      <c r="J15" s="131" t="s">
        <v>391</v>
      </c>
      <c r="K15" s="219"/>
      <c r="L15" s="219"/>
      <c r="M15" s="819">
        <f>ВП!M15</f>
        <v>66.400000000000006</v>
      </c>
      <c r="N15" s="819">
        <f>ВП!N15</f>
        <v>64.900000000000006</v>
      </c>
      <c r="O15" s="65"/>
      <c r="P15" s="65"/>
      <c r="U15" s="818">
        <f>ВП!M15</f>
        <v>66.400000000000006</v>
      </c>
      <c r="V15" s="818">
        <f>ВП!N15</f>
        <v>64.900000000000006</v>
      </c>
    </row>
    <row r="16" spans="1:22" s="51" customFormat="1" ht="12.75" outlineLevel="1">
      <c r="A16" s="50"/>
      <c r="B16" s="50"/>
      <c r="C16" s="50"/>
      <c r="D16" s="50"/>
      <c r="E16" s="50"/>
      <c r="F16" s="50"/>
      <c r="G16" s="50"/>
      <c r="H16" s="50"/>
      <c r="I16" s="50"/>
      <c r="J16" s="219" t="s">
        <v>427</v>
      </c>
      <c r="K16" s="219"/>
      <c r="L16" s="219"/>
      <c r="M16" s="223" t="e">
        <f>IF(E29=0,0,E32/E29)</f>
        <v>#REF!</v>
      </c>
      <c r="N16" s="223" t="e">
        <f>M16</f>
        <v>#REF!</v>
      </c>
      <c r="O16" s="65"/>
      <c r="P16" s="65"/>
      <c r="U16" s="829" t="e">
        <f>ВП!M16</f>
        <v>#REF!</v>
      </c>
      <c r="V16" s="829" t="e">
        <f>ВП!N16</f>
        <v>#REF!</v>
      </c>
    </row>
    <row r="17" spans="1:22" s="51" customFormat="1" ht="12.75" outlineLevel="1">
      <c r="A17" s="50"/>
      <c r="B17" s="50"/>
      <c r="C17" s="50"/>
      <c r="D17" s="50"/>
      <c r="E17" s="50"/>
      <c r="F17" s="50"/>
      <c r="G17" s="50"/>
      <c r="H17" s="50"/>
      <c r="I17" s="50"/>
      <c r="J17" s="219" t="s">
        <v>428</v>
      </c>
      <c r="K17" s="219"/>
      <c r="L17" s="219"/>
      <c r="M17" s="223" t="e">
        <f>IF(E30=0,0,E33/E30)</f>
        <v>#REF!</v>
      </c>
      <c r="N17" s="223" t="e">
        <f>M17</f>
        <v>#REF!</v>
      </c>
      <c r="O17" s="65"/>
      <c r="P17" s="65"/>
      <c r="U17" s="829" t="e">
        <f>ВП!M17</f>
        <v>#REF!</v>
      </c>
      <c r="V17" s="829" t="e">
        <f>ВП!N17</f>
        <v>#REF!</v>
      </c>
    </row>
    <row r="18" spans="1:22" s="51" customFormat="1" ht="13.5" outlineLevel="1" thickBot="1">
      <c r="A18" s="50"/>
      <c r="B18" s="50"/>
      <c r="C18" s="61"/>
      <c r="D18" s="61"/>
      <c r="E18" s="61"/>
      <c r="F18" s="61"/>
      <c r="G18" s="61"/>
      <c r="H18" s="50"/>
      <c r="I18" s="50"/>
      <c r="J18" s="61"/>
      <c r="K18" s="219"/>
      <c r="L18" s="219"/>
      <c r="M18" s="223"/>
      <c r="N18" s="223"/>
      <c r="O18" s="65"/>
      <c r="P18" s="65"/>
    </row>
    <row r="19" spans="1:22" ht="14.45" customHeight="1">
      <c r="A19" s="1297"/>
      <c r="B19" s="1295" t="s">
        <v>0</v>
      </c>
      <c r="C19" s="1307" t="s">
        <v>143</v>
      </c>
      <c r="D19" s="1218" t="s">
        <v>191</v>
      </c>
      <c r="E19" s="1219"/>
      <c r="F19" s="1219"/>
      <c r="G19" s="1219"/>
      <c r="H19" s="1219"/>
      <c r="I19" s="1219"/>
      <c r="J19" s="1220"/>
      <c r="K19" s="650"/>
      <c r="L19" s="651"/>
      <c r="M19" s="1228" t="s">
        <v>380</v>
      </c>
      <c r="N19" s="1229"/>
      <c r="O19" s="1229"/>
      <c r="P19" s="1230"/>
    </row>
    <row r="20" spans="1:22" ht="39" customHeight="1">
      <c r="A20" s="1304"/>
      <c r="B20" s="1305"/>
      <c r="C20" s="1308"/>
      <c r="D20" s="1301" t="s">
        <v>517</v>
      </c>
      <c r="E20" s="1310"/>
      <c r="F20" s="1310"/>
      <c r="G20" s="1302"/>
      <c r="H20" s="1314" t="s">
        <v>417</v>
      </c>
      <c r="I20" s="1315"/>
      <c r="J20" s="1316"/>
      <c r="K20" s="521"/>
      <c r="L20" s="603"/>
      <c r="M20" s="1301" t="s">
        <v>518</v>
      </c>
      <c r="N20" s="1302"/>
      <c r="O20" s="1299" t="s">
        <v>417</v>
      </c>
      <c r="P20" s="1300"/>
    </row>
    <row r="21" spans="1:22" ht="26.25">
      <c r="A21" s="1298"/>
      <c r="B21" s="1306"/>
      <c r="C21" s="1309"/>
      <c r="D21" s="521" t="s">
        <v>423</v>
      </c>
      <c r="E21" s="522" t="s">
        <v>422</v>
      </c>
      <c r="F21" s="522">
        <v>2016</v>
      </c>
      <c r="G21" s="523">
        <v>2017</v>
      </c>
      <c r="H21" s="602" t="s">
        <v>424</v>
      </c>
      <c r="I21" s="522" t="s">
        <v>420</v>
      </c>
      <c r="J21" s="603" t="s">
        <v>421</v>
      </c>
      <c r="K21" s="521"/>
      <c r="L21" s="603"/>
      <c r="M21" s="521">
        <v>2016</v>
      </c>
      <c r="N21" s="523">
        <v>2017</v>
      </c>
      <c r="O21" s="602" t="s">
        <v>420</v>
      </c>
      <c r="P21" s="603" t="s">
        <v>421</v>
      </c>
    </row>
    <row r="22" spans="1:22" s="10" customFormat="1">
      <c r="A22" s="191" t="s">
        <v>7</v>
      </c>
      <c r="B22" s="192" t="s">
        <v>189</v>
      </c>
      <c r="C22" s="276" t="s">
        <v>144</v>
      </c>
      <c r="D22" s="524" t="e">
        <f t="shared" ref="D22:G22" si="0">D23+D26</f>
        <v>#REF!</v>
      </c>
      <c r="E22" s="525" t="e">
        <f t="shared" si="0"/>
        <v>#REF!</v>
      </c>
      <c r="F22" s="525" t="e">
        <f t="shared" si="0"/>
        <v>#REF!</v>
      </c>
      <c r="G22" s="526" t="e">
        <f t="shared" si="0"/>
        <v>#REF!</v>
      </c>
      <c r="H22" s="604" t="e">
        <f t="shared" ref="H22:J22" si="1">IF(D22=0,"-",E22/D22)</f>
        <v>#REF!</v>
      </c>
      <c r="I22" s="605" t="e">
        <f t="shared" si="1"/>
        <v>#REF!</v>
      </c>
      <c r="J22" s="606" t="e">
        <f t="shared" si="1"/>
        <v>#REF!</v>
      </c>
      <c r="K22" s="652"/>
      <c r="L22" s="606"/>
      <c r="M22" s="524" t="e">
        <f t="shared" ref="M22:N22" si="2">M23+M26</f>
        <v>#REF!</v>
      </c>
      <c r="N22" s="526" t="e">
        <f t="shared" si="2"/>
        <v>#REF!</v>
      </c>
      <c r="O22" s="604" t="e">
        <f>IF(E22=0,"-",M22/E22)</f>
        <v>#REF!</v>
      </c>
      <c r="P22" s="606" t="e">
        <f>IF(M22=0,"-",N22/M22)</f>
        <v>#REF!</v>
      </c>
      <c r="Q22" s="1"/>
      <c r="R22" s="1"/>
      <c r="S22" s="1"/>
      <c r="T22" s="1"/>
    </row>
    <row r="23" spans="1:22">
      <c r="A23" s="193" t="s">
        <v>8</v>
      </c>
      <c r="B23" s="195" t="s">
        <v>5</v>
      </c>
      <c r="C23" s="277" t="s">
        <v>160</v>
      </c>
      <c r="D23" s="527" t="e">
        <f t="shared" ref="D23:G23" si="3">SUM(D24:D25)</f>
        <v>#REF!</v>
      </c>
      <c r="E23" s="528" t="e">
        <f t="shared" si="3"/>
        <v>#REF!</v>
      </c>
      <c r="F23" s="528" t="e">
        <f t="shared" si="3"/>
        <v>#REF!</v>
      </c>
      <c r="G23" s="529" t="e">
        <f t="shared" si="3"/>
        <v>#REF!</v>
      </c>
      <c r="H23" s="607" t="e">
        <f>IF(D23=0,"-",E23/D23)</f>
        <v>#REF!</v>
      </c>
      <c r="I23" s="608" t="e">
        <f>IF(E23=0,"-",F23/E23)</f>
        <v>#REF!</v>
      </c>
      <c r="J23" s="609" t="e">
        <f>IF(F23=0,"-",G23/F23)</f>
        <v>#REF!</v>
      </c>
      <c r="K23" s="653"/>
      <c r="L23" s="609"/>
      <c r="M23" s="527" t="e">
        <f t="shared" ref="M23:N23" si="4">SUM(M24:M25)</f>
        <v>#REF!</v>
      </c>
      <c r="N23" s="529" t="e">
        <f t="shared" si="4"/>
        <v>#REF!</v>
      </c>
      <c r="O23" s="695" t="e">
        <f t="shared" ref="O23:O73" si="5">IF(E23=0,"-",M23/E23)</f>
        <v>#REF!</v>
      </c>
      <c r="P23" s="696" t="e">
        <f t="shared" ref="P23:P86" si="6">IF(M23=0,"-",N23/M23)</f>
        <v>#REF!</v>
      </c>
    </row>
    <row r="24" spans="1:22" s="7" customFormat="1" outlineLevel="1">
      <c r="A24" s="499" t="s">
        <v>158</v>
      </c>
      <c r="B24" s="500" t="s">
        <v>154</v>
      </c>
      <c r="C24" s="501"/>
      <c r="D24" s="530"/>
      <c r="E24" s="531"/>
      <c r="F24" s="531"/>
      <c r="G24" s="532"/>
      <c r="H24" s="610" t="str">
        <f t="shared" ref="H24:J73" si="7">IF(D24=0,"-",E24/D24)</f>
        <v>-</v>
      </c>
      <c r="I24" s="611" t="str">
        <f t="shared" si="7"/>
        <v>-</v>
      </c>
      <c r="J24" s="612" t="str">
        <f t="shared" si="7"/>
        <v>-</v>
      </c>
      <c r="K24" s="654"/>
      <c r="L24" s="612"/>
      <c r="M24" s="530"/>
      <c r="N24" s="532"/>
      <c r="O24" s="697" t="str">
        <f t="shared" si="5"/>
        <v>-</v>
      </c>
      <c r="P24" s="698" t="str">
        <f t="shared" si="6"/>
        <v>-</v>
      </c>
    </row>
    <row r="25" spans="1:22" s="7" customFormat="1" outlineLevel="1">
      <c r="A25" s="198" t="s">
        <v>159</v>
      </c>
      <c r="B25" s="199" t="s">
        <v>157</v>
      </c>
      <c r="C25" s="278"/>
      <c r="D25" s="533" t="e">
        <f>#REF!</f>
        <v>#REF!</v>
      </c>
      <c r="E25" s="534" t="e">
        <f>#REF!</f>
        <v>#REF!</v>
      </c>
      <c r="F25" s="534" t="e">
        <f>#REF!</f>
        <v>#REF!</v>
      </c>
      <c r="G25" s="535" t="e">
        <f>#REF!</f>
        <v>#REF!</v>
      </c>
      <c r="H25" s="613" t="e">
        <f t="shared" si="7"/>
        <v>#REF!</v>
      </c>
      <c r="I25" s="614" t="e">
        <f t="shared" si="7"/>
        <v>#REF!</v>
      </c>
      <c r="J25" s="615" t="e">
        <f t="shared" si="7"/>
        <v>#REF!</v>
      </c>
      <c r="K25" s="655"/>
      <c r="L25" s="615"/>
      <c r="M25" s="533" t="e">
        <f>#REF!</f>
        <v>#REF!</v>
      </c>
      <c r="N25" s="535" t="e">
        <f>#REF!</f>
        <v>#REF!</v>
      </c>
      <c r="O25" s="699" t="e">
        <f t="shared" si="5"/>
        <v>#REF!</v>
      </c>
      <c r="P25" s="700" t="e">
        <f t="shared" si="6"/>
        <v>#REF!</v>
      </c>
    </row>
    <row r="26" spans="1:22">
      <c r="A26" s="193" t="s">
        <v>9</v>
      </c>
      <c r="B26" s="195" t="s">
        <v>6</v>
      </c>
      <c r="C26" s="277"/>
      <c r="D26" s="527" t="e">
        <f>#REF!</f>
        <v>#REF!</v>
      </c>
      <c r="E26" s="528" t="e">
        <f>#REF!</f>
        <v>#REF!</v>
      </c>
      <c r="F26" s="528" t="e">
        <f>#REF!</f>
        <v>#REF!</v>
      </c>
      <c r="G26" s="529" t="e">
        <f>#REF!</f>
        <v>#REF!</v>
      </c>
      <c r="H26" s="607" t="e">
        <f t="shared" si="7"/>
        <v>#REF!</v>
      </c>
      <c r="I26" s="608" t="e">
        <f t="shared" si="7"/>
        <v>#REF!</v>
      </c>
      <c r="J26" s="609" t="e">
        <f t="shared" si="7"/>
        <v>#REF!</v>
      </c>
      <c r="K26" s="653"/>
      <c r="L26" s="609"/>
      <c r="M26" s="527" t="e">
        <f>#REF!</f>
        <v>#REF!</v>
      </c>
      <c r="N26" s="529" t="e">
        <f>#REF!</f>
        <v>#REF!</v>
      </c>
      <c r="O26" s="695" t="e">
        <f t="shared" si="5"/>
        <v>#REF!</v>
      </c>
      <c r="P26" s="696" t="e">
        <f t="shared" si="6"/>
        <v>#REF!</v>
      </c>
    </row>
    <row r="27" spans="1:22" s="10" customFormat="1" ht="26.25">
      <c r="A27" s="191" t="s">
        <v>12</v>
      </c>
      <c r="B27" s="192" t="s">
        <v>193</v>
      </c>
      <c r="C27" s="276" t="s">
        <v>305</v>
      </c>
      <c r="D27" s="477" t="e">
        <f>SUM(D28,D31,D34,D40,D46,D47,D56,D57,D58,D59,D38,D39)</f>
        <v>#REF!</v>
      </c>
      <c r="E27" s="478" t="e">
        <f>SUM(E28,E31,E34,E40,E46,E47,E56,E57,E58,E59,E38,E39)</f>
        <v>#REF!</v>
      </c>
      <c r="F27" s="478" t="e">
        <f>SUM(F28,F31,F34,F40,F46,F47,F56,F57,F58,F59,F38,F39)</f>
        <v>#REF!</v>
      </c>
      <c r="G27" s="479" t="e">
        <f>SUM(G28,G31,G34,G40,G46,G47,G56,G57,G58,G59,G38,G39)</f>
        <v>#REF!</v>
      </c>
      <c r="H27" s="616" t="e">
        <f t="shared" si="7"/>
        <v>#REF!</v>
      </c>
      <c r="I27" s="617" t="e">
        <f t="shared" si="7"/>
        <v>#REF!</v>
      </c>
      <c r="J27" s="618" t="e">
        <f t="shared" si="7"/>
        <v>#REF!</v>
      </c>
      <c r="K27" s="656" t="e">
        <f t="shared" ref="K27:L27" si="8">SUM(K28,K31,K34,K40,K46,K47,K56,K57,K58,K59,K38,K39)</f>
        <v>#REF!</v>
      </c>
      <c r="L27" s="618" t="e">
        <f t="shared" si="8"/>
        <v>#REF!</v>
      </c>
      <c r="M27" s="477" t="e">
        <f>SUM(M28,M31,M34,M40,M46,M47,M56,M57,M58,M59,M38,M39)</f>
        <v>#REF!</v>
      </c>
      <c r="N27" s="479" t="e">
        <f>SUM(N28,N31,N34,N40,N46,N47,N56,N57,N58,N59,N38,N39)</f>
        <v>#REF!</v>
      </c>
      <c r="O27" s="701" t="e">
        <f t="shared" si="5"/>
        <v>#REF!</v>
      </c>
      <c r="P27" s="702" t="e">
        <f t="shared" si="6"/>
        <v>#REF!</v>
      </c>
      <c r="Q27" s="54"/>
      <c r="R27" s="1"/>
      <c r="S27" s="1"/>
      <c r="T27" s="1"/>
    </row>
    <row r="28" spans="1:22">
      <c r="A28" s="193" t="s">
        <v>13</v>
      </c>
      <c r="B28" s="194" t="s">
        <v>34</v>
      </c>
      <c r="C28" s="277" t="s">
        <v>145</v>
      </c>
      <c r="D28" s="536" t="e">
        <f t="shared" ref="D28:G28" si="9">SUM(D29:D30)</f>
        <v>#REF!</v>
      </c>
      <c r="E28" s="537" t="e">
        <f t="shared" si="9"/>
        <v>#REF!</v>
      </c>
      <c r="F28" s="537" t="e">
        <f t="shared" si="9"/>
        <v>#REF!</v>
      </c>
      <c r="G28" s="538" t="e">
        <f t="shared" si="9"/>
        <v>#REF!</v>
      </c>
      <c r="H28" s="607" t="e">
        <f t="shared" si="7"/>
        <v>#REF!</v>
      </c>
      <c r="I28" s="608" t="e">
        <f t="shared" si="7"/>
        <v>#REF!</v>
      </c>
      <c r="J28" s="609" t="e">
        <f t="shared" si="7"/>
        <v>#REF!</v>
      </c>
      <c r="K28" s="657" t="e">
        <f t="shared" ref="K28:L28" si="10">SUM(K29:K30)</f>
        <v>#REF!</v>
      </c>
      <c r="L28" s="658" t="e">
        <f t="shared" si="10"/>
        <v>#REF!</v>
      </c>
      <c r="M28" s="676">
        <f t="shared" ref="M28:N28" si="11">SUM(M29:M30)</f>
        <v>0</v>
      </c>
      <c r="N28" s="677">
        <f t="shared" si="11"/>
        <v>0</v>
      </c>
      <c r="O28" s="695" t="e">
        <f t="shared" si="5"/>
        <v>#REF!</v>
      </c>
      <c r="P28" s="696" t="str">
        <f t="shared" si="6"/>
        <v>-</v>
      </c>
      <c r="Q28" s="54"/>
    </row>
    <row r="29" spans="1:22" outlineLevel="1">
      <c r="A29" s="193" t="s">
        <v>14</v>
      </c>
      <c r="B29" s="195" t="s">
        <v>11</v>
      </c>
      <c r="C29" s="277"/>
      <c r="D29" s="536" t="e">
        <f>'годовая смета'!#REF!+'годовая смета'!#REF!</f>
        <v>#REF!</v>
      </c>
      <c r="E29" s="537" t="e">
        <f>'годовая смета'!#REF!+'годовая смета'!#REF!</f>
        <v>#REF!</v>
      </c>
      <c r="F29" s="537" t="e">
        <f>'годовая смета'!#REF!+'годовая смета'!#REF!</f>
        <v>#REF!</v>
      </c>
      <c r="G29" s="538" t="e">
        <f>'годовая смета'!#REF!+'годовая смета'!#REF!</f>
        <v>#REF!</v>
      </c>
      <c r="H29" s="607" t="e">
        <f t="shared" si="7"/>
        <v>#REF!</v>
      </c>
      <c r="I29" s="608" t="e">
        <f t="shared" si="7"/>
        <v>#REF!</v>
      </c>
      <c r="J29" s="609" t="e">
        <f t="shared" si="7"/>
        <v>#REF!</v>
      </c>
      <c r="K29" s="657" t="e">
        <f>E29*(1+M$11)*(1+M$9*(M$22-E$22)/E$22)</f>
        <v>#REF!</v>
      </c>
      <c r="L29" s="658" t="e">
        <f>M29*(1+N$11)*(1+N$9*(N$22-M$22)/M$22)</f>
        <v>#REF!</v>
      </c>
      <c r="M29" s="676"/>
      <c r="N29" s="677"/>
      <c r="O29" s="695" t="e">
        <f t="shared" si="5"/>
        <v>#REF!</v>
      </c>
      <c r="P29" s="696" t="str">
        <f t="shared" si="6"/>
        <v>-</v>
      </c>
      <c r="Q29" s="54"/>
    </row>
    <row r="30" spans="1:22" ht="26.25" outlineLevel="1">
      <c r="A30" s="193" t="s">
        <v>15</v>
      </c>
      <c r="B30" s="195" t="s">
        <v>10</v>
      </c>
      <c r="C30" s="277"/>
      <c r="D30" s="536" t="e">
        <f>'годовая смета'!#REF!+'годовая смета'!#REF!</f>
        <v>#REF!</v>
      </c>
      <c r="E30" s="537" t="e">
        <f>'годовая смета'!#REF!+'годовая смета'!#REF!</f>
        <v>#REF!</v>
      </c>
      <c r="F30" s="537" t="e">
        <f>'годовая смета'!#REF!+'годовая смета'!#REF!</f>
        <v>#REF!</v>
      </c>
      <c r="G30" s="538" t="e">
        <f>'годовая смета'!#REF!+'годовая смета'!#REF!</f>
        <v>#REF!</v>
      </c>
      <c r="H30" s="607" t="e">
        <f t="shared" si="7"/>
        <v>#REF!</v>
      </c>
      <c r="I30" s="608" t="e">
        <f t="shared" si="7"/>
        <v>#REF!</v>
      </c>
      <c r="J30" s="609" t="e">
        <f t="shared" si="7"/>
        <v>#REF!</v>
      </c>
      <c r="K30" s="657" t="e">
        <f>E30*(1+M$11)*(1+M$10*(M$22-E$22)/E$22)</f>
        <v>#REF!</v>
      </c>
      <c r="L30" s="658" t="e">
        <f>M30*(1+N$11)*(1+N$10*(N$22-M$22)/M$22)</f>
        <v>#REF!</v>
      </c>
      <c r="M30" s="676"/>
      <c r="N30" s="677"/>
      <c r="O30" s="695" t="e">
        <f t="shared" si="5"/>
        <v>#REF!</v>
      </c>
      <c r="P30" s="696" t="str">
        <f t="shared" si="6"/>
        <v>-</v>
      </c>
      <c r="Q30" s="54"/>
    </row>
    <row r="31" spans="1:22">
      <c r="A31" s="193" t="s">
        <v>16</v>
      </c>
      <c r="B31" s="194" t="s">
        <v>35</v>
      </c>
      <c r="C31" s="277" t="s">
        <v>146</v>
      </c>
      <c r="D31" s="536" t="e">
        <f t="shared" ref="D31:G31" si="12">SUM(D32:D33)</f>
        <v>#REF!</v>
      </c>
      <c r="E31" s="537" t="e">
        <f t="shared" si="12"/>
        <v>#REF!</v>
      </c>
      <c r="F31" s="537" t="e">
        <f t="shared" si="12"/>
        <v>#REF!</v>
      </c>
      <c r="G31" s="538" t="e">
        <f t="shared" si="12"/>
        <v>#REF!</v>
      </c>
      <c r="H31" s="607" t="e">
        <f t="shared" si="7"/>
        <v>#REF!</v>
      </c>
      <c r="I31" s="608" t="e">
        <f t="shared" si="7"/>
        <v>#REF!</v>
      </c>
      <c r="J31" s="609" t="e">
        <f t="shared" si="7"/>
        <v>#REF!</v>
      </c>
      <c r="K31" s="657" t="e">
        <f t="shared" ref="K31:L31" si="13">SUM(K32:K33)</f>
        <v>#REF!</v>
      </c>
      <c r="L31" s="658" t="e">
        <f t="shared" si="13"/>
        <v>#REF!</v>
      </c>
      <c r="M31" s="676" t="e">
        <f t="shared" ref="M31:N31" si="14">SUM(M32:M33)</f>
        <v>#REF!</v>
      </c>
      <c r="N31" s="677" t="e">
        <f t="shared" si="14"/>
        <v>#REF!</v>
      </c>
      <c r="O31" s="695" t="e">
        <f t="shared" si="5"/>
        <v>#REF!</v>
      </c>
      <c r="P31" s="696" t="e">
        <f t="shared" si="6"/>
        <v>#REF!</v>
      </c>
      <c r="Q31" s="54"/>
    </row>
    <row r="32" spans="1:22" outlineLevel="1">
      <c r="A32" s="193" t="s">
        <v>17</v>
      </c>
      <c r="B32" s="195" t="s">
        <v>11</v>
      </c>
      <c r="C32" s="277"/>
      <c r="D32" s="536" t="e">
        <f>'годовая смета'!#REF!+'годовая смета'!#REF!</f>
        <v>#REF!</v>
      </c>
      <c r="E32" s="537" t="e">
        <f>'годовая смета'!#REF!+'годовая смета'!#REF!</f>
        <v>#REF!</v>
      </c>
      <c r="F32" s="537" t="e">
        <f>'годовая смета'!#REF!+'годовая смета'!#REF!</f>
        <v>#REF!</v>
      </c>
      <c r="G32" s="538" t="e">
        <f>'годовая смета'!#REF!+'годовая смета'!#REF!</f>
        <v>#REF!</v>
      </c>
      <c r="H32" s="607" t="e">
        <f t="shared" si="7"/>
        <v>#REF!</v>
      </c>
      <c r="I32" s="608" t="e">
        <f t="shared" si="7"/>
        <v>#REF!</v>
      </c>
      <c r="J32" s="609" t="e">
        <f t="shared" si="7"/>
        <v>#REF!</v>
      </c>
      <c r="K32" s="659" t="e">
        <f>K29*M$16</f>
        <v>#REF!</v>
      </c>
      <c r="L32" s="660" t="e">
        <f>L29*N$16</f>
        <v>#REF!</v>
      </c>
      <c r="M32" s="676" t="e">
        <f>M29*M16</f>
        <v>#REF!</v>
      </c>
      <c r="N32" s="677" t="e">
        <f t="shared" ref="N32:N33" si="15">N29*N16</f>
        <v>#REF!</v>
      </c>
      <c r="O32" s="695" t="e">
        <f t="shared" si="5"/>
        <v>#REF!</v>
      </c>
      <c r="P32" s="696" t="e">
        <f t="shared" si="6"/>
        <v>#REF!</v>
      </c>
      <c r="Q32" s="54"/>
    </row>
    <row r="33" spans="1:17" ht="26.25" outlineLevel="1">
      <c r="A33" s="193" t="s">
        <v>18</v>
      </c>
      <c r="B33" s="195" t="s">
        <v>10</v>
      </c>
      <c r="C33" s="277"/>
      <c r="D33" s="536" t="e">
        <f>'годовая смета'!#REF!+'годовая смета'!#REF!</f>
        <v>#REF!</v>
      </c>
      <c r="E33" s="537" t="e">
        <f>'годовая смета'!#REF!+'годовая смета'!#REF!</f>
        <v>#REF!</v>
      </c>
      <c r="F33" s="537" t="e">
        <f>'годовая смета'!#REF!+'годовая смета'!#REF!</f>
        <v>#REF!</v>
      </c>
      <c r="G33" s="538" t="e">
        <f>'годовая смета'!#REF!+'годовая смета'!#REF!</f>
        <v>#REF!</v>
      </c>
      <c r="H33" s="607" t="e">
        <f t="shared" si="7"/>
        <v>#REF!</v>
      </c>
      <c r="I33" s="608" t="e">
        <f t="shared" si="7"/>
        <v>#REF!</v>
      </c>
      <c r="J33" s="609" t="e">
        <f t="shared" si="7"/>
        <v>#REF!</v>
      </c>
      <c r="K33" s="659" t="e">
        <f>K30*M$17</f>
        <v>#REF!</v>
      </c>
      <c r="L33" s="660" t="e">
        <f>L30*N$17</f>
        <v>#REF!</v>
      </c>
      <c r="M33" s="676" t="e">
        <f t="shared" ref="M33" si="16">M30*M17</f>
        <v>#REF!</v>
      </c>
      <c r="N33" s="677" t="e">
        <f t="shared" si="15"/>
        <v>#REF!</v>
      </c>
      <c r="O33" s="695" t="e">
        <f t="shared" si="5"/>
        <v>#REF!</v>
      </c>
      <c r="P33" s="696" t="e">
        <f t="shared" si="6"/>
        <v>#REF!</v>
      </c>
      <c r="Q33" s="54"/>
    </row>
    <row r="34" spans="1:17">
      <c r="A34" s="193" t="s">
        <v>19</v>
      </c>
      <c r="B34" s="194" t="s">
        <v>36</v>
      </c>
      <c r="C34" s="277"/>
      <c r="D34" s="536" t="e">
        <f>SUM(D35:D37)</f>
        <v>#REF!</v>
      </c>
      <c r="E34" s="537" t="e">
        <f t="shared" ref="E34:G34" si="17">SUM(E35:E37)</f>
        <v>#REF!</v>
      </c>
      <c r="F34" s="537" t="e">
        <f t="shared" si="17"/>
        <v>#REF!</v>
      </c>
      <c r="G34" s="538" t="e">
        <f t="shared" si="17"/>
        <v>#REF!</v>
      </c>
      <c r="H34" s="607" t="e">
        <f t="shared" si="7"/>
        <v>#REF!</v>
      </c>
      <c r="I34" s="608" t="e">
        <f t="shared" si="7"/>
        <v>#REF!</v>
      </c>
      <c r="J34" s="609" t="e">
        <f t="shared" si="7"/>
        <v>#REF!</v>
      </c>
      <c r="K34" s="657">
        <f t="shared" ref="K34:L34" si="18">SUM(K35:K37)</f>
        <v>0</v>
      </c>
      <c r="L34" s="658">
        <f t="shared" si="18"/>
        <v>0</v>
      </c>
      <c r="M34" s="676">
        <f t="shared" ref="M34:N34" si="19">SUM(M35:M37)</f>
        <v>0</v>
      </c>
      <c r="N34" s="677">
        <f t="shared" si="19"/>
        <v>0</v>
      </c>
      <c r="O34" s="695" t="e">
        <f t="shared" si="5"/>
        <v>#REF!</v>
      </c>
      <c r="P34" s="696" t="str">
        <f t="shared" si="6"/>
        <v>-</v>
      </c>
      <c r="Q34" s="54"/>
    </row>
    <row r="35" spans="1:17">
      <c r="A35" s="227" t="s">
        <v>465</v>
      </c>
      <c r="B35" s="230" t="s">
        <v>429</v>
      </c>
      <c r="C35" s="277"/>
      <c r="D35" s="536" t="e">
        <f>'годовая смета'!#REF!+'годовая смета'!#REF!</f>
        <v>#REF!</v>
      </c>
      <c r="E35" s="537" t="e">
        <f>'годовая смета'!#REF!+'годовая смета'!#REF!</f>
        <v>#REF!</v>
      </c>
      <c r="F35" s="537" t="e">
        <f>'годовая смета'!#REF!+'годовая смета'!#REF!</f>
        <v>#REF!</v>
      </c>
      <c r="G35" s="538" t="e">
        <f>'годовая смета'!#REF!+'годовая смета'!#REF!</f>
        <v>#REF!</v>
      </c>
      <c r="H35" s="607" t="e">
        <f t="shared" si="7"/>
        <v>#REF!</v>
      </c>
      <c r="I35" s="608" t="e">
        <f t="shared" si="7"/>
        <v>#REF!</v>
      </c>
      <c r="J35" s="609" t="e">
        <f t="shared" si="7"/>
        <v>#REF!</v>
      </c>
      <c r="K35" s="657"/>
      <c r="L35" s="658"/>
      <c r="M35" s="676"/>
      <c r="N35" s="677"/>
      <c r="O35" s="695" t="e">
        <f t="shared" si="5"/>
        <v>#REF!</v>
      </c>
      <c r="P35" s="696" t="str">
        <f t="shared" si="6"/>
        <v>-</v>
      </c>
      <c r="Q35" s="54"/>
    </row>
    <row r="36" spans="1:17">
      <c r="A36" s="193" t="s">
        <v>466</v>
      </c>
      <c r="B36" s="195" t="s">
        <v>454</v>
      </c>
      <c r="C36" s="277"/>
      <c r="D36" s="536" t="e">
        <f>'годовая смета'!#REF!+'годовая смета'!#REF!</f>
        <v>#REF!</v>
      </c>
      <c r="E36" s="537" t="e">
        <f>'годовая смета'!#REF!+'годовая смета'!#REF!</f>
        <v>#REF!</v>
      </c>
      <c r="F36" s="537" t="e">
        <f>'годовая смета'!#REF!+'годовая смета'!#REF!</f>
        <v>#REF!</v>
      </c>
      <c r="G36" s="538" t="e">
        <f>'годовая смета'!#REF!+'годовая смета'!#REF!</f>
        <v>#REF!</v>
      </c>
      <c r="H36" s="607" t="e">
        <f t="shared" si="7"/>
        <v>#REF!</v>
      </c>
      <c r="I36" s="608" t="e">
        <f t="shared" si="7"/>
        <v>#REF!</v>
      </c>
      <c r="J36" s="609" t="e">
        <f t="shared" si="7"/>
        <v>#REF!</v>
      </c>
      <c r="K36" s="657"/>
      <c r="L36" s="658"/>
      <c r="M36" s="676"/>
      <c r="N36" s="677"/>
      <c r="O36" s="695" t="e">
        <f t="shared" si="5"/>
        <v>#REF!</v>
      </c>
      <c r="P36" s="696" t="str">
        <f t="shared" si="6"/>
        <v>-</v>
      </c>
      <c r="Q36" s="54"/>
    </row>
    <row r="37" spans="1:17">
      <c r="A37" s="227" t="s">
        <v>467</v>
      </c>
      <c r="B37" s="230" t="s">
        <v>455</v>
      </c>
      <c r="C37" s="277"/>
      <c r="D37" s="536" t="e">
        <f>'годовая смета'!#REF!+'годовая смета'!#REF!</f>
        <v>#REF!</v>
      </c>
      <c r="E37" s="537" t="e">
        <f>'годовая смета'!#REF!+'годовая смета'!#REF!</f>
        <v>#REF!</v>
      </c>
      <c r="F37" s="537" t="e">
        <f>'годовая смета'!#REF!+'годовая смета'!#REF!</f>
        <v>#REF!</v>
      </c>
      <c r="G37" s="538" t="e">
        <f>'годовая смета'!#REF!+'годовая смета'!#REF!</f>
        <v>#REF!</v>
      </c>
      <c r="H37" s="607" t="e">
        <f t="shared" si="7"/>
        <v>#REF!</v>
      </c>
      <c r="I37" s="608" t="e">
        <f t="shared" si="7"/>
        <v>#REF!</v>
      </c>
      <c r="J37" s="609" t="e">
        <f t="shared" si="7"/>
        <v>#REF!</v>
      </c>
      <c r="K37" s="657"/>
      <c r="L37" s="658"/>
      <c r="M37" s="676"/>
      <c r="N37" s="677"/>
      <c r="O37" s="695" t="e">
        <f t="shared" si="5"/>
        <v>#REF!</v>
      </c>
      <c r="P37" s="696" t="str">
        <f t="shared" si="6"/>
        <v>-</v>
      </c>
      <c r="Q37" s="54"/>
    </row>
    <row r="38" spans="1:17" ht="51.75">
      <c r="A38" s="193" t="s">
        <v>44</v>
      </c>
      <c r="B38" s="285" t="s">
        <v>456</v>
      </c>
      <c r="C38" s="277"/>
      <c r="D38" s="536" t="e">
        <f>'годовая смета'!#REF!+'годовая смета'!#REF!</f>
        <v>#REF!</v>
      </c>
      <c r="E38" s="537" t="e">
        <f>'годовая смета'!#REF!+'годовая смета'!#REF!</f>
        <v>#REF!</v>
      </c>
      <c r="F38" s="537" t="e">
        <f>'годовая смета'!#REF!+'годовая смета'!#REF!</f>
        <v>#REF!</v>
      </c>
      <c r="G38" s="538" t="e">
        <f>'годовая смета'!#REF!+'годовая смета'!#REF!</f>
        <v>#REF!</v>
      </c>
      <c r="H38" s="607" t="e">
        <f t="shared" si="7"/>
        <v>#REF!</v>
      </c>
      <c r="I38" s="608" t="e">
        <f t="shared" si="7"/>
        <v>#REF!</v>
      </c>
      <c r="J38" s="609" t="e">
        <f t="shared" si="7"/>
        <v>#REF!</v>
      </c>
      <c r="K38" s="657"/>
      <c r="L38" s="658"/>
      <c r="M38" s="676"/>
      <c r="N38" s="677"/>
      <c r="O38" s="695" t="e">
        <f t="shared" si="5"/>
        <v>#REF!</v>
      </c>
      <c r="P38" s="696" t="str">
        <f t="shared" si="6"/>
        <v>-</v>
      </c>
      <c r="Q38" s="54"/>
    </row>
    <row r="39" spans="1:17" ht="26.25">
      <c r="A39" s="193" t="s">
        <v>50</v>
      </c>
      <c r="B39" s="285" t="s">
        <v>457</v>
      </c>
      <c r="C39" s="277"/>
      <c r="D39" s="536" t="e">
        <f>'годовая смета'!#REF!+'годовая смета'!#REF!</f>
        <v>#REF!</v>
      </c>
      <c r="E39" s="537" t="e">
        <f>'годовая смета'!#REF!+'годовая смета'!#REF!</f>
        <v>#REF!</v>
      </c>
      <c r="F39" s="537" t="e">
        <f>'годовая смета'!#REF!+'годовая смета'!#REF!</f>
        <v>#REF!</v>
      </c>
      <c r="G39" s="538" t="e">
        <f>'годовая смета'!#REF!+'годовая смета'!#REF!</f>
        <v>#REF!</v>
      </c>
      <c r="H39" s="607" t="e">
        <f t="shared" si="7"/>
        <v>#REF!</v>
      </c>
      <c r="I39" s="608" t="e">
        <f t="shared" si="7"/>
        <v>#REF!</v>
      </c>
      <c r="J39" s="609" t="e">
        <f t="shared" si="7"/>
        <v>#REF!</v>
      </c>
      <c r="K39" s="657"/>
      <c r="L39" s="658"/>
      <c r="M39" s="676"/>
      <c r="N39" s="677"/>
      <c r="O39" s="695" t="e">
        <f t="shared" si="5"/>
        <v>#REF!</v>
      </c>
      <c r="P39" s="696" t="str">
        <f t="shared" si="6"/>
        <v>-</v>
      </c>
      <c r="Q39" s="54"/>
    </row>
    <row r="40" spans="1:17" ht="26.25">
      <c r="A40" s="193" t="s">
        <v>51</v>
      </c>
      <c r="B40" s="194" t="s">
        <v>37</v>
      </c>
      <c r="C40" s="277" t="s">
        <v>147</v>
      </c>
      <c r="D40" s="536" t="e">
        <f>SUM(D41:D45)</f>
        <v>#REF!</v>
      </c>
      <c r="E40" s="537" t="e">
        <f t="shared" ref="E40:G40" si="20">SUM(E41:E45)</f>
        <v>#REF!</v>
      </c>
      <c r="F40" s="537" t="e">
        <f t="shared" si="20"/>
        <v>#REF!</v>
      </c>
      <c r="G40" s="538" t="e">
        <f t="shared" si="20"/>
        <v>#REF!</v>
      </c>
      <c r="H40" s="607" t="e">
        <f t="shared" si="7"/>
        <v>#REF!</v>
      </c>
      <c r="I40" s="608" t="e">
        <f t="shared" si="7"/>
        <v>#REF!</v>
      </c>
      <c r="J40" s="609" t="e">
        <f t="shared" si="7"/>
        <v>#REF!</v>
      </c>
      <c r="K40" s="657" t="e">
        <f t="shared" ref="K40:L40" si="21">SUM(K41:K45)</f>
        <v>#REF!</v>
      </c>
      <c r="L40" s="658" t="e">
        <f t="shared" si="21"/>
        <v>#REF!</v>
      </c>
      <c r="M40" s="676">
        <f t="shared" ref="M40:N40" si="22">SUM(M41:M45)</f>
        <v>0</v>
      </c>
      <c r="N40" s="677">
        <f t="shared" si="22"/>
        <v>0</v>
      </c>
      <c r="O40" s="695" t="e">
        <f t="shared" si="5"/>
        <v>#REF!</v>
      </c>
      <c r="P40" s="696" t="str">
        <f t="shared" si="6"/>
        <v>-</v>
      </c>
      <c r="Q40" s="54"/>
    </row>
    <row r="41" spans="1:17" outlineLevel="1">
      <c r="A41" s="193" t="s">
        <v>57</v>
      </c>
      <c r="B41" s="195" t="s">
        <v>20</v>
      </c>
      <c r="C41" s="277"/>
      <c r="D41" s="536" t="e">
        <f>'годовая смета'!#REF!+'годовая смета'!#REF!</f>
        <v>#REF!</v>
      </c>
      <c r="E41" s="537" t="e">
        <f>'годовая смета'!#REF!+'годовая смета'!#REF!</f>
        <v>#REF!</v>
      </c>
      <c r="F41" s="537" t="e">
        <f>'годовая смета'!#REF!+'годовая смета'!#REF!</f>
        <v>#REF!</v>
      </c>
      <c r="G41" s="538" t="e">
        <f>'годовая смета'!#REF!+'годовая смета'!#REF!</f>
        <v>#REF!</v>
      </c>
      <c r="H41" s="607" t="e">
        <f t="shared" si="7"/>
        <v>#REF!</v>
      </c>
      <c r="I41" s="608" t="e">
        <f t="shared" si="7"/>
        <v>#REF!</v>
      </c>
      <c r="J41" s="609" t="e">
        <f t="shared" si="7"/>
        <v>#REF!</v>
      </c>
      <c r="K41" s="657" t="e">
        <f>E41*M$13</f>
        <v>#REF!</v>
      </c>
      <c r="L41" s="658">
        <f>M41*N$13</f>
        <v>0</v>
      </c>
      <c r="M41" s="536"/>
      <c r="N41" s="538"/>
      <c r="O41" s="695" t="e">
        <f t="shared" si="5"/>
        <v>#REF!</v>
      </c>
      <c r="P41" s="696" t="str">
        <f t="shared" si="6"/>
        <v>-</v>
      </c>
      <c r="Q41" s="54"/>
    </row>
    <row r="42" spans="1:17" outlineLevel="1">
      <c r="A42" s="193" t="s">
        <v>58</v>
      </c>
      <c r="B42" s="195" t="s">
        <v>21</v>
      </c>
      <c r="C42" s="277"/>
      <c r="D42" s="536" t="e">
        <f>'годовая смета'!#REF!+'годовая смета'!#REF!</f>
        <v>#REF!</v>
      </c>
      <c r="E42" s="537" t="e">
        <f>'годовая смета'!#REF!+'годовая смета'!#REF!</f>
        <v>#REF!</v>
      </c>
      <c r="F42" s="537" t="e">
        <f>'годовая смета'!#REF!+'годовая смета'!#REF!</f>
        <v>#REF!</v>
      </c>
      <c r="G42" s="538" t="e">
        <f>'годовая смета'!#REF!+'годовая смета'!#REF!</f>
        <v>#REF!</v>
      </c>
      <c r="H42" s="607" t="e">
        <f t="shared" si="7"/>
        <v>#REF!</v>
      </c>
      <c r="I42" s="608" t="e">
        <f t="shared" si="7"/>
        <v>#REF!</v>
      </c>
      <c r="J42" s="609" t="e">
        <f t="shared" si="7"/>
        <v>#REF!</v>
      </c>
      <c r="K42" s="657" t="e">
        <f>E42*M$14</f>
        <v>#REF!</v>
      </c>
      <c r="L42" s="658">
        <f>M42*N$14</f>
        <v>0</v>
      </c>
      <c r="M42" s="536"/>
      <c r="N42" s="538"/>
      <c r="O42" s="695" t="e">
        <f t="shared" si="5"/>
        <v>#REF!</v>
      </c>
      <c r="P42" s="696" t="str">
        <f t="shared" si="6"/>
        <v>-</v>
      </c>
      <c r="Q42" s="54"/>
    </row>
    <row r="43" spans="1:17" ht="26.25" outlineLevel="1">
      <c r="A43" s="193" t="s">
        <v>59</v>
      </c>
      <c r="B43" s="195" t="s">
        <v>22</v>
      </c>
      <c r="C43" s="277"/>
      <c r="D43" s="536" t="e">
        <f>'годовая смета'!#REF!+'годовая смета'!#REF!</f>
        <v>#REF!</v>
      </c>
      <c r="E43" s="537" t="e">
        <f>'годовая смета'!#REF!+'годовая смета'!#REF!</f>
        <v>#REF!</v>
      </c>
      <c r="F43" s="537" t="e">
        <f>'годовая смета'!#REF!+'годовая смета'!#REF!</f>
        <v>#REF!</v>
      </c>
      <c r="G43" s="538" t="e">
        <f>'годовая смета'!#REF!+'годовая смета'!#REF!</f>
        <v>#REF!</v>
      </c>
      <c r="H43" s="607" t="e">
        <f t="shared" si="7"/>
        <v>#REF!</v>
      </c>
      <c r="I43" s="608" t="e">
        <f t="shared" si="7"/>
        <v>#REF!</v>
      </c>
      <c r="J43" s="609" t="e">
        <f t="shared" si="7"/>
        <v>#REF!</v>
      </c>
      <c r="K43" s="657" t="e">
        <f t="shared" ref="K43:K46" si="23">E43*(1+M$11)*(1+M$9*(M$22-E$22)/E$22)</f>
        <v>#REF!</v>
      </c>
      <c r="L43" s="658" t="e">
        <f t="shared" ref="L43:L46" si="24">M43*(1+N$11)*(1+N$9*(N$22-M$22)/M$22)</f>
        <v>#REF!</v>
      </c>
      <c r="M43" s="536"/>
      <c r="N43" s="538"/>
      <c r="O43" s="695" t="e">
        <f t="shared" si="5"/>
        <v>#REF!</v>
      </c>
      <c r="P43" s="696" t="str">
        <f t="shared" si="6"/>
        <v>-</v>
      </c>
      <c r="Q43" s="54"/>
    </row>
    <row r="44" spans="1:17" ht="26.25" outlineLevel="1">
      <c r="A44" s="193" t="s">
        <v>60</v>
      </c>
      <c r="B44" s="195" t="s">
        <v>23</v>
      </c>
      <c r="C44" s="277"/>
      <c r="D44" s="536" t="e">
        <f>'годовая смета'!#REF!+'годовая смета'!#REF!</f>
        <v>#REF!</v>
      </c>
      <c r="E44" s="537" t="e">
        <f>'годовая смета'!#REF!+'годовая смета'!#REF!</f>
        <v>#REF!</v>
      </c>
      <c r="F44" s="537" t="e">
        <f>'годовая смета'!#REF!+'годовая смета'!#REF!</f>
        <v>#REF!</v>
      </c>
      <c r="G44" s="538" t="e">
        <f>'годовая смета'!#REF!+'годовая смета'!#REF!</f>
        <v>#REF!</v>
      </c>
      <c r="H44" s="607" t="e">
        <f t="shared" si="7"/>
        <v>#REF!</v>
      </c>
      <c r="I44" s="608" t="e">
        <f t="shared" si="7"/>
        <v>#REF!</v>
      </c>
      <c r="J44" s="609" t="e">
        <f t="shared" si="7"/>
        <v>#REF!</v>
      </c>
      <c r="K44" s="657" t="e">
        <f t="shared" si="23"/>
        <v>#REF!</v>
      </c>
      <c r="L44" s="658" t="e">
        <f t="shared" si="24"/>
        <v>#REF!</v>
      </c>
      <c r="M44" s="536"/>
      <c r="N44" s="538"/>
      <c r="O44" s="695" t="e">
        <f t="shared" si="5"/>
        <v>#REF!</v>
      </c>
      <c r="P44" s="696" t="str">
        <f t="shared" si="6"/>
        <v>-</v>
      </c>
      <c r="Q44" s="54"/>
    </row>
    <row r="45" spans="1:17" outlineLevel="1">
      <c r="A45" s="193" t="s">
        <v>61</v>
      </c>
      <c r="B45" s="195" t="s">
        <v>24</v>
      </c>
      <c r="C45" s="277"/>
      <c r="D45" s="536" t="e">
        <f>'годовая смета'!#REF!+'годовая смета'!#REF!</f>
        <v>#REF!</v>
      </c>
      <c r="E45" s="537" t="e">
        <f>'годовая смета'!#REF!+'годовая смета'!#REF!</f>
        <v>#REF!</v>
      </c>
      <c r="F45" s="537" t="e">
        <f>'годовая смета'!#REF!+'годовая смета'!#REF!</f>
        <v>#REF!</v>
      </c>
      <c r="G45" s="538" t="e">
        <f>'годовая смета'!#REF!+'годовая смета'!#REF!</f>
        <v>#REF!</v>
      </c>
      <c r="H45" s="607" t="e">
        <f t="shared" si="7"/>
        <v>#REF!</v>
      </c>
      <c r="I45" s="608" t="e">
        <f t="shared" si="7"/>
        <v>#REF!</v>
      </c>
      <c r="J45" s="609" t="e">
        <f t="shared" si="7"/>
        <v>#REF!</v>
      </c>
      <c r="K45" s="657" t="e">
        <f t="shared" si="23"/>
        <v>#REF!</v>
      </c>
      <c r="L45" s="658" t="e">
        <f t="shared" si="24"/>
        <v>#REF!</v>
      </c>
      <c r="M45" s="678"/>
      <c r="N45" s="679"/>
      <c r="O45" s="695" t="e">
        <f t="shared" si="5"/>
        <v>#REF!</v>
      </c>
      <c r="P45" s="696" t="str">
        <f t="shared" si="6"/>
        <v>-</v>
      </c>
      <c r="Q45" s="54"/>
    </row>
    <row r="46" spans="1:17">
      <c r="A46" s="193" t="s">
        <v>52</v>
      </c>
      <c r="B46" s="194" t="s">
        <v>56</v>
      </c>
      <c r="C46" s="277"/>
      <c r="D46" s="536" t="e">
        <f>'годовая смета'!#REF!+'годовая смета'!#REF!</f>
        <v>#REF!</v>
      </c>
      <c r="E46" s="537" t="e">
        <f>'годовая смета'!#REF!+'годовая смета'!#REF!</f>
        <v>#REF!</v>
      </c>
      <c r="F46" s="537" t="e">
        <f>'годовая смета'!#REF!+'годовая смета'!#REF!</f>
        <v>#REF!</v>
      </c>
      <c r="G46" s="538" t="e">
        <f>'годовая смета'!#REF!+'годовая смета'!#REF!</f>
        <v>#REF!</v>
      </c>
      <c r="H46" s="607" t="e">
        <f t="shared" si="7"/>
        <v>#REF!</v>
      </c>
      <c r="I46" s="608" t="e">
        <f t="shared" si="7"/>
        <v>#REF!</v>
      </c>
      <c r="J46" s="609" t="e">
        <f t="shared" si="7"/>
        <v>#REF!</v>
      </c>
      <c r="K46" s="657" t="e">
        <f t="shared" si="23"/>
        <v>#REF!</v>
      </c>
      <c r="L46" s="658" t="e">
        <f t="shared" si="24"/>
        <v>#REF!</v>
      </c>
      <c r="M46" s="678"/>
      <c r="N46" s="679"/>
      <c r="O46" s="695" t="e">
        <f t="shared" si="5"/>
        <v>#REF!</v>
      </c>
      <c r="P46" s="696" t="str">
        <f t="shared" si="6"/>
        <v>-</v>
      </c>
      <c r="Q46" s="54"/>
    </row>
    <row r="47" spans="1:17" ht="26.25" outlineLevel="1">
      <c r="A47" s="193" t="s">
        <v>53</v>
      </c>
      <c r="B47" s="194" t="s">
        <v>25</v>
      </c>
      <c r="C47" s="277" t="s">
        <v>148</v>
      </c>
      <c r="D47" s="536" t="e">
        <f t="shared" ref="D47:G47" si="25">SUM(D48:D55)</f>
        <v>#REF!</v>
      </c>
      <c r="E47" s="537" t="e">
        <f t="shared" si="25"/>
        <v>#REF!</v>
      </c>
      <c r="F47" s="537" t="e">
        <f t="shared" si="25"/>
        <v>#REF!</v>
      </c>
      <c r="G47" s="538" t="e">
        <f t="shared" si="25"/>
        <v>#REF!</v>
      </c>
      <c r="H47" s="607" t="e">
        <f t="shared" si="7"/>
        <v>#REF!</v>
      </c>
      <c r="I47" s="608" t="e">
        <f t="shared" si="7"/>
        <v>#REF!</v>
      </c>
      <c r="J47" s="609" t="e">
        <f t="shared" si="7"/>
        <v>#REF!</v>
      </c>
      <c r="K47" s="657" t="e">
        <f t="shared" ref="K47:L47" si="26">SUM(K48:K55)</f>
        <v>#REF!</v>
      </c>
      <c r="L47" s="658">
        <f t="shared" si="26"/>
        <v>0</v>
      </c>
      <c r="M47" s="678">
        <f t="shared" ref="M47:N47" si="27">SUM(M48:M55)</f>
        <v>0</v>
      </c>
      <c r="N47" s="679">
        <f t="shared" si="27"/>
        <v>0</v>
      </c>
      <c r="O47" s="695" t="e">
        <f t="shared" si="5"/>
        <v>#REF!</v>
      </c>
      <c r="P47" s="696" t="str">
        <f t="shared" si="6"/>
        <v>-</v>
      </c>
      <c r="Q47" s="54"/>
    </row>
    <row r="48" spans="1:17" outlineLevel="1">
      <c r="A48" s="193" t="s">
        <v>468</v>
      </c>
      <c r="B48" s="195" t="s">
        <v>26</v>
      </c>
      <c r="C48" s="277"/>
      <c r="D48" s="536" t="e">
        <f>'годовая смета'!#REF!+'годовая смета'!#REF!</f>
        <v>#REF!</v>
      </c>
      <c r="E48" s="537" t="e">
        <f>'годовая смета'!#REF!+'годовая смета'!#REF!</f>
        <v>#REF!</v>
      </c>
      <c r="F48" s="537" t="e">
        <f>'годовая смета'!#REF!+'годовая смета'!#REF!</f>
        <v>#REF!</v>
      </c>
      <c r="G48" s="538" t="e">
        <f>'годовая смета'!#REF!+'годовая смета'!#REF!</f>
        <v>#REF!</v>
      </c>
      <c r="H48" s="607" t="e">
        <f t="shared" si="7"/>
        <v>#REF!</v>
      </c>
      <c r="I48" s="608" t="e">
        <f t="shared" si="7"/>
        <v>#REF!</v>
      </c>
      <c r="J48" s="609" t="e">
        <f t="shared" si="7"/>
        <v>#REF!</v>
      </c>
      <c r="K48" s="657" t="e">
        <f>E48*(1+M$11)</f>
        <v>#REF!</v>
      </c>
      <c r="L48" s="658">
        <f>M48*(1+N$11)</f>
        <v>0</v>
      </c>
      <c r="M48" s="678"/>
      <c r="N48" s="679"/>
      <c r="O48" s="695" t="e">
        <f t="shared" si="5"/>
        <v>#REF!</v>
      </c>
      <c r="P48" s="696" t="str">
        <f t="shared" si="6"/>
        <v>-</v>
      </c>
      <c r="Q48" s="54"/>
    </row>
    <row r="49" spans="1:20" outlineLevel="1">
      <c r="A49" s="193" t="s">
        <v>469</v>
      </c>
      <c r="B49" s="195" t="s">
        <v>27</v>
      </c>
      <c r="C49" s="277"/>
      <c r="D49" s="536" t="e">
        <f>'годовая смета'!#REF!+'годовая смета'!#REF!</f>
        <v>#REF!</v>
      </c>
      <c r="E49" s="537" t="e">
        <f>'годовая смета'!#REF!+'годовая смета'!#REF!</f>
        <v>#REF!</v>
      </c>
      <c r="F49" s="537" t="e">
        <f>'годовая смета'!#REF!+'годовая смета'!#REF!</f>
        <v>#REF!</v>
      </c>
      <c r="G49" s="538" t="e">
        <f>'годовая смета'!#REF!+'годовая смета'!#REF!</f>
        <v>#REF!</v>
      </c>
      <c r="H49" s="607" t="e">
        <f t="shared" si="7"/>
        <v>#REF!</v>
      </c>
      <c r="I49" s="608" t="e">
        <f t="shared" si="7"/>
        <v>#REF!</v>
      </c>
      <c r="J49" s="609" t="e">
        <f t="shared" si="7"/>
        <v>#REF!</v>
      </c>
      <c r="K49" s="657" t="e">
        <f t="shared" ref="K49:K58" si="28">E49*(1+M$11)</f>
        <v>#REF!</v>
      </c>
      <c r="L49" s="658">
        <f t="shared" ref="L49:L58" si="29">M49*(1+N$11)</f>
        <v>0</v>
      </c>
      <c r="M49" s="678"/>
      <c r="N49" s="679"/>
      <c r="O49" s="695" t="e">
        <f t="shared" si="5"/>
        <v>#REF!</v>
      </c>
      <c r="P49" s="696" t="str">
        <f t="shared" si="6"/>
        <v>-</v>
      </c>
      <c r="Q49" s="54"/>
    </row>
    <row r="50" spans="1:20" outlineLevel="1">
      <c r="A50" s="193" t="s">
        <v>470</v>
      </c>
      <c r="B50" s="195" t="s">
        <v>28</v>
      </c>
      <c r="C50" s="277"/>
      <c r="D50" s="536" t="e">
        <f>'годовая смета'!#REF!+'годовая смета'!#REF!</f>
        <v>#REF!</v>
      </c>
      <c r="E50" s="537" t="e">
        <f>'годовая смета'!#REF!+'годовая смета'!#REF!</f>
        <v>#REF!</v>
      </c>
      <c r="F50" s="537" t="e">
        <f>'годовая смета'!#REF!+'годовая смета'!#REF!</f>
        <v>#REF!</v>
      </c>
      <c r="G50" s="538" t="e">
        <f>'годовая смета'!#REF!+'годовая смета'!#REF!</f>
        <v>#REF!</v>
      </c>
      <c r="H50" s="607" t="e">
        <f t="shared" si="7"/>
        <v>#REF!</v>
      </c>
      <c r="I50" s="608" t="e">
        <f t="shared" si="7"/>
        <v>#REF!</v>
      </c>
      <c r="J50" s="609" t="e">
        <f t="shared" si="7"/>
        <v>#REF!</v>
      </c>
      <c r="K50" s="657" t="e">
        <f t="shared" si="28"/>
        <v>#REF!</v>
      </c>
      <c r="L50" s="658">
        <f t="shared" si="29"/>
        <v>0</v>
      </c>
      <c r="M50" s="678"/>
      <c r="N50" s="679"/>
      <c r="O50" s="695" t="e">
        <f t="shared" si="5"/>
        <v>#REF!</v>
      </c>
      <c r="P50" s="696" t="str">
        <f t="shared" si="6"/>
        <v>-</v>
      </c>
      <c r="Q50" s="54"/>
    </row>
    <row r="51" spans="1:20" outlineLevel="1">
      <c r="A51" s="193" t="s">
        <v>471</v>
      </c>
      <c r="B51" s="195" t="s">
        <v>29</v>
      </c>
      <c r="C51" s="277"/>
      <c r="D51" s="536" t="e">
        <f>'годовая смета'!#REF!+'годовая смета'!#REF!</f>
        <v>#REF!</v>
      </c>
      <c r="E51" s="537" t="e">
        <f>'годовая смета'!#REF!+'годовая смета'!#REF!</f>
        <v>#REF!</v>
      </c>
      <c r="F51" s="537" t="e">
        <f>'годовая смета'!#REF!+'годовая смета'!#REF!</f>
        <v>#REF!</v>
      </c>
      <c r="G51" s="538" t="e">
        <f>'годовая смета'!#REF!+'годовая смета'!#REF!</f>
        <v>#REF!</v>
      </c>
      <c r="H51" s="607" t="e">
        <f t="shared" si="7"/>
        <v>#REF!</v>
      </c>
      <c r="I51" s="608" t="e">
        <f t="shared" si="7"/>
        <v>#REF!</v>
      </c>
      <c r="J51" s="609" t="e">
        <f t="shared" si="7"/>
        <v>#REF!</v>
      </c>
      <c r="K51" s="657" t="e">
        <f t="shared" si="28"/>
        <v>#REF!</v>
      </c>
      <c r="L51" s="658">
        <f t="shared" si="29"/>
        <v>0</v>
      </c>
      <c r="M51" s="678"/>
      <c r="N51" s="679"/>
      <c r="O51" s="695" t="e">
        <f t="shared" si="5"/>
        <v>#REF!</v>
      </c>
      <c r="P51" s="696" t="str">
        <f t="shared" si="6"/>
        <v>-</v>
      </c>
      <c r="Q51" s="54"/>
    </row>
    <row r="52" spans="1:20" outlineLevel="1">
      <c r="A52" s="193" t="s">
        <v>472</v>
      </c>
      <c r="B52" s="195" t="s">
        <v>30</v>
      </c>
      <c r="C52" s="277"/>
      <c r="D52" s="536" t="e">
        <f>'годовая смета'!#REF!+'годовая смета'!#REF!</f>
        <v>#REF!</v>
      </c>
      <c r="E52" s="537" t="e">
        <f>'годовая смета'!#REF!+'годовая смета'!#REF!</f>
        <v>#REF!</v>
      </c>
      <c r="F52" s="537" t="e">
        <f>'годовая смета'!#REF!+'годовая смета'!#REF!</f>
        <v>#REF!</v>
      </c>
      <c r="G52" s="538" t="e">
        <f>'годовая смета'!#REF!+'годовая смета'!#REF!</f>
        <v>#REF!</v>
      </c>
      <c r="H52" s="607" t="e">
        <f t="shared" si="7"/>
        <v>#REF!</v>
      </c>
      <c r="I52" s="608" t="e">
        <f t="shared" si="7"/>
        <v>#REF!</v>
      </c>
      <c r="J52" s="609" t="e">
        <f t="shared" si="7"/>
        <v>#REF!</v>
      </c>
      <c r="K52" s="657" t="e">
        <f t="shared" si="28"/>
        <v>#REF!</v>
      </c>
      <c r="L52" s="658">
        <f t="shared" si="29"/>
        <v>0</v>
      </c>
      <c r="M52" s="678"/>
      <c r="N52" s="679"/>
      <c r="O52" s="695" t="e">
        <f t="shared" si="5"/>
        <v>#REF!</v>
      </c>
      <c r="P52" s="696" t="str">
        <f t="shared" si="6"/>
        <v>-</v>
      </c>
      <c r="Q52" s="54"/>
    </row>
    <row r="53" spans="1:20" outlineLevel="1">
      <c r="A53" s="193" t="s">
        <v>473</v>
      </c>
      <c r="B53" s="195" t="s">
        <v>31</v>
      </c>
      <c r="C53" s="277"/>
      <c r="D53" s="536" t="e">
        <f>'годовая смета'!#REF!+'годовая смета'!#REF!</f>
        <v>#REF!</v>
      </c>
      <c r="E53" s="537" t="e">
        <f>'годовая смета'!#REF!+'годовая смета'!#REF!</f>
        <v>#REF!</v>
      </c>
      <c r="F53" s="537" t="e">
        <f>'годовая смета'!#REF!+'годовая смета'!#REF!</f>
        <v>#REF!</v>
      </c>
      <c r="G53" s="538" t="e">
        <f>'годовая смета'!#REF!+'годовая смета'!#REF!</f>
        <v>#REF!</v>
      </c>
      <c r="H53" s="607" t="e">
        <f t="shared" si="7"/>
        <v>#REF!</v>
      </c>
      <c r="I53" s="608" t="e">
        <f t="shared" si="7"/>
        <v>#REF!</v>
      </c>
      <c r="J53" s="609" t="e">
        <f t="shared" si="7"/>
        <v>#REF!</v>
      </c>
      <c r="K53" s="657" t="e">
        <f t="shared" si="28"/>
        <v>#REF!</v>
      </c>
      <c r="L53" s="658">
        <f t="shared" si="29"/>
        <v>0</v>
      </c>
      <c r="M53" s="536"/>
      <c r="N53" s="538"/>
      <c r="O53" s="695" t="e">
        <f t="shared" si="5"/>
        <v>#REF!</v>
      </c>
      <c r="P53" s="696" t="str">
        <f t="shared" si="6"/>
        <v>-</v>
      </c>
      <c r="Q53" s="54"/>
    </row>
    <row r="54" spans="1:20" outlineLevel="1">
      <c r="A54" s="193" t="s">
        <v>474</v>
      </c>
      <c r="B54" s="195" t="s">
        <v>32</v>
      </c>
      <c r="C54" s="277"/>
      <c r="D54" s="536" t="e">
        <f>'годовая смета'!#REF!+'годовая смета'!#REF!</f>
        <v>#REF!</v>
      </c>
      <c r="E54" s="537" t="e">
        <f>'годовая смета'!#REF!+'годовая смета'!#REF!</f>
        <v>#REF!</v>
      </c>
      <c r="F54" s="537" t="e">
        <f>'годовая смета'!#REF!+'годовая смета'!#REF!</f>
        <v>#REF!</v>
      </c>
      <c r="G54" s="538" t="e">
        <f>'годовая смета'!#REF!+'годовая смета'!#REF!</f>
        <v>#REF!</v>
      </c>
      <c r="H54" s="607" t="e">
        <f t="shared" si="7"/>
        <v>#REF!</v>
      </c>
      <c r="I54" s="608" t="e">
        <f t="shared" si="7"/>
        <v>#REF!</v>
      </c>
      <c r="J54" s="609" t="e">
        <f t="shared" si="7"/>
        <v>#REF!</v>
      </c>
      <c r="K54" s="657" t="e">
        <f t="shared" si="28"/>
        <v>#REF!</v>
      </c>
      <c r="L54" s="658">
        <f t="shared" si="29"/>
        <v>0</v>
      </c>
      <c r="M54" s="536"/>
      <c r="N54" s="538"/>
      <c r="O54" s="695" t="e">
        <f t="shared" si="5"/>
        <v>#REF!</v>
      </c>
      <c r="P54" s="696" t="str">
        <f t="shared" si="6"/>
        <v>-</v>
      </c>
      <c r="Q54" s="54"/>
    </row>
    <row r="55" spans="1:20" outlineLevel="1">
      <c r="A55" s="193" t="s">
        <v>475</v>
      </c>
      <c r="B55" s="195" t="s">
        <v>33</v>
      </c>
      <c r="C55" s="277"/>
      <c r="D55" s="536" t="e">
        <f>'годовая смета'!#REF!+'годовая смета'!#REF!</f>
        <v>#REF!</v>
      </c>
      <c r="E55" s="537" t="e">
        <f>'годовая смета'!#REF!+'годовая смета'!#REF!</f>
        <v>#REF!</v>
      </c>
      <c r="F55" s="537" t="e">
        <f>'годовая смета'!#REF!+'годовая смета'!#REF!</f>
        <v>#REF!</v>
      </c>
      <c r="G55" s="538" t="e">
        <f>'годовая смета'!#REF!+'годовая смета'!#REF!</f>
        <v>#REF!</v>
      </c>
      <c r="H55" s="607" t="e">
        <f t="shared" si="7"/>
        <v>#REF!</v>
      </c>
      <c r="I55" s="608" t="e">
        <f t="shared" si="7"/>
        <v>#REF!</v>
      </c>
      <c r="J55" s="609" t="e">
        <f t="shared" si="7"/>
        <v>#REF!</v>
      </c>
      <c r="K55" s="657" t="e">
        <f t="shared" si="28"/>
        <v>#REF!</v>
      </c>
      <c r="L55" s="658">
        <f t="shared" si="29"/>
        <v>0</v>
      </c>
      <c r="M55" s="536"/>
      <c r="N55" s="538"/>
      <c r="O55" s="695" t="e">
        <f t="shared" si="5"/>
        <v>#REF!</v>
      </c>
      <c r="P55" s="696" t="str">
        <f t="shared" si="6"/>
        <v>-</v>
      </c>
      <c r="Q55" s="54"/>
    </row>
    <row r="56" spans="1:20">
      <c r="A56" s="193" t="s">
        <v>54</v>
      </c>
      <c r="B56" s="194" t="s">
        <v>38</v>
      </c>
      <c r="C56" s="277"/>
      <c r="D56" s="536" t="e">
        <f>'годовая смета'!#REF!+'годовая смета'!#REF!</f>
        <v>#REF!</v>
      </c>
      <c r="E56" s="537" t="e">
        <f>'годовая смета'!#REF!+'годовая смета'!#REF!</f>
        <v>#REF!</v>
      </c>
      <c r="F56" s="537" t="e">
        <f>'годовая смета'!#REF!+'годовая смета'!#REF!</f>
        <v>#REF!</v>
      </c>
      <c r="G56" s="538" t="e">
        <f>'годовая смета'!#REF!+'годовая смета'!#REF!</f>
        <v>#REF!</v>
      </c>
      <c r="H56" s="607" t="e">
        <f t="shared" si="7"/>
        <v>#REF!</v>
      </c>
      <c r="I56" s="608" t="e">
        <f t="shared" si="7"/>
        <v>#REF!</v>
      </c>
      <c r="J56" s="609" t="e">
        <f t="shared" si="7"/>
        <v>#REF!</v>
      </c>
      <c r="K56" s="657" t="e">
        <f t="shared" si="28"/>
        <v>#REF!</v>
      </c>
      <c r="L56" s="658">
        <f t="shared" si="29"/>
        <v>0</v>
      </c>
      <c r="M56" s="536"/>
      <c r="N56" s="538"/>
      <c r="O56" s="695" t="e">
        <f t="shared" si="5"/>
        <v>#REF!</v>
      </c>
      <c r="P56" s="696" t="str">
        <f t="shared" si="6"/>
        <v>-</v>
      </c>
      <c r="Q56" s="54"/>
    </row>
    <row r="57" spans="1:20">
      <c r="A57" s="193" t="s">
        <v>55</v>
      </c>
      <c r="B57" s="194" t="s">
        <v>39</v>
      </c>
      <c r="C57" s="277"/>
      <c r="D57" s="536" t="e">
        <f>'годовая смета'!#REF!+'годовая смета'!#REF!</f>
        <v>#REF!</v>
      </c>
      <c r="E57" s="537" t="e">
        <f>'годовая смета'!#REF!+'годовая смета'!#REF!</f>
        <v>#REF!</v>
      </c>
      <c r="F57" s="537" t="e">
        <f>'годовая смета'!#REF!+'годовая смета'!#REF!</f>
        <v>#REF!</v>
      </c>
      <c r="G57" s="538" t="e">
        <f>'годовая смета'!#REF!+'годовая смета'!#REF!</f>
        <v>#REF!</v>
      </c>
      <c r="H57" s="607" t="e">
        <f t="shared" si="7"/>
        <v>#REF!</v>
      </c>
      <c r="I57" s="608" t="e">
        <f t="shared" si="7"/>
        <v>#REF!</v>
      </c>
      <c r="J57" s="609" t="e">
        <f t="shared" si="7"/>
        <v>#REF!</v>
      </c>
      <c r="K57" s="657" t="e">
        <f t="shared" si="28"/>
        <v>#REF!</v>
      </c>
      <c r="L57" s="658">
        <f t="shared" si="29"/>
        <v>0</v>
      </c>
      <c r="M57" s="536"/>
      <c r="N57" s="538"/>
      <c r="O57" s="695" t="e">
        <f t="shared" si="5"/>
        <v>#REF!</v>
      </c>
      <c r="P57" s="696" t="str">
        <f t="shared" si="6"/>
        <v>-</v>
      </c>
      <c r="Q57" s="54"/>
    </row>
    <row r="58" spans="1:20">
      <c r="A58" s="193" t="s">
        <v>476</v>
      </c>
      <c r="B58" s="194" t="s">
        <v>40</v>
      </c>
      <c r="C58" s="277"/>
      <c r="D58" s="536" t="e">
        <f>'годовая смета'!#REF!+'годовая смета'!#REF!</f>
        <v>#REF!</v>
      </c>
      <c r="E58" s="537" t="e">
        <f>'годовая смета'!#REF!+'годовая смета'!#REF!</f>
        <v>#REF!</v>
      </c>
      <c r="F58" s="537" t="e">
        <f>'годовая смета'!#REF!+'годовая смета'!#REF!</f>
        <v>#REF!</v>
      </c>
      <c r="G58" s="538" t="e">
        <f>'годовая смета'!#REF!+'годовая смета'!#REF!</f>
        <v>#REF!</v>
      </c>
      <c r="H58" s="607" t="e">
        <f t="shared" si="7"/>
        <v>#REF!</v>
      </c>
      <c r="I58" s="608" t="e">
        <f t="shared" si="7"/>
        <v>#REF!</v>
      </c>
      <c r="J58" s="609" t="e">
        <f t="shared" si="7"/>
        <v>#REF!</v>
      </c>
      <c r="K58" s="657" t="e">
        <f t="shared" si="28"/>
        <v>#REF!</v>
      </c>
      <c r="L58" s="658">
        <f t="shared" si="29"/>
        <v>0</v>
      </c>
      <c r="M58" s="536"/>
      <c r="N58" s="538"/>
      <c r="O58" s="695" t="e">
        <f t="shared" si="5"/>
        <v>#REF!</v>
      </c>
      <c r="P58" s="696" t="str">
        <f t="shared" si="6"/>
        <v>-</v>
      </c>
      <c r="Q58" s="54"/>
    </row>
    <row r="59" spans="1:20">
      <c r="A59" s="193" t="s">
        <v>477</v>
      </c>
      <c r="B59" s="194" t="s">
        <v>41</v>
      </c>
      <c r="C59" s="277" t="s">
        <v>149</v>
      </c>
      <c r="D59" s="536" t="e">
        <f t="shared" ref="D59:G59" si="30">SUM(D60:D61)</f>
        <v>#REF!</v>
      </c>
      <c r="E59" s="537" t="e">
        <f t="shared" si="30"/>
        <v>#REF!</v>
      </c>
      <c r="F59" s="537" t="e">
        <f t="shared" si="30"/>
        <v>#REF!</v>
      </c>
      <c r="G59" s="538" t="e">
        <f t="shared" si="30"/>
        <v>#REF!</v>
      </c>
      <c r="H59" s="607" t="e">
        <f t="shared" si="7"/>
        <v>#REF!</v>
      </c>
      <c r="I59" s="608" t="e">
        <f t="shared" si="7"/>
        <v>#REF!</v>
      </c>
      <c r="J59" s="609" t="e">
        <f t="shared" si="7"/>
        <v>#REF!</v>
      </c>
      <c r="K59" s="657" t="e">
        <f t="shared" ref="K59:L59" si="31">SUM(K60:K61)</f>
        <v>#REF!</v>
      </c>
      <c r="L59" s="658">
        <f t="shared" si="31"/>
        <v>0</v>
      </c>
      <c r="M59" s="678">
        <f>SUM(M60:M61)</f>
        <v>0</v>
      </c>
      <c r="N59" s="679">
        <f>SUM(N60:N61)</f>
        <v>0</v>
      </c>
      <c r="O59" s="695" t="e">
        <f t="shared" si="5"/>
        <v>#REF!</v>
      </c>
      <c r="P59" s="696" t="str">
        <f t="shared" si="6"/>
        <v>-</v>
      </c>
      <c r="Q59" s="54"/>
    </row>
    <row r="60" spans="1:20" outlineLevel="1">
      <c r="A60" s="193" t="s">
        <v>478</v>
      </c>
      <c r="B60" s="195" t="s">
        <v>42</v>
      </c>
      <c r="C60" s="277"/>
      <c r="D60" s="536" t="e">
        <f>'годовая смета'!#REF!+'годовая смета'!#REF!</f>
        <v>#REF!</v>
      </c>
      <c r="E60" s="537" t="e">
        <f>'годовая смета'!#REF!+'годовая смета'!#REF!</f>
        <v>#REF!</v>
      </c>
      <c r="F60" s="537" t="e">
        <f>'годовая смета'!#REF!+'годовая смета'!#REF!</f>
        <v>#REF!</v>
      </c>
      <c r="G60" s="538" t="e">
        <f>'годовая смета'!#REF!+'годовая смета'!#REF!</f>
        <v>#REF!</v>
      </c>
      <c r="H60" s="607" t="e">
        <f t="shared" si="7"/>
        <v>#REF!</v>
      </c>
      <c r="I60" s="608" t="e">
        <f t="shared" si="7"/>
        <v>#REF!</v>
      </c>
      <c r="J60" s="609" t="e">
        <f t="shared" si="7"/>
        <v>#REF!</v>
      </c>
      <c r="K60" s="657" t="e">
        <f t="shared" ref="K60:K61" si="32">E60*(1+M$11)</f>
        <v>#REF!</v>
      </c>
      <c r="L60" s="658">
        <f t="shared" ref="L60:L61" si="33">M60*(1+N$11)</f>
        <v>0</v>
      </c>
      <c r="M60" s="678"/>
      <c r="N60" s="679"/>
      <c r="O60" s="695" t="e">
        <f t="shared" si="5"/>
        <v>#REF!</v>
      </c>
      <c r="P60" s="696" t="str">
        <f t="shared" si="6"/>
        <v>-</v>
      </c>
      <c r="Q60" s="54"/>
    </row>
    <row r="61" spans="1:20" outlineLevel="1">
      <c r="A61" s="193" t="s">
        <v>479</v>
      </c>
      <c r="B61" s="195" t="s">
        <v>43</v>
      </c>
      <c r="C61" s="277"/>
      <c r="D61" s="536" t="e">
        <f>'годовая смета'!#REF!+'годовая смета'!#REF!</f>
        <v>#REF!</v>
      </c>
      <c r="E61" s="537" t="e">
        <f>'годовая смета'!#REF!+'годовая смета'!#REF!</f>
        <v>#REF!</v>
      </c>
      <c r="F61" s="537" t="e">
        <f>'годовая смета'!#REF!+'годовая смета'!#REF!</f>
        <v>#REF!</v>
      </c>
      <c r="G61" s="538" t="e">
        <f>'годовая смета'!#REF!+'годовая смета'!#REF!</f>
        <v>#REF!</v>
      </c>
      <c r="H61" s="607" t="e">
        <f t="shared" si="7"/>
        <v>#REF!</v>
      </c>
      <c r="I61" s="608" t="e">
        <f t="shared" si="7"/>
        <v>#REF!</v>
      </c>
      <c r="J61" s="609" t="e">
        <f t="shared" si="7"/>
        <v>#REF!</v>
      </c>
      <c r="K61" s="657" t="e">
        <f t="shared" si="32"/>
        <v>#REF!</v>
      </c>
      <c r="L61" s="658">
        <f t="shared" si="33"/>
        <v>0</v>
      </c>
      <c r="M61" s="678"/>
      <c r="N61" s="679"/>
      <c r="O61" s="695" t="e">
        <f t="shared" si="5"/>
        <v>#REF!</v>
      </c>
      <c r="P61" s="696" t="str">
        <f t="shared" si="6"/>
        <v>-</v>
      </c>
      <c r="Q61" s="54"/>
    </row>
    <row r="62" spans="1:20" s="10" customFormat="1" ht="26.25" customHeight="1">
      <c r="A62" s="191" t="s">
        <v>67</v>
      </c>
      <c r="B62" s="192" t="s">
        <v>326</v>
      </c>
      <c r="C62" s="276" t="s">
        <v>273</v>
      </c>
      <c r="D62" s="477" t="e">
        <f t="shared" ref="D62:G62" si="34">IF(D22=0,0,D27/D22)</f>
        <v>#REF!</v>
      </c>
      <c r="E62" s="478" t="e">
        <f t="shared" si="34"/>
        <v>#REF!</v>
      </c>
      <c r="F62" s="478" t="e">
        <f t="shared" si="34"/>
        <v>#REF!</v>
      </c>
      <c r="G62" s="479" t="e">
        <f t="shared" si="34"/>
        <v>#REF!</v>
      </c>
      <c r="H62" s="616" t="e">
        <f t="shared" si="7"/>
        <v>#REF!</v>
      </c>
      <c r="I62" s="617" t="e">
        <f t="shared" si="7"/>
        <v>#REF!</v>
      </c>
      <c r="J62" s="618" t="e">
        <f t="shared" si="7"/>
        <v>#REF!</v>
      </c>
      <c r="K62" s="656"/>
      <c r="L62" s="618"/>
      <c r="M62" s="680" t="e">
        <f t="shared" ref="M62:N62" si="35">IF(M22=0,0,M27/M22)</f>
        <v>#REF!</v>
      </c>
      <c r="N62" s="681" t="e">
        <f t="shared" si="35"/>
        <v>#REF!</v>
      </c>
      <c r="O62" s="701" t="e">
        <f t="shared" si="5"/>
        <v>#REF!</v>
      </c>
      <c r="P62" s="702" t="e">
        <f t="shared" si="6"/>
        <v>#REF!</v>
      </c>
      <c r="Q62" s="1"/>
      <c r="R62" s="1"/>
      <c r="S62" s="1"/>
      <c r="T62" s="1"/>
    </row>
    <row r="63" spans="1:20" s="10" customFormat="1">
      <c r="A63" s="191" t="s">
        <v>68</v>
      </c>
      <c r="B63" s="192" t="s">
        <v>194</v>
      </c>
      <c r="C63" s="276" t="s">
        <v>151</v>
      </c>
      <c r="D63" s="477" t="e">
        <f t="shared" ref="D63:G63" si="36">SUM(D64:D66)</f>
        <v>#REF!</v>
      </c>
      <c r="E63" s="478" t="e">
        <f t="shared" si="36"/>
        <v>#REF!</v>
      </c>
      <c r="F63" s="478" t="e">
        <f t="shared" si="36"/>
        <v>#REF!</v>
      </c>
      <c r="G63" s="479" t="e">
        <f t="shared" si="36"/>
        <v>#REF!</v>
      </c>
      <c r="H63" s="616" t="e">
        <f t="shared" si="7"/>
        <v>#REF!</v>
      </c>
      <c r="I63" s="617" t="e">
        <f t="shared" si="7"/>
        <v>#REF!</v>
      </c>
      <c r="J63" s="618" t="e">
        <f t="shared" si="7"/>
        <v>#REF!</v>
      </c>
      <c r="K63" s="656"/>
      <c r="L63" s="618"/>
      <c r="M63" s="680" t="e">
        <f t="shared" ref="M63:N63" si="37">SUM(M64:M66)</f>
        <v>#REF!</v>
      </c>
      <c r="N63" s="681" t="e">
        <f t="shared" si="37"/>
        <v>#REF!</v>
      </c>
      <c r="O63" s="701" t="e">
        <f t="shared" si="5"/>
        <v>#REF!</v>
      </c>
      <c r="P63" s="702" t="e">
        <f t="shared" si="6"/>
        <v>#REF!</v>
      </c>
      <c r="Q63" s="1"/>
      <c r="R63" s="1"/>
      <c r="S63" s="1"/>
      <c r="T63" s="1"/>
    </row>
    <row r="64" spans="1:20" ht="38.25">
      <c r="A64" s="193" t="s">
        <v>75</v>
      </c>
      <c r="B64" s="196" t="s">
        <v>71</v>
      </c>
      <c r="C64" s="277"/>
      <c r="D64" s="536" t="e">
        <f>'годовая смета'!#REF!+'годовая смета'!#REF!</f>
        <v>#REF!</v>
      </c>
      <c r="E64" s="537" t="e">
        <f>'годовая смета'!#REF!+'годовая смета'!#REF!</f>
        <v>#REF!</v>
      </c>
      <c r="F64" s="537" t="e">
        <f>'годовая смета'!#REF!+'годовая смета'!#REF!</f>
        <v>#REF!</v>
      </c>
      <c r="G64" s="538" t="e">
        <f>'годовая смета'!#REF!+'годовая смета'!#REF!</f>
        <v>#REF!</v>
      </c>
      <c r="H64" s="607" t="e">
        <f t="shared" si="7"/>
        <v>#REF!</v>
      </c>
      <c r="I64" s="608" t="e">
        <f t="shared" si="7"/>
        <v>#REF!</v>
      </c>
      <c r="J64" s="609" t="e">
        <f t="shared" si="7"/>
        <v>#REF!</v>
      </c>
      <c r="K64" s="653"/>
      <c r="L64" s="609"/>
      <c r="M64" s="678" t="e">
        <f>'Прочие расходы'!D20</f>
        <v>#REF!</v>
      </c>
      <c r="N64" s="679" t="e">
        <f>'Прочие расходы'!D21</f>
        <v>#REF!</v>
      </c>
      <c r="O64" s="695" t="e">
        <f t="shared" si="5"/>
        <v>#REF!</v>
      </c>
      <c r="P64" s="696" t="e">
        <f t="shared" si="6"/>
        <v>#REF!</v>
      </c>
    </row>
    <row r="65" spans="1:26" ht="25.5">
      <c r="A65" s="193" t="s">
        <v>76</v>
      </c>
      <c r="B65" s="196" t="s">
        <v>70</v>
      </c>
      <c r="C65" s="277"/>
      <c r="D65" s="536" t="e">
        <f>'годовая смета'!#REF!+'годовая смета'!#REF!</f>
        <v>#REF!</v>
      </c>
      <c r="E65" s="537" t="e">
        <f>'годовая смета'!#REF!+'годовая смета'!#REF!</f>
        <v>#REF!</v>
      </c>
      <c r="F65" s="537" t="e">
        <f>'годовая смета'!#REF!+'годовая смета'!#REF!</f>
        <v>#REF!</v>
      </c>
      <c r="G65" s="538" t="e">
        <f>'годовая смета'!#REF!+'годовая смета'!#REF!</f>
        <v>#REF!</v>
      </c>
      <c r="H65" s="607" t="e">
        <f t="shared" si="7"/>
        <v>#REF!</v>
      </c>
      <c r="I65" s="608" t="e">
        <f t="shared" si="7"/>
        <v>#REF!</v>
      </c>
      <c r="J65" s="609" t="e">
        <f t="shared" si="7"/>
        <v>#REF!</v>
      </c>
      <c r="K65" s="653"/>
      <c r="L65" s="609"/>
      <c r="M65" s="536" t="e">
        <f>'Прочие расходы'!D24</f>
        <v>#REF!</v>
      </c>
      <c r="N65" s="538" t="e">
        <f>'Прочие расходы'!D25</f>
        <v>#REF!</v>
      </c>
      <c r="O65" s="695" t="e">
        <f t="shared" si="5"/>
        <v>#REF!</v>
      </c>
      <c r="P65" s="696" t="e">
        <f t="shared" si="6"/>
        <v>#REF!</v>
      </c>
    </row>
    <row r="66" spans="1:26" ht="25.5">
      <c r="A66" s="193" t="s">
        <v>77</v>
      </c>
      <c r="B66" s="196" t="s">
        <v>1</v>
      </c>
      <c r="C66" s="277"/>
      <c r="D66" s="536" t="e">
        <f>'годовая смета'!#REF!+'годовая смета'!#REF!</f>
        <v>#REF!</v>
      </c>
      <c r="E66" s="537" t="e">
        <f>'годовая смета'!#REF!+'годовая смета'!#REF!</f>
        <v>#REF!</v>
      </c>
      <c r="F66" s="537" t="e">
        <f>'годовая смета'!#REF!+'годовая смета'!#REF!</f>
        <v>#REF!</v>
      </c>
      <c r="G66" s="538" t="e">
        <f>'годовая смета'!#REF!+'годовая смета'!#REF!</f>
        <v>#REF!</v>
      </c>
      <c r="H66" s="607" t="e">
        <f t="shared" si="7"/>
        <v>#REF!</v>
      </c>
      <c r="I66" s="608" t="e">
        <f t="shared" si="7"/>
        <v>#REF!</v>
      </c>
      <c r="J66" s="609" t="e">
        <f t="shared" si="7"/>
        <v>#REF!</v>
      </c>
      <c r="K66" s="653"/>
      <c r="L66" s="609"/>
      <c r="M66" s="536" t="e">
        <f>'Прочие расходы'!D28</f>
        <v>#REF!</v>
      </c>
      <c r="N66" s="538" t="e">
        <f>'Прочие расходы'!D29</f>
        <v>#REF!</v>
      </c>
      <c r="O66" s="695" t="e">
        <f t="shared" si="5"/>
        <v>#REF!</v>
      </c>
      <c r="P66" s="696" t="e">
        <f t="shared" si="6"/>
        <v>#REF!</v>
      </c>
    </row>
    <row r="67" spans="1:26" s="10" customFormat="1" ht="26.25">
      <c r="A67" s="191" t="s">
        <v>72</v>
      </c>
      <c r="B67" s="192" t="s">
        <v>327</v>
      </c>
      <c r="C67" s="276" t="s">
        <v>152</v>
      </c>
      <c r="D67" s="477" t="e">
        <f t="shared" ref="D67:G67" si="38">IF(D22=0,0,D63/D22)</f>
        <v>#REF!</v>
      </c>
      <c r="E67" s="478" t="e">
        <f t="shared" si="38"/>
        <v>#REF!</v>
      </c>
      <c r="F67" s="478" t="e">
        <f t="shared" si="38"/>
        <v>#REF!</v>
      </c>
      <c r="G67" s="479" t="e">
        <f t="shared" si="38"/>
        <v>#REF!</v>
      </c>
      <c r="H67" s="616" t="e">
        <f t="shared" si="7"/>
        <v>#REF!</v>
      </c>
      <c r="I67" s="617" t="e">
        <f t="shared" si="7"/>
        <v>#REF!</v>
      </c>
      <c r="J67" s="618" t="e">
        <f t="shared" si="7"/>
        <v>#REF!</v>
      </c>
      <c r="K67" s="656"/>
      <c r="L67" s="618"/>
      <c r="M67" s="477" t="e">
        <f t="shared" ref="M67:N67" si="39">IF(M22=0,0,M63/M22)</f>
        <v>#REF!</v>
      </c>
      <c r="N67" s="479" t="e">
        <f t="shared" si="39"/>
        <v>#REF!</v>
      </c>
      <c r="O67" s="701" t="e">
        <f t="shared" si="5"/>
        <v>#REF!</v>
      </c>
      <c r="P67" s="702" t="e">
        <f t="shared" si="6"/>
        <v>#REF!</v>
      </c>
      <c r="Q67" s="1"/>
      <c r="R67" s="1"/>
      <c r="S67" s="1"/>
      <c r="T67" s="1"/>
    </row>
    <row r="68" spans="1:26" s="10" customFormat="1" ht="25.5">
      <c r="A68" s="191" t="s">
        <v>78</v>
      </c>
      <c r="B68" s="197" t="s">
        <v>195</v>
      </c>
      <c r="C68" s="276" t="s">
        <v>153</v>
      </c>
      <c r="D68" s="477" t="e">
        <f>D27+D63</f>
        <v>#REF!</v>
      </c>
      <c r="E68" s="478" t="e">
        <f t="shared" ref="E68:G68" si="40">E27+E63</f>
        <v>#REF!</v>
      </c>
      <c r="F68" s="478" t="e">
        <f t="shared" si="40"/>
        <v>#REF!</v>
      </c>
      <c r="G68" s="479" t="e">
        <f t="shared" si="40"/>
        <v>#REF!</v>
      </c>
      <c r="H68" s="616" t="e">
        <f t="shared" si="7"/>
        <v>#REF!</v>
      </c>
      <c r="I68" s="617" t="e">
        <f t="shared" si="7"/>
        <v>#REF!</v>
      </c>
      <c r="J68" s="618" t="e">
        <f t="shared" si="7"/>
        <v>#REF!</v>
      </c>
      <c r="K68" s="656"/>
      <c r="L68" s="618"/>
      <c r="M68" s="477" t="e">
        <f>M27+M63</f>
        <v>#REF!</v>
      </c>
      <c r="N68" s="479" t="e">
        <f>N27+N63</f>
        <v>#REF!</v>
      </c>
      <c r="O68" s="701" t="e">
        <f t="shared" si="5"/>
        <v>#REF!</v>
      </c>
      <c r="P68" s="702" t="e">
        <f t="shared" si="6"/>
        <v>#REF!</v>
      </c>
      <c r="Q68" s="1"/>
      <c r="R68" s="1"/>
      <c r="S68" s="1"/>
      <c r="T68" s="1"/>
    </row>
    <row r="69" spans="1:26">
      <c r="A69" s="193" t="s">
        <v>79</v>
      </c>
      <c r="B69" s="195" t="s">
        <v>5</v>
      </c>
      <c r="C69" s="277"/>
      <c r="D69" s="536" t="e">
        <f t="shared" ref="D69:G69" si="41">D68-D72</f>
        <v>#REF!</v>
      </c>
      <c r="E69" s="537" t="e">
        <f t="shared" si="41"/>
        <v>#REF!</v>
      </c>
      <c r="F69" s="537" t="e">
        <f t="shared" si="41"/>
        <v>#REF!</v>
      </c>
      <c r="G69" s="538" t="e">
        <f t="shared" si="41"/>
        <v>#REF!</v>
      </c>
      <c r="H69" s="607" t="e">
        <f t="shared" si="7"/>
        <v>#REF!</v>
      </c>
      <c r="I69" s="608" t="e">
        <f t="shared" si="7"/>
        <v>#REF!</v>
      </c>
      <c r="J69" s="609" t="e">
        <f t="shared" si="7"/>
        <v>#REF!</v>
      </c>
      <c r="K69" s="653"/>
      <c r="L69" s="609"/>
      <c r="M69" s="536" t="e">
        <f>M68-M72</f>
        <v>#REF!</v>
      </c>
      <c r="N69" s="538" t="e">
        <f>N68-N72</f>
        <v>#REF!</v>
      </c>
      <c r="O69" s="695" t="e">
        <f t="shared" si="5"/>
        <v>#REF!</v>
      </c>
      <c r="P69" s="696" t="e">
        <f t="shared" si="6"/>
        <v>#REF!</v>
      </c>
    </row>
    <row r="70" spans="1:26" s="7" customFormat="1" outlineLevel="1">
      <c r="A70" s="499" t="s">
        <v>155</v>
      </c>
      <c r="B70" s="500" t="s">
        <v>154</v>
      </c>
      <c r="C70" s="501" t="s">
        <v>162</v>
      </c>
      <c r="D70" s="539" t="e">
        <f t="shared" ref="D70:G70" si="42">D69-D71</f>
        <v>#REF!</v>
      </c>
      <c r="E70" s="540" t="e">
        <f t="shared" si="42"/>
        <v>#REF!</v>
      </c>
      <c r="F70" s="540" t="e">
        <f t="shared" si="42"/>
        <v>#REF!</v>
      </c>
      <c r="G70" s="541" t="e">
        <f t="shared" si="42"/>
        <v>#REF!</v>
      </c>
      <c r="H70" s="610" t="e">
        <f t="shared" si="7"/>
        <v>#REF!</v>
      </c>
      <c r="I70" s="611" t="e">
        <f t="shared" si="7"/>
        <v>#REF!</v>
      </c>
      <c r="J70" s="612" t="e">
        <f t="shared" si="7"/>
        <v>#REF!</v>
      </c>
      <c r="K70" s="654"/>
      <c r="L70" s="612"/>
      <c r="M70" s="539" t="e">
        <f>M69-M71</f>
        <v>#REF!</v>
      </c>
      <c r="N70" s="541" t="e">
        <f>N69-N71</f>
        <v>#REF!</v>
      </c>
      <c r="O70" s="697" t="e">
        <f t="shared" si="5"/>
        <v>#REF!</v>
      </c>
      <c r="P70" s="698" t="e">
        <f t="shared" si="6"/>
        <v>#REF!</v>
      </c>
    </row>
    <row r="71" spans="1:26" s="7" customFormat="1" ht="26.25" outlineLevel="1">
      <c r="A71" s="198" t="s">
        <v>156</v>
      </c>
      <c r="B71" s="199" t="s">
        <v>166</v>
      </c>
      <c r="C71" s="278" t="s">
        <v>161</v>
      </c>
      <c r="D71" s="542" t="e">
        <f t="shared" ref="D71:G71" si="43">IF(D25=0,0,D69/D23*D25)</f>
        <v>#REF!</v>
      </c>
      <c r="E71" s="543" t="e">
        <f t="shared" si="43"/>
        <v>#REF!</v>
      </c>
      <c r="F71" s="543" t="e">
        <f t="shared" si="43"/>
        <v>#REF!</v>
      </c>
      <c r="G71" s="544" t="e">
        <f t="shared" si="43"/>
        <v>#REF!</v>
      </c>
      <c r="H71" s="613" t="e">
        <f t="shared" si="7"/>
        <v>#REF!</v>
      </c>
      <c r="I71" s="614" t="e">
        <f t="shared" si="7"/>
        <v>#REF!</v>
      </c>
      <c r="J71" s="615" t="e">
        <f t="shared" si="7"/>
        <v>#REF!</v>
      </c>
      <c r="K71" s="655"/>
      <c r="L71" s="615"/>
      <c r="M71" s="542" t="e">
        <f>IF(M25=0,0,M69/M23*M25)</f>
        <v>#REF!</v>
      </c>
      <c r="N71" s="544" t="e">
        <f>IF(N25=0,0,N69/N23*N25)</f>
        <v>#REF!</v>
      </c>
      <c r="O71" s="699" t="e">
        <f t="shared" si="5"/>
        <v>#REF!</v>
      </c>
      <c r="P71" s="700" t="e">
        <f t="shared" si="6"/>
        <v>#REF!</v>
      </c>
    </row>
    <row r="72" spans="1:26">
      <c r="A72" s="193" t="s">
        <v>80</v>
      </c>
      <c r="B72" s="195" t="s">
        <v>6</v>
      </c>
      <c r="C72" s="277"/>
      <c r="D72" s="536" t="e">
        <f t="shared" ref="D72:G72" si="44">IF(D22=0,0,D68/D22*D26)</f>
        <v>#REF!</v>
      </c>
      <c r="E72" s="537" t="e">
        <f t="shared" si="44"/>
        <v>#REF!</v>
      </c>
      <c r="F72" s="537" t="e">
        <f t="shared" si="44"/>
        <v>#REF!</v>
      </c>
      <c r="G72" s="538" t="e">
        <f t="shared" si="44"/>
        <v>#REF!</v>
      </c>
      <c r="H72" s="607" t="e">
        <f t="shared" si="7"/>
        <v>#REF!</v>
      </c>
      <c r="I72" s="608" t="e">
        <f t="shared" si="7"/>
        <v>#REF!</v>
      </c>
      <c r="J72" s="609" t="e">
        <f t="shared" si="7"/>
        <v>#REF!</v>
      </c>
      <c r="K72" s="653"/>
      <c r="L72" s="609"/>
      <c r="M72" s="536" t="e">
        <f>IF(M22=0,0,M68/M22*M26)</f>
        <v>#REF!</v>
      </c>
      <c r="N72" s="538" t="e">
        <f>IF(N22=0,0,N68/N22*N26)</f>
        <v>#REF!</v>
      </c>
      <c r="O72" s="695" t="e">
        <f t="shared" si="5"/>
        <v>#REF!</v>
      </c>
      <c r="P72" s="696" t="e">
        <f t="shared" si="6"/>
        <v>#REF!</v>
      </c>
    </row>
    <row r="73" spans="1:26" s="10" customFormat="1" ht="25.5">
      <c r="A73" s="191" t="s">
        <v>81</v>
      </c>
      <c r="B73" s="197" t="s">
        <v>321</v>
      </c>
      <c r="C73" s="276" t="s">
        <v>163</v>
      </c>
      <c r="D73" s="477" t="e">
        <f t="shared" ref="D73:G73" si="45">IF(D22=0,0,D68/D22)</f>
        <v>#REF!</v>
      </c>
      <c r="E73" s="478" t="e">
        <f t="shared" si="45"/>
        <v>#REF!</v>
      </c>
      <c r="F73" s="478" t="e">
        <f t="shared" si="45"/>
        <v>#REF!</v>
      </c>
      <c r="G73" s="479" t="e">
        <f t="shared" si="45"/>
        <v>#REF!</v>
      </c>
      <c r="H73" s="616" t="e">
        <f t="shared" si="7"/>
        <v>#REF!</v>
      </c>
      <c r="I73" s="617" t="e">
        <f t="shared" si="7"/>
        <v>#REF!</v>
      </c>
      <c r="J73" s="618" t="e">
        <f t="shared" si="7"/>
        <v>#REF!</v>
      </c>
      <c r="K73" s="656"/>
      <c r="L73" s="618"/>
      <c r="M73" s="477" t="e">
        <f>IF(M22=0,0,M68/M22)</f>
        <v>#REF!</v>
      </c>
      <c r="N73" s="479" t="e">
        <f>IF(N22=0,0,N68/N22)</f>
        <v>#REF!</v>
      </c>
      <c r="O73" s="701" t="e">
        <f t="shared" si="5"/>
        <v>#REF!</v>
      </c>
      <c r="P73" s="702" t="e">
        <f t="shared" si="6"/>
        <v>#REF!</v>
      </c>
      <c r="Q73" s="1"/>
      <c r="R73" s="1"/>
      <c r="S73" s="1"/>
      <c r="T73" s="1"/>
      <c r="U73" s="1"/>
      <c r="V73" s="1"/>
    </row>
    <row r="74" spans="1:26" s="10" customFormat="1" ht="35.25" customHeight="1">
      <c r="A74" s="191" t="s">
        <v>82</v>
      </c>
      <c r="B74" s="192" t="s">
        <v>196</v>
      </c>
      <c r="C74" s="276" t="s">
        <v>164</v>
      </c>
      <c r="D74" s="545" t="s">
        <v>267</v>
      </c>
      <c r="E74" s="546" t="s">
        <v>267</v>
      </c>
      <c r="F74" s="546" t="s">
        <v>267</v>
      </c>
      <c r="G74" s="547" t="s">
        <v>267</v>
      </c>
      <c r="H74" s="619" t="s">
        <v>267</v>
      </c>
      <c r="I74" s="620" t="s">
        <v>267</v>
      </c>
      <c r="J74" s="621" t="s">
        <v>267</v>
      </c>
      <c r="K74" s="661"/>
      <c r="L74" s="621"/>
      <c r="M74" s="477" t="e">
        <f>#REF!</f>
        <v>#REF!</v>
      </c>
      <c r="N74" s="682" t="e">
        <f>#REF!</f>
        <v>#REF!</v>
      </c>
      <c r="O74" s="619" t="s">
        <v>267</v>
      </c>
      <c r="P74" s="703" t="e">
        <f t="shared" si="6"/>
        <v>#REF!</v>
      </c>
      <c r="Q74" s="1"/>
      <c r="R74" s="1"/>
      <c r="S74" s="1"/>
      <c r="T74" s="1"/>
      <c r="U74" s="1"/>
      <c r="V74" s="1"/>
      <c r="W74" s="407"/>
      <c r="X74" s="407"/>
      <c r="Y74" s="407"/>
      <c r="Z74" s="407"/>
    </row>
    <row r="75" spans="1:26">
      <c r="A75" s="193" t="s">
        <v>83</v>
      </c>
      <c r="B75" s="195" t="s">
        <v>5</v>
      </c>
      <c r="C75" s="277"/>
      <c r="D75" s="548" t="s">
        <v>267</v>
      </c>
      <c r="E75" s="549" t="s">
        <v>267</v>
      </c>
      <c r="F75" s="549" t="s">
        <v>267</v>
      </c>
      <c r="G75" s="550" t="s">
        <v>267</v>
      </c>
      <c r="H75" s="622" t="s">
        <v>267</v>
      </c>
      <c r="I75" s="623" t="s">
        <v>267</v>
      </c>
      <c r="J75" s="624" t="s">
        <v>267</v>
      </c>
      <c r="K75" s="662"/>
      <c r="L75" s="624"/>
      <c r="M75" s="536" t="e">
        <f>M74*Доходы_регул.!$D$13</f>
        <v>#REF!</v>
      </c>
      <c r="N75" s="538" t="e">
        <f>N74*Доходы_регул.!$D$13</f>
        <v>#REF!</v>
      </c>
      <c r="O75" s="622" t="s">
        <v>267</v>
      </c>
      <c r="P75" s="703" t="e">
        <f t="shared" si="6"/>
        <v>#REF!</v>
      </c>
      <c r="W75" s="384"/>
      <c r="X75" s="384"/>
      <c r="Y75" s="384"/>
      <c r="Z75" s="384"/>
    </row>
    <row r="76" spans="1:26">
      <c r="A76" s="193" t="s">
        <v>84</v>
      </c>
      <c r="B76" s="195" t="s">
        <v>6</v>
      </c>
      <c r="C76" s="277"/>
      <c r="D76" s="548" t="s">
        <v>267</v>
      </c>
      <c r="E76" s="549" t="s">
        <v>267</v>
      </c>
      <c r="F76" s="549" t="s">
        <v>267</v>
      </c>
      <c r="G76" s="550" t="s">
        <v>267</v>
      </c>
      <c r="H76" s="622" t="s">
        <v>267</v>
      </c>
      <c r="I76" s="623" t="s">
        <v>267</v>
      </c>
      <c r="J76" s="624" t="s">
        <v>267</v>
      </c>
      <c r="K76" s="662"/>
      <c r="L76" s="624"/>
      <c r="M76" s="536" t="e">
        <f>M74-M75</f>
        <v>#REF!</v>
      </c>
      <c r="N76" s="538" t="e">
        <f>N74-N75</f>
        <v>#REF!</v>
      </c>
      <c r="O76" s="622" t="s">
        <v>267</v>
      </c>
      <c r="P76" s="703" t="e">
        <f t="shared" si="6"/>
        <v>#REF!</v>
      </c>
      <c r="W76" s="407"/>
      <c r="X76" s="407"/>
      <c r="Y76" s="407"/>
      <c r="Z76" s="384"/>
    </row>
    <row r="77" spans="1:26" s="10" customFormat="1" ht="26.25">
      <c r="A77" s="191" t="s">
        <v>85</v>
      </c>
      <c r="B77" s="192" t="s">
        <v>328</v>
      </c>
      <c r="C77" s="276" t="s">
        <v>165</v>
      </c>
      <c r="D77" s="551" t="s">
        <v>267</v>
      </c>
      <c r="E77" s="552" t="s">
        <v>267</v>
      </c>
      <c r="F77" s="552" t="s">
        <v>267</v>
      </c>
      <c r="G77" s="553" t="s">
        <v>267</v>
      </c>
      <c r="H77" s="625" t="s">
        <v>267</v>
      </c>
      <c r="I77" s="626" t="s">
        <v>267</v>
      </c>
      <c r="J77" s="627" t="s">
        <v>267</v>
      </c>
      <c r="K77" s="663"/>
      <c r="L77" s="627"/>
      <c r="M77" s="683" t="e">
        <f t="shared" ref="M77:N77" si="46">IF(M22=0,0,M74/M22)</f>
        <v>#REF!</v>
      </c>
      <c r="N77" s="684" t="e">
        <f t="shared" si="46"/>
        <v>#REF!</v>
      </c>
      <c r="O77" s="625" t="s">
        <v>267</v>
      </c>
      <c r="P77" s="703" t="e">
        <f t="shared" si="6"/>
        <v>#REF!</v>
      </c>
      <c r="Q77" s="1"/>
      <c r="R77" s="1"/>
      <c r="S77" s="1"/>
      <c r="T77" s="1"/>
      <c r="U77" s="1"/>
      <c r="V77" s="1"/>
    </row>
    <row r="78" spans="1:26" s="10" customFormat="1" ht="26.25">
      <c r="A78" s="191" t="s">
        <v>86</v>
      </c>
      <c r="B78" s="192" t="s">
        <v>197</v>
      </c>
      <c r="C78" s="276" t="s">
        <v>167</v>
      </c>
      <c r="D78" s="545" t="s">
        <v>267</v>
      </c>
      <c r="E78" s="546" t="s">
        <v>267</v>
      </c>
      <c r="F78" s="546" t="s">
        <v>267</v>
      </c>
      <c r="G78" s="547" t="s">
        <v>267</v>
      </c>
      <c r="H78" s="619" t="s">
        <v>267</v>
      </c>
      <c r="I78" s="620" t="s">
        <v>267</v>
      </c>
      <c r="J78" s="621" t="s">
        <v>267</v>
      </c>
      <c r="K78" s="661"/>
      <c r="L78" s="621"/>
      <c r="M78" s="477" t="e">
        <f t="shared" ref="M78:N78" si="47">M79+M80</f>
        <v>#REF!</v>
      </c>
      <c r="N78" s="479" t="e">
        <f t="shared" si="47"/>
        <v>#REF!</v>
      </c>
      <c r="O78" s="619" t="s">
        <v>267</v>
      </c>
      <c r="P78" s="703" t="e">
        <f t="shared" si="6"/>
        <v>#REF!</v>
      </c>
      <c r="Q78" s="1"/>
      <c r="R78" s="1"/>
      <c r="S78" s="1"/>
      <c r="T78" s="1"/>
      <c r="U78" s="1"/>
      <c r="V78" s="1"/>
    </row>
    <row r="79" spans="1:26">
      <c r="A79" s="193" t="s">
        <v>102</v>
      </c>
      <c r="B79" s="195" t="s">
        <v>5</v>
      </c>
      <c r="C79" s="277"/>
      <c r="D79" s="548" t="s">
        <v>267</v>
      </c>
      <c r="E79" s="549" t="s">
        <v>267</v>
      </c>
      <c r="F79" s="549" t="s">
        <v>267</v>
      </c>
      <c r="G79" s="550" t="s">
        <v>267</v>
      </c>
      <c r="H79" s="622" t="s">
        <v>267</v>
      </c>
      <c r="I79" s="623" t="s">
        <v>267</v>
      </c>
      <c r="J79" s="624" t="s">
        <v>267</v>
      </c>
      <c r="K79" s="662"/>
      <c r="L79" s="624"/>
      <c r="M79" s="536" t="e">
        <f t="shared" ref="M79:N79" si="48">M69+M75</f>
        <v>#REF!</v>
      </c>
      <c r="N79" s="538" t="e">
        <f t="shared" si="48"/>
        <v>#REF!</v>
      </c>
      <c r="O79" s="622" t="s">
        <v>267</v>
      </c>
      <c r="P79" s="703" t="e">
        <f t="shared" si="6"/>
        <v>#REF!</v>
      </c>
    </row>
    <row r="80" spans="1:26">
      <c r="A80" s="193" t="s">
        <v>103</v>
      </c>
      <c r="B80" s="195" t="s">
        <v>6</v>
      </c>
      <c r="C80" s="277"/>
      <c r="D80" s="548" t="s">
        <v>267</v>
      </c>
      <c r="E80" s="549" t="s">
        <v>267</v>
      </c>
      <c r="F80" s="549" t="s">
        <v>267</v>
      </c>
      <c r="G80" s="550" t="s">
        <v>267</v>
      </c>
      <c r="H80" s="622" t="s">
        <v>267</v>
      </c>
      <c r="I80" s="623" t="s">
        <v>267</v>
      </c>
      <c r="J80" s="624" t="s">
        <v>267</v>
      </c>
      <c r="K80" s="662"/>
      <c r="L80" s="624"/>
      <c r="M80" s="536" t="e">
        <f t="shared" ref="M80:N80" si="49">M72+M76</f>
        <v>#REF!</v>
      </c>
      <c r="N80" s="538" t="e">
        <f t="shared" si="49"/>
        <v>#REF!</v>
      </c>
      <c r="O80" s="622" t="s">
        <v>267</v>
      </c>
      <c r="P80" s="703" t="e">
        <f t="shared" si="6"/>
        <v>#REF!</v>
      </c>
    </row>
    <row r="81" spans="1:25" s="10" customFormat="1" ht="26.25">
      <c r="A81" s="191" t="s">
        <v>104</v>
      </c>
      <c r="B81" s="192" t="s">
        <v>324</v>
      </c>
      <c r="C81" s="276" t="s">
        <v>168</v>
      </c>
      <c r="D81" s="554" t="s">
        <v>267</v>
      </c>
      <c r="E81" s="555" t="s">
        <v>267</v>
      </c>
      <c r="F81" s="555" t="s">
        <v>267</v>
      </c>
      <c r="G81" s="556" t="s">
        <v>267</v>
      </c>
      <c r="H81" s="628" t="s">
        <v>267</v>
      </c>
      <c r="I81" s="629" t="s">
        <v>267</v>
      </c>
      <c r="J81" s="630" t="s">
        <v>267</v>
      </c>
      <c r="K81" s="664"/>
      <c r="L81" s="630"/>
      <c r="M81" s="685" t="e">
        <f t="shared" ref="M81:N81" si="50">IF(M22=0,0,M78/M22)</f>
        <v>#REF!</v>
      </c>
      <c r="N81" s="686" t="e">
        <f t="shared" si="50"/>
        <v>#REF!</v>
      </c>
      <c r="O81" s="628" t="s">
        <v>267</v>
      </c>
      <c r="P81" s="703" t="e">
        <f t="shared" si="6"/>
        <v>#REF!</v>
      </c>
      <c r="Q81" s="1"/>
      <c r="R81" s="1"/>
    </row>
    <row r="82" spans="1:25" s="10" customFormat="1" ht="26.25">
      <c r="A82" s="191" t="s">
        <v>105</v>
      </c>
      <c r="B82" s="192" t="s">
        <v>198</v>
      </c>
      <c r="C82" s="276"/>
      <c r="D82" s="545" t="s">
        <v>267</v>
      </c>
      <c r="E82" s="546" t="s">
        <v>267</v>
      </c>
      <c r="F82" s="546" t="s">
        <v>267</v>
      </c>
      <c r="G82" s="547" t="s">
        <v>267</v>
      </c>
      <c r="H82" s="619" t="s">
        <v>267</v>
      </c>
      <c r="I82" s="620" t="s">
        <v>267</v>
      </c>
      <c r="J82" s="621" t="s">
        <v>267</v>
      </c>
      <c r="K82" s="661"/>
      <c r="L82" s="621"/>
      <c r="M82" s="477">
        <f t="shared" ref="M82:N82" si="51">SUM(M83:M84)</f>
        <v>0</v>
      </c>
      <c r="N82" s="479">
        <f t="shared" si="51"/>
        <v>0</v>
      </c>
      <c r="O82" s="619" t="s">
        <v>267</v>
      </c>
      <c r="P82" s="703" t="str">
        <f t="shared" si="6"/>
        <v>-</v>
      </c>
      <c r="Q82" s="1"/>
      <c r="R82" s="1"/>
      <c r="U82" s="1"/>
      <c r="V82" s="1"/>
      <c r="W82" s="1"/>
      <c r="X82" s="1"/>
      <c r="Y82" s="1"/>
    </row>
    <row r="83" spans="1:25">
      <c r="A83" s="193" t="s">
        <v>106</v>
      </c>
      <c r="B83" s="195" t="s">
        <v>5</v>
      </c>
      <c r="C83" s="277"/>
      <c r="D83" s="548" t="s">
        <v>267</v>
      </c>
      <c r="E83" s="549" t="s">
        <v>267</v>
      </c>
      <c r="F83" s="549" t="s">
        <v>267</v>
      </c>
      <c r="G83" s="550" t="s">
        <v>267</v>
      </c>
      <c r="H83" s="622" t="s">
        <v>267</v>
      </c>
      <c r="I83" s="623" t="s">
        <v>267</v>
      </c>
      <c r="J83" s="624" t="s">
        <v>267</v>
      </c>
      <c r="K83" s="662"/>
      <c r="L83" s="624"/>
      <c r="M83" s="536"/>
      <c r="N83" s="538"/>
      <c r="O83" s="622" t="s">
        <v>267</v>
      </c>
      <c r="P83" s="703" t="str">
        <f t="shared" si="6"/>
        <v>-</v>
      </c>
      <c r="S83" s="10"/>
      <c r="T83" s="10"/>
    </row>
    <row r="84" spans="1:25">
      <c r="A84" s="193" t="s">
        <v>107</v>
      </c>
      <c r="B84" s="195" t="s">
        <v>6</v>
      </c>
      <c r="C84" s="277"/>
      <c r="D84" s="548" t="s">
        <v>267</v>
      </c>
      <c r="E84" s="549" t="s">
        <v>267</v>
      </c>
      <c r="F84" s="549" t="s">
        <v>267</v>
      </c>
      <c r="G84" s="550" t="s">
        <v>267</v>
      </c>
      <c r="H84" s="622" t="s">
        <v>267</v>
      </c>
      <c r="I84" s="623" t="s">
        <v>267</v>
      </c>
      <c r="J84" s="624" t="s">
        <v>267</v>
      </c>
      <c r="K84" s="662"/>
      <c r="L84" s="624"/>
      <c r="M84" s="536"/>
      <c r="N84" s="538"/>
      <c r="O84" s="622" t="s">
        <v>267</v>
      </c>
      <c r="P84" s="703" t="str">
        <f t="shared" si="6"/>
        <v>-</v>
      </c>
      <c r="S84" s="10"/>
      <c r="T84" s="10"/>
      <c r="U84" s="10"/>
      <c r="V84" s="10"/>
      <c r="W84" s="10"/>
      <c r="X84" s="10"/>
      <c r="Y84" s="10"/>
    </row>
    <row r="85" spans="1:25" s="10" customFormat="1" ht="26.25">
      <c r="A85" s="191" t="s">
        <v>108</v>
      </c>
      <c r="B85" s="192" t="s">
        <v>199</v>
      </c>
      <c r="C85" s="276"/>
      <c r="D85" s="545" t="s">
        <v>267</v>
      </c>
      <c r="E85" s="546" t="s">
        <v>267</v>
      </c>
      <c r="F85" s="546" t="s">
        <v>267</v>
      </c>
      <c r="G85" s="547" t="s">
        <v>267</v>
      </c>
      <c r="H85" s="619" t="s">
        <v>267</v>
      </c>
      <c r="I85" s="620" t="s">
        <v>267</v>
      </c>
      <c r="J85" s="621" t="s">
        <v>267</v>
      </c>
      <c r="K85" s="661"/>
      <c r="L85" s="621"/>
      <c r="M85" s="477"/>
      <c r="N85" s="479"/>
      <c r="O85" s="619" t="s">
        <v>267</v>
      </c>
      <c r="P85" s="703" t="str">
        <f t="shared" si="6"/>
        <v>-</v>
      </c>
      <c r="Q85" s="1"/>
      <c r="R85" s="1"/>
      <c r="S85" s="1"/>
      <c r="T85" s="1"/>
    </row>
    <row r="86" spans="1:25" s="10" customFormat="1" ht="26.25">
      <c r="A86" s="191" t="s">
        <v>109</v>
      </c>
      <c r="B86" s="192" t="s">
        <v>200</v>
      </c>
      <c r="C86" s="276" t="s">
        <v>169</v>
      </c>
      <c r="D86" s="545" t="s">
        <v>267</v>
      </c>
      <c r="E86" s="546" t="s">
        <v>267</v>
      </c>
      <c r="F86" s="546" t="s">
        <v>267</v>
      </c>
      <c r="G86" s="547" t="s">
        <v>267</v>
      </c>
      <c r="H86" s="619" t="s">
        <v>267</v>
      </c>
      <c r="I86" s="620" t="s">
        <v>267</v>
      </c>
      <c r="J86" s="621" t="s">
        <v>267</v>
      </c>
      <c r="K86" s="661"/>
      <c r="L86" s="621"/>
      <c r="M86" s="477" t="e">
        <f t="shared" ref="M86:N86" si="52">M78+M82-M85</f>
        <v>#REF!</v>
      </c>
      <c r="N86" s="479" t="e">
        <f t="shared" si="52"/>
        <v>#REF!</v>
      </c>
      <c r="O86" s="619" t="s">
        <v>267</v>
      </c>
      <c r="P86" s="703" t="e">
        <f t="shared" si="6"/>
        <v>#REF!</v>
      </c>
      <c r="Q86" s="1"/>
      <c r="R86" s="1"/>
      <c r="S86" s="1"/>
      <c r="T86" s="1"/>
      <c r="U86" s="1"/>
      <c r="V86" s="1"/>
      <c r="W86" s="1"/>
      <c r="X86" s="1"/>
      <c r="Y86" s="1"/>
    </row>
    <row r="87" spans="1:25">
      <c r="A87" s="193" t="s">
        <v>110</v>
      </c>
      <c r="B87" s="195" t="s">
        <v>5</v>
      </c>
      <c r="C87" s="277" t="s">
        <v>171</v>
      </c>
      <c r="D87" s="548" t="s">
        <v>267</v>
      </c>
      <c r="E87" s="549" t="s">
        <v>267</v>
      </c>
      <c r="F87" s="549" t="s">
        <v>267</v>
      </c>
      <c r="G87" s="550" t="s">
        <v>267</v>
      </c>
      <c r="H87" s="622" t="s">
        <v>267</v>
      </c>
      <c r="I87" s="623" t="s">
        <v>267</v>
      </c>
      <c r="J87" s="624" t="s">
        <v>267</v>
      </c>
      <c r="K87" s="662"/>
      <c r="L87" s="624"/>
      <c r="M87" s="536" t="e">
        <f t="shared" ref="M87:N87" si="53">M79+M83-M85</f>
        <v>#REF!</v>
      </c>
      <c r="N87" s="538" t="e">
        <f t="shared" si="53"/>
        <v>#REF!</v>
      </c>
      <c r="O87" s="622" t="s">
        <v>267</v>
      </c>
      <c r="P87" s="703" t="e">
        <f t="shared" ref="P87:P123" si="54">IF(M87=0,"-",N87/M87)</f>
        <v>#REF!</v>
      </c>
    </row>
    <row r="88" spans="1:25">
      <c r="A88" s="193" t="s">
        <v>111</v>
      </c>
      <c r="B88" s="195" t="s">
        <v>6</v>
      </c>
      <c r="C88" s="277" t="s">
        <v>170</v>
      </c>
      <c r="D88" s="548" t="s">
        <v>267</v>
      </c>
      <c r="E88" s="549" t="s">
        <v>267</v>
      </c>
      <c r="F88" s="549" t="s">
        <v>267</v>
      </c>
      <c r="G88" s="550" t="s">
        <v>267</v>
      </c>
      <c r="H88" s="622" t="s">
        <v>267</v>
      </c>
      <c r="I88" s="623" t="s">
        <v>267</v>
      </c>
      <c r="J88" s="624" t="s">
        <v>267</v>
      </c>
      <c r="K88" s="662"/>
      <c r="L88" s="624"/>
      <c r="M88" s="536" t="e">
        <f t="shared" ref="M88:N88" si="55">M80+M84</f>
        <v>#REF!</v>
      </c>
      <c r="N88" s="538" t="e">
        <f t="shared" si="55"/>
        <v>#REF!</v>
      </c>
      <c r="O88" s="622" t="s">
        <v>267</v>
      </c>
      <c r="P88" s="703" t="e">
        <f t="shared" si="54"/>
        <v>#REF!</v>
      </c>
      <c r="U88" s="10"/>
      <c r="V88" s="10"/>
      <c r="W88" s="10"/>
      <c r="X88" s="10"/>
      <c r="Y88" s="10"/>
    </row>
    <row r="89" spans="1:25" s="10" customFormat="1" ht="26.25" customHeight="1">
      <c r="A89" s="191" t="s">
        <v>112</v>
      </c>
      <c r="B89" s="192" t="s">
        <v>87</v>
      </c>
      <c r="C89" s="276" t="s">
        <v>172</v>
      </c>
      <c r="D89" s="554" t="s">
        <v>267</v>
      </c>
      <c r="E89" s="555" t="s">
        <v>267</v>
      </c>
      <c r="F89" s="555" t="s">
        <v>267</v>
      </c>
      <c r="G89" s="556" t="s">
        <v>267</v>
      </c>
      <c r="H89" s="628" t="s">
        <v>267</v>
      </c>
      <c r="I89" s="629" t="s">
        <v>267</v>
      </c>
      <c r="J89" s="630" t="s">
        <v>267</v>
      </c>
      <c r="K89" s="664"/>
      <c r="L89" s="630"/>
      <c r="M89" s="685" t="e">
        <f t="shared" ref="M89:N89" si="56">IF(M22=0,0,M86/M22)</f>
        <v>#REF!</v>
      </c>
      <c r="N89" s="686" t="e">
        <f t="shared" si="56"/>
        <v>#REF!</v>
      </c>
      <c r="O89" s="628" t="s">
        <v>267</v>
      </c>
      <c r="P89" s="703" t="e">
        <f t="shared" si="54"/>
        <v>#REF!</v>
      </c>
      <c r="Q89" s="1"/>
      <c r="R89" s="1"/>
      <c r="S89" s="1"/>
      <c r="T89" s="1"/>
      <c r="U89" s="1"/>
      <c r="V89" s="1"/>
    </row>
    <row r="90" spans="1:25" ht="26.25">
      <c r="A90" s="193" t="s">
        <v>113</v>
      </c>
      <c r="B90" s="195" t="s">
        <v>88</v>
      </c>
      <c r="C90" s="277"/>
      <c r="D90" s="548" t="s">
        <v>267</v>
      </c>
      <c r="E90" s="549" t="s">
        <v>267</v>
      </c>
      <c r="F90" s="549" t="s">
        <v>267</v>
      </c>
      <c r="G90" s="550" t="s">
        <v>267</v>
      </c>
      <c r="H90" s="622" t="s">
        <v>267</v>
      </c>
      <c r="I90" s="623" t="s">
        <v>267</v>
      </c>
      <c r="J90" s="624" t="s">
        <v>267</v>
      </c>
      <c r="K90" s="662"/>
      <c r="L90" s="624"/>
      <c r="M90" s="536"/>
      <c r="N90" s="538"/>
      <c r="O90" s="622" t="s">
        <v>267</v>
      </c>
      <c r="P90" s="703" t="str">
        <f t="shared" si="54"/>
        <v>-</v>
      </c>
    </row>
    <row r="91" spans="1:25" ht="26.25">
      <c r="A91" s="193" t="s">
        <v>114</v>
      </c>
      <c r="B91" s="195" t="s">
        <v>89</v>
      </c>
      <c r="C91" s="277"/>
      <c r="D91" s="548" t="s">
        <v>267</v>
      </c>
      <c r="E91" s="549" t="s">
        <v>267</v>
      </c>
      <c r="F91" s="549" t="s">
        <v>267</v>
      </c>
      <c r="G91" s="550" t="s">
        <v>267</v>
      </c>
      <c r="H91" s="622" t="s">
        <v>267</v>
      </c>
      <c r="I91" s="623" t="s">
        <v>267</v>
      </c>
      <c r="J91" s="624" t="s">
        <v>267</v>
      </c>
      <c r="K91" s="662"/>
      <c r="L91" s="624"/>
      <c r="M91" s="536"/>
      <c r="N91" s="538"/>
      <c r="O91" s="622" t="s">
        <v>267</v>
      </c>
      <c r="P91" s="703" t="str">
        <f t="shared" si="54"/>
        <v>-</v>
      </c>
      <c r="U91" s="10"/>
      <c r="V91" s="10"/>
    </row>
    <row r="92" spans="1:25" ht="26.25">
      <c r="A92" s="193" t="s">
        <v>115</v>
      </c>
      <c r="B92" s="195" t="s">
        <v>90</v>
      </c>
      <c r="C92" s="277" t="s">
        <v>173</v>
      </c>
      <c r="D92" s="557" t="s">
        <v>267</v>
      </c>
      <c r="E92" s="558" t="s">
        <v>267</v>
      </c>
      <c r="F92" s="558" t="s">
        <v>267</v>
      </c>
      <c r="G92" s="559" t="s">
        <v>267</v>
      </c>
      <c r="H92" s="631" t="s">
        <v>267</v>
      </c>
      <c r="I92" s="632" t="s">
        <v>267</v>
      </c>
      <c r="J92" s="633" t="s">
        <v>267</v>
      </c>
      <c r="K92" s="665"/>
      <c r="L92" s="633"/>
      <c r="M92" s="687" t="e">
        <f t="shared" ref="M92:N92" si="57">M89+M90-M91</f>
        <v>#REF!</v>
      </c>
      <c r="N92" s="688" t="e">
        <f t="shared" si="57"/>
        <v>#REF!</v>
      </c>
      <c r="O92" s="631" t="s">
        <v>267</v>
      </c>
      <c r="P92" s="703" t="e">
        <f t="shared" si="54"/>
        <v>#REF!</v>
      </c>
      <c r="W92" s="10"/>
      <c r="X92" s="10"/>
      <c r="Y92" s="10"/>
    </row>
    <row r="93" spans="1:25" s="10" customFormat="1" ht="25.5">
      <c r="A93" s="191" t="s">
        <v>116</v>
      </c>
      <c r="B93" s="197" t="s">
        <v>174</v>
      </c>
      <c r="C93" s="276"/>
      <c r="D93" s="477"/>
      <c r="E93" s="478"/>
      <c r="F93" s="478"/>
      <c r="G93" s="479"/>
      <c r="H93" s="616" t="str">
        <f t="shared" ref="H93:J94" si="58">IF(D93=0,"-",E93/D93)</f>
        <v>-</v>
      </c>
      <c r="I93" s="617" t="str">
        <f t="shared" si="58"/>
        <v>-</v>
      </c>
      <c r="J93" s="618" t="str">
        <f t="shared" si="58"/>
        <v>-</v>
      </c>
      <c r="K93" s="656"/>
      <c r="L93" s="618"/>
      <c r="M93" s="477"/>
      <c r="N93" s="479"/>
      <c r="O93" s="701" t="str">
        <f t="shared" ref="O93:O94" si="59">IF(E93=0,"-",M93/E93)</f>
        <v>-</v>
      </c>
      <c r="P93" s="702" t="str">
        <f t="shared" si="54"/>
        <v>-</v>
      </c>
      <c r="Q93" s="1"/>
      <c r="R93" s="1"/>
      <c r="S93" s="1"/>
      <c r="T93" s="1"/>
      <c r="U93" s="1"/>
      <c r="V93" s="1"/>
      <c r="W93" s="1"/>
      <c r="X93" s="1"/>
      <c r="Y93" s="1"/>
    </row>
    <row r="94" spans="1:25">
      <c r="A94" s="206" t="s">
        <v>117</v>
      </c>
      <c r="B94" s="207" t="s">
        <v>175</v>
      </c>
      <c r="C94" s="279"/>
      <c r="D94" s="560"/>
      <c r="E94" s="561"/>
      <c r="F94" s="561">
        <f>Сравн._табл.!C9</f>
        <v>0</v>
      </c>
      <c r="G94" s="562">
        <f>F100</f>
        <v>0</v>
      </c>
      <c r="H94" s="634" t="str">
        <f t="shared" si="58"/>
        <v>-</v>
      </c>
      <c r="I94" s="635" t="str">
        <f t="shared" si="58"/>
        <v>-</v>
      </c>
      <c r="J94" s="636" t="str">
        <f t="shared" si="58"/>
        <v>-</v>
      </c>
      <c r="K94" s="666"/>
      <c r="L94" s="636"/>
      <c r="M94" s="560">
        <f>Сравн._табл.!C9</f>
        <v>0</v>
      </c>
      <c r="N94" s="562">
        <f>M100</f>
        <v>0</v>
      </c>
      <c r="O94" s="704" t="str">
        <f t="shared" si="59"/>
        <v>-</v>
      </c>
      <c r="P94" s="705" t="str">
        <f t="shared" si="54"/>
        <v>-</v>
      </c>
    </row>
    <row r="95" spans="1:25">
      <c r="A95" s="193" t="s">
        <v>118</v>
      </c>
      <c r="B95" s="196" t="s">
        <v>97</v>
      </c>
      <c r="C95" s="277" t="s">
        <v>176</v>
      </c>
      <c r="D95" s="557" t="s">
        <v>267</v>
      </c>
      <c r="E95" s="558" t="s">
        <v>267</v>
      </c>
      <c r="F95" s="558" t="s">
        <v>267</v>
      </c>
      <c r="G95" s="559" t="s">
        <v>267</v>
      </c>
      <c r="H95" s="631" t="s">
        <v>267</v>
      </c>
      <c r="I95" s="632" t="s">
        <v>267</v>
      </c>
      <c r="J95" s="633" t="s">
        <v>267</v>
      </c>
      <c r="K95" s="665"/>
      <c r="L95" s="633"/>
      <c r="M95" s="687" t="e">
        <f t="shared" ref="M95:N95" si="60">IF(M23=0,0,M87/M23)</f>
        <v>#REF!</v>
      </c>
      <c r="N95" s="688" t="e">
        <f t="shared" si="60"/>
        <v>#REF!</v>
      </c>
      <c r="O95" s="631" t="s">
        <v>267</v>
      </c>
      <c r="P95" s="703" t="e">
        <f t="shared" si="54"/>
        <v>#REF!</v>
      </c>
      <c r="U95" s="10"/>
      <c r="V95" s="10"/>
    </row>
    <row r="96" spans="1:25" ht="25.5">
      <c r="A96" s="193" t="s">
        <v>119</v>
      </c>
      <c r="B96" s="196" t="s">
        <v>91</v>
      </c>
      <c r="C96" s="277" t="s">
        <v>177</v>
      </c>
      <c r="D96" s="563" t="s">
        <v>267</v>
      </c>
      <c r="E96" s="564" t="s">
        <v>267</v>
      </c>
      <c r="F96" s="564" t="s">
        <v>267</v>
      </c>
      <c r="G96" s="565" t="s">
        <v>267</v>
      </c>
      <c r="H96" s="637" t="s">
        <v>267</v>
      </c>
      <c r="I96" s="638" t="s">
        <v>267</v>
      </c>
      <c r="J96" s="639" t="s">
        <v>267</v>
      </c>
      <c r="K96" s="667"/>
      <c r="L96" s="639"/>
      <c r="M96" s="571">
        <f t="shared" ref="M96:N96" si="61">IF(M94=0,0,M95/M94)</f>
        <v>0</v>
      </c>
      <c r="N96" s="573">
        <f t="shared" si="61"/>
        <v>0</v>
      </c>
      <c r="O96" s="637" t="s">
        <v>267</v>
      </c>
      <c r="P96" s="703" t="str">
        <f t="shared" si="54"/>
        <v>-</v>
      </c>
      <c r="W96" s="10"/>
      <c r="X96" s="10"/>
      <c r="Y96" s="10"/>
    </row>
    <row r="97" spans="1:25">
      <c r="A97" s="193" t="s">
        <v>120</v>
      </c>
      <c r="B97" s="196" t="s">
        <v>92</v>
      </c>
      <c r="C97" s="277"/>
      <c r="D97" s="548" t="s">
        <v>267</v>
      </c>
      <c r="E97" s="549" t="s">
        <v>267</v>
      </c>
      <c r="F97" s="549" t="s">
        <v>267</v>
      </c>
      <c r="G97" s="550" t="s">
        <v>267</v>
      </c>
      <c r="H97" s="622" t="s">
        <v>267</v>
      </c>
      <c r="I97" s="623" t="s">
        <v>267</v>
      </c>
      <c r="J97" s="624" t="s">
        <v>267</v>
      </c>
      <c r="K97" s="662"/>
      <c r="L97" s="624"/>
      <c r="M97" s="536"/>
      <c r="N97" s="538"/>
      <c r="O97" s="622" t="s">
        <v>267</v>
      </c>
      <c r="P97" s="703" t="str">
        <f t="shared" si="54"/>
        <v>-</v>
      </c>
    </row>
    <row r="98" spans="1:25" ht="25.5">
      <c r="A98" s="193" t="s">
        <v>121</v>
      </c>
      <c r="B98" s="196" t="s">
        <v>93</v>
      </c>
      <c r="C98" s="277"/>
      <c r="D98" s="548" t="s">
        <v>267</v>
      </c>
      <c r="E98" s="549" t="s">
        <v>267</v>
      </c>
      <c r="F98" s="549" t="s">
        <v>267</v>
      </c>
      <c r="G98" s="550" t="s">
        <v>267</v>
      </c>
      <c r="H98" s="622" t="s">
        <v>267</v>
      </c>
      <c r="I98" s="623" t="s">
        <v>267</v>
      </c>
      <c r="J98" s="624" t="s">
        <v>267</v>
      </c>
      <c r="K98" s="662"/>
      <c r="L98" s="624"/>
      <c r="M98" s="536"/>
      <c r="N98" s="538"/>
      <c r="O98" s="622" t="s">
        <v>267</v>
      </c>
      <c r="P98" s="703" t="str">
        <f t="shared" si="54"/>
        <v>-</v>
      </c>
    </row>
    <row r="99" spans="1:25">
      <c r="A99" s="193" t="s">
        <v>122</v>
      </c>
      <c r="B99" s="196" t="s">
        <v>95</v>
      </c>
      <c r="C99" s="277" t="s">
        <v>178</v>
      </c>
      <c r="D99" s="557" t="s">
        <v>267</v>
      </c>
      <c r="E99" s="558" t="s">
        <v>267</v>
      </c>
      <c r="F99" s="558" t="s">
        <v>267</v>
      </c>
      <c r="G99" s="559" t="s">
        <v>267</v>
      </c>
      <c r="H99" s="631" t="s">
        <v>267</v>
      </c>
      <c r="I99" s="632" t="s">
        <v>267</v>
      </c>
      <c r="J99" s="633" t="s">
        <v>267</v>
      </c>
      <c r="K99" s="665"/>
      <c r="L99" s="633"/>
      <c r="M99" s="687" t="e">
        <f t="shared" ref="M99:N99" si="62">M95+M97-M98</f>
        <v>#REF!</v>
      </c>
      <c r="N99" s="688" t="e">
        <f t="shared" si="62"/>
        <v>#REF!</v>
      </c>
      <c r="O99" s="631" t="s">
        <v>267</v>
      </c>
      <c r="P99" s="703" t="e">
        <f t="shared" si="54"/>
        <v>#REF!</v>
      </c>
    </row>
    <row r="100" spans="1:25">
      <c r="A100" s="206" t="s">
        <v>123</v>
      </c>
      <c r="B100" s="207" t="s">
        <v>3</v>
      </c>
      <c r="C100" s="279"/>
      <c r="D100" s="566" t="s">
        <v>267</v>
      </c>
      <c r="E100" s="567" t="s">
        <v>267</v>
      </c>
      <c r="F100" s="561">
        <f>Сравн._табл.!C20</f>
        <v>0</v>
      </c>
      <c r="G100" s="562">
        <f>Сравн._табл.!C21</f>
        <v>0</v>
      </c>
      <c r="H100" s="640" t="s">
        <v>267</v>
      </c>
      <c r="I100" s="641" t="s">
        <v>267</v>
      </c>
      <c r="J100" s="636" t="str">
        <f t="shared" ref="J100:J103" si="63">IF(F100=0,"-",G100/F100)</f>
        <v>-</v>
      </c>
      <c r="K100" s="666"/>
      <c r="L100" s="636"/>
      <c r="M100" s="560">
        <f>Сравн._табл.!C23</f>
        <v>0</v>
      </c>
      <c r="N100" s="562">
        <f>Сравн._табл.!C28</f>
        <v>0</v>
      </c>
      <c r="O100" s="704" t="s">
        <v>267</v>
      </c>
      <c r="P100" s="705" t="str">
        <f t="shared" si="54"/>
        <v>-</v>
      </c>
    </row>
    <row r="101" spans="1:25" ht="25.5">
      <c r="A101" s="193" t="s">
        <v>124</v>
      </c>
      <c r="B101" s="196" t="s">
        <v>304</v>
      </c>
      <c r="C101" s="277" t="s">
        <v>179</v>
      </c>
      <c r="D101" s="527">
        <f t="shared" ref="D101:G101" si="64">IF(D94=0,0,D100/D94)</f>
        <v>0</v>
      </c>
      <c r="E101" s="528">
        <f t="shared" si="64"/>
        <v>0</v>
      </c>
      <c r="F101" s="528">
        <f t="shared" si="64"/>
        <v>0</v>
      </c>
      <c r="G101" s="529">
        <f t="shared" si="64"/>
        <v>0</v>
      </c>
      <c r="H101" s="642" t="s">
        <v>267</v>
      </c>
      <c r="I101" s="643" t="s">
        <v>267</v>
      </c>
      <c r="J101" s="609" t="str">
        <f t="shared" si="63"/>
        <v>-</v>
      </c>
      <c r="K101" s="653"/>
      <c r="L101" s="609"/>
      <c r="M101" s="527">
        <f t="shared" ref="M101:N101" si="65">IF(M94=0,0,M100/M94)</f>
        <v>0</v>
      </c>
      <c r="N101" s="529">
        <f t="shared" si="65"/>
        <v>0</v>
      </c>
      <c r="O101" s="631" t="s">
        <v>267</v>
      </c>
      <c r="P101" s="696" t="str">
        <f t="shared" si="54"/>
        <v>-</v>
      </c>
    </row>
    <row r="102" spans="1:25" s="10" customFormat="1" ht="26.25">
      <c r="A102" s="191" t="s">
        <v>125</v>
      </c>
      <c r="B102" s="192" t="s">
        <v>540</v>
      </c>
      <c r="C102" s="276"/>
      <c r="D102" s="477"/>
      <c r="E102" s="478"/>
      <c r="F102" s="478"/>
      <c r="G102" s="479"/>
      <c r="H102" s="616" t="str">
        <f t="shared" ref="H102:I103" si="66">IF(D102=0,"-",E102/D102)</f>
        <v>-</v>
      </c>
      <c r="I102" s="617" t="str">
        <f t="shared" si="66"/>
        <v>-</v>
      </c>
      <c r="J102" s="618" t="str">
        <f t="shared" si="63"/>
        <v>-</v>
      </c>
      <c r="K102" s="656"/>
      <c r="L102" s="618"/>
      <c r="M102" s="477"/>
      <c r="N102" s="479"/>
      <c r="O102" s="701" t="str">
        <f t="shared" ref="O102:O103" si="67">IF(E102=0,"-",M102/E102)</f>
        <v>-</v>
      </c>
      <c r="P102" s="702" t="str">
        <f t="shared" si="54"/>
        <v>-</v>
      </c>
      <c r="Q102" s="1"/>
      <c r="R102" s="1"/>
      <c r="S102" s="1"/>
      <c r="T102" s="1"/>
      <c r="U102" s="1"/>
      <c r="V102" s="1"/>
      <c r="W102" s="1"/>
      <c r="X102" s="1"/>
      <c r="Y102" s="1"/>
    </row>
    <row r="103" spans="1:25">
      <c r="A103" s="206" t="s">
        <v>126</v>
      </c>
      <c r="B103" s="207" t="s">
        <v>2</v>
      </c>
      <c r="C103" s="279"/>
      <c r="D103" s="568"/>
      <c r="E103" s="569"/>
      <c r="F103" s="569">
        <f>Сравн._табл.!C54</f>
        <v>0</v>
      </c>
      <c r="G103" s="570">
        <f>F108</f>
        <v>0</v>
      </c>
      <c r="H103" s="634" t="str">
        <f t="shared" si="66"/>
        <v>-</v>
      </c>
      <c r="I103" s="635" t="str">
        <f t="shared" si="66"/>
        <v>-</v>
      </c>
      <c r="J103" s="636" t="str">
        <f t="shared" si="63"/>
        <v>-</v>
      </c>
      <c r="K103" s="666"/>
      <c r="L103" s="636"/>
      <c r="M103" s="568">
        <f>Сравн._табл.!C54</f>
        <v>0</v>
      </c>
      <c r="N103" s="570">
        <f>M108</f>
        <v>0</v>
      </c>
      <c r="O103" s="706" t="str">
        <f t="shared" si="67"/>
        <v>-</v>
      </c>
      <c r="P103" s="707" t="str">
        <f t="shared" si="54"/>
        <v>-</v>
      </c>
    </row>
    <row r="104" spans="1:25">
      <c r="A104" s="193" t="s">
        <v>127</v>
      </c>
      <c r="B104" s="196" t="s">
        <v>96</v>
      </c>
      <c r="C104" s="277" t="s">
        <v>180</v>
      </c>
      <c r="D104" s="557" t="s">
        <v>267</v>
      </c>
      <c r="E104" s="558" t="s">
        <v>267</v>
      </c>
      <c r="F104" s="558" t="s">
        <v>267</v>
      </c>
      <c r="G104" s="559" t="s">
        <v>267</v>
      </c>
      <c r="H104" s="631" t="s">
        <v>267</v>
      </c>
      <c r="I104" s="632" t="s">
        <v>267</v>
      </c>
      <c r="J104" s="633" t="s">
        <v>267</v>
      </c>
      <c r="K104" s="665"/>
      <c r="L104" s="633"/>
      <c r="M104" s="689" t="e">
        <f>IF(M26=0,0,M88/M26/M15)</f>
        <v>#REF!</v>
      </c>
      <c r="N104" s="690" t="e">
        <f>IF(N26=0,0,N88/N26/N15)</f>
        <v>#REF!</v>
      </c>
      <c r="O104" s="631" t="s">
        <v>267</v>
      </c>
      <c r="P104" s="703" t="e">
        <f t="shared" si="54"/>
        <v>#REF!</v>
      </c>
      <c r="U104" s="10"/>
      <c r="V104" s="10"/>
    </row>
    <row r="105" spans="1:25" ht="25.5">
      <c r="A105" s="193" t="s">
        <v>128</v>
      </c>
      <c r="B105" s="196" t="s">
        <v>91</v>
      </c>
      <c r="C105" s="277" t="s">
        <v>181</v>
      </c>
      <c r="D105" s="563" t="s">
        <v>267</v>
      </c>
      <c r="E105" s="564" t="s">
        <v>267</v>
      </c>
      <c r="F105" s="564" t="s">
        <v>267</v>
      </c>
      <c r="G105" s="565" t="s">
        <v>267</v>
      </c>
      <c r="H105" s="637" t="s">
        <v>267</v>
      </c>
      <c r="I105" s="638" t="s">
        <v>267</v>
      </c>
      <c r="J105" s="639" t="s">
        <v>267</v>
      </c>
      <c r="K105" s="667"/>
      <c r="L105" s="639"/>
      <c r="M105" s="571"/>
      <c r="N105" s="573"/>
      <c r="O105" s="637" t="s">
        <v>267</v>
      </c>
      <c r="P105" s="703" t="str">
        <f t="shared" si="54"/>
        <v>-</v>
      </c>
      <c r="W105" s="10"/>
      <c r="X105" s="10"/>
      <c r="Y105" s="10"/>
    </row>
    <row r="106" spans="1:25">
      <c r="A106" s="193" t="s">
        <v>129</v>
      </c>
      <c r="B106" s="196" t="s">
        <v>92</v>
      </c>
      <c r="C106" s="277"/>
      <c r="D106" s="548" t="s">
        <v>267</v>
      </c>
      <c r="E106" s="549" t="s">
        <v>267</v>
      </c>
      <c r="F106" s="549" t="s">
        <v>267</v>
      </c>
      <c r="G106" s="550" t="s">
        <v>267</v>
      </c>
      <c r="H106" s="622" t="s">
        <v>267</v>
      </c>
      <c r="I106" s="623" t="s">
        <v>267</v>
      </c>
      <c r="J106" s="624" t="s">
        <v>267</v>
      </c>
      <c r="K106" s="662"/>
      <c r="L106" s="624"/>
      <c r="M106" s="536"/>
      <c r="N106" s="538"/>
      <c r="O106" s="622" t="s">
        <v>267</v>
      </c>
      <c r="P106" s="703" t="str">
        <f t="shared" si="54"/>
        <v>-</v>
      </c>
    </row>
    <row r="107" spans="1:25">
      <c r="A107" s="193" t="s">
        <v>130</v>
      </c>
      <c r="B107" s="196" t="s">
        <v>95</v>
      </c>
      <c r="C107" s="277" t="s">
        <v>182</v>
      </c>
      <c r="D107" s="557" t="s">
        <v>267</v>
      </c>
      <c r="E107" s="558" t="s">
        <v>267</v>
      </c>
      <c r="F107" s="558" t="s">
        <v>267</v>
      </c>
      <c r="G107" s="559" t="s">
        <v>267</v>
      </c>
      <c r="H107" s="631" t="s">
        <v>267</v>
      </c>
      <c r="I107" s="632" t="s">
        <v>267</v>
      </c>
      <c r="J107" s="633" t="s">
        <v>267</v>
      </c>
      <c r="K107" s="665"/>
      <c r="L107" s="633"/>
      <c r="M107" s="689" t="e">
        <f t="shared" ref="M107:N107" si="68">M104+M106</f>
        <v>#REF!</v>
      </c>
      <c r="N107" s="690" t="e">
        <f t="shared" si="68"/>
        <v>#REF!</v>
      </c>
      <c r="O107" s="631" t="s">
        <v>267</v>
      </c>
      <c r="P107" s="703" t="e">
        <f t="shared" si="54"/>
        <v>#REF!</v>
      </c>
    </row>
    <row r="108" spans="1:25">
      <c r="A108" s="206" t="s">
        <v>131</v>
      </c>
      <c r="B108" s="207" t="s">
        <v>3</v>
      </c>
      <c r="C108" s="279"/>
      <c r="D108" s="566" t="s">
        <v>267</v>
      </c>
      <c r="E108" s="567" t="s">
        <v>267</v>
      </c>
      <c r="F108" s="569">
        <f>Сравн._табл.!C60</f>
        <v>0</v>
      </c>
      <c r="G108" s="570">
        <f>Сравн._табл.!C61</f>
        <v>0</v>
      </c>
      <c r="H108" s="640" t="s">
        <v>267</v>
      </c>
      <c r="I108" s="641" t="s">
        <v>267</v>
      </c>
      <c r="J108" s="636" t="str">
        <f t="shared" ref="J108:J116" si="69">IF(F108=0,"-",G108/F108)</f>
        <v>-</v>
      </c>
      <c r="K108" s="666"/>
      <c r="L108" s="636"/>
      <c r="M108" s="568">
        <f>Сравн._табл.!C56</f>
        <v>0</v>
      </c>
      <c r="N108" s="570">
        <f>Сравн._табл.!C57</f>
        <v>0</v>
      </c>
      <c r="O108" s="640" t="s">
        <v>267</v>
      </c>
      <c r="P108" s="707" t="str">
        <f t="shared" si="54"/>
        <v>-</v>
      </c>
    </row>
    <row r="109" spans="1:25" ht="25.5">
      <c r="A109" s="193" t="s">
        <v>132</v>
      </c>
      <c r="B109" s="196" t="s">
        <v>304</v>
      </c>
      <c r="C109" s="277" t="s">
        <v>183</v>
      </c>
      <c r="D109" s="571">
        <f t="shared" ref="D109:G109" si="70">IF(D103=0,0,D108/D103)</f>
        <v>0</v>
      </c>
      <c r="E109" s="572">
        <f t="shared" si="70"/>
        <v>0</v>
      </c>
      <c r="F109" s="572">
        <f t="shared" si="70"/>
        <v>0</v>
      </c>
      <c r="G109" s="573">
        <f t="shared" si="70"/>
        <v>0</v>
      </c>
      <c r="H109" s="642" t="s">
        <v>267</v>
      </c>
      <c r="I109" s="643" t="s">
        <v>267</v>
      </c>
      <c r="J109" s="609" t="str">
        <f t="shared" si="69"/>
        <v>-</v>
      </c>
      <c r="K109" s="653"/>
      <c r="L109" s="609"/>
      <c r="M109" s="571">
        <f t="shared" ref="M109:N109" si="71">IF(M103=0,0,M108/M103)</f>
        <v>0</v>
      </c>
      <c r="N109" s="573">
        <f t="shared" si="71"/>
        <v>0</v>
      </c>
      <c r="O109" s="631" t="s">
        <v>267</v>
      </c>
      <c r="P109" s="696" t="str">
        <f t="shared" si="54"/>
        <v>-</v>
      </c>
    </row>
    <row r="110" spans="1:25" s="10" customFormat="1" ht="25.5">
      <c r="A110" s="191" t="s">
        <v>133</v>
      </c>
      <c r="B110" s="197" t="s">
        <v>98</v>
      </c>
      <c r="C110" s="276" t="s">
        <v>188</v>
      </c>
      <c r="D110" s="477" t="e">
        <f t="shared" ref="D110:G110" si="72">D111+D114</f>
        <v>#REF!</v>
      </c>
      <c r="E110" s="478" t="e">
        <f t="shared" si="72"/>
        <v>#REF!</v>
      </c>
      <c r="F110" s="478" t="e">
        <f t="shared" si="72"/>
        <v>#REF!</v>
      </c>
      <c r="G110" s="479" t="e">
        <f t="shared" si="72"/>
        <v>#REF!</v>
      </c>
      <c r="H110" s="616" t="e">
        <f t="shared" ref="H110:I116" si="73">IF(D110=0,"-",E110/D110)</f>
        <v>#REF!</v>
      </c>
      <c r="I110" s="617" t="e">
        <f t="shared" si="73"/>
        <v>#REF!</v>
      </c>
      <c r="J110" s="618" t="e">
        <f t="shared" si="69"/>
        <v>#REF!</v>
      </c>
      <c r="K110" s="656"/>
      <c r="L110" s="618"/>
      <c r="M110" s="477" t="e">
        <f t="shared" ref="M110:N110" si="74">M111+M114</f>
        <v>#REF!</v>
      </c>
      <c r="N110" s="479" t="e">
        <f t="shared" si="74"/>
        <v>#REF!</v>
      </c>
      <c r="O110" s="701" t="e">
        <f t="shared" ref="O110:O116" si="75">IF(E110=0,"-",M110/E110)</f>
        <v>#REF!</v>
      </c>
      <c r="P110" s="702" t="e">
        <f t="shared" si="54"/>
        <v>#REF!</v>
      </c>
      <c r="Q110" s="1"/>
      <c r="R110" s="1"/>
      <c r="S110" s="1"/>
      <c r="T110" s="1"/>
      <c r="U110" s="1"/>
      <c r="V110" s="1"/>
      <c r="W110" s="1"/>
      <c r="X110" s="1"/>
      <c r="Y110" s="1"/>
    </row>
    <row r="111" spans="1:25">
      <c r="A111" s="193" t="s">
        <v>134</v>
      </c>
      <c r="B111" s="195" t="s">
        <v>5</v>
      </c>
      <c r="C111" s="277"/>
      <c r="D111" s="536" t="e">
        <f>'годовая смета'!#REF!</f>
        <v>#REF!</v>
      </c>
      <c r="E111" s="537" t="e">
        <f>'годовая смета'!#REF!</f>
        <v>#REF!</v>
      </c>
      <c r="F111" s="537" t="e">
        <f t="shared" ref="F111:G111" si="76">SUM(F112:F113)</f>
        <v>#REF!</v>
      </c>
      <c r="G111" s="538" t="e">
        <f t="shared" si="76"/>
        <v>#REF!</v>
      </c>
      <c r="H111" s="607" t="e">
        <f t="shared" si="73"/>
        <v>#REF!</v>
      </c>
      <c r="I111" s="608" t="e">
        <f t="shared" si="73"/>
        <v>#REF!</v>
      </c>
      <c r="J111" s="609" t="e">
        <f t="shared" si="69"/>
        <v>#REF!</v>
      </c>
      <c r="K111" s="653"/>
      <c r="L111" s="609"/>
      <c r="M111" s="536" t="e">
        <f t="shared" ref="M111:N111" si="77">SUM(M112:M113)</f>
        <v>#REF!</v>
      </c>
      <c r="N111" s="538" t="e">
        <f t="shared" si="77"/>
        <v>#REF!</v>
      </c>
      <c r="O111" s="695" t="e">
        <f t="shared" si="75"/>
        <v>#REF!</v>
      </c>
      <c r="P111" s="696" t="e">
        <f t="shared" si="54"/>
        <v>#REF!</v>
      </c>
    </row>
    <row r="112" spans="1:25" s="87" customFormat="1" outlineLevel="1">
      <c r="A112" s="206"/>
      <c r="B112" s="208" t="s">
        <v>368</v>
      </c>
      <c r="C112" s="279"/>
      <c r="D112" s="574"/>
      <c r="E112" s="575"/>
      <c r="F112" s="575" t="e">
        <f>F94*F25/12*M7+F100*F25/12*M8</f>
        <v>#REF!</v>
      </c>
      <c r="G112" s="576" t="e">
        <f>G94*G25/12*N7+G100*G25/12*N8</f>
        <v>#REF!</v>
      </c>
      <c r="H112" s="634" t="str">
        <f t="shared" si="73"/>
        <v>-</v>
      </c>
      <c r="I112" s="635" t="str">
        <f t="shared" si="73"/>
        <v>-</v>
      </c>
      <c r="J112" s="636" t="e">
        <f t="shared" si="69"/>
        <v>#REF!</v>
      </c>
      <c r="K112" s="666"/>
      <c r="L112" s="636"/>
      <c r="M112" s="574" t="e">
        <f>M94*M25/12*M7+M100*M25/12*M8</f>
        <v>#REF!</v>
      </c>
      <c r="N112" s="576" t="e">
        <f>N94*N25/12*N7+N100*N25/12*N8</f>
        <v>#REF!</v>
      </c>
      <c r="O112" s="706" t="str">
        <f t="shared" si="75"/>
        <v>-</v>
      </c>
      <c r="P112" s="707" t="e">
        <f t="shared" si="54"/>
        <v>#REF!</v>
      </c>
      <c r="S112" s="1"/>
      <c r="T112" s="1"/>
      <c r="U112" s="10"/>
      <c r="V112" s="10"/>
      <c r="W112" s="1"/>
      <c r="X112" s="1"/>
      <c r="Y112" s="1"/>
    </row>
    <row r="113" spans="1:25" s="87" customFormat="1" outlineLevel="1">
      <c r="A113" s="206"/>
      <c r="B113" s="208" t="s">
        <v>369</v>
      </c>
      <c r="C113" s="279"/>
      <c r="D113" s="574"/>
      <c r="E113" s="575"/>
      <c r="F113" s="575"/>
      <c r="G113" s="576"/>
      <c r="H113" s="634" t="str">
        <f t="shared" si="73"/>
        <v>-</v>
      </c>
      <c r="I113" s="635" t="str">
        <f t="shared" si="73"/>
        <v>-</v>
      </c>
      <c r="J113" s="636" t="str">
        <f t="shared" si="69"/>
        <v>-</v>
      </c>
      <c r="K113" s="666"/>
      <c r="L113" s="636"/>
      <c r="M113" s="574"/>
      <c r="N113" s="576"/>
      <c r="O113" s="706" t="str">
        <f t="shared" si="75"/>
        <v>-</v>
      </c>
      <c r="P113" s="707" t="str">
        <f t="shared" si="54"/>
        <v>-</v>
      </c>
      <c r="S113" s="1"/>
      <c r="T113" s="1"/>
      <c r="U113" s="1"/>
      <c r="V113" s="1"/>
      <c r="W113" s="10"/>
      <c r="X113" s="10"/>
      <c r="Y113" s="10"/>
    </row>
    <row r="114" spans="1:25" ht="27" customHeight="1">
      <c r="A114" s="193" t="s">
        <v>135</v>
      </c>
      <c r="B114" s="195" t="s">
        <v>6</v>
      </c>
      <c r="C114" s="277"/>
      <c r="D114" s="536" t="e">
        <f>'годовая смета'!#REF!</f>
        <v>#REF!</v>
      </c>
      <c r="E114" s="537" t="e">
        <f>'годовая смета'!#REF!</f>
        <v>#REF!</v>
      </c>
      <c r="F114" s="537" t="e">
        <f>SUM(F115:F116)</f>
        <v>#REF!</v>
      </c>
      <c r="G114" s="538" t="e">
        <f>SUM(G115:G116)</f>
        <v>#REF!</v>
      </c>
      <c r="H114" s="607" t="e">
        <f t="shared" si="73"/>
        <v>#REF!</v>
      </c>
      <c r="I114" s="608" t="e">
        <f t="shared" si="73"/>
        <v>#REF!</v>
      </c>
      <c r="J114" s="609" t="e">
        <f t="shared" si="69"/>
        <v>#REF!</v>
      </c>
      <c r="K114" s="653"/>
      <c r="L114" s="609"/>
      <c r="M114" s="536" t="e">
        <f t="shared" ref="M114:N114" si="78">SUM(M115:M116)</f>
        <v>#REF!</v>
      </c>
      <c r="N114" s="538" t="e">
        <f t="shared" si="78"/>
        <v>#REF!</v>
      </c>
      <c r="O114" s="695" t="e">
        <f t="shared" si="75"/>
        <v>#REF!</v>
      </c>
      <c r="P114" s="696" t="e">
        <f t="shared" si="54"/>
        <v>#REF!</v>
      </c>
      <c r="S114" s="87"/>
      <c r="T114" s="87"/>
      <c r="U114" s="87"/>
      <c r="V114" s="87"/>
    </row>
    <row r="115" spans="1:25" s="87" customFormat="1" outlineLevel="1">
      <c r="A115" s="206" t="s">
        <v>134</v>
      </c>
      <c r="B115" s="208" t="s">
        <v>368</v>
      </c>
      <c r="C115" s="279"/>
      <c r="D115" s="574"/>
      <c r="E115" s="575"/>
      <c r="F115" s="575" t="e">
        <f>(F26/12*F108*M8+F26/12*F103*M7)*M15</f>
        <v>#REF!</v>
      </c>
      <c r="G115" s="576" t="e">
        <f>(G26/12*G108*N8+G26/12*G103*N7)*N15</f>
        <v>#REF!</v>
      </c>
      <c r="H115" s="634" t="str">
        <f t="shared" si="73"/>
        <v>-</v>
      </c>
      <c r="I115" s="635" t="str">
        <f t="shared" si="73"/>
        <v>-</v>
      </c>
      <c r="J115" s="636" t="e">
        <f t="shared" si="69"/>
        <v>#REF!</v>
      </c>
      <c r="K115" s="666"/>
      <c r="L115" s="636"/>
      <c r="M115" s="574" t="e">
        <f>(M26/12*M108*M8+M26/12*M103*M7)*M15</f>
        <v>#REF!</v>
      </c>
      <c r="N115" s="576" t="e">
        <f>(N26/12*N108*N8+N26/12*N103*N7)*N15</f>
        <v>#REF!</v>
      </c>
      <c r="O115" s="706" t="str">
        <f t="shared" si="75"/>
        <v>-</v>
      </c>
      <c r="P115" s="707" t="e">
        <f t="shared" si="54"/>
        <v>#REF!</v>
      </c>
    </row>
    <row r="116" spans="1:25" s="87" customFormat="1" outlineLevel="1">
      <c r="A116" s="206" t="s">
        <v>135</v>
      </c>
      <c r="B116" s="208" t="s">
        <v>369</v>
      </c>
      <c r="C116" s="279"/>
      <c r="D116" s="574"/>
      <c r="E116" s="575"/>
      <c r="F116" s="575" t="e">
        <f>-(F26/12*F108*F127*M8+F26/12*F103*F127*M7)*M15</f>
        <v>#REF!</v>
      </c>
      <c r="G116" s="576" t="e">
        <f>-(G26/12*G108*G127*N8+G26/12*G103*G127*N7)*N15</f>
        <v>#REF!</v>
      </c>
      <c r="H116" s="634" t="str">
        <f t="shared" si="73"/>
        <v>-</v>
      </c>
      <c r="I116" s="635" t="str">
        <f t="shared" si="73"/>
        <v>-</v>
      </c>
      <c r="J116" s="636" t="e">
        <f t="shared" si="69"/>
        <v>#REF!</v>
      </c>
      <c r="K116" s="666"/>
      <c r="L116" s="636"/>
      <c r="M116" s="574" t="e">
        <f>-(M26/12*M108*M127*M8+M26/12*M103*M127*M7)*M15</f>
        <v>#REF!</v>
      </c>
      <c r="N116" s="576" t="e">
        <f>-(N26/12*N108*N127*N8+N26/12*N103*N127*N7)*N15</f>
        <v>#REF!</v>
      </c>
      <c r="O116" s="706" t="str">
        <f t="shared" si="75"/>
        <v>-</v>
      </c>
      <c r="P116" s="707" t="e">
        <f t="shared" si="54"/>
        <v>#REF!</v>
      </c>
      <c r="S116" s="1"/>
      <c r="T116" s="1"/>
      <c r="U116" s="1"/>
      <c r="V116" s="1"/>
    </row>
    <row r="117" spans="1:25" s="63" customFormat="1" ht="26.25" outlineLevel="1">
      <c r="A117" s="513" t="s">
        <v>136</v>
      </c>
      <c r="B117" s="514" t="s">
        <v>519</v>
      </c>
      <c r="C117" s="515"/>
      <c r="D117" s="577"/>
      <c r="E117" s="578"/>
      <c r="F117" s="578"/>
      <c r="G117" s="579"/>
      <c r="H117" s="644"/>
      <c r="I117" s="645"/>
      <c r="J117" s="646"/>
      <c r="K117" s="668"/>
      <c r="L117" s="646"/>
      <c r="M117" s="577"/>
      <c r="N117" s="579"/>
      <c r="O117" s="708"/>
      <c r="P117" s="709" t="str">
        <f t="shared" si="54"/>
        <v>-</v>
      </c>
      <c r="S117" s="87"/>
      <c r="T117" s="87"/>
      <c r="U117" s="87"/>
      <c r="V117" s="87"/>
      <c r="W117" s="1"/>
      <c r="X117" s="1"/>
      <c r="Y117" s="1"/>
    </row>
    <row r="118" spans="1:25" s="10" customFormat="1" ht="25.5">
      <c r="A118" s="191" t="s">
        <v>137</v>
      </c>
      <c r="B118" s="197" t="s">
        <v>99</v>
      </c>
      <c r="C118" s="276"/>
      <c r="D118" s="580"/>
      <c r="E118" s="581"/>
      <c r="F118" s="581"/>
      <c r="G118" s="582"/>
      <c r="H118" s="616" t="str">
        <f t="shared" ref="H118:J123" si="79">IF(D118=0,"-",E118/D118)</f>
        <v>-</v>
      </c>
      <c r="I118" s="617" t="str">
        <f t="shared" si="79"/>
        <v>-</v>
      </c>
      <c r="J118" s="618" t="str">
        <f t="shared" si="79"/>
        <v>-</v>
      </c>
      <c r="K118" s="656"/>
      <c r="L118" s="618"/>
      <c r="M118" s="580"/>
      <c r="N118" s="582"/>
      <c r="O118" s="701" t="str">
        <f t="shared" ref="O118:O123" si="80">IF(E118=0,"-",M118/E118)</f>
        <v>-</v>
      </c>
      <c r="P118" s="702" t="str">
        <f t="shared" si="54"/>
        <v>-</v>
      </c>
      <c r="Q118" s="1"/>
      <c r="R118" s="1"/>
      <c r="S118" s="87"/>
      <c r="T118" s="87"/>
      <c r="U118" s="87"/>
      <c r="V118" s="87"/>
      <c r="W118" s="87"/>
      <c r="X118" s="87"/>
      <c r="Y118" s="87"/>
    </row>
    <row r="119" spans="1:25" s="10" customFormat="1" ht="57.75" customHeight="1">
      <c r="A119" s="409" t="s">
        <v>140</v>
      </c>
      <c r="B119" s="415" t="s">
        <v>536</v>
      </c>
      <c r="C119" s="276"/>
      <c r="D119" s="580" t="e">
        <f>D110-D27+D117</f>
        <v>#REF!</v>
      </c>
      <c r="E119" s="581" t="e">
        <f t="shared" ref="E119:G119" si="81">E110-E27</f>
        <v>#REF!</v>
      </c>
      <c r="F119" s="581" t="e">
        <f t="shared" si="81"/>
        <v>#REF!</v>
      </c>
      <c r="G119" s="582" t="e">
        <f t="shared" si="81"/>
        <v>#REF!</v>
      </c>
      <c r="H119" s="616" t="e">
        <f t="shared" si="79"/>
        <v>#REF!</v>
      </c>
      <c r="I119" s="617" t="e">
        <f t="shared" si="79"/>
        <v>#REF!</v>
      </c>
      <c r="J119" s="618" t="e">
        <f t="shared" si="79"/>
        <v>#REF!</v>
      </c>
      <c r="K119" s="656"/>
      <c r="L119" s="618"/>
      <c r="M119" s="580" t="e">
        <f t="shared" ref="M119:N119" si="82">M110-M27</f>
        <v>#REF!</v>
      </c>
      <c r="N119" s="582" t="e">
        <f t="shared" si="82"/>
        <v>#REF!</v>
      </c>
      <c r="O119" s="701" t="e">
        <f t="shared" si="80"/>
        <v>#REF!</v>
      </c>
      <c r="P119" s="702" t="e">
        <f t="shared" si="54"/>
        <v>#REF!</v>
      </c>
      <c r="Q119" s="1"/>
      <c r="R119" s="1"/>
      <c r="S119" s="87"/>
      <c r="T119" s="87"/>
      <c r="U119" s="87"/>
      <c r="V119" s="87"/>
      <c r="W119" s="87"/>
      <c r="X119" s="87"/>
      <c r="Y119" s="87"/>
    </row>
    <row r="120" spans="1:25" s="10" customFormat="1" ht="39">
      <c r="A120" s="191" t="s">
        <v>141</v>
      </c>
      <c r="B120" s="192" t="s">
        <v>529</v>
      </c>
      <c r="C120" s="276"/>
      <c r="D120" s="477" t="e">
        <f>D110+D117-D68</f>
        <v>#REF!</v>
      </c>
      <c r="E120" s="478" t="e">
        <f t="shared" ref="E120:G120" si="83">E110+E117-E68</f>
        <v>#REF!</v>
      </c>
      <c r="F120" s="478" t="e">
        <f t="shared" si="83"/>
        <v>#REF!</v>
      </c>
      <c r="G120" s="479" t="e">
        <f t="shared" si="83"/>
        <v>#REF!</v>
      </c>
      <c r="H120" s="616" t="e">
        <f t="shared" si="79"/>
        <v>#REF!</v>
      </c>
      <c r="I120" s="617" t="e">
        <f t="shared" si="79"/>
        <v>#REF!</v>
      </c>
      <c r="J120" s="618" t="e">
        <f t="shared" si="79"/>
        <v>#REF!</v>
      </c>
      <c r="K120" s="656"/>
      <c r="L120" s="618"/>
      <c r="M120" s="477" t="e">
        <f t="shared" ref="M120:N120" si="84">M110+M117-M68</f>
        <v>#REF!</v>
      </c>
      <c r="N120" s="479" t="e">
        <f t="shared" si="84"/>
        <v>#REF!</v>
      </c>
      <c r="O120" s="701" t="e">
        <f t="shared" si="80"/>
        <v>#REF!</v>
      </c>
      <c r="P120" s="702" t="e">
        <f t="shared" si="54"/>
        <v>#REF!</v>
      </c>
      <c r="Q120" s="1"/>
      <c r="R120" s="1"/>
      <c r="S120" s="63"/>
      <c r="T120" s="63"/>
      <c r="U120" s="63"/>
      <c r="V120" s="63"/>
      <c r="W120" s="87"/>
      <c r="X120" s="87"/>
      <c r="Y120" s="87"/>
    </row>
    <row r="121" spans="1:25" s="10" customFormat="1">
      <c r="A121" s="191" t="s">
        <v>142</v>
      </c>
      <c r="B121" s="200" t="s">
        <v>520</v>
      </c>
      <c r="C121" s="276" t="s">
        <v>542</v>
      </c>
      <c r="D121" s="583" t="e">
        <f t="shared" ref="D121:G121" si="85">IF(D68=0,0,D120/D68)</f>
        <v>#REF!</v>
      </c>
      <c r="E121" s="584" t="e">
        <f t="shared" si="85"/>
        <v>#REF!</v>
      </c>
      <c r="F121" s="584" t="e">
        <f t="shared" si="85"/>
        <v>#REF!</v>
      </c>
      <c r="G121" s="585" t="e">
        <f t="shared" si="85"/>
        <v>#REF!</v>
      </c>
      <c r="H121" s="616" t="e">
        <f t="shared" si="79"/>
        <v>#REF!</v>
      </c>
      <c r="I121" s="617" t="e">
        <f t="shared" si="79"/>
        <v>#REF!</v>
      </c>
      <c r="J121" s="618" t="e">
        <f t="shared" si="79"/>
        <v>#REF!</v>
      </c>
      <c r="K121" s="656"/>
      <c r="L121" s="618"/>
      <c r="M121" s="583" t="e">
        <f t="shared" ref="M121:N121" si="86">IF(M68=0,0,M120/M68)</f>
        <v>#REF!</v>
      </c>
      <c r="N121" s="585" t="e">
        <f t="shared" si="86"/>
        <v>#REF!</v>
      </c>
      <c r="O121" s="701" t="e">
        <f t="shared" si="80"/>
        <v>#REF!</v>
      </c>
      <c r="P121" s="702" t="e">
        <f t="shared" si="54"/>
        <v>#REF!</v>
      </c>
      <c r="Q121" s="1"/>
      <c r="R121" s="1"/>
      <c r="S121" s="1"/>
      <c r="T121" s="1"/>
      <c r="U121" s="1"/>
      <c r="V121" s="1"/>
    </row>
    <row r="122" spans="1:25" s="10" customFormat="1">
      <c r="A122" s="191" t="s">
        <v>271</v>
      </c>
      <c r="B122" s="201" t="s">
        <v>101</v>
      </c>
      <c r="C122" s="276"/>
      <c r="D122" s="586"/>
      <c r="E122" s="587"/>
      <c r="F122" s="587"/>
      <c r="G122" s="588"/>
      <c r="H122" s="616" t="str">
        <f t="shared" si="79"/>
        <v>-</v>
      </c>
      <c r="I122" s="617" t="str">
        <f t="shared" si="79"/>
        <v>-</v>
      </c>
      <c r="J122" s="618" t="str">
        <f t="shared" si="79"/>
        <v>-</v>
      </c>
      <c r="K122" s="656"/>
      <c r="L122" s="618"/>
      <c r="M122" s="586"/>
      <c r="N122" s="588"/>
      <c r="O122" s="701" t="str">
        <f t="shared" si="80"/>
        <v>-</v>
      </c>
      <c r="P122" s="702" t="str">
        <f t="shared" si="54"/>
        <v>-</v>
      </c>
      <c r="Q122" s="1"/>
      <c r="R122" s="1"/>
      <c r="S122" s="1"/>
      <c r="T122" s="1"/>
      <c r="U122" s="1"/>
      <c r="V122" s="1"/>
      <c r="W122" s="1"/>
      <c r="X122" s="1"/>
      <c r="Y122" s="1"/>
    </row>
    <row r="123" spans="1:25" s="10" customFormat="1" ht="32.25" customHeight="1" thickBot="1">
      <c r="A123" s="202" t="s">
        <v>272</v>
      </c>
      <c r="B123" s="203" t="s">
        <v>100</v>
      </c>
      <c r="C123" s="280" t="s">
        <v>543</v>
      </c>
      <c r="D123" s="589" t="e">
        <f>D120+D122</f>
        <v>#REF!</v>
      </c>
      <c r="E123" s="590" t="e">
        <f t="shared" ref="E123:G123" si="87">E120+E122</f>
        <v>#REF!</v>
      </c>
      <c r="F123" s="590" t="e">
        <f t="shared" si="87"/>
        <v>#REF!</v>
      </c>
      <c r="G123" s="591" t="e">
        <f t="shared" si="87"/>
        <v>#REF!</v>
      </c>
      <c r="H123" s="647" t="e">
        <f t="shared" si="79"/>
        <v>#REF!</v>
      </c>
      <c r="I123" s="648" t="e">
        <f t="shared" si="79"/>
        <v>#REF!</v>
      </c>
      <c r="J123" s="649" t="e">
        <f t="shared" si="79"/>
        <v>#REF!</v>
      </c>
      <c r="K123" s="669"/>
      <c r="L123" s="649"/>
      <c r="M123" s="589" t="e">
        <f t="shared" ref="M123:N123" si="88">M120+M122</f>
        <v>#REF!</v>
      </c>
      <c r="N123" s="591" t="e">
        <f t="shared" si="88"/>
        <v>#REF!</v>
      </c>
      <c r="O123" s="710" t="e">
        <f t="shared" si="80"/>
        <v>#REF!</v>
      </c>
      <c r="P123" s="711" t="e">
        <f t="shared" si="54"/>
        <v>#REF!</v>
      </c>
      <c r="Q123" s="1"/>
      <c r="R123" s="1"/>
      <c r="S123" s="1"/>
      <c r="T123" s="1"/>
      <c r="W123" s="1"/>
      <c r="X123" s="1"/>
      <c r="Y123" s="1"/>
    </row>
    <row r="124" spans="1:25">
      <c r="U124" s="10"/>
      <c r="V124" s="10"/>
      <c r="W124" s="10"/>
      <c r="X124" s="10"/>
      <c r="Y124" s="10"/>
    </row>
    <row r="125" spans="1:25" ht="30" outlineLevel="1">
      <c r="B125" s="88" t="s">
        <v>370</v>
      </c>
      <c r="U125" s="10"/>
      <c r="V125" s="10"/>
      <c r="W125" s="10"/>
      <c r="X125" s="10"/>
      <c r="Y125" s="10"/>
    </row>
    <row r="126" spans="1:25" s="89" customFormat="1" outlineLevel="1">
      <c r="B126" s="90" t="s">
        <v>5</v>
      </c>
      <c r="C126" s="91"/>
      <c r="S126" s="1"/>
      <c r="T126" s="1"/>
      <c r="U126" s="1"/>
      <c r="V126" s="1"/>
      <c r="W126" s="10"/>
      <c r="X126" s="10"/>
      <c r="Y126" s="10"/>
    </row>
    <row r="127" spans="1:25" s="89" customFormat="1" outlineLevel="1">
      <c r="B127" s="90" t="s">
        <v>6</v>
      </c>
      <c r="D127" s="92">
        <v>0</v>
      </c>
      <c r="E127" s="92">
        <v>0</v>
      </c>
      <c r="F127" s="92">
        <v>0</v>
      </c>
      <c r="G127" s="92">
        <v>0</v>
      </c>
      <c r="H127" s="92"/>
      <c r="I127" s="92"/>
      <c r="J127" s="92"/>
      <c r="K127" s="92"/>
      <c r="L127" s="92"/>
      <c r="M127" s="130">
        <v>0</v>
      </c>
      <c r="N127" s="130">
        <f t="shared" ref="N127" si="89">M127</f>
        <v>0</v>
      </c>
      <c r="S127" s="1"/>
      <c r="T127" s="1"/>
      <c r="U127" s="1"/>
      <c r="V127" s="1"/>
      <c r="W127" s="1"/>
      <c r="X127" s="1"/>
      <c r="Y127" s="1"/>
    </row>
    <row r="128" spans="1:25">
      <c r="S128" s="89"/>
      <c r="T128" s="89"/>
      <c r="U128" s="89"/>
      <c r="V128" s="89"/>
    </row>
    <row r="129" spans="19:25">
      <c r="S129" s="89"/>
      <c r="T129" s="89"/>
      <c r="U129" s="89"/>
      <c r="V129" s="89"/>
      <c r="W129" s="89"/>
      <c r="X129" s="89"/>
      <c r="Y129" s="89"/>
    </row>
    <row r="130" spans="19:25">
      <c r="W130" s="89"/>
      <c r="X130" s="89"/>
      <c r="Y130" s="89"/>
    </row>
  </sheetData>
  <mergeCells count="13">
    <mergeCell ref="O20:P20"/>
    <mergeCell ref="M20:N20"/>
    <mergeCell ref="M19:P19"/>
    <mergeCell ref="A2:L2"/>
    <mergeCell ref="A3:L3"/>
    <mergeCell ref="A4:L4"/>
    <mergeCell ref="A19:A21"/>
    <mergeCell ref="B19:B21"/>
    <mergeCell ref="C19:C21"/>
    <mergeCell ref="A5:L5"/>
    <mergeCell ref="D20:G20"/>
    <mergeCell ref="H20:J20"/>
    <mergeCell ref="D19:J19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59999389629810485"/>
  </sheetPr>
  <dimension ref="A2:Z130"/>
  <sheetViews>
    <sheetView zoomScale="80" zoomScaleNormal="80" workbookViewId="0">
      <pane xSplit="3" ySplit="21" topLeftCell="D34" activePane="bottomRight" state="frozen"/>
      <selection activeCell="O3" sqref="O3"/>
      <selection pane="topRight" activeCell="O3" sqref="O3"/>
      <selection pane="bottomLeft" activeCell="O3" sqref="O3"/>
      <selection pane="bottomRight" activeCell="O3" sqref="O3"/>
    </sheetView>
  </sheetViews>
  <sheetFormatPr defaultColWidth="9.140625" defaultRowHeight="15" outlineLevelRow="1"/>
  <cols>
    <col min="1" max="1" width="8" style="1" customWidth="1"/>
    <col min="2" max="2" width="36.85546875" style="1" customWidth="1"/>
    <col min="3" max="3" width="21.28515625" style="1" customWidth="1"/>
    <col min="4" max="7" width="13.140625" style="1" customWidth="1"/>
    <col min="8" max="12" width="13.85546875" style="1" customWidth="1"/>
    <col min="13" max="14" width="14.5703125" style="1" customWidth="1"/>
    <col min="15" max="16" width="13.5703125" style="1" customWidth="1"/>
    <col min="17" max="17" width="10.42578125" style="1" customWidth="1"/>
    <col min="18" max="18" width="9.140625" style="1"/>
    <col min="19" max="19" width="22.42578125" style="1" customWidth="1"/>
    <col min="20" max="20" width="14.42578125" style="1" customWidth="1"/>
    <col min="21" max="21" width="9.28515625" style="1" bestFit="1" customWidth="1"/>
    <col min="22" max="22" width="11.5703125" style="1" bestFit="1" customWidth="1"/>
    <col min="23" max="23" width="10.42578125" style="1" bestFit="1" customWidth="1"/>
    <col min="24" max="24" width="13.140625" style="1" customWidth="1"/>
    <col min="25" max="16384" width="9.140625" style="1"/>
  </cols>
  <sheetData>
    <row r="2" spans="1:22" ht="15" customHeight="1">
      <c r="A2" s="1290" t="s">
        <v>202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</row>
    <row r="3" spans="1:22" ht="15.75">
      <c r="A3" s="1290" t="s">
        <v>203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</row>
    <row r="4" spans="1:22" ht="18.75">
      <c r="A4" s="1303" t="s">
        <v>210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</row>
    <row r="5" spans="1:22" s="51" customFormat="1" ht="20.25">
      <c r="A5" s="1227" t="str">
        <f>Сравн._табл.!A1</f>
        <v>___________________________________________</v>
      </c>
      <c r="B5" s="1227"/>
      <c r="C5" s="1227"/>
      <c r="D5" s="1227"/>
      <c r="E5" s="1227"/>
      <c r="F5" s="1227"/>
      <c r="G5" s="1227"/>
      <c r="H5" s="1227"/>
      <c r="I5" s="1227"/>
      <c r="J5" s="1227"/>
      <c r="K5" s="1227"/>
      <c r="L5" s="1227"/>
    </row>
    <row r="6" spans="1:22" s="51" customFormat="1" ht="12.7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</row>
    <row r="7" spans="1:22" s="51" customFormat="1" ht="12.75" outlineLevel="1">
      <c r="A7" s="50"/>
      <c r="B7" s="50"/>
      <c r="C7" s="50"/>
      <c r="D7" s="50"/>
      <c r="E7" s="50"/>
      <c r="F7" s="50"/>
      <c r="G7" s="50"/>
      <c r="H7" s="50"/>
      <c r="I7" s="50"/>
      <c r="J7" s="62" t="s">
        <v>315</v>
      </c>
      <c r="K7" s="62"/>
      <c r="L7" s="62"/>
      <c r="M7" s="62">
        <f>ВП!M7</f>
        <v>10</v>
      </c>
      <c r="N7" s="819">
        <f>ВП!N7</f>
        <v>0</v>
      </c>
      <c r="O7" s="65"/>
      <c r="P7" s="65"/>
      <c r="U7" s="51">
        <f>ВП!M7</f>
        <v>10</v>
      </c>
      <c r="V7" s="818">
        <f>ВП!N7</f>
        <v>0</v>
      </c>
    </row>
    <row r="8" spans="1:22" s="51" customFormat="1" ht="12.75" outlineLevel="1">
      <c r="A8" s="50"/>
      <c r="B8" s="61"/>
      <c r="C8" s="61"/>
      <c r="D8" s="61"/>
      <c r="E8" s="61"/>
      <c r="F8" s="61"/>
      <c r="G8" s="61"/>
      <c r="H8" s="61"/>
      <c r="I8" s="61"/>
      <c r="J8" s="62" t="s">
        <v>316</v>
      </c>
      <c r="K8" s="62"/>
      <c r="L8" s="62"/>
      <c r="M8" s="819">
        <f>ВП!M8</f>
        <v>2</v>
      </c>
      <c r="N8" s="819">
        <f>ВП!N8</f>
        <v>12</v>
      </c>
      <c r="O8" s="65"/>
      <c r="P8" s="65"/>
      <c r="U8" s="818">
        <f>ВП!M8</f>
        <v>2</v>
      </c>
      <c r="V8" s="818">
        <f>ВП!N8</f>
        <v>12</v>
      </c>
    </row>
    <row r="9" spans="1:22" s="51" customFormat="1" ht="12.75" outlineLevel="1">
      <c r="A9" s="50"/>
      <c r="B9" s="61"/>
      <c r="C9" s="61"/>
      <c r="D9" s="61"/>
      <c r="E9" s="61"/>
      <c r="F9" s="61"/>
      <c r="G9" s="61"/>
      <c r="H9" s="61"/>
      <c r="I9" s="61"/>
      <c r="J9" s="65" t="s">
        <v>338</v>
      </c>
      <c r="K9" s="65"/>
      <c r="L9" s="65"/>
      <c r="M9" s="819" t="e">
        <f>ВП!M9</f>
        <v>#REF!</v>
      </c>
      <c r="N9" s="819" t="e">
        <f>ВП!N9</f>
        <v>#REF!</v>
      </c>
      <c r="O9" s="65"/>
      <c r="P9" s="65"/>
      <c r="U9" s="818" t="e">
        <f>ВП!M9</f>
        <v>#REF!</v>
      </c>
      <c r="V9" s="818" t="e">
        <f>ВП!N9</f>
        <v>#REF!</v>
      </c>
    </row>
    <row r="10" spans="1:22" s="51" customFormat="1" ht="12.75" outlineLevel="1">
      <c r="A10" s="50"/>
      <c r="B10" s="61"/>
      <c r="C10" s="61"/>
      <c r="D10" s="61"/>
      <c r="E10" s="61"/>
      <c r="F10" s="61"/>
      <c r="G10" s="61"/>
      <c r="H10" s="61"/>
      <c r="I10" s="61"/>
      <c r="J10" s="65" t="s">
        <v>339</v>
      </c>
      <c r="K10" s="65"/>
      <c r="L10" s="65"/>
      <c r="M10" s="819" t="e">
        <f>ВП!M10</f>
        <v>#REF!</v>
      </c>
      <c r="N10" s="819" t="e">
        <f>ВП!N10</f>
        <v>#REF!</v>
      </c>
      <c r="O10" s="65"/>
      <c r="P10" s="65"/>
      <c r="U10" s="818" t="e">
        <f>ВП!M10</f>
        <v>#REF!</v>
      </c>
      <c r="V10" s="818" t="e">
        <f>ВП!N10</f>
        <v>#REF!</v>
      </c>
    </row>
    <row r="11" spans="1:22" s="51" customFormat="1" ht="12.75" outlineLevel="1">
      <c r="A11" s="50"/>
      <c r="B11" s="61"/>
      <c r="C11" s="61"/>
      <c r="D11" s="61"/>
      <c r="E11" s="61"/>
      <c r="F11" s="61"/>
      <c r="G11" s="61"/>
      <c r="H11" s="61"/>
      <c r="I11" s="61"/>
      <c r="J11" s="65" t="s">
        <v>399</v>
      </c>
      <c r="K11" s="65"/>
      <c r="L11" s="65"/>
      <c r="M11" s="823">
        <f>ВП!M11</f>
        <v>4.2999999999999997E-2</v>
      </c>
      <c r="N11" s="823">
        <f>ВП!N11</f>
        <v>3.7999999999999999E-2</v>
      </c>
      <c r="O11" s="65"/>
      <c r="P11" s="65"/>
      <c r="U11" s="812">
        <f>ВП!M11</f>
        <v>4.2999999999999997E-2</v>
      </c>
      <c r="V11" s="812">
        <f>ВП!N11</f>
        <v>3.7999999999999999E-2</v>
      </c>
    </row>
    <row r="12" spans="1:22" s="51" customFormat="1" ht="12.75" outlineLevel="1">
      <c r="A12" s="50"/>
      <c r="B12" s="61"/>
      <c r="C12" s="61"/>
      <c r="D12" s="61"/>
      <c r="E12" s="61"/>
      <c r="F12" s="61"/>
      <c r="G12" s="61"/>
      <c r="H12" s="61"/>
      <c r="I12" s="61"/>
      <c r="J12" s="65" t="s">
        <v>400</v>
      </c>
      <c r="K12" s="65"/>
      <c r="L12" s="65"/>
      <c r="M12" s="823">
        <f>ВП!M12</f>
        <v>5.8999999999999997E-2</v>
      </c>
      <c r="N12" s="823">
        <f>ВП!N12</f>
        <v>4.2000000000000003E-2</v>
      </c>
      <c r="O12" s="65"/>
      <c r="P12" s="65"/>
      <c r="U12" s="812">
        <f>ВП!M12</f>
        <v>5.8999999999999997E-2</v>
      </c>
      <c r="V12" s="812">
        <f>ВП!N12</f>
        <v>4.2000000000000003E-2</v>
      </c>
    </row>
    <row r="13" spans="1:22" s="51" customFormat="1" ht="12.75" outlineLevel="1">
      <c r="A13" s="50"/>
      <c r="B13" s="61"/>
      <c r="C13" s="61"/>
      <c r="D13" s="61"/>
      <c r="E13" s="61"/>
      <c r="F13" s="61"/>
      <c r="G13" s="61"/>
      <c r="H13" s="61"/>
      <c r="I13" s="61"/>
      <c r="J13" s="65" t="s">
        <v>389</v>
      </c>
      <c r="K13" s="65"/>
      <c r="L13" s="65"/>
      <c r="M13" s="819">
        <f>ВП!M13</f>
        <v>1.0589999999999999</v>
      </c>
      <c r="N13" s="819">
        <f>ВП!N13</f>
        <v>1.042</v>
      </c>
      <c r="O13" s="65"/>
      <c r="P13" s="65"/>
      <c r="U13" s="818">
        <f>ВП!M13</f>
        <v>1.0589999999999999</v>
      </c>
      <c r="V13" s="818">
        <f>ВП!N13</f>
        <v>1.042</v>
      </c>
    </row>
    <row r="14" spans="1:22" s="51" customFormat="1" ht="12.75" outlineLevel="1">
      <c r="A14" s="50"/>
      <c r="B14" s="61"/>
      <c r="C14" s="61"/>
      <c r="D14" s="61"/>
      <c r="E14" s="61"/>
      <c r="F14" s="61"/>
      <c r="G14" s="61"/>
      <c r="H14" s="61"/>
      <c r="I14" s="61"/>
      <c r="J14" s="65" t="s">
        <v>390</v>
      </c>
      <c r="K14" s="65"/>
      <c r="L14" s="65"/>
      <c r="M14" s="819">
        <f>ВП!M14</f>
        <v>1.0429999999999999</v>
      </c>
      <c r="N14" s="819">
        <f>ВП!N14</f>
        <v>1.034</v>
      </c>
      <c r="O14" s="65"/>
      <c r="P14" s="65"/>
      <c r="U14" s="818">
        <f>ВП!M14</f>
        <v>1.0429999999999999</v>
      </c>
      <c r="V14" s="818">
        <f>ВП!N14</f>
        <v>1.034</v>
      </c>
    </row>
    <row r="15" spans="1:22" s="51" customFormat="1" ht="12.75" outlineLevel="1">
      <c r="A15" s="50"/>
      <c r="B15" s="61"/>
      <c r="C15" s="61"/>
      <c r="D15" s="61"/>
      <c r="E15" s="61"/>
      <c r="F15" s="61"/>
      <c r="G15" s="61"/>
      <c r="H15" s="61"/>
      <c r="I15" s="61"/>
      <c r="J15" s="131" t="s">
        <v>391</v>
      </c>
      <c r="K15" s="219"/>
      <c r="L15" s="219"/>
      <c r="M15" s="819">
        <f>ВП!M15</f>
        <v>66.400000000000006</v>
      </c>
      <c r="N15" s="819">
        <f>ВП!N15</f>
        <v>64.900000000000006</v>
      </c>
      <c r="O15" s="65"/>
      <c r="P15" s="65"/>
      <c r="U15" s="818">
        <f>ВП!M15</f>
        <v>66.400000000000006</v>
      </c>
      <c r="V15" s="818">
        <f>ВП!N15</f>
        <v>64.900000000000006</v>
      </c>
    </row>
    <row r="16" spans="1:22" s="51" customFormat="1" ht="12.75" outlineLevel="1">
      <c r="A16" s="50"/>
      <c r="B16" s="50"/>
      <c r="C16" s="50"/>
      <c r="D16" s="50"/>
      <c r="E16" s="50"/>
      <c r="F16" s="50"/>
      <c r="G16" s="50"/>
      <c r="H16" s="50"/>
      <c r="I16" s="50"/>
      <c r="J16" s="219" t="s">
        <v>427</v>
      </c>
      <c r="K16" s="219"/>
      <c r="L16" s="219"/>
      <c r="M16" s="223" t="e">
        <f>IF(E29=0,0,E32/E29)</f>
        <v>#REF!</v>
      </c>
      <c r="N16" s="223" t="e">
        <f>M16</f>
        <v>#REF!</v>
      </c>
      <c r="O16" s="65"/>
      <c r="P16" s="65"/>
      <c r="U16" s="829" t="e">
        <f>ВП!M16</f>
        <v>#REF!</v>
      </c>
      <c r="V16" s="829" t="e">
        <f>ВП!N16</f>
        <v>#REF!</v>
      </c>
    </row>
    <row r="17" spans="1:22" s="51" customFormat="1" ht="12.75" outlineLevel="1">
      <c r="A17" s="50"/>
      <c r="B17" s="50"/>
      <c r="C17" s="50"/>
      <c r="D17" s="50"/>
      <c r="E17" s="50"/>
      <c r="F17" s="50"/>
      <c r="G17" s="50"/>
      <c r="H17" s="50"/>
      <c r="I17" s="50"/>
      <c r="J17" s="219" t="s">
        <v>428</v>
      </c>
      <c r="K17" s="219"/>
      <c r="L17" s="219"/>
      <c r="M17" s="223" t="e">
        <f>IF(E30=0,0,E33/E30)</f>
        <v>#REF!</v>
      </c>
      <c r="N17" s="223" t="e">
        <f>M17</f>
        <v>#REF!</v>
      </c>
      <c r="O17" s="65"/>
      <c r="P17" s="65"/>
      <c r="U17" s="829" t="e">
        <f>ВП!M17</f>
        <v>#REF!</v>
      </c>
      <c r="V17" s="829" t="e">
        <f>ВП!N17</f>
        <v>#REF!</v>
      </c>
    </row>
    <row r="18" spans="1:22" s="51" customFormat="1" ht="13.5" outlineLevel="1" thickBot="1">
      <c r="A18" s="50"/>
      <c r="B18" s="50"/>
      <c r="C18" s="61"/>
      <c r="D18" s="61"/>
      <c r="E18" s="61"/>
      <c r="F18" s="61"/>
      <c r="G18" s="61"/>
      <c r="H18" s="50"/>
      <c r="I18" s="50"/>
      <c r="J18" s="61"/>
      <c r="K18" s="219"/>
      <c r="L18" s="219"/>
      <c r="M18" s="223"/>
      <c r="N18" s="223"/>
      <c r="O18" s="65"/>
      <c r="P18" s="65"/>
    </row>
    <row r="19" spans="1:22" ht="14.45" customHeight="1">
      <c r="A19" s="1297"/>
      <c r="B19" s="1295" t="s">
        <v>0</v>
      </c>
      <c r="C19" s="1307" t="s">
        <v>143</v>
      </c>
      <c r="D19" s="1218" t="s">
        <v>191</v>
      </c>
      <c r="E19" s="1219"/>
      <c r="F19" s="1219"/>
      <c r="G19" s="1219"/>
      <c r="H19" s="1219"/>
      <c r="I19" s="1219"/>
      <c r="J19" s="1220"/>
      <c r="K19" s="650"/>
      <c r="L19" s="651"/>
      <c r="M19" s="1228" t="s">
        <v>380</v>
      </c>
      <c r="N19" s="1229"/>
      <c r="O19" s="1229"/>
      <c r="P19" s="1230"/>
    </row>
    <row r="20" spans="1:22" ht="39" customHeight="1">
      <c r="A20" s="1304"/>
      <c r="B20" s="1305"/>
      <c r="C20" s="1308"/>
      <c r="D20" s="1301" t="s">
        <v>517</v>
      </c>
      <c r="E20" s="1310"/>
      <c r="F20" s="1310"/>
      <c r="G20" s="1302"/>
      <c r="H20" s="1314" t="s">
        <v>417</v>
      </c>
      <c r="I20" s="1315"/>
      <c r="J20" s="1316"/>
      <c r="K20" s="521"/>
      <c r="L20" s="603"/>
      <c r="M20" s="1301" t="s">
        <v>518</v>
      </c>
      <c r="N20" s="1302"/>
      <c r="O20" s="1299" t="s">
        <v>417</v>
      </c>
      <c r="P20" s="1300"/>
    </row>
    <row r="21" spans="1:22" ht="26.25">
      <c r="A21" s="1298"/>
      <c r="B21" s="1306"/>
      <c r="C21" s="1309"/>
      <c r="D21" s="521" t="s">
        <v>423</v>
      </c>
      <c r="E21" s="522" t="s">
        <v>422</v>
      </c>
      <c r="F21" s="522">
        <v>2016</v>
      </c>
      <c r="G21" s="523">
        <v>2017</v>
      </c>
      <c r="H21" s="602" t="s">
        <v>424</v>
      </c>
      <c r="I21" s="522" t="s">
        <v>420</v>
      </c>
      <c r="J21" s="603" t="s">
        <v>421</v>
      </c>
      <c r="K21" s="521"/>
      <c r="L21" s="603"/>
      <c r="M21" s="521">
        <v>2016</v>
      </c>
      <c r="N21" s="523">
        <v>2017</v>
      </c>
      <c r="O21" s="602" t="s">
        <v>420</v>
      </c>
      <c r="P21" s="603" t="s">
        <v>421</v>
      </c>
    </row>
    <row r="22" spans="1:22" s="10" customFormat="1">
      <c r="A22" s="191" t="s">
        <v>7</v>
      </c>
      <c r="B22" s="192" t="s">
        <v>205</v>
      </c>
      <c r="C22" s="276" t="s">
        <v>144</v>
      </c>
      <c r="D22" s="524" t="e">
        <f t="shared" ref="D22:G22" si="0">D23+D26</f>
        <v>#REF!</v>
      </c>
      <c r="E22" s="525" t="e">
        <f t="shared" si="0"/>
        <v>#REF!</v>
      </c>
      <c r="F22" s="525" t="e">
        <f t="shared" si="0"/>
        <v>#REF!</v>
      </c>
      <c r="G22" s="526" t="e">
        <f t="shared" si="0"/>
        <v>#REF!</v>
      </c>
      <c r="H22" s="604" t="e">
        <f t="shared" ref="H22:J22" si="1">IF(D22=0,"-",E22/D22)</f>
        <v>#REF!</v>
      </c>
      <c r="I22" s="605" t="e">
        <f t="shared" si="1"/>
        <v>#REF!</v>
      </c>
      <c r="J22" s="606" t="e">
        <f t="shared" si="1"/>
        <v>#REF!</v>
      </c>
      <c r="K22" s="652"/>
      <c r="L22" s="606"/>
      <c r="M22" s="524" t="e">
        <f t="shared" ref="M22:N22" si="2">M23+M26</f>
        <v>#REF!</v>
      </c>
      <c r="N22" s="526" t="e">
        <f t="shared" si="2"/>
        <v>#REF!</v>
      </c>
      <c r="O22" s="604" t="e">
        <f>IF(E22=0,"-",M22/E22)</f>
        <v>#REF!</v>
      </c>
      <c r="P22" s="606" t="e">
        <f>IF(M22=0,"-",N22/M22)</f>
        <v>#REF!</v>
      </c>
      <c r="Q22" s="1"/>
    </row>
    <row r="23" spans="1:22">
      <c r="A23" s="193" t="s">
        <v>8</v>
      </c>
      <c r="B23" s="195" t="s">
        <v>5</v>
      </c>
      <c r="C23" s="277" t="s">
        <v>160</v>
      </c>
      <c r="D23" s="527" t="e">
        <f t="shared" ref="D23:G23" si="3">SUM(D24:D25)</f>
        <v>#REF!</v>
      </c>
      <c r="E23" s="528" t="e">
        <f t="shared" si="3"/>
        <v>#REF!</v>
      </c>
      <c r="F23" s="528" t="e">
        <f t="shared" si="3"/>
        <v>#REF!</v>
      </c>
      <c r="G23" s="529" t="e">
        <f t="shared" si="3"/>
        <v>#REF!</v>
      </c>
      <c r="H23" s="607" t="e">
        <f>IF(D23=0,"-",E23/D23)</f>
        <v>#REF!</v>
      </c>
      <c r="I23" s="608" t="e">
        <f>IF(E23=0,"-",F23/E23)</f>
        <v>#REF!</v>
      </c>
      <c r="J23" s="609" t="e">
        <f>IF(F23=0,"-",G23/F23)</f>
        <v>#REF!</v>
      </c>
      <c r="K23" s="653"/>
      <c r="L23" s="609"/>
      <c r="M23" s="527" t="e">
        <f t="shared" ref="M23:N23" si="4">SUM(M24:M25)</f>
        <v>#REF!</v>
      </c>
      <c r="N23" s="529" t="e">
        <f t="shared" si="4"/>
        <v>#REF!</v>
      </c>
      <c r="O23" s="695" t="e">
        <f t="shared" ref="O23:O73" si="5">IF(E23=0,"-",M23/E23)</f>
        <v>#REF!</v>
      </c>
      <c r="P23" s="696" t="e">
        <f t="shared" ref="P23:P86" si="6">IF(M23=0,"-",N23/M23)</f>
        <v>#REF!</v>
      </c>
    </row>
    <row r="24" spans="1:22" s="7" customFormat="1" outlineLevel="1">
      <c r="A24" s="499" t="s">
        <v>158</v>
      </c>
      <c r="B24" s="500" t="s">
        <v>154</v>
      </c>
      <c r="C24" s="501"/>
      <c r="D24" s="530"/>
      <c r="E24" s="531"/>
      <c r="F24" s="531"/>
      <c r="G24" s="532"/>
      <c r="H24" s="610" t="str">
        <f t="shared" ref="H24:J73" si="7">IF(D24=0,"-",E24/D24)</f>
        <v>-</v>
      </c>
      <c r="I24" s="611" t="str">
        <f t="shared" si="7"/>
        <v>-</v>
      </c>
      <c r="J24" s="612" t="str">
        <f t="shared" si="7"/>
        <v>-</v>
      </c>
      <c r="K24" s="654"/>
      <c r="L24" s="612"/>
      <c r="M24" s="530"/>
      <c r="N24" s="532"/>
      <c r="O24" s="697" t="str">
        <f t="shared" si="5"/>
        <v>-</v>
      </c>
      <c r="P24" s="698" t="str">
        <f t="shared" si="6"/>
        <v>-</v>
      </c>
    </row>
    <row r="25" spans="1:22" s="7" customFormat="1" outlineLevel="1">
      <c r="A25" s="198" t="s">
        <v>159</v>
      </c>
      <c r="B25" s="199" t="s">
        <v>157</v>
      </c>
      <c r="C25" s="278"/>
      <c r="D25" s="533" t="e">
        <f>#REF!</f>
        <v>#REF!</v>
      </c>
      <c r="E25" s="534" t="e">
        <f>#REF!</f>
        <v>#REF!</v>
      </c>
      <c r="F25" s="534" t="e">
        <f>#REF!</f>
        <v>#REF!</v>
      </c>
      <c r="G25" s="535" t="e">
        <f>#REF!</f>
        <v>#REF!</v>
      </c>
      <c r="H25" s="613" t="e">
        <f t="shared" si="7"/>
        <v>#REF!</v>
      </c>
      <c r="I25" s="614" t="e">
        <f t="shared" si="7"/>
        <v>#REF!</v>
      </c>
      <c r="J25" s="615" t="e">
        <f t="shared" si="7"/>
        <v>#REF!</v>
      </c>
      <c r="K25" s="655"/>
      <c r="L25" s="615"/>
      <c r="M25" s="533" t="e">
        <f>#REF!</f>
        <v>#REF!</v>
      </c>
      <c r="N25" s="535" t="e">
        <f>#REF!</f>
        <v>#REF!</v>
      </c>
      <c r="O25" s="699" t="e">
        <f t="shared" si="5"/>
        <v>#REF!</v>
      </c>
      <c r="P25" s="700" t="e">
        <f t="shared" si="6"/>
        <v>#REF!</v>
      </c>
    </row>
    <row r="26" spans="1:22">
      <c r="A26" s="427" t="s">
        <v>9</v>
      </c>
      <c r="B26" s="428" t="s">
        <v>6</v>
      </c>
      <c r="C26" s="429"/>
      <c r="D26" s="599"/>
      <c r="E26" s="600"/>
      <c r="F26" s="600"/>
      <c r="G26" s="601"/>
      <c r="H26" s="607" t="str">
        <f t="shared" si="7"/>
        <v>-</v>
      </c>
      <c r="I26" s="608" t="str">
        <f t="shared" si="7"/>
        <v>-</v>
      </c>
      <c r="J26" s="609" t="str">
        <f t="shared" si="7"/>
        <v>-</v>
      </c>
      <c r="K26" s="653"/>
      <c r="L26" s="609"/>
      <c r="M26" s="599"/>
      <c r="N26" s="601"/>
      <c r="O26" s="695" t="str">
        <f t="shared" si="5"/>
        <v>-</v>
      </c>
      <c r="P26" s="696" t="str">
        <f t="shared" si="6"/>
        <v>-</v>
      </c>
    </row>
    <row r="27" spans="1:22" s="10" customFormat="1" ht="26.25">
      <c r="A27" s="191" t="s">
        <v>12</v>
      </c>
      <c r="B27" s="192" t="s">
        <v>193</v>
      </c>
      <c r="C27" s="276" t="s">
        <v>150</v>
      </c>
      <c r="D27" s="477" t="e">
        <f>SUM(D28,D31,D34,D40,D46,D47,D56,D57,D58,D59,D38,D39)</f>
        <v>#REF!</v>
      </c>
      <c r="E27" s="478" t="e">
        <f>SUM(E28,E31,E34,E40,E46,E47,E56,E57,E58,E59,E38,E39)</f>
        <v>#REF!</v>
      </c>
      <c r="F27" s="478" t="e">
        <f>SUM(F28,F31,F34,F40,F46,F47,F56,F57,F58,F59,F38,F39)</f>
        <v>#REF!</v>
      </c>
      <c r="G27" s="479" t="e">
        <f>SUM(G28,G31,G34,G40,G46,G47,G56,G57,G58,G59,G38,G39)</f>
        <v>#REF!</v>
      </c>
      <c r="H27" s="616" t="e">
        <f t="shared" si="7"/>
        <v>#REF!</v>
      </c>
      <c r="I27" s="617" t="e">
        <f t="shared" si="7"/>
        <v>#REF!</v>
      </c>
      <c r="J27" s="618" t="e">
        <f t="shared" si="7"/>
        <v>#REF!</v>
      </c>
      <c r="K27" s="656" t="e">
        <f t="shared" ref="K27:L27" si="8">SUM(K28,K31,K34,K40,K46,K47,K56,K57,K58,K59,K38,K39)</f>
        <v>#REF!</v>
      </c>
      <c r="L27" s="618" t="e">
        <f t="shared" si="8"/>
        <v>#REF!</v>
      </c>
      <c r="M27" s="477" t="e">
        <f>SUM(M28,M31,M34,M40,M46,M47,M56,M57,M58,M59,M38,M39)</f>
        <v>#REF!</v>
      </c>
      <c r="N27" s="479" t="e">
        <f>SUM(N28,N31,N34,N40,N46,N47,N56,N57,N58,N59,N38,N39)</f>
        <v>#REF!</v>
      </c>
      <c r="O27" s="701" t="e">
        <f t="shared" si="5"/>
        <v>#REF!</v>
      </c>
      <c r="P27" s="702" t="e">
        <f t="shared" si="6"/>
        <v>#REF!</v>
      </c>
      <c r="Q27" s="54"/>
    </row>
    <row r="28" spans="1:22">
      <c r="A28" s="193" t="s">
        <v>13</v>
      </c>
      <c r="B28" s="194" t="s">
        <v>34</v>
      </c>
      <c r="C28" s="277" t="s">
        <v>145</v>
      </c>
      <c r="D28" s="536" t="e">
        <f t="shared" ref="D28:G28" si="9">SUM(D29:D30)</f>
        <v>#REF!</v>
      </c>
      <c r="E28" s="537" t="e">
        <f t="shared" si="9"/>
        <v>#REF!</v>
      </c>
      <c r="F28" s="537" t="e">
        <f t="shared" si="9"/>
        <v>#REF!</v>
      </c>
      <c r="G28" s="538" t="e">
        <f t="shared" si="9"/>
        <v>#REF!</v>
      </c>
      <c r="H28" s="607" t="e">
        <f t="shared" si="7"/>
        <v>#REF!</v>
      </c>
      <c r="I28" s="608" t="e">
        <f t="shared" si="7"/>
        <v>#REF!</v>
      </c>
      <c r="J28" s="609" t="e">
        <f t="shared" si="7"/>
        <v>#REF!</v>
      </c>
      <c r="K28" s="657" t="e">
        <f t="shared" ref="K28:L28" si="10">SUM(K29:K30)</f>
        <v>#REF!</v>
      </c>
      <c r="L28" s="658" t="e">
        <f t="shared" si="10"/>
        <v>#REF!</v>
      </c>
      <c r="M28" s="676">
        <f t="shared" ref="M28:N28" si="11">SUM(M29:M30)</f>
        <v>0</v>
      </c>
      <c r="N28" s="677">
        <f t="shared" si="11"/>
        <v>0</v>
      </c>
      <c r="O28" s="695" t="e">
        <f t="shared" si="5"/>
        <v>#REF!</v>
      </c>
      <c r="P28" s="696" t="str">
        <f t="shared" si="6"/>
        <v>-</v>
      </c>
      <c r="Q28" s="54"/>
    </row>
    <row r="29" spans="1:22" outlineLevel="1">
      <c r="A29" s="193" t="s">
        <v>14</v>
      </c>
      <c r="B29" s="195" t="s">
        <v>11</v>
      </c>
      <c r="C29" s="277"/>
      <c r="D29" s="536" t="e">
        <f>'годовая смета'!#REF!</f>
        <v>#REF!</v>
      </c>
      <c r="E29" s="537" t="e">
        <f>'годовая смета'!#REF!</f>
        <v>#REF!</v>
      </c>
      <c r="F29" s="537" t="e">
        <f>'годовая смета'!#REF!</f>
        <v>#REF!</v>
      </c>
      <c r="G29" s="538" t="e">
        <f>'годовая смета'!#REF!</f>
        <v>#REF!</v>
      </c>
      <c r="H29" s="607" t="e">
        <f t="shared" si="7"/>
        <v>#REF!</v>
      </c>
      <c r="I29" s="608" t="e">
        <f t="shared" si="7"/>
        <v>#REF!</v>
      </c>
      <c r="J29" s="609" t="e">
        <f t="shared" si="7"/>
        <v>#REF!</v>
      </c>
      <c r="K29" s="657" t="e">
        <f>E29*(1+M$11)*(1+M$9*(M$22-E$22)/E$22)</f>
        <v>#REF!</v>
      </c>
      <c r="L29" s="658" t="e">
        <f>M29*(1+N$11)*(1+N$9*(N$22-M$22)/M$22)</f>
        <v>#REF!</v>
      </c>
      <c r="M29" s="676"/>
      <c r="N29" s="677"/>
      <c r="O29" s="695" t="e">
        <f t="shared" si="5"/>
        <v>#REF!</v>
      </c>
      <c r="P29" s="696" t="str">
        <f t="shared" si="6"/>
        <v>-</v>
      </c>
      <c r="Q29" s="54"/>
    </row>
    <row r="30" spans="1:22" ht="26.25" outlineLevel="1">
      <c r="A30" s="193" t="s">
        <v>15</v>
      </c>
      <c r="B30" s="195" t="s">
        <v>10</v>
      </c>
      <c r="C30" s="277"/>
      <c r="D30" s="536" t="e">
        <f>'годовая смета'!#REF!</f>
        <v>#REF!</v>
      </c>
      <c r="E30" s="537" t="e">
        <f>'годовая смета'!#REF!</f>
        <v>#REF!</v>
      </c>
      <c r="F30" s="537" t="e">
        <f>'годовая смета'!#REF!</f>
        <v>#REF!</v>
      </c>
      <c r="G30" s="538" t="e">
        <f>'годовая смета'!#REF!</f>
        <v>#REF!</v>
      </c>
      <c r="H30" s="607" t="e">
        <f t="shared" si="7"/>
        <v>#REF!</v>
      </c>
      <c r="I30" s="608" t="e">
        <f t="shared" si="7"/>
        <v>#REF!</v>
      </c>
      <c r="J30" s="609" t="e">
        <f t="shared" si="7"/>
        <v>#REF!</v>
      </c>
      <c r="K30" s="657" t="e">
        <f>E30*(1+M$11)*(1+M$10*(M$22-E$22)/E$22)</f>
        <v>#REF!</v>
      </c>
      <c r="L30" s="658" t="e">
        <f>M30*(1+N$11)*(1+N$10*(N$22-M$22)/M$22)</f>
        <v>#REF!</v>
      </c>
      <c r="M30" s="676"/>
      <c r="N30" s="677"/>
      <c r="O30" s="695" t="e">
        <f t="shared" si="5"/>
        <v>#REF!</v>
      </c>
      <c r="P30" s="696" t="str">
        <f t="shared" si="6"/>
        <v>-</v>
      </c>
      <c r="Q30" s="54"/>
    </row>
    <row r="31" spans="1:22">
      <c r="A31" s="193" t="s">
        <v>16</v>
      </c>
      <c r="B31" s="194" t="s">
        <v>35</v>
      </c>
      <c r="C31" s="277" t="s">
        <v>146</v>
      </c>
      <c r="D31" s="536" t="e">
        <f t="shared" ref="D31:G31" si="12">SUM(D32:D33)</f>
        <v>#REF!</v>
      </c>
      <c r="E31" s="537" t="e">
        <f t="shared" si="12"/>
        <v>#REF!</v>
      </c>
      <c r="F31" s="537" t="e">
        <f t="shared" si="12"/>
        <v>#REF!</v>
      </c>
      <c r="G31" s="538" t="e">
        <f t="shared" si="12"/>
        <v>#REF!</v>
      </c>
      <c r="H31" s="607" t="e">
        <f t="shared" si="7"/>
        <v>#REF!</v>
      </c>
      <c r="I31" s="608" t="e">
        <f t="shared" si="7"/>
        <v>#REF!</v>
      </c>
      <c r="J31" s="609" t="e">
        <f t="shared" si="7"/>
        <v>#REF!</v>
      </c>
      <c r="K31" s="657" t="e">
        <f t="shared" ref="K31:L31" si="13">SUM(K32:K33)</f>
        <v>#REF!</v>
      </c>
      <c r="L31" s="658" t="e">
        <f t="shared" si="13"/>
        <v>#REF!</v>
      </c>
      <c r="M31" s="676" t="e">
        <f t="shared" ref="M31:N31" si="14">SUM(M32:M33)</f>
        <v>#REF!</v>
      </c>
      <c r="N31" s="677" t="e">
        <f t="shared" si="14"/>
        <v>#REF!</v>
      </c>
      <c r="O31" s="695" t="e">
        <f t="shared" si="5"/>
        <v>#REF!</v>
      </c>
      <c r="P31" s="696" t="e">
        <f t="shared" si="6"/>
        <v>#REF!</v>
      </c>
      <c r="Q31" s="54"/>
    </row>
    <row r="32" spans="1:22" outlineLevel="1">
      <c r="A32" s="193" t="s">
        <v>17</v>
      </c>
      <c r="B32" s="195" t="s">
        <v>11</v>
      </c>
      <c r="C32" s="277"/>
      <c r="D32" s="536" t="e">
        <f>'годовая смета'!#REF!</f>
        <v>#REF!</v>
      </c>
      <c r="E32" s="537" t="e">
        <f>'годовая смета'!#REF!</f>
        <v>#REF!</v>
      </c>
      <c r="F32" s="537" t="e">
        <f>'годовая смета'!#REF!</f>
        <v>#REF!</v>
      </c>
      <c r="G32" s="538" t="e">
        <f>'годовая смета'!#REF!</f>
        <v>#REF!</v>
      </c>
      <c r="H32" s="607" t="e">
        <f t="shared" si="7"/>
        <v>#REF!</v>
      </c>
      <c r="I32" s="608" t="e">
        <f t="shared" si="7"/>
        <v>#REF!</v>
      </c>
      <c r="J32" s="609" t="e">
        <f t="shared" si="7"/>
        <v>#REF!</v>
      </c>
      <c r="K32" s="659" t="e">
        <f>K29*M$16</f>
        <v>#REF!</v>
      </c>
      <c r="L32" s="660" t="e">
        <f>L29*N$16</f>
        <v>#REF!</v>
      </c>
      <c r="M32" s="676" t="e">
        <f>M29*M16</f>
        <v>#REF!</v>
      </c>
      <c r="N32" s="677" t="e">
        <f t="shared" ref="N32:N33" si="15">N29*N16</f>
        <v>#REF!</v>
      </c>
      <c r="O32" s="695" t="e">
        <f t="shared" si="5"/>
        <v>#REF!</v>
      </c>
      <c r="P32" s="696" t="e">
        <f t="shared" si="6"/>
        <v>#REF!</v>
      </c>
      <c r="Q32" s="54"/>
    </row>
    <row r="33" spans="1:17" ht="26.25" outlineLevel="1">
      <c r="A33" s="193" t="s">
        <v>18</v>
      </c>
      <c r="B33" s="195" t="s">
        <v>10</v>
      </c>
      <c r="C33" s="277"/>
      <c r="D33" s="536" t="e">
        <f>'годовая смета'!#REF!</f>
        <v>#REF!</v>
      </c>
      <c r="E33" s="537" t="e">
        <f>'годовая смета'!#REF!</f>
        <v>#REF!</v>
      </c>
      <c r="F33" s="537" t="e">
        <f>'годовая смета'!#REF!</f>
        <v>#REF!</v>
      </c>
      <c r="G33" s="538" t="e">
        <f>'годовая смета'!#REF!</f>
        <v>#REF!</v>
      </c>
      <c r="H33" s="607" t="e">
        <f t="shared" si="7"/>
        <v>#REF!</v>
      </c>
      <c r="I33" s="608" t="e">
        <f t="shared" si="7"/>
        <v>#REF!</v>
      </c>
      <c r="J33" s="609" t="e">
        <f t="shared" si="7"/>
        <v>#REF!</v>
      </c>
      <c r="K33" s="659" t="e">
        <f>K30*M$17</f>
        <v>#REF!</v>
      </c>
      <c r="L33" s="660" t="e">
        <f>L30*N$17</f>
        <v>#REF!</v>
      </c>
      <c r="M33" s="676" t="e">
        <f t="shared" ref="M33" si="16">M30*M17</f>
        <v>#REF!</v>
      </c>
      <c r="N33" s="677" t="e">
        <f t="shared" si="15"/>
        <v>#REF!</v>
      </c>
      <c r="O33" s="695" t="e">
        <f t="shared" si="5"/>
        <v>#REF!</v>
      </c>
      <c r="P33" s="696" t="e">
        <f t="shared" si="6"/>
        <v>#REF!</v>
      </c>
      <c r="Q33" s="54"/>
    </row>
    <row r="34" spans="1:17">
      <c r="A34" s="193" t="s">
        <v>19</v>
      </c>
      <c r="B34" s="194" t="s">
        <v>36</v>
      </c>
      <c r="C34" s="277"/>
      <c r="D34" s="536" t="e">
        <f>SUM(D35:D37)</f>
        <v>#REF!</v>
      </c>
      <c r="E34" s="537" t="e">
        <f t="shared" ref="E34:G34" si="17">SUM(E35:E37)</f>
        <v>#REF!</v>
      </c>
      <c r="F34" s="537" t="e">
        <f t="shared" si="17"/>
        <v>#REF!</v>
      </c>
      <c r="G34" s="538" t="e">
        <f t="shared" si="17"/>
        <v>#REF!</v>
      </c>
      <c r="H34" s="607" t="e">
        <f t="shared" si="7"/>
        <v>#REF!</v>
      </c>
      <c r="I34" s="608" t="e">
        <f t="shared" si="7"/>
        <v>#REF!</v>
      </c>
      <c r="J34" s="609" t="e">
        <f t="shared" si="7"/>
        <v>#REF!</v>
      </c>
      <c r="K34" s="657">
        <f t="shared" ref="K34:L34" si="18">SUM(K35:K37)</f>
        <v>0</v>
      </c>
      <c r="L34" s="658">
        <f t="shared" si="18"/>
        <v>0</v>
      </c>
      <c r="M34" s="676">
        <f t="shared" ref="M34:N34" si="19">SUM(M35:M37)</f>
        <v>0</v>
      </c>
      <c r="N34" s="677">
        <f t="shared" si="19"/>
        <v>0</v>
      </c>
      <c r="O34" s="695" t="e">
        <f t="shared" si="5"/>
        <v>#REF!</v>
      </c>
      <c r="P34" s="696" t="str">
        <f t="shared" si="6"/>
        <v>-</v>
      </c>
      <c r="Q34" s="54"/>
    </row>
    <row r="35" spans="1:17">
      <c r="A35" s="227" t="s">
        <v>465</v>
      </c>
      <c r="B35" s="230" t="s">
        <v>429</v>
      </c>
      <c r="C35" s="277"/>
      <c r="D35" s="536" t="e">
        <f>'годовая смета'!#REF!</f>
        <v>#REF!</v>
      </c>
      <c r="E35" s="537" t="e">
        <f>'годовая смета'!#REF!</f>
        <v>#REF!</v>
      </c>
      <c r="F35" s="537" t="e">
        <f>'годовая смета'!#REF!</f>
        <v>#REF!</v>
      </c>
      <c r="G35" s="538" t="e">
        <f>'годовая смета'!#REF!</f>
        <v>#REF!</v>
      </c>
      <c r="H35" s="607" t="e">
        <f t="shared" si="7"/>
        <v>#REF!</v>
      </c>
      <c r="I35" s="608" t="e">
        <f t="shared" si="7"/>
        <v>#REF!</v>
      </c>
      <c r="J35" s="609" t="e">
        <f t="shared" si="7"/>
        <v>#REF!</v>
      </c>
      <c r="K35" s="657"/>
      <c r="L35" s="658"/>
      <c r="M35" s="676"/>
      <c r="N35" s="677"/>
      <c r="O35" s="695" t="e">
        <f t="shared" si="5"/>
        <v>#REF!</v>
      </c>
      <c r="P35" s="696" t="str">
        <f t="shared" si="6"/>
        <v>-</v>
      </c>
      <c r="Q35" s="54"/>
    </row>
    <row r="36" spans="1:17">
      <c r="A36" s="193" t="s">
        <v>466</v>
      </c>
      <c r="B36" s="195" t="s">
        <v>454</v>
      </c>
      <c r="C36" s="277"/>
      <c r="D36" s="536" t="e">
        <f>'годовая смета'!#REF!</f>
        <v>#REF!</v>
      </c>
      <c r="E36" s="537" t="e">
        <f>'годовая смета'!#REF!</f>
        <v>#REF!</v>
      </c>
      <c r="F36" s="537" t="e">
        <f>'годовая смета'!#REF!</f>
        <v>#REF!</v>
      </c>
      <c r="G36" s="538" t="e">
        <f>'годовая смета'!#REF!</f>
        <v>#REF!</v>
      </c>
      <c r="H36" s="607" t="e">
        <f t="shared" si="7"/>
        <v>#REF!</v>
      </c>
      <c r="I36" s="608" t="e">
        <f t="shared" si="7"/>
        <v>#REF!</v>
      </c>
      <c r="J36" s="609" t="e">
        <f t="shared" si="7"/>
        <v>#REF!</v>
      </c>
      <c r="K36" s="657"/>
      <c r="L36" s="658"/>
      <c r="M36" s="676"/>
      <c r="N36" s="677"/>
      <c r="O36" s="695" t="e">
        <f t="shared" si="5"/>
        <v>#REF!</v>
      </c>
      <c r="P36" s="696" t="str">
        <f t="shared" si="6"/>
        <v>-</v>
      </c>
      <c r="Q36" s="54"/>
    </row>
    <row r="37" spans="1:17">
      <c r="A37" s="227" t="s">
        <v>467</v>
      </c>
      <c r="B37" s="230" t="s">
        <v>455</v>
      </c>
      <c r="C37" s="277"/>
      <c r="D37" s="536" t="e">
        <f>'годовая смета'!#REF!</f>
        <v>#REF!</v>
      </c>
      <c r="E37" s="537" t="e">
        <f>'годовая смета'!#REF!</f>
        <v>#REF!</v>
      </c>
      <c r="F37" s="537" t="e">
        <f>'годовая смета'!#REF!</f>
        <v>#REF!</v>
      </c>
      <c r="G37" s="538" t="e">
        <f>'годовая смета'!#REF!</f>
        <v>#REF!</v>
      </c>
      <c r="H37" s="607" t="e">
        <f t="shared" si="7"/>
        <v>#REF!</v>
      </c>
      <c r="I37" s="608" t="e">
        <f t="shared" si="7"/>
        <v>#REF!</v>
      </c>
      <c r="J37" s="609" t="e">
        <f t="shared" si="7"/>
        <v>#REF!</v>
      </c>
      <c r="K37" s="657"/>
      <c r="L37" s="658"/>
      <c r="M37" s="676"/>
      <c r="N37" s="677"/>
      <c r="O37" s="695" t="e">
        <f t="shared" si="5"/>
        <v>#REF!</v>
      </c>
      <c r="P37" s="696" t="str">
        <f t="shared" si="6"/>
        <v>-</v>
      </c>
      <c r="Q37" s="54"/>
    </row>
    <row r="38" spans="1:17" ht="51.75">
      <c r="A38" s="193" t="s">
        <v>44</v>
      </c>
      <c r="B38" s="285" t="s">
        <v>456</v>
      </c>
      <c r="C38" s="277"/>
      <c r="D38" s="536" t="e">
        <f>'годовая смета'!#REF!</f>
        <v>#REF!</v>
      </c>
      <c r="E38" s="537" t="e">
        <f>'годовая смета'!#REF!</f>
        <v>#REF!</v>
      </c>
      <c r="F38" s="537" t="e">
        <f>'годовая смета'!#REF!</f>
        <v>#REF!</v>
      </c>
      <c r="G38" s="538" t="e">
        <f>'годовая смета'!#REF!</f>
        <v>#REF!</v>
      </c>
      <c r="H38" s="607" t="e">
        <f t="shared" si="7"/>
        <v>#REF!</v>
      </c>
      <c r="I38" s="608" t="e">
        <f t="shared" si="7"/>
        <v>#REF!</v>
      </c>
      <c r="J38" s="609" t="e">
        <f t="shared" si="7"/>
        <v>#REF!</v>
      </c>
      <c r="K38" s="657"/>
      <c r="L38" s="658"/>
      <c r="M38" s="676"/>
      <c r="N38" s="677"/>
      <c r="O38" s="695" t="e">
        <f t="shared" si="5"/>
        <v>#REF!</v>
      </c>
      <c r="P38" s="696" t="str">
        <f t="shared" si="6"/>
        <v>-</v>
      </c>
      <c r="Q38" s="54"/>
    </row>
    <row r="39" spans="1:17" ht="26.25">
      <c r="A39" s="193" t="s">
        <v>50</v>
      </c>
      <c r="B39" s="285" t="s">
        <v>457</v>
      </c>
      <c r="C39" s="277"/>
      <c r="D39" s="536" t="e">
        <f>'годовая смета'!#REF!</f>
        <v>#REF!</v>
      </c>
      <c r="E39" s="537" t="e">
        <f>'годовая смета'!#REF!</f>
        <v>#REF!</v>
      </c>
      <c r="F39" s="537" t="e">
        <f>'годовая смета'!#REF!</f>
        <v>#REF!</v>
      </c>
      <c r="G39" s="538" t="e">
        <f>'годовая смета'!#REF!</f>
        <v>#REF!</v>
      </c>
      <c r="H39" s="607" t="e">
        <f t="shared" si="7"/>
        <v>#REF!</v>
      </c>
      <c r="I39" s="608" t="e">
        <f t="shared" si="7"/>
        <v>#REF!</v>
      </c>
      <c r="J39" s="609" t="e">
        <f t="shared" si="7"/>
        <v>#REF!</v>
      </c>
      <c r="K39" s="657"/>
      <c r="L39" s="658"/>
      <c r="M39" s="676"/>
      <c r="N39" s="677"/>
      <c r="O39" s="695" t="e">
        <f t="shared" si="5"/>
        <v>#REF!</v>
      </c>
      <c r="P39" s="696" t="str">
        <f t="shared" si="6"/>
        <v>-</v>
      </c>
      <c r="Q39" s="54"/>
    </row>
    <row r="40" spans="1:17" ht="26.25">
      <c r="A40" s="193" t="s">
        <v>51</v>
      </c>
      <c r="B40" s="194" t="s">
        <v>37</v>
      </c>
      <c r="C40" s="277" t="s">
        <v>147</v>
      </c>
      <c r="D40" s="536" t="e">
        <f>SUM(D41:D45)</f>
        <v>#REF!</v>
      </c>
      <c r="E40" s="537" t="e">
        <f t="shared" ref="E40:G40" si="20">SUM(E41:E45)</f>
        <v>#REF!</v>
      </c>
      <c r="F40" s="537" t="e">
        <f t="shared" si="20"/>
        <v>#REF!</v>
      </c>
      <c r="G40" s="538" t="e">
        <f t="shared" si="20"/>
        <v>#REF!</v>
      </c>
      <c r="H40" s="607" t="e">
        <f t="shared" si="7"/>
        <v>#REF!</v>
      </c>
      <c r="I40" s="608" t="e">
        <f t="shared" si="7"/>
        <v>#REF!</v>
      </c>
      <c r="J40" s="609" t="e">
        <f t="shared" si="7"/>
        <v>#REF!</v>
      </c>
      <c r="K40" s="657" t="e">
        <f t="shared" ref="K40:L40" si="21">SUM(K41:K45)</f>
        <v>#REF!</v>
      </c>
      <c r="L40" s="658" t="e">
        <f t="shared" si="21"/>
        <v>#REF!</v>
      </c>
      <c r="M40" s="676">
        <f t="shared" ref="M40:N40" si="22">SUM(M41:M45)</f>
        <v>0</v>
      </c>
      <c r="N40" s="677">
        <f t="shared" si="22"/>
        <v>0</v>
      </c>
      <c r="O40" s="695" t="e">
        <f t="shared" si="5"/>
        <v>#REF!</v>
      </c>
      <c r="P40" s="696" t="str">
        <f t="shared" si="6"/>
        <v>-</v>
      </c>
      <c r="Q40" s="54"/>
    </row>
    <row r="41" spans="1:17" outlineLevel="1">
      <c r="A41" s="193" t="s">
        <v>57</v>
      </c>
      <c r="B41" s="195" t="s">
        <v>20</v>
      </c>
      <c r="C41" s="277"/>
      <c r="D41" s="536" t="e">
        <f>'годовая смета'!#REF!</f>
        <v>#REF!</v>
      </c>
      <c r="E41" s="537" t="e">
        <f>'годовая смета'!#REF!</f>
        <v>#REF!</v>
      </c>
      <c r="F41" s="537" t="e">
        <f>'годовая смета'!#REF!</f>
        <v>#REF!</v>
      </c>
      <c r="G41" s="538" t="e">
        <f>'годовая смета'!#REF!</f>
        <v>#REF!</v>
      </c>
      <c r="H41" s="607" t="e">
        <f t="shared" si="7"/>
        <v>#REF!</v>
      </c>
      <c r="I41" s="608" t="e">
        <f t="shared" si="7"/>
        <v>#REF!</v>
      </c>
      <c r="J41" s="609" t="e">
        <f t="shared" si="7"/>
        <v>#REF!</v>
      </c>
      <c r="K41" s="657" t="e">
        <f>E41*M$13</f>
        <v>#REF!</v>
      </c>
      <c r="L41" s="658">
        <f>M41*N$13</f>
        <v>0</v>
      </c>
      <c r="M41" s="536"/>
      <c r="N41" s="538"/>
      <c r="O41" s="695" t="e">
        <f t="shared" si="5"/>
        <v>#REF!</v>
      </c>
      <c r="P41" s="696" t="str">
        <f t="shared" si="6"/>
        <v>-</v>
      </c>
      <c r="Q41" s="54"/>
    </row>
    <row r="42" spans="1:17" outlineLevel="1">
      <c r="A42" s="193" t="s">
        <v>58</v>
      </c>
      <c r="B42" s="195" t="s">
        <v>21</v>
      </c>
      <c r="C42" s="277"/>
      <c r="D42" s="536" t="e">
        <f>'годовая смета'!#REF!</f>
        <v>#REF!</v>
      </c>
      <c r="E42" s="537" t="e">
        <f>'годовая смета'!#REF!</f>
        <v>#REF!</v>
      </c>
      <c r="F42" s="537" t="e">
        <f>'годовая смета'!#REF!</f>
        <v>#REF!</v>
      </c>
      <c r="G42" s="538" t="e">
        <f>'годовая смета'!#REF!</f>
        <v>#REF!</v>
      </c>
      <c r="H42" s="607" t="e">
        <f t="shared" si="7"/>
        <v>#REF!</v>
      </c>
      <c r="I42" s="608" t="e">
        <f t="shared" si="7"/>
        <v>#REF!</v>
      </c>
      <c r="J42" s="609" t="e">
        <f t="shared" si="7"/>
        <v>#REF!</v>
      </c>
      <c r="K42" s="657" t="e">
        <f>E42*M$14</f>
        <v>#REF!</v>
      </c>
      <c r="L42" s="658">
        <f>M42*N$14</f>
        <v>0</v>
      </c>
      <c r="M42" s="536"/>
      <c r="N42" s="538"/>
      <c r="O42" s="695" t="e">
        <f t="shared" si="5"/>
        <v>#REF!</v>
      </c>
      <c r="P42" s="696" t="str">
        <f t="shared" si="6"/>
        <v>-</v>
      </c>
      <c r="Q42" s="54"/>
    </row>
    <row r="43" spans="1:17" ht="26.25" outlineLevel="1">
      <c r="A43" s="193" t="s">
        <v>59</v>
      </c>
      <c r="B43" s="195" t="s">
        <v>22</v>
      </c>
      <c r="C43" s="277"/>
      <c r="D43" s="536" t="e">
        <f>'годовая смета'!#REF!</f>
        <v>#REF!</v>
      </c>
      <c r="E43" s="537" t="e">
        <f>'годовая смета'!#REF!</f>
        <v>#REF!</v>
      </c>
      <c r="F43" s="537" t="e">
        <f>'годовая смета'!#REF!</f>
        <v>#REF!</v>
      </c>
      <c r="G43" s="538" t="e">
        <f>'годовая смета'!#REF!</f>
        <v>#REF!</v>
      </c>
      <c r="H43" s="607" t="e">
        <f t="shared" si="7"/>
        <v>#REF!</v>
      </c>
      <c r="I43" s="608" t="e">
        <f t="shared" si="7"/>
        <v>#REF!</v>
      </c>
      <c r="J43" s="609" t="e">
        <f t="shared" si="7"/>
        <v>#REF!</v>
      </c>
      <c r="K43" s="657" t="e">
        <f t="shared" ref="K43:K46" si="23">E43*(1+M$11)*(1+M$9*(M$22-E$22)/E$22)</f>
        <v>#REF!</v>
      </c>
      <c r="L43" s="658" t="e">
        <f t="shared" ref="L43:L46" si="24">M43*(1+N$11)*(1+N$9*(N$22-M$22)/M$22)</f>
        <v>#REF!</v>
      </c>
      <c r="M43" s="536"/>
      <c r="N43" s="538"/>
      <c r="O43" s="695" t="e">
        <f t="shared" si="5"/>
        <v>#REF!</v>
      </c>
      <c r="P43" s="696" t="str">
        <f t="shared" si="6"/>
        <v>-</v>
      </c>
      <c r="Q43" s="54"/>
    </row>
    <row r="44" spans="1:17" ht="26.25" outlineLevel="1">
      <c r="A44" s="193" t="s">
        <v>60</v>
      </c>
      <c r="B44" s="195" t="s">
        <v>23</v>
      </c>
      <c r="C44" s="277"/>
      <c r="D44" s="536" t="e">
        <f>'годовая смета'!#REF!</f>
        <v>#REF!</v>
      </c>
      <c r="E44" s="537" t="e">
        <f>'годовая смета'!#REF!</f>
        <v>#REF!</v>
      </c>
      <c r="F44" s="537" t="e">
        <f>'годовая смета'!#REF!</f>
        <v>#REF!</v>
      </c>
      <c r="G44" s="538" t="e">
        <f>'годовая смета'!#REF!</f>
        <v>#REF!</v>
      </c>
      <c r="H44" s="607" t="e">
        <f t="shared" si="7"/>
        <v>#REF!</v>
      </c>
      <c r="I44" s="608" t="e">
        <f t="shared" si="7"/>
        <v>#REF!</v>
      </c>
      <c r="J44" s="609" t="e">
        <f t="shared" si="7"/>
        <v>#REF!</v>
      </c>
      <c r="K44" s="657" t="e">
        <f t="shared" si="23"/>
        <v>#REF!</v>
      </c>
      <c r="L44" s="658" t="e">
        <f t="shared" si="24"/>
        <v>#REF!</v>
      </c>
      <c r="M44" s="536"/>
      <c r="N44" s="538"/>
      <c r="O44" s="695" t="e">
        <f t="shared" si="5"/>
        <v>#REF!</v>
      </c>
      <c r="P44" s="696" t="str">
        <f t="shared" si="6"/>
        <v>-</v>
      </c>
      <c r="Q44" s="54"/>
    </row>
    <row r="45" spans="1:17" outlineLevel="1">
      <c r="A45" s="193" t="s">
        <v>61</v>
      </c>
      <c r="B45" s="195" t="s">
        <v>24</v>
      </c>
      <c r="C45" s="277"/>
      <c r="D45" s="536" t="e">
        <f>'годовая смета'!#REF!</f>
        <v>#REF!</v>
      </c>
      <c r="E45" s="537" t="e">
        <f>'годовая смета'!#REF!</f>
        <v>#REF!</v>
      </c>
      <c r="F45" s="537" t="e">
        <f>'годовая смета'!#REF!</f>
        <v>#REF!</v>
      </c>
      <c r="G45" s="538" t="e">
        <f>'годовая смета'!#REF!</f>
        <v>#REF!</v>
      </c>
      <c r="H45" s="607" t="e">
        <f t="shared" si="7"/>
        <v>#REF!</v>
      </c>
      <c r="I45" s="608" t="e">
        <f t="shared" si="7"/>
        <v>#REF!</v>
      </c>
      <c r="J45" s="609" t="e">
        <f t="shared" si="7"/>
        <v>#REF!</v>
      </c>
      <c r="K45" s="657" t="e">
        <f t="shared" si="23"/>
        <v>#REF!</v>
      </c>
      <c r="L45" s="658" t="e">
        <f t="shared" si="24"/>
        <v>#REF!</v>
      </c>
      <c r="M45" s="678"/>
      <c r="N45" s="679"/>
      <c r="O45" s="695" t="e">
        <f t="shared" si="5"/>
        <v>#REF!</v>
      </c>
      <c r="P45" s="696" t="str">
        <f t="shared" si="6"/>
        <v>-</v>
      </c>
      <c r="Q45" s="54"/>
    </row>
    <row r="46" spans="1:17">
      <c r="A46" s="193" t="s">
        <v>52</v>
      </c>
      <c r="B46" s="194" t="s">
        <v>56</v>
      </c>
      <c r="C46" s="277"/>
      <c r="D46" s="536" t="e">
        <f>'годовая смета'!#REF!</f>
        <v>#REF!</v>
      </c>
      <c r="E46" s="537" t="e">
        <f>'годовая смета'!#REF!</f>
        <v>#REF!</v>
      </c>
      <c r="F46" s="537" t="e">
        <f>'годовая смета'!#REF!</f>
        <v>#REF!</v>
      </c>
      <c r="G46" s="538" t="e">
        <f>'годовая смета'!#REF!</f>
        <v>#REF!</v>
      </c>
      <c r="H46" s="607" t="e">
        <f t="shared" si="7"/>
        <v>#REF!</v>
      </c>
      <c r="I46" s="608" t="e">
        <f t="shared" si="7"/>
        <v>#REF!</v>
      </c>
      <c r="J46" s="609" t="e">
        <f t="shared" si="7"/>
        <v>#REF!</v>
      </c>
      <c r="K46" s="657" t="e">
        <f t="shared" si="23"/>
        <v>#REF!</v>
      </c>
      <c r="L46" s="658" t="e">
        <f t="shared" si="24"/>
        <v>#REF!</v>
      </c>
      <c r="M46" s="678"/>
      <c r="N46" s="679"/>
      <c r="O46" s="695" t="e">
        <f t="shared" si="5"/>
        <v>#REF!</v>
      </c>
      <c r="P46" s="696" t="str">
        <f t="shared" si="6"/>
        <v>-</v>
      </c>
      <c r="Q46" s="54"/>
    </row>
    <row r="47" spans="1:17" ht="26.25" outlineLevel="1">
      <c r="A47" s="193" t="s">
        <v>53</v>
      </c>
      <c r="B47" s="194" t="s">
        <v>25</v>
      </c>
      <c r="C47" s="277" t="s">
        <v>148</v>
      </c>
      <c r="D47" s="536" t="e">
        <f t="shared" ref="D47:G47" si="25">SUM(D48:D55)</f>
        <v>#REF!</v>
      </c>
      <c r="E47" s="537" t="e">
        <f t="shared" si="25"/>
        <v>#REF!</v>
      </c>
      <c r="F47" s="537" t="e">
        <f t="shared" si="25"/>
        <v>#REF!</v>
      </c>
      <c r="G47" s="538" t="e">
        <f t="shared" si="25"/>
        <v>#REF!</v>
      </c>
      <c r="H47" s="607" t="e">
        <f t="shared" si="7"/>
        <v>#REF!</v>
      </c>
      <c r="I47" s="608" t="e">
        <f t="shared" si="7"/>
        <v>#REF!</v>
      </c>
      <c r="J47" s="609" t="e">
        <f t="shared" si="7"/>
        <v>#REF!</v>
      </c>
      <c r="K47" s="657" t="e">
        <f t="shared" ref="K47:L47" si="26">SUM(K48:K55)</f>
        <v>#REF!</v>
      </c>
      <c r="L47" s="658">
        <f t="shared" si="26"/>
        <v>0</v>
      </c>
      <c r="M47" s="678">
        <f t="shared" ref="M47:N47" si="27">SUM(M48:M55)</f>
        <v>0</v>
      </c>
      <c r="N47" s="679">
        <f t="shared" si="27"/>
        <v>0</v>
      </c>
      <c r="O47" s="695" t="e">
        <f t="shared" si="5"/>
        <v>#REF!</v>
      </c>
      <c r="P47" s="696" t="str">
        <f t="shared" si="6"/>
        <v>-</v>
      </c>
      <c r="Q47" s="54"/>
    </row>
    <row r="48" spans="1:17" outlineLevel="1">
      <c r="A48" s="193" t="s">
        <v>468</v>
      </c>
      <c r="B48" s="195" t="s">
        <v>26</v>
      </c>
      <c r="C48" s="277"/>
      <c r="D48" s="536" t="e">
        <f>'годовая смета'!#REF!</f>
        <v>#REF!</v>
      </c>
      <c r="E48" s="537" t="e">
        <f>'годовая смета'!#REF!</f>
        <v>#REF!</v>
      </c>
      <c r="F48" s="537" t="e">
        <f>'годовая смета'!#REF!</f>
        <v>#REF!</v>
      </c>
      <c r="G48" s="538" t="e">
        <f>'годовая смета'!#REF!</f>
        <v>#REF!</v>
      </c>
      <c r="H48" s="607" t="e">
        <f t="shared" si="7"/>
        <v>#REF!</v>
      </c>
      <c r="I48" s="608" t="e">
        <f t="shared" si="7"/>
        <v>#REF!</v>
      </c>
      <c r="J48" s="609" t="e">
        <f t="shared" si="7"/>
        <v>#REF!</v>
      </c>
      <c r="K48" s="657" t="e">
        <f>E48*(1+M$11)</f>
        <v>#REF!</v>
      </c>
      <c r="L48" s="658">
        <f>M48*(1+N$11)</f>
        <v>0</v>
      </c>
      <c r="M48" s="678"/>
      <c r="N48" s="679"/>
      <c r="O48" s="695" t="e">
        <f t="shared" si="5"/>
        <v>#REF!</v>
      </c>
      <c r="P48" s="696" t="str">
        <f t="shared" si="6"/>
        <v>-</v>
      </c>
      <c r="Q48" s="54"/>
    </row>
    <row r="49" spans="1:17" outlineLevel="1">
      <c r="A49" s="193" t="s">
        <v>469</v>
      </c>
      <c r="B49" s="195" t="s">
        <v>27</v>
      </c>
      <c r="C49" s="277"/>
      <c r="D49" s="536" t="e">
        <f>'годовая смета'!#REF!</f>
        <v>#REF!</v>
      </c>
      <c r="E49" s="537" t="e">
        <f>'годовая смета'!#REF!</f>
        <v>#REF!</v>
      </c>
      <c r="F49" s="537" t="e">
        <f>'годовая смета'!#REF!</f>
        <v>#REF!</v>
      </c>
      <c r="G49" s="538" t="e">
        <f>'годовая смета'!#REF!</f>
        <v>#REF!</v>
      </c>
      <c r="H49" s="607" t="e">
        <f t="shared" si="7"/>
        <v>#REF!</v>
      </c>
      <c r="I49" s="608" t="e">
        <f t="shared" si="7"/>
        <v>#REF!</v>
      </c>
      <c r="J49" s="609" t="e">
        <f t="shared" si="7"/>
        <v>#REF!</v>
      </c>
      <c r="K49" s="657" t="e">
        <f t="shared" ref="K49:K58" si="28">E49*(1+M$11)</f>
        <v>#REF!</v>
      </c>
      <c r="L49" s="658">
        <f t="shared" ref="L49:L58" si="29">M49*(1+N$11)</f>
        <v>0</v>
      </c>
      <c r="M49" s="678"/>
      <c r="N49" s="679"/>
      <c r="O49" s="695" t="e">
        <f t="shared" si="5"/>
        <v>#REF!</v>
      </c>
      <c r="P49" s="696" t="str">
        <f t="shared" si="6"/>
        <v>-</v>
      </c>
      <c r="Q49" s="54"/>
    </row>
    <row r="50" spans="1:17" outlineLevel="1">
      <c r="A50" s="193" t="s">
        <v>470</v>
      </c>
      <c r="B50" s="195" t="s">
        <v>28</v>
      </c>
      <c r="C50" s="277"/>
      <c r="D50" s="536" t="e">
        <f>'годовая смета'!#REF!</f>
        <v>#REF!</v>
      </c>
      <c r="E50" s="537" t="e">
        <f>'годовая смета'!#REF!</f>
        <v>#REF!</v>
      </c>
      <c r="F50" s="537" t="e">
        <f>'годовая смета'!#REF!</f>
        <v>#REF!</v>
      </c>
      <c r="G50" s="538" t="e">
        <f>'годовая смета'!#REF!</f>
        <v>#REF!</v>
      </c>
      <c r="H50" s="607" t="e">
        <f t="shared" si="7"/>
        <v>#REF!</v>
      </c>
      <c r="I50" s="608" t="e">
        <f t="shared" si="7"/>
        <v>#REF!</v>
      </c>
      <c r="J50" s="609" t="e">
        <f t="shared" si="7"/>
        <v>#REF!</v>
      </c>
      <c r="K50" s="657" t="e">
        <f t="shared" si="28"/>
        <v>#REF!</v>
      </c>
      <c r="L50" s="658">
        <f t="shared" si="29"/>
        <v>0</v>
      </c>
      <c r="M50" s="678"/>
      <c r="N50" s="679"/>
      <c r="O50" s="695" t="e">
        <f t="shared" si="5"/>
        <v>#REF!</v>
      </c>
      <c r="P50" s="696" t="str">
        <f t="shared" si="6"/>
        <v>-</v>
      </c>
      <c r="Q50" s="54"/>
    </row>
    <row r="51" spans="1:17" outlineLevel="1">
      <c r="A51" s="193" t="s">
        <v>471</v>
      </c>
      <c r="B51" s="195" t="s">
        <v>29</v>
      </c>
      <c r="C51" s="277"/>
      <c r="D51" s="536" t="e">
        <f>'годовая смета'!#REF!</f>
        <v>#REF!</v>
      </c>
      <c r="E51" s="537" t="e">
        <f>'годовая смета'!#REF!</f>
        <v>#REF!</v>
      </c>
      <c r="F51" s="537" t="e">
        <f>'годовая смета'!#REF!</f>
        <v>#REF!</v>
      </c>
      <c r="G51" s="538" t="e">
        <f>'годовая смета'!#REF!</f>
        <v>#REF!</v>
      </c>
      <c r="H51" s="607" t="e">
        <f t="shared" si="7"/>
        <v>#REF!</v>
      </c>
      <c r="I51" s="608" t="e">
        <f t="shared" si="7"/>
        <v>#REF!</v>
      </c>
      <c r="J51" s="609" t="e">
        <f t="shared" si="7"/>
        <v>#REF!</v>
      </c>
      <c r="K51" s="657" t="e">
        <f t="shared" si="28"/>
        <v>#REF!</v>
      </c>
      <c r="L51" s="658">
        <f t="shared" si="29"/>
        <v>0</v>
      </c>
      <c r="M51" s="678"/>
      <c r="N51" s="679"/>
      <c r="O51" s="695" t="e">
        <f t="shared" si="5"/>
        <v>#REF!</v>
      </c>
      <c r="P51" s="696" t="str">
        <f t="shared" si="6"/>
        <v>-</v>
      </c>
      <c r="Q51" s="54"/>
    </row>
    <row r="52" spans="1:17" outlineLevel="1">
      <c r="A52" s="193" t="s">
        <v>472</v>
      </c>
      <c r="B52" s="195" t="s">
        <v>30</v>
      </c>
      <c r="C52" s="277"/>
      <c r="D52" s="536" t="e">
        <f>'годовая смета'!#REF!</f>
        <v>#REF!</v>
      </c>
      <c r="E52" s="537" t="e">
        <f>'годовая смета'!#REF!</f>
        <v>#REF!</v>
      </c>
      <c r="F52" s="537" t="e">
        <f>'годовая смета'!#REF!</f>
        <v>#REF!</v>
      </c>
      <c r="G52" s="538" t="e">
        <f>'годовая смета'!#REF!</f>
        <v>#REF!</v>
      </c>
      <c r="H52" s="607" t="e">
        <f t="shared" si="7"/>
        <v>#REF!</v>
      </c>
      <c r="I52" s="608" t="e">
        <f t="shared" si="7"/>
        <v>#REF!</v>
      </c>
      <c r="J52" s="609" t="e">
        <f t="shared" si="7"/>
        <v>#REF!</v>
      </c>
      <c r="K52" s="657" t="e">
        <f t="shared" si="28"/>
        <v>#REF!</v>
      </c>
      <c r="L52" s="658">
        <f t="shared" si="29"/>
        <v>0</v>
      </c>
      <c r="M52" s="678"/>
      <c r="N52" s="679"/>
      <c r="O52" s="695" t="e">
        <f t="shared" si="5"/>
        <v>#REF!</v>
      </c>
      <c r="P52" s="696" t="str">
        <f t="shared" si="6"/>
        <v>-</v>
      </c>
      <c r="Q52" s="54"/>
    </row>
    <row r="53" spans="1:17" outlineLevel="1">
      <c r="A53" s="193" t="s">
        <v>473</v>
      </c>
      <c r="B53" s="195" t="s">
        <v>31</v>
      </c>
      <c r="C53" s="277"/>
      <c r="D53" s="536" t="e">
        <f>'годовая смета'!#REF!</f>
        <v>#REF!</v>
      </c>
      <c r="E53" s="537" t="e">
        <f>'годовая смета'!#REF!</f>
        <v>#REF!</v>
      </c>
      <c r="F53" s="537" t="e">
        <f>'годовая смета'!#REF!</f>
        <v>#REF!</v>
      </c>
      <c r="G53" s="538" t="e">
        <f>'годовая смета'!#REF!</f>
        <v>#REF!</v>
      </c>
      <c r="H53" s="607" t="e">
        <f t="shared" si="7"/>
        <v>#REF!</v>
      </c>
      <c r="I53" s="608" t="e">
        <f t="shared" si="7"/>
        <v>#REF!</v>
      </c>
      <c r="J53" s="609" t="e">
        <f t="shared" si="7"/>
        <v>#REF!</v>
      </c>
      <c r="K53" s="657" t="e">
        <f t="shared" si="28"/>
        <v>#REF!</v>
      </c>
      <c r="L53" s="658">
        <f t="shared" si="29"/>
        <v>0</v>
      </c>
      <c r="M53" s="536"/>
      <c r="N53" s="538"/>
      <c r="O53" s="695" t="e">
        <f t="shared" si="5"/>
        <v>#REF!</v>
      </c>
      <c r="P53" s="696" t="str">
        <f t="shared" si="6"/>
        <v>-</v>
      </c>
      <c r="Q53" s="54"/>
    </row>
    <row r="54" spans="1:17" outlineLevel="1">
      <c r="A54" s="193" t="s">
        <v>474</v>
      </c>
      <c r="B54" s="195" t="s">
        <v>32</v>
      </c>
      <c r="C54" s="277"/>
      <c r="D54" s="536" t="e">
        <f>'годовая смета'!#REF!</f>
        <v>#REF!</v>
      </c>
      <c r="E54" s="537" t="e">
        <f>'годовая смета'!#REF!</f>
        <v>#REF!</v>
      </c>
      <c r="F54" s="537" t="e">
        <f>'годовая смета'!#REF!</f>
        <v>#REF!</v>
      </c>
      <c r="G54" s="538" t="e">
        <f>'годовая смета'!#REF!</f>
        <v>#REF!</v>
      </c>
      <c r="H54" s="607" t="e">
        <f t="shared" si="7"/>
        <v>#REF!</v>
      </c>
      <c r="I54" s="608" t="e">
        <f t="shared" si="7"/>
        <v>#REF!</v>
      </c>
      <c r="J54" s="609" t="e">
        <f t="shared" si="7"/>
        <v>#REF!</v>
      </c>
      <c r="K54" s="657" t="e">
        <f t="shared" si="28"/>
        <v>#REF!</v>
      </c>
      <c r="L54" s="658">
        <f t="shared" si="29"/>
        <v>0</v>
      </c>
      <c r="M54" s="536"/>
      <c r="N54" s="538"/>
      <c r="O54" s="695" t="e">
        <f t="shared" si="5"/>
        <v>#REF!</v>
      </c>
      <c r="P54" s="696" t="str">
        <f t="shared" si="6"/>
        <v>-</v>
      </c>
      <c r="Q54" s="54"/>
    </row>
    <row r="55" spans="1:17" outlineLevel="1">
      <c r="A55" s="193" t="s">
        <v>475</v>
      </c>
      <c r="B55" s="195" t="s">
        <v>33</v>
      </c>
      <c r="C55" s="277"/>
      <c r="D55" s="536" t="e">
        <f>'годовая смета'!#REF!</f>
        <v>#REF!</v>
      </c>
      <c r="E55" s="537" t="e">
        <f>'годовая смета'!#REF!</f>
        <v>#REF!</v>
      </c>
      <c r="F55" s="537" t="e">
        <f>'годовая смета'!#REF!</f>
        <v>#REF!</v>
      </c>
      <c r="G55" s="538" t="e">
        <f>'годовая смета'!#REF!</f>
        <v>#REF!</v>
      </c>
      <c r="H55" s="607" t="e">
        <f t="shared" si="7"/>
        <v>#REF!</v>
      </c>
      <c r="I55" s="608" t="e">
        <f t="shared" si="7"/>
        <v>#REF!</v>
      </c>
      <c r="J55" s="609" t="e">
        <f t="shared" si="7"/>
        <v>#REF!</v>
      </c>
      <c r="K55" s="657" t="e">
        <f t="shared" si="28"/>
        <v>#REF!</v>
      </c>
      <c r="L55" s="658">
        <f t="shared" si="29"/>
        <v>0</v>
      </c>
      <c r="M55" s="536"/>
      <c r="N55" s="538"/>
      <c r="O55" s="695" t="e">
        <f t="shared" si="5"/>
        <v>#REF!</v>
      </c>
      <c r="P55" s="696" t="str">
        <f t="shared" si="6"/>
        <v>-</v>
      </c>
      <c r="Q55" s="54"/>
    </row>
    <row r="56" spans="1:17">
      <c r="A56" s="193" t="s">
        <v>54</v>
      </c>
      <c r="B56" s="194" t="s">
        <v>38</v>
      </c>
      <c r="C56" s="277"/>
      <c r="D56" s="536" t="e">
        <f>'годовая смета'!#REF!</f>
        <v>#REF!</v>
      </c>
      <c r="E56" s="537" t="e">
        <f>'годовая смета'!#REF!</f>
        <v>#REF!</v>
      </c>
      <c r="F56" s="537" t="e">
        <f>'годовая смета'!#REF!</f>
        <v>#REF!</v>
      </c>
      <c r="G56" s="538" t="e">
        <f>'годовая смета'!#REF!</f>
        <v>#REF!</v>
      </c>
      <c r="H56" s="607" t="e">
        <f t="shared" si="7"/>
        <v>#REF!</v>
      </c>
      <c r="I56" s="608" t="e">
        <f t="shared" si="7"/>
        <v>#REF!</v>
      </c>
      <c r="J56" s="609" t="e">
        <f t="shared" si="7"/>
        <v>#REF!</v>
      </c>
      <c r="K56" s="657" t="e">
        <f t="shared" si="28"/>
        <v>#REF!</v>
      </c>
      <c r="L56" s="658">
        <f t="shared" si="29"/>
        <v>0</v>
      </c>
      <c r="M56" s="536"/>
      <c r="N56" s="538"/>
      <c r="O56" s="695" t="e">
        <f t="shared" si="5"/>
        <v>#REF!</v>
      </c>
      <c r="P56" s="696" t="str">
        <f t="shared" si="6"/>
        <v>-</v>
      </c>
      <c r="Q56" s="54"/>
    </row>
    <row r="57" spans="1:17">
      <c r="A57" s="193" t="s">
        <v>55</v>
      </c>
      <c r="B57" s="194" t="s">
        <v>39</v>
      </c>
      <c r="C57" s="277"/>
      <c r="D57" s="536" t="e">
        <f>'годовая смета'!#REF!</f>
        <v>#REF!</v>
      </c>
      <c r="E57" s="537" t="e">
        <f>'годовая смета'!#REF!</f>
        <v>#REF!</v>
      </c>
      <c r="F57" s="537" t="e">
        <f>'годовая смета'!#REF!</f>
        <v>#REF!</v>
      </c>
      <c r="G57" s="538" t="e">
        <f>'годовая смета'!#REF!</f>
        <v>#REF!</v>
      </c>
      <c r="H57" s="607" t="e">
        <f t="shared" si="7"/>
        <v>#REF!</v>
      </c>
      <c r="I57" s="608" t="e">
        <f t="shared" si="7"/>
        <v>#REF!</v>
      </c>
      <c r="J57" s="609" t="e">
        <f t="shared" si="7"/>
        <v>#REF!</v>
      </c>
      <c r="K57" s="657" t="e">
        <f t="shared" si="28"/>
        <v>#REF!</v>
      </c>
      <c r="L57" s="658">
        <f t="shared" si="29"/>
        <v>0</v>
      </c>
      <c r="M57" s="536"/>
      <c r="N57" s="538"/>
      <c r="O57" s="695" t="e">
        <f t="shared" si="5"/>
        <v>#REF!</v>
      </c>
      <c r="P57" s="696" t="str">
        <f t="shared" si="6"/>
        <v>-</v>
      </c>
      <c r="Q57" s="54"/>
    </row>
    <row r="58" spans="1:17">
      <c r="A58" s="193" t="s">
        <v>476</v>
      </c>
      <c r="B58" s="194" t="s">
        <v>40</v>
      </c>
      <c r="C58" s="277"/>
      <c r="D58" s="536" t="e">
        <f>'годовая смета'!#REF!</f>
        <v>#REF!</v>
      </c>
      <c r="E58" s="537" t="e">
        <f>'годовая смета'!#REF!</f>
        <v>#REF!</v>
      </c>
      <c r="F58" s="537" t="e">
        <f>'годовая смета'!#REF!</f>
        <v>#REF!</v>
      </c>
      <c r="G58" s="538" t="e">
        <f>'годовая смета'!#REF!</f>
        <v>#REF!</v>
      </c>
      <c r="H58" s="607" t="e">
        <f t="shared" si="7"/>
        <v>#REF!</v>
      </c>
      <c r="I58" s="608" t="e">
        <f t="shared" si="7"/>
        <v>#REF!</v>
      </c>
      <c r="J58" s="609" t="e">
        <f t="shared" si="7"/>
        <v>#REF!</v>
      </c>
      <c r="K58" s="657" t="e">
        <f t="shared" si="28"/>
        <v>#REF!</v>
      </c>
      <c r="L58" s="658">
        <f t="shared" si="29"/>
        <v>0</v>
      </c>
      <c r="M58" s="536"/>
      <c r="N58" s="538"/>
      <c r="O58" s="695" t="e">
        <f t="shared" si="5"/>
        <v>#REF!</v>
      </c>
      <c r="P58" s="696" t="str">
        <f t="shared" si="6"/>
        <v>-</v>
      </c>
      <c r="Q58" s="54"/>
    </row>
    <row r="59" spans="1:17">
      <c r="A59" s="193" t="s">
        <v>477</v>
      </c>
      <c r="B59" s="194" t="s">
        <v>41</v>
      </c>
      <c r="C59" s="277" t="s">
        <v>149</v>
      </c>
      <c r="D59" s="536" t="e">
        <f t="shared" ref="D59:G59" si="30">SUM(D60:D61)</f>
        <v>#REF!</v>
      </c>
      <c r="E59" s="537" t="e">
        <f t="shared" si="30"/>
        <v>#REF!</v>
      </c>
      <c r="F59" s="537" t="e">
        <f t="shared" si="30"/>
        <v>#REF!</v>
      </c>
      <c r="G59" s="538" t="e">
        <f t="shared" si="30"/>
        <v>#REF!</v>
      </c>
      <c r="H59" s="607" t="e">
        <f t="shared" si="7"/>
        <v>#REF!</v>
      </c>
      <c r="I59" s="608" t="e">
        <f t="shared" si="7"/>
        <v>#REF!</v>
      </c>
      <c r="J59" s="609" t="e">
        <f t="shared" si="7"/>
        <v>#REF!</v>
      </c>
      <c r="K59" s="657" t="e">
        <f t="shared" ref="K59:L59" si="31">SUM(K60:K61)</f>
        <v>#REF!</v>
      </c>
      <c r="L59" s="658">
        <f t="shared" si="31"/>
        <v>0</v>
      </c>
      <c r="M59" s="678">
        <f>SUM(M60:M61)</f>
        <v>0</v>
      </c>
      <c r="N59" s="679">
        <f>SUM(N60:N61)</f>
        <v>0</v>
      </c>
      <c r="O59" s="695" t="e">
        <f t="shared" si="5"/>
        <v>#REF!</v>
      </c>
      <c r="P59" s="696" t="str">
        <f t="shared" si="6"/>
        <v>-</v>
      </c>
      <c r="Q59" s="54"/>
    </row>
    <row r="60" spans="1:17" outlineLevel="1">
      <c r="A60" s="193" t="s">
        <v>478</v>
      </c>
      <c r="B60" s="195" t="s">
        <v>42</v>
      </c>
      <c r="C60" s="277"/>
      <c r="D60" s="536" t="e">
        <f>'годовая смета'!#REF!</f>
        <v>#REF!</v>
      </c>
      <c r="E60" s="537" t="e">
        <f>'годовая смета'!#REF!</f>
        <v>#REF!</v>
      </c>
      <c r="F60" s="537" t="e">
        <f>'годовая смета'!#REF!</f>
        <v>#REF!</v>
      </c>
      <c r="G60" s="538" t="e">
        <f>'годовая смета'!#REF!</f>
        <v>#REF!</v>
      </c>
      <c r="H60" s="607" t="e">
        <f t="shared" si="7"/>
        <v>#REF!</v>
      </c>
      <c r="I60" s="608" t="e">
        <f t="shared" si="7"/>
        <v>#REF!</v>
      </c>
      <c r="J60" s="609" t="e">
        <f t="shared" si="7"/>
        <v>#REF!</v>
      </c>
      <c r="K60" s="657" t="e">
        <f t="shared" ref="K60:K61" si="32">E60*(1+M$11)</f>
        <v>#REF!</v>
      </c>
      <c r="L60" s="658">
        <f t="shared" ref="L60:L61" si="33">M60*(1+N$11)</f>
        <v>0</v>
      </c>
      <c r="M60" s="678"/>
      <c r="N60" s="679"/>
      <c r="O60" s="695" t="e">
        <f t="shared" si="5"/>
        <v>#REF!</v>
      </c>
      <c r="P60" s="696" t="str">
        <f t="shared" si="6"/>
        <v>-</v>
      </c>
      <c r="Q60" s="54"/>
    </row>
    <row r="61" spans="1:17" outlineLevel="1">
      <c r="A61" s="193" t="s">
        <v>479</v>
      </c>
      <c r="B61" s="195" t="s">
        <v>43</v>
      </c>
      <c r="C61" s="277"/>
      <c r="D61" s="536" t="e">
        <f>'годовая смета'!#REF!</f>
        <v>#REF!</v>
      </c>
      <c r="E61" s="537" t="e">
        <f>'годовая смета'!#REF!</f>
        <v>#REF!</v>
      </c>
      <c r="F61" s="537" t="e">
        <f>'годовая смета'!#REF!</f>
        <v>#REF!</v>
      </c>
      <c r="G61" s="538" t="e">
        <f>'годовая смета'!#REF!</f>
        <v>#REF!</v>
      </c>
      <c r="H61" s="607" t="e">
        <f t="shared" si="7"/>
        <v>#REF!</v>
      </c>
      <c r="I61" s="608" t="e">
        <f t="shared" si="7"/>
        <v>#REF!</v>
      </c>
      <c r="J61" s="609" t="e">
        <f t="shared" si="7"/>
        <v>#REF!</v>
      </c>
      <c r="K61" s="657" t="e">
        <f t="shared" si="32"/>
        <v>#REF!</v>
      </c>
      <c r="L61" s="658">
        <f t="shared" si="33"/>
        <v>0</v>
      </c>
      <c r="M61" s="678"/>
      <c r="N61" s="679"/>
      <c r="O61" s="695" t="e">
        <f t="shared" si="5"/>
        <v>#REF!</v>
      </c>
      <c r="P61" s="696" t="str">
        <f t="shared" si="6"/>
        <v>-</v>
      </c>
      <c r="Q61" s="54"/>
    </row>
    <row r="62" spans="1:17" s="10" customFormat="1" ht="26.25" customHeight="1">
      <c r="A62" s="191" t="s">
        <v>67</v>
      </c>
      <c r="B62" s="192" t="s">
        <v>325</v>
      </c>
      <c r="C62" s="276" t="s">
        <v>273</v>
      </c>
      <c r="D62" s="477" t="e">
        <f t="shared" ref="D62:G62" si="34">IF(D22=0,0,D27/D22)</f>
        <v>#REF!</v>
      </c>
      <c r="E62" s="478" t="e">
        <f t="shared" si="34"/>
        <v>#REF!</v>
      </c>
      <c r="F62" s="478" t="e">
        <f t="shared" si="34"/>
        <v>#REF!</v>
      </c>
      <c r="G62" s="479" t="e">
        <f t="shared" si="34"/>
        <v>#REF!</v>
      </c>
      <c r="H62" s="616" t="e">
        <f t="shared" si="7"/>
        <v>#REF!</v>
      </c>
      <c r="I62" s="617" t="e">
        <f t="shared" si="7"/>
        <v>#REF!</v>
      </c>
      <c r="J62" s="618" t="e">
        <f t="shared" si="7"/>
        <v>#REF!</v>
      </c>
      <c r="K62" s="656"/>
      <c r="L62" s="618"/>
      <c r="M62" s="680" t="e">
        <f t="shared" ref="M62:N62" si="35">IF(M22=0,0,M27/M22)</f>
        <v>#REF!</v>
      </c>
      <c r="N62" s="681" t="e">
        <f t="shared" si="35"/>
        <v>#REF!</v>
      </c>
      <c r="O62" s="701" t="e">
        <f t="shared" si="5"/>
        <v>#REF!</v>
      </c>
      <c r="P62" s="702" t="e">
        <f t="shared" si="6"/>
        <v>#REF!</v>
      </c>
      <c r="Q62" s="1"/>
    </row>
    <row r="63" spans="1:17" s="10" customFormat="1">
      <c r="A63" s="191" t="s">
        <v>68</v>
      </c>
      <c r="B63" s="192" t="s">
        <v>194</v>
      </c>
      <c r="C63" s="276" t="s">
        <v>151</v>
      </c>
      <c r="D63" s="477" t="e">
        <f t="shared" ref="D63:G63" si="36">SUM(D64:D66)</f>
        <v>#REF!</v>
      </c>
      <c r="E63" s="478" t="e">
        <f t="shared" si="36"/>
        <v>#REF!</v>
      </c>
      <c r="F63" s="478" t="e">
        <f t="shared" si="36"/>
        <v>#REF!</v>
      </c>
      <c r="G63" s="479" t="e">
        <f t="shared" si="36"/>
        <v>#REF!</v>
      </c>
      <c r="H63" s="616" t="e">
        <f t="shared" si="7"/>
        <v>#REF!</v>
      </c>
      <c r="I63" s="617" t="e">
        <f t="shared" si="7"/>
        <v>#REF!</v>
      </c>
      <c r="J63" s="618" t="e">
        <f t="shared" si="7"/>
        <v>#REF!</v>
      </c>
      <c r="K63" s="656"/>
      <c r="L63" s="618"/>
      <c r="M63" s="680" t="e">
        <f t="shared" ref="M63:N63" si="37">SUM(M64:M66)</f>
        <v>#REF!</v>
      </c>
      <c r="N63" s="681" t="e">
        <f t="shared" si="37"/>
        <v>#REF!</v>
      </c>
      <c r="O63" s="701" t="e">
        <f t="shared" si="5"/>
        <v>#REF!</v>
      </c>
      <c r="P63" s="702" t="e">
        <f t="shared" si="6"/>
        <v>#REF!</v>
      </c>
      <c r="Q63" s="1"/>
    </row>
    <row r="64" spans="1:17" ht="38.25">
      <c r="A64" s="193" t="s">
        <v>75</v>
      </c>
      <c r="B64" s="196" t="s">
        <v>71</v>
      </c>
      <c r="C64" s="277"/>
      <c r="D64" s="536" t="e">
        <f>'годовая смета'!#REF!</f>
        <v>#REF!</v>
      </c>
      <c r="E64" s="537" t="e">
        <f>'годовая смета'!#REF!</f>
        <v>#REF!</v>
      </c>
      <c r="F64" s="537" t="e">
        <f>'годовая смета'!#REF!</f>
        <v>#REF!</v>
      </c>
      <c r="G64" s="538" t="e">
        <f>'годовая смета'!#REF!</f>
        <v>#REF!</v>
      </c>
      <c r="H64" s="607" t="e">
        <f t="shared" si="7"/>
        <v>#REF!</v>
      </c>
      <c r="I64" s="608" t="e">
        <f t="shared" si="7"/>
        <v>#REF!</v>
      </c>
      <c r="J64" s="609" t="e">
        <f t="shared" si="7"/>
        <v>#REF!</v>
      </c>
      <c r="K64" s="653"/>
      <c r="L64" s="609"/>
      <c r="M64" s="678" t="e">
        <f>'Прочие расходы'!E20</f>
        <v>#REF!</v>
      </c>
      <c r="N64" s="679" t="e">
        <f>'Прочие расходы'!E21</f>
        <v>#REF!</v>
      </c>
      <c r="O64" s="695" t="e">
        <f t="shared" si="5"/>
        <v>#REF!</v>
      </c>
      <c r="P64" s="696" t="e">
        <f t="shared" si="6"/>
        <v>#REF!</v>
      </c>
    </row>
    <row r="65" spans="1:26" ht="25.5">
      <c r="A65" s="193" t="s">
        <v>76</v>
      </c>
      <c r="B65" s="196" t="s">
        <v>70</v>
      </c>
      <c r="C65" s="277"/>
      <c r="D65" s="536" t="e">
        <f>'годовая смета'!#REF!</f>
        <v>#REF!</v>
      </c>
      <c r="E65" s="537" t="e">
        <f>'годовая смета'!#REF!</f>
        <v>#REF!</v>
      </c>
      <c r="F65" s="537" t="e">
        <f>'годовая смета'!#REF!</f>
        <v>#REF!</v>
      </c>
      <c r="G65" s="538" t="e">
        <f>'годовая смета'!#REF!</f>
        <v>#REF!</v>
      </c>
      <c r="H65" s="607" t="e">
        <f t="shared" si="7"/>
        <v>#REF!</v>
      </c>
      <c r="I65" s="608" t="e">
        <f t="shared" si="7"/>
        <v>#REF!</v>
      </c>
      <c r="J65" s="609" t="e">
        <f t="shared" si="7"/>
        <v>#REF!</v>
      </c>
      <c r="K65" s="653"/>
      <c r="L65" s="609"/>
      <c r="M65" s="536" t="e">
        <f>'Прочие расходы'!E24</f>
        <v>#REF!</v>
      </c>
      <c r="N65" s="538" t="e">
        <f>'Прочие расходы'!E25</f>
        <v>#REF!</v>
      </c>
      <c r="O65" s="695" t="e">
        <f t="shared" si="5"/>
        <v>#REF!</v>
      </c>
      <c r="P65" s="696" t="e">
        <f t="shared" si="6"/>
        <v>#REF!</v>
      </c>
    </row>
    <row r="66" spans="1:26" ht="25.5">
      <c r="A66" s="193" t="s">
        <v>77</v>
      </c>
      <c r="B66" s="196" t="s">
        <v>1</v>
      </c>
      <c r="C66" s="277"/>
      <c r="D66" s="536" t="e">
        <f>'годовая смета'!#REF!</f>
        <v>#REF!</v>
      </c>
      <c r="E66" s="537" t="e">
        <f>'годовая смета'!#REF!</f>
        <v>#REF!</v>
      </c>
      <c r="F66" s="537" t="e">
        <f>'годовая смета'!#REF!</f>
        <v>#REF!</v>
      </c>
      <c r="G66" s="538" t="e">
        <f>'годовая смета'!#REF!</f>
        <v>#REF!</v>
      </c>
      <c r="H66" s="607" t="e">
        <f t="shared" si="7"/>
        <v>#REF!</v>
      </c>
      <c r="I66" s="608" t="e">
        <f t="shared" si="7"/>
        <v>#REF!</v>
      </c>
      <c r="J66" s="609" t="e">
        <f t="shared" si="7"/>
        <v>#REF!</v>
      </c>
      <c r="K66" s="653"/>
      <c r="L66" s="609"/>
      <c r="M66" s="536" t="e">
        <f>'Прочие расходы'!E28</f>
        <v>#REF!</v>
      </c>
      <c r="N66" s="538" t="e">
        <f>'Прочие расходы'!E29</f>
        <v>#REF!</v>
      </c>
      <c r="O66" s="695" t="e">
        <f t="shared" si="5"/>
        <v>#REF!</v>
      </c>
      <c r="P66" s="696" t="e">
        <f t="shared" si="6"/>
        <v>#REF!</v>
      </c>
    </row>
    <row r="67" spans="1:26" s="10" customFormat="1" ht="26.25">
      <c r="A67" s="191" t="s">
        <v>72</v>
      </c>
      <c r="B67" s="192" t="s">
        <v>332</v>
      </c>
      <c r="C67" s="276" t="s">
        <v>152</v>
      </c>
      <c r="D67" s="477" t="e">
        <f t="shared" ref="D67:G67" si="38">IF(D22=0,0,D63/D22)</f>
        <v>#REF!</v>
      </c>
      <c r="E67" s="478" t="e">
        <f t="shared" si="38"/>
        <v>#REF!</v>
      </c>
      <c r="F67" s="478" t="e">
        <f t="shared" si="38"/>
        <v>#REF!</v>
      </c>
      <c r="G67" s="479" t="e">
        <f t="shared" si="38"/>
        <v>#REF!</v>
      </c>
      <c r="H67" s="616" t="e">
        <f t="shared" si="7"/>
        <v>#REF!</v>
      </c>
      <c r="I67" s="617" t="e">
        <f t="shared" si="7"/>
        <v>#REF!</v>
      </c>
      <c r="J67" s="618" t="e">
        <f t="shared" si="7"/>
        <v>#REF!</v>
      </c>
      <c r="K67" s="656"/>
      <c r="L67" s="618"/>
      <c r="M67" s="477" t="e">
        <f t="shared" ref="M67:N67" si="39">IF(M22=0,0,M63/M22)</f>
        <v>#REF!</v>
      </c>
      <c r="N67" s="479" t="e">
        <f t="shared" si="39"/>
        <v>#REF!</v>
      </c>
      <c r="O67" s="701" t="e">
        <f t="shared" si="5"/>
        <v>#REF!</v>
      </c>
      <c r="P67" s="702" t="e">
        <f t="shared" si="6"/>
        <v>#REF!</v>
      </c>
      <c r="Q67" s="1"/>
    </row>
    <row r="68" spans="1:26" s="10" customFormat="1" ht="25.5">
      <c r="A68" s="191" t="s">
        <v>78</v>
      </c>
      <c r="B68" s="197" t="s">
        <v>195</v>
      </c>
      <c r="C68" s="276" t="s">
        <v>153</v>
      </c>
      <c r="D68" s="477" t="e">
        <f>D27+D63</f>
        <v>#REF!</v>
      </c>
      <c r="E68" s="478" t="e">
        <f t="shared" ref="E68:G68" si="40">E27+E63</f>
        <v>#REF!</v>
      </c>
      <c r="F68" s="478" t="e">
        <f t="shared" si="40"/>
        <v>#REF!</v>
      </c>
      <c r="G68" s="479" t="e">
        <f t="shared" si="40"/>
        <v>#REF!</v>
      </c>
      <c r="H68" s="616" t="e">
        <f t="shared" si="7"/>
        <v>#REF!</v>
      </c>
      <c r="I68" s="617" t="e">
        <f t="shared" si="7"/>
        <v>#REF!</v>
      </c>
      <c r="J68" s="618" t="e">
        <f t="shared" si="7"/>
        <v>#REF!</v>
      </c>
      <c r="K68" s="656"/>
      <c r="L68" s="618"/>
      <c r="M68" s="477" t="e">
        <f>M27+M63</f>
        <v>#REF!</v>
      </c>
      <c r="N68" s="479" t="e">
        <f>N27+N63</f>
        <v>#REF!</v>
      </c>
      <c r="O68" s="701" t="e">
        <f t="shared" si="5"/>
        <v>#REF!</v>
      </c>
      <c r="P68" s="702" t="e">
        <f t="shared" si="6"/>
        <v>#REF!</v>
      </c>
      <c r="Q68" s="1"/>
    </row>
    <row r="69" spans="1:26">
      <c r="A69" s="193" t="s">
        <v>79</v>
      </c>
      <c r="B69" s="195" t="s">
        <v>5</v>
      </c>
      <c r="C69" s="277"/>
      <c r="D69" s="536" t="e">
        <f t="shared" ref="D69:G69" si="41">D68-D72</f>
        <v>#REF!</v>
      </c>
      <c r="E69" s="537" t="e">
        <f t="shared" si="41"/>
        <v>#REF!</v>
      </c>
      <c r="F69" s="537" t="e">
        <f t="shared" si="41"/>
        <v>#REF!</v>
      </c>
      <c r="G69" s="538" t="e">
        <f t="shared" si="41"/>
        <v>#REF!</v>
      </c>
      <c r="H69" s="607" t="e">
        <f t="shared" si="7"/>
        <v>#REF!</v>
      </c>
      <c r="I69" s="608" t="e">
        <f t="shared" si="7"/>
        <v>#REF!</v>
      </c>
      <c r="J69" s="609" t="e">
        <f t="shared" si="7"/>
        <v>#REF!</v>
      </c>
      <c r="K69" s="653"/>
      <c r="L69" s="609"/>
      <c r="M69" s="536" t="e">
        <f>M68-M72</f>
        <v>#REF!</v>
      </c>
      <c r="N69" s="538" t="e">
        <f>N68-N72</f>
        <v>#REF!</v>
      </c>
      <c r="O69" s="695" t="e">
        <f t="shared" si="5"/>
        <v>#REF!</v>
      </c>
      <c r="P69" s="696" t="e">
        <f t="shared" si="6"/>
        <v>#REF!</v>
      </c>
    </row>
    <row r="70" spans="1:26" s="7" customFormat="1" outlineLevel="1">
      <c r="A70" s="499" t="s">
        <v>155</v>
      </c>
      <c r="B70" s="500" t="s">
        <v>154</v>
      </c>
      <c r="C70" s="501" t="s">
        <v>162</v>
      </c>
      <c r="D70" s="539" t="e">
        <f t="shared" ref="D70:G70" si="42">D69-D71</f>
        <v>#REF!</v>
      </c>
      <c r="E70" s="540" t="e">
        <f t="shared" si="42"/>
        <v>#REF!</v>
      </c>
      <c r="F70" s="540" t="e">
        <f t="shared" si="42"/>
        <v>#REF!</v>
      </c>
      <c r="G70" s="541" t="e">
        <f t="shared" si="42"/>
        <v>#REF!</v>
      </c>
      <c r="H70" s="610" t="e">
        <f t="shared" si="7"/>
        <v>#REF!</v>
      </c>
      <c r="I70" s="611" t="e">
        <f t="shared" si="7"/>
        <v>#REF!</v>
      </c>
      <c r="J70" s="612" t="e">
        <f t="shared" si="7"/>
        <v>#REF!</v>
      </c>
      <c r="K70" s="654"/>
      <c r="L70" s="612"/>
      <c r="M70" s="539" t="e">
        <f>M69-M71</f>
        <v>#REF!</v>
      </c>
      <c r="N70" s="541" t="e">
        <f>N69-N71</f>
        <v>#REF!</v>
      </c>
      <c r="O70" s="697" t="e">
        <f t="shared" si="5"/>
        <v>#REF!</v>
      </c>
      <c r="P70" s="698" t="e">
        <f t="shared" si="6"/>
        <v>#REF!</v>
      </c>
    </row>
    <row r="71" spans="1:26" s="7" customFormat="1" ht="26.25" outlineLevel="1">
      <c r="A71" s="198" t="s">
        <v>156</v>
      </c>
      <c r="B71" s="199" t="s">
        <v>166</v>
      </c>
      <c r="C71" s="278" t="s">
        <v>161</v>
      </c>
      <c r="D71" s="542" t="e">
        <f t="shared" ref="D71:G71" si="43">IF(D25=0,0,D69/D23*D25)</f>
        <v>#REF!</v>
      </c>
      <c r="E71" s="543" t="e">
        <f t="shared" si="43"/>
        <v>#REF!</v>
      </c>
      <c r="F71" s="543" t="e">
        <f t="shared" si="43"/>
        <v>#REF!</v>
      </c>
      <c r="G71" s="544" t="e">
        <f t="shared" si="43"/>
        <v>#REF!</v>
      </c>
      <c r="H71" s="613" t="e">
        <f t="shared" si="7"/>
        <v>#REF!</v>
      </c>
      <c r="I71" s="614" t="e">
        <f t="shared" si="7"/>
        <v>#REF!</v>
      </c>
      <c r="J71" s="615" t="e">
        <f t="shared" si="7"/>
        <v>#REF!</v>
      </c>
      <c r="K71" s="655"/>
      <c r="L71" s="615"/>
      <c r="M71" s="542" t="e">
        <f>IF(M25=0,0,M69/M23*M25)</f>
        <v>#REF!</v>
      </c>
      <c r="N71" s="544" t="e">
        <f>IF(N25=0,0,N69/N23*N25)</f>
        <v>#REF!</v>
      </c>
      <c r="O71" s="699" t="e">
        <f t="shared" si="5"/>
        <v>#REF!</v>
      </c>
      <c r="P71" s="700" t="e">
        <f t="shared" si="6"/>
        <v>#REF!</v>
      </c>
    </row>
    <row r="72" spans="1:26">
      <c r="A72" s="193" t="s">
        <v>80</v>
      </c>
      <c r="B72" s="195" t="s">
        <v>6</v>
      </c>
      <c r="C72" s="277"/>
      <c r="D72" s="536" t="e">
        <f t="shared" ref="D72:G72" si="44">IF(D22=0,0,D68/D22*D26)</f>
        <v>#REF!</v>
      </c>
      <c r="E72" s="537" t="e">
        <f t="shared" si="44"/>
        <v>#REF!</v>
      </c>
      <c r="F72" s="537" t="e">
        <f t="shared" si="44"/>
        <v>#REF!</v>
      </c>
      <c r="G72" s="538" t="e">
        <f t="shared" si="44"/>
        <v>#REF!</v>
      </c>
      <c r="H72" s="607" t="e">
        <f t="shared" si="7"/>
        <v>#REF!</v>
      </c>
      <c r="I72" s="608" t="e">
        <f t="shared" si="7"/>
        <v>#REF!</v>
      </c>
      <c r="J72" s="609" t="e">
        <f t="shared" si="7"/>
        <v>#REF!</v>
      </c>
      <c r="K72" s="653"/>
      <c r="L72" s="609"/>
      <c r="M72" s="536" t="e">
        <f>IF(M22=0,0,M68/M22*M26)</f>
        <v>#REF!</v>
      </c>
      <c r="N72" s="538" t="e">
        <f>IF(N22=0,0,N68/N22*N26)</f>
        <v>#REF!</v>
      </c>
      <c r="O72" s="695" t="e">
        <f t="shared" si="5"/>
        <v>#REF!</v>
      </c>
      <c r="P72" s="696" t="e">
        <f t="shared" si="6"/>
        <v>#REF!</v>
      </c>
    </row>
    <row r="73" spans="1:26" s="10" customFormat="1" ht="25.5">
      <c r="A73" s="191" t="s">
        <v>81</v>
      </c>
      <c r="B73" s="197" t="s">
        <v>323</v>
      </c>
      <c r="C73" s="276" t="s">
        <v>163</v>
      </c>
      <c r="D73" s="477" t="e">
        <f t="shared" ref="D73:G73" si="45">IF(D22=0,0,D68/D22)</f>
        <v>#REF!</v>
      </c>
      <c r="E73" s="478" t="e">
        <f t="shared" si="45"/>
        <v>#REF!</v>
      </c>
      <c r="F73" s="478" t="e">
        <f t="shared" si="45"/>
        <v>#REF!</v>
      </c>
      <c r="G73" s="479" t="e">
        <f t="shared" si="45"/>
        <v>#REF!</v>
      </c>
      <c r="H73" s="616" t="e">
        <f t="shared" si="7"/>
        <v>#REF!</v>
      </c>
      <c r="I73" s="617" t="e">
        <f t="shared" si="7"/>
        <v>#REF!</v>
      </c>
      <c r="J73" s="618" t="e">
        <f t="shared" si="7"/>
        <v>#REF!</v>
      </c>
      <c r="K73" s="656"/>
      <c r="L73" s="618"/>
      <c r="M73" s="477" t="e">
        <f>IF(M22=0,0,M68/M22)</f>
        <v>#REF!</v>
      </c>
      <c r="N73" s="479" t="e">
        <f>IF(N22=0,0,N68/N22)</f>
        <v>#REF!</v>
      </c>
      <c r="O73" s="701" t="e">
        <f t="shared" si="5"/>
        <v>#REF!</v>
      </c>
      <c r="P73" s="702" t="e">
        <f t="shared" si="6"/>
        <v>#REF!</v>
      </c>
      <c r="Q73" s="1"/>
      <c r="S73" s="1"/>
      <c r="T73" s="1"/>
      <c r="U73" s="1"/>
      <c r="V73" s="1"/>
    </row>
    <row r="74" spans="1:26" s="10" customFormat="1" ht="35.25" customHeight="1">
      <c r="A74" s="191" t="s">
        <v>82</v>
      </c>
      <c r="B74" s="192" t="s">
        <v>196</v>
      </c>
      <c r="C74" s="276" t="s">
        <v>164</v>
      </c>
      <c r="D74" s="545" t="s">
        <v>267</v>
      </c>
      <c r="E74" s="546" t="s">
        <v>267</v>
      </c>
      <c r="F74" s="546" t="s">
        <v>267</v>
      </c>
      <c r="G74" s="547" t="s">
        <v>267</v>
      </c>
      <c r="H74" s="619" t="s">
        <v>267</v>
      </c>
      <c r="I74" s="620" t="s">
        <v>267</v>
      </c>
      <c r="J74" s="621" t="s">
        <v>267</v>
      </c>
      <c r="K74" s="661"/>
      <c r="L74" s="621"/>
      <c r="M74" s="477" t="e">
        <f>#REF!</f>
        <v>#REF!</v>
      </c>
      <c r="N74" s="682" t="e">
        <f>#REF!</f>
        <v>#REF!</v>
      </c>
      <c r="O74" s="619" t="s">
        <v>267</v>
      </c>
      <c r="P74" s="703" t="e">
        <f t="shared" si="6"/>
        <v>#REF!</v>
      </c>
      <c r="Q74" s="1"/>
      <c r="S74" s="1"/>
      <c r="T74" s="1"/>
      <c r="U74" s="1"/>
      <c r="V74" s="1"/>
      <c r="W74" s="407"/>
      <c r="X74" s="407"/>
      <c r="Y74" s="407"/>
      <c r="Z74" s="407"/>
    </row>
    <row r="75" spans="1:26">
      <c r="A75" s="193" t="s">
        <v>83</v>
      </c>
      <c r="B75" s="195" t="s">
        <v>5</v>
      </c>
      <c r="C75" s="277"/>
      <c r="D75" s="548" t="s">
        <v>267</v>
      </c>
      <c r="E75" s="549" t="s">
        <v>267</v>
      </c>
      <c r="F75" s="549" t="s">
        <v>267</v>
      </c>
      <c r="G75" s="550" t="s">
        <v>267</v>
      </c>
      <c r="H75" s="622" t="s">
        <v>267</v>
      </c>
      <c r="I75" s="623" t="s">
        <v>267</v>
      </c>
      <c r="J75" s="624" t="s">
        <v>267</v>
      </c>
      <c r="K75" s="662"/>
      <c r="L75" s="624"/>
      <c r="M75" s="536" t="e">
        <f>M74*Доходы_регул.!$E$13</f>
        <v>#REF!</v>
      </c>
      <c r="N75" s="538" t="e">
        <f>N74*Доходы_регул.!$E$13</f>
        <v>#REF!</v>
      </c>
      <c r="O75" s="622" t="s">
        <v>267</v>
      </c>
      <c r="P75" s="703" t="e">
        <f t="shared" si="6"/>
        <v>#REF!</v>
      </c>
      <c r="W75" s="384"/>
      <c r="X75" s="384"/>
      <c r="Y75" s="384"/>
      <c r="Z75" s="384"/>
    </row>
    <row r="76" spans="1:26">
      <c r="A76" s="193" t="s">
        <v>84</v>
      </c>
      <c r="B76" s="195" t="s">
        <v>6</v>
      </c>
      <c r="C76" s="277"/>
      <c r="D76" s="548" t="s">
        <v>267</v>
      </c>
      <c r="E76" s="549" t="s">
        <v>267</v>
      </c>
      <c r="F76" s="549" t="s">
        <v>267</v>
      </c>
      <c r="G76" s="550" t="s">
        <v>267</v>
      </c>
      <c r="H76" s="622" t="s">
        <v>267</v>
      </c>
      <c r="I76" s="623" t="s">
        <v>267</v>
      </c>
      <c r="J76" s="624" t="s">
        <v>267</v>
      </c>
      <c r="K76" s="662"/>
      <c r="L76" s="624"/>
      <c r="M76" s="536" t="e">
        <f>M74-M75</f>
        <v>#REF!</v>
      </c>
      <c r="N76" s="538" t="e">
        <f>N74-N75</f>
        <v>#REF!</v>
      </c>
      <c r="O76" s="622" t="s">
        <v>267</v>
      </c>
      <c r="P76" s="703" t="e">
        <f t="shared" si="6"/>
        <v>#REF!</v>
      </c>
      <c r="W76" s="407"/>
      <c r="X76" s="407"/>
      <c r="Y76" s="407"/>
      <c r="Z76" s="384"/>
    </row>
    <row r="77" spans="1:26" s="10" customFormat="1" ht="26.25">
      <c r="A77" s="191" t="s">
        <v>85</v>
      </c>
      <c r="B77" s="192" t="s">
        <v>329</v>
      </c>
      <c r="C77" s="276" t="s">
        <v>165</v>
      </c>
      <c r="D77" s="551" t="s">
        <v>267</v>
      </c>
      <c r="E77" s="552" t="s">
        <v>267</v>
      </c>
      <c r="F77" s="552" t="s">
        <v>267</v>
      </c>
      <c r="G77" s="553" t="s">
        <v>267</v>
      </c>
      <c r="H77" s="625" t="s">
        <v>267</v>
      </c>
      <c r="I77" s="626" t="s">
        <v>267</v>
      </c>
      <c r="J77" s="627" t="s">
        <v>267</v>
      </c>
      <c r="K77" s="663"/>
      <c r="L77" s="627"/>
      <c r="M77" s="683" t="e">
        <f t="shared" ref="M77:N77" si="46">IF(M22=0,0,M74/M22)</f>
        <v>#REF!</v>
      </c>
      <c r="N77" s="684" t="e">
        <f t="shared" si="46"/>
        <v>#REF!</v>
      </c>
      <c r="O77" s="625" t="s">
        <v>267</v>
      </c>
      <c r="P77" s="703" t="e">
        <f t="shared" si="6"/>
        <v>#REF!</v>
      </c>
      <c r="Q77" s="1"/>
      <c r="S77" s="1"/>
      <c r="T77" s="1"/>
      <c r="U77" s="1"/>
      <c r="V77" s="1"/>
    </row>
    <row r="78" spans="1:26" s="10" customFormat="1" ht="26.25">
      <c r="A78" s="191" t="s">
        <v>86</v>
      </c>
      <c r="B78" s="192" t="s">
        <v>197</v>
      </c>
      <c r="C78" s="276" t="s">
        <v>167</v>
      </c>
      <c r="D78" s="545" t="s">
        <v>267</v>
      </c>
      <c r="E78" s="546" t="s">
        <v>267</v>
      </c>
      <c r="F78" s="546" t="s">
        <v>267</v>
      </c>
      <c r="G78" s="547" t="s">
        <v>267</v>
      </c>
      <c r="H78" s="619" t="s">
        <v>267</v>
      </c>
      <c r="I78" s="620" t="s">
        <v>267</v>
      </c>
      <c r="J78" s="621" t="s">
        <v>267</v>
      </c>
      <c r="K78" s="661"/>
      <c r="L78" s="621"/>
      <c r="M78" s="477" t="e">
        <f t="shared" ref="M78:N78" si="47">M79+M80</f>
        <v>#REF!</v>
      </c>
      <c r="N78" s="479" t="e">
        <f t="shared" si="47"/>
        <v>#REF!</v>
      </c>
      <c r="O78" s="619" t="s">
        <v>267</v>
      </c>
      <c r="P78" s="703" t="e">
        <f t="shared" si="6"/>
        <v>#REF!</v>
      </c>
      <c r="Q78" s="1"/>
      <c r="S78" s="1"/>
      <c r="T78" s="1"/>
      <c r="U78" s="1"/>
      <c r="V78" s="1"/>
    </row>
    <row r="79" spans="1:26">
      <c r="A79" s="193" t="s">
        <v>102</v>
      </c>
      <c r="B79" s="195" t="s">
        <v>5</v>
      </c>
      <c r="C79" s="277"/>
      <c r="D79" s="548" t="s">
        <v>267</v>
      </c>
      <c r="E79" s="549" t="s">
        <v>267</v>
      </c>
      <c r="F79" s="549" t="s">
        <v>267</v>
      </c>
      <c r="G79" s="550" t="s">
        <v>267</v>
      </c>
      <c r="H79" s="622" t="s">
        <v>267</v>
      </c>
      <c r="I79" s="623" t="s">
        <v>267</v>
      </c>
      <c r="J79" s="624" t="s">
        <v>267</v>
      </c>
      <c r="K79" s="662"/>
      <c r="L79" s="624"/>
      <c r="M79" s="536" t="e">
        <f t="shared" ref="M79:N79" si="48">M69+M75</f>
        <v>#REF!</v>
      </c>
      <c r="N79" s="538" t="e">
        <f t="shared" si="48"/>
        <v>#REF!</v>
      </c>
      <c r="O79" s="622" t="s">
        <v>267</v>
      </c>
      <c r="P79" s="703" t="e">
        <f t="shared" si="6"/>
        <v>#REF!</v>
      </c>
    </row>
    <row r="80" spans="1:26">
      <c r="A80" s="193" t="s">
        <v>103</v>
      </c>
      <c r="B80" s="195" t="s">
        <v>6</v>
      </c>
      <c r="C80" s="277"/>
      <c r="D80" s="548" t="s">
        <v>267</v>
      </c>
      <c r="E80" s="549" t="s">
        <v>267</v>
      </c>
      <c r="F80" s="549" t="s">
        <v>267</v>
      </c>
      <c r="G80" s="550" t="s">
        <v>267</v>
      </c>
      <c r="H80" s="622" t="s">
        <v>267</v>
      </c>
      <c r="I80" s="623" t="s">
        <v>267</v>
      </c>
      <c r="J80" s="624" t="s">
        <v>267</v>
      </c>
      <c r="K80" s="662"/>
      <c r="L80" s="624"/>
      <c r="M80" s="536" t="e">
        <f t="shared" ref="M80:N80" si="49">M72+M76</f>
        <v>#REF!</v>
      </c>
      <c r="N80" s="538" t="e">
        <f t="shared" si="49"/>
        <v>#REF!</v>
      </c>
      <c r="O80" s="622" t="s">
        <v>267</v>
      </c>
      <c r="P80" s="703" t="e">
        <f t="shared" si="6"/>
        <v>#REF!</v>
      </c>
    </row>
    <row r="81" spans="1:25" s="10" customFormat="1" ht="26.25">
      <c r="A81" s="191" t="s">
        <v>104</v>
      </c>
      <c r="B81" s="192" t="s">
        <v>330</v>
      </c>
      <c r="C81" s="276" t="s">
        <v>168</v>
      </c>
      <c r="D81" s="554" t="s">
        <v>267</v>
      </c>
      <c r="E81" s="555" t="s">
        <v>267</v>
      </c>
      <c r="F81" s="555" t="s">
        <v>267</v>
      </c>
      <c r="G81" s="556" t="s">
        <v>267</v>
      </c>
      <c r="H81" s="628" t="s">
        <v>267</v>
      </c>
      <c r="I81" s="629" t="s">
        <v>267</v>
      </c>
      <c r="J81" s="630" t="s">
        <v>267</v>
      </c>
      <c r="K81" s="664"/>
      <c r="L81" s="630"/>
      <c r="M81" s="685" t="e">
        <f t="shared" ref="M81:N81" si="50">IF(M22=0,0,M78/M22)</f>
        <v>#REF!</v>
      </c>
      <c r="N81" s="686" t="e">
        <f t="shared" si="50"/>
        <v>#REF!</v>
      </c>
      <c r="O81" s="628" t="s">
        <v>267</v>
      </c>
      <c r="P81" s="703" t="e">
        <f t="shared" si="6"/>
        <v>#REF!</v>
      </c>
      <c r="Q81" s="1"/>
    </row>
    <row r="82" spans="1:25" s="10" customFormat="1" ht="26.25">
      <c r="A82" s="191" t="s">
        <v>105</v>
      </c>
      <c r="B82" s="192" t="s">
        <v>198</v>
      </c>
      <c r="C82" s="276"/>
      <c r="D82" s="545" t="s">
        <v>267</v>
      </c>
      <c r="E82" s="546" t="s">
        <v>267</v>
      </c>
      <c r="F82" s="546" t="s">
        <v>267</v>
      </c>
      <c r="G82" s="547" t="s">
        <v>267</v>
      </c>
      <c r="H82" s="619" t="s">
        <v>267</v>
      </c>
      <c r="I82" s="620" t="s">
        <v>267</v>
      </c>
      <c r="J82" s="621" t="s">
        <v>267</v>
      </c>
      <c r="K82" s="661"/>
      <c r="L82" s="621"/>
      <c r="M82" s="477">
        <f t="shared" ref="M82:N82" si="51">SUM(M83:M84)</f>
        <v>0</v>
      </c>
      <c r="N82" s="479">
        <f t="shared" si="51"/>
        <v>0</v>
      </c>
      <c r="O82" s="619" t="s">
        <v>267</v>
      </c>
      <c r="P82" s="703" t="str">
        <f t="shared" si="6"/>
        <v>-</v>
      </c>
      <c r="Q82" s="1"/>
      <c r="U82" s="1"/>
      <c r="V82" s="1"/>
      <c r="W82" s="1"/>
      <c r="X82" s="1"/>
      <c r="Y82" s="1"/>
    </row>
    <row r="83" spans="1:25">
      <c r="A83" s="193" t="s">
        <v>106</v>
      </c>
      <c r="B83" s="195" t="s">
        <v>5</v>
      </c>
      <c r="C83" s="277"/>
      <c r="D83" s="548" t="s">
        <v>267</v>
      </c>
      <c r="E83" s="549" t="s">
        <v>267</v>
      </c>
      <c r="F83" s="549" t="s">
        <v>267</v>
      </c>
      <c r="G83" s="550" t="s">
        <v>267</v>
      </c>
      <c r="H83" s="622" t="s">
        <v>267</v>
      </c>
      <c r="I83" s="623" t="s">
        <v>267</v>
      </c>
      <c r="J83" s="624" t="s">
        <v>267</v>
      </c>
      <c r="K83" s="662"/>
      <c r="L83" s="624"/>
      <c r="M83" s="536"/>
      <c r="N83" s="538"/>
      <c r="O83" s="622" t="s">
        <v>267</v>
      </c>
      <c r="P83" s="703" t="str">
        <f t="shared" si="6"/>
        <v>-</v>
      </c>
      <c r="S83" s="10"/>
      <c r="T83" s="10"/>
    </row>
    <row r="84" spans="1:25">
      <c r="A84" s="193" t="s">
        <v>107</v>
      </c>
      <c r="B84" s="195" t="s">
        <v>6</v>
      </c>
      <c r="C84" s="277"/>
      <c r="D84" s="548" t="s">
        <v>267</v>
      </c>
      <c r="E84" s="549" t="s">
        <v>267</v>
      </c>
      <c r="F84" s="549" t="s">
        <v>267</v>
      </c>
      <c r="G84" s="550" t="s">
        <v>267</v>
      </c>
      <c r="H84" s="622" t="s">
        <v>267</v>
      </c>
      <c r="I84" s="623" t="s">
        <v>267</v>
      </c>
      <c r="J84" s="624" t="s">
        <v>267</v>
      </c>
      <c r="K84" s="662"/>
      <c r="L84" s="624"/>
      <c r="M84" s="536"/>
      <c r="N84" s="538"/>
      <c r="O84" s="622" t="s">
        <v>267</v>
      </c>
      <c r="P84" s="703" t="str">
        <f t="shared" si="6"/>
        <v>-</v>
      </c>
      <c r="S84" s="10"/>
      <c r="T84" s="10"/>
      <c r="U84" s="10"/>
      <c r="V84" s="10"/>
      <c r="W84" s="10"/>
      <c r="X84" s="10"/>
      <c r="Y84" s="10"/>
    </row>
    <row r="85" spans="1:25" s="10" customFormat="1" ht="26.25">
      <c r="A85" s="191" t="s">
        <v>108</v>
      </c>
      <c r="B85" s="192" t="s">
        <v>199</v>
      </c>
      <c r="C85" s="276"/>
      <c r="D85" s="545" t="s">
        <v>267</v>
      </c>
      <c r="E85" s="546" t="s">
        <v>267</v>
      </c>
      <c r="F85" s="546" t="s">
        <v>267</v>
      </c>
      <c r="G85" s="547" t="s">
        <v>267</v>
      </c>
      <c r="H85" s="619" t="s">
        <v>267</v>
      </c>
      <c r="I85" s="620" t="s">
        <v>267</v>
      </c>
      <c r="J85" s="621" t="s">
        <v>267</v>
      </c>
      <c r="K85" s="661"/>
      <c r="L85" s="621"/>
      <c r="M85" s="477"/>
      <c r="N85" s="479"/>
      <c r="O85" s="619" t="s">
        <v>267</v>
      </c>
      <c r="P85" s="703" t="str">
        <f t="shared" si="6"/>
        <v>-</v>
      </c>
      <c r="Q85" s="1"/>
      <c r="S85" s="1"/>
      <c r="T85" s="1"/>
    </row>
    <row r="86" spans="1:25" s="10" customFormat="1" ht="26.25">
      <c r="A86" s="191" t="s">
        <v>109</v>
      </c>
      <c r="B86" s="192" t="s">
        <v>200</v>
      </c>
      <c r="C86" s="276" t="s">
        <v>169</v>
      </c>
      <c r="D86" s="545" t="s">
        <v>267</v>
      </c>
      <c r="E86" s="546" t="s">
        <v>267</v>
      </c>
      <c r="F86" s="546" t="s">
        <v>267</v>
      </c>
      <c r="G86" s="547" t="s">
        <v>267</v>
      </c>
      <c r="H86" s="619" t="s">
        <v>267</v>
      </c>
      <c r="I86" s="620" t="s">
        <v>267</v>
      </c>
      <c r="J86" s="621" t="s">
        <v>267</v>
      </c>
      <c r="K86" s="661"/>
      <c r="L86" s="621"/>
      <c r="M86" s="477" t="e">
        <f t="shared" ref="M86:N86" si="52">M78+M82-M85</f>
        <v>#REF!</v>
      </c>
      <c r="N86" s="479" t="e">
        <f t="shared" si="52"/>
        <v>#REF!</v>
      </c>
      <c r="O86" s="619" t="s">
        <v>267</v>
      </c>
      <c r="P86" s="703" t="e">
        <f t="shared" si="6"/>
        <v>#REF!</v>
      </c>
      <c r="Q86" s="1"/>
      <c r="S86" s="1"/>
      <c r="T86" s="1"/>
      <c r="U86" s="1"/>
      <c r="V86" s="1"/>
      <c r="W86" s="1"/>
      <c r="X86" s="1"/>
      <c r="Y86" s="1"/>
    </row>
    <row r="87" spans="1:25">
      <c r="A87" s="193" t="s">
        <v>110</v>
      </c>
      <c r="B87" s="195" t="s">
        <v>5</v>
      </c>
      <c r="C87" s="277" t="s">
        <v>171</v>
      </c>
      <c r="D87" s="548" t="s">
        <v>267</v>
      </c>
      <c r="E87" s="549" t="s">
        <v>267</v>
      </c>
      <c r="F87" s="549" t="s">
        <v>267</v>
      </c>
      <c r="G87" s="550" t="s">
        <v>267</v>
      </c>
      <c r="H87" s="622" t="s">
        <v>267</v>
      </c>
      <c r="I87" s="623" t="s">
        <v>267</v>
      </c>
      <c r="J87" s="624" t="s">
        <v>267</v>
      </c>
      <c r="K87" s="662"/>
      <c r="L87" s="624"/>
      <c r="M87" s="536" t="e">
        <f t="shared" ref="M87:N87" si="53">M79+M83-M85</f>
        <v>#REF!</v>
      </c>
      <c r="N87" s="538" t="e">
        <f t="shared" si="53"/>
        <v>#REF!</v>
      </c>
      <c r="O87" s="622" t="s">
        <v>267</v>
      </c>
      <c r="P87" s="703" t="e">
        <f t="shared" ref="P87:P123" si="54">IF(M87=0,"-",N87/M87)</f>
        <v>#REF!</v>
      </c>
    </row>
    <row r="88" spans="1:25">
      <c r="A88" s="193" t="s">
        <v>111</v>
      </c>
      <c r="B88" s="195" t="s">
        <v>6</v>
      </c>
      <c r="C88" s="277" t="s">
        <v>170</v>
      </c>
      <c r="D88" s="548" t="s">
        <v>267</v>
      </c>
      <c r="E88" s="549" t="s">
        <v>267</v>
      </c>
      <c r="F88" s="549" t="s">
        <v>267</v>
      </c>
      <c r="G88" s="550" t="s">
        <v>267</v>
      </c>
      <c r="H88" s="622" t="s">
        <v>267</v>
      </c>
      <c r="I88" s="623" t="s">
        <v>267</v>
      </c>
      <c r="J88" s="624" t="s">
        <v>267</v>
      </c>
      <c r="K88" s="662"/>
      <c r="L88" s="624"/>
      <c r="M88" s="536" t="e">
        <f t="shared" ref="M88:N88" si="55">M80+M84</f>
        <v>#REF!</v>
      </c>
      <c r="N88" s="538" t="e">
        <f t="shared" si="55"/>
        <v>#REF!</v>
      </c>
      <c r="O88" s="622" t="s">
        <v>267</v>
      </c>
      <c r="P88" s="703" t="e">
        <f t="shared" si="54"/>
        <v>#REF!</v>
      </c>
      <c r="U88" s="10"/>
      <c r="V88" s="10"/>
      <c r="W88" s="10"/>
      <c r="X88" s="10"/>
      <c r="Y88" s="10"/>
    </row>
    <row r="89" spans="1:25" s="10" customFormat="1">
      <c r="A89" s="191" t="s">
        <v>112</v>
      </c>
      <c r="B89" s="192" t="s">
        <v>87</v>
      </c>
      <c r="C89" s="276" t="s">
        <v>172</v>
      </c>
      <c r="D89" s="554" t="s">
        <v>267</v>
      </c>
      <c r="E89" s="555" t="s">
        <v>267</v>
      </c>
      <c r="F89" s="555" t="s">
        <v>267</v>
      </c>
      <c r="G89" s="556" t="s">
        <v>267</v>
      </c>
      <c r="H89" s="628" t="s">
        <v>267</v>
      </c>
      <c r="I89" s="629" t="s">
        <v>267</v>
      </c>
      <c r="J89" s="630" t="s">
        <v>267</v>
      </c>
      <c r="K89" s="664"/>
      <c r="L89" s="630"/>
      <c r="M89" s="685" t="e">
        <f t="shared" ref="M89:N89" si="56">IF(M22=0,0,M86/M22)</f>
        <v>#REF!</v>
      </c>
      <c r="N89" s="686" t="e">
        <f t="shared" si="56"/>
        <v>#REF!</v>
      </c>
      <c r="O89" s="628" t="s">
        <v>267</v>
      </c>
      <c r="P89" s="703" t="e">
        <f t="shared" si="54"/>
        <v>#REF!</v>
      </c>
      <c r="Q89" s="1"/>
      <c r="S89" s="1"/>
      <c r="T89" s="1"/>
      <c r="U89" s="1"/>
      <c r="V89" s="1"/>
    </row>
    <row r="90" spans="1:25" ht="26.25">
      <c r="A90" s="193" t="s">
        <v>113</v>
      </c>
      <c r="B90" s="195" t="s">
        <v>88</v>
      </c>
      <c r="C90" s="277"/>
      <c r="D90" s="548" t="s">
        <v>267</v>
      </c>
      <c r="E90" s="549" t="s">
        <v>267</v>
      </c>
      <c r="F90" s="549" t="s">
        <v>267</v>
      </c>
      <c r="G90" s="550" t="s">
        <v>267</v>
      </c>
      <c r="H90" s="622" t="s">
        <v>267</v>
      </c>
      <c r="I90" s="623" t="s">
        <v>267</v>
      </c>
      <c r="J90" s="624" t="s">
        <v>267</v>
      </c>
      <c r="K90" s="662"/>
      <c r="L90" s="624"/>
      <c r="M90" s="536"/>
      <c r="N90" s="538"/>
      <c r="O90" s="622" t="s">
        <v>267</v>
      </c>
      <c r="P90" s="703" t="str">
        <f t="shared" si="54"/>
        <v>-</v>
      </c>
    </row>
    <row r="91" spans="1:25" ht="26.25">
      <c r="A91" s="193" t="s">
        <v>114</v>
      </c>
      <c r="B91" s="195" t="s">
        <v>89</v>
      </c>
      <c r="C91" s="277"/>
      <c r="D91" s="548" t="s">
        <v>267</v>
      </c>
      <c r="E91" s="549" t="s">
        <v>267</v>
      </c>
      <c r="F91" s="549" t="s">
        <v>267</v>
      </c>
      <c r="G91" s="550" t="s">
        <v>267</v>
      </c>
      <c r="H91" s="622" t="s">
        <v>267</v>
      </c>
      <c r="I91" s="623" t="s">
        <v>267</v>
      </c>
      <c r="J91" s="624" t="s">
        <v>267</v>
      </c>
      <c r="K91" s="662"/>
      <c r="L91" s="624"/>
      <c r="M91" s="536"/>
      <c r="N91" s="538"/>
      <c r="O91" s="622" t="s">
        <v>267</v>
      </c>
      <c r="P91" s="703" t="str">
        <f t="shared" si="54"/>
        <v>-</v>
      </c>
      <c r="S91" s="10"/>
      <c r="T91" s="10"/>
      <c r="U91" s="10"/>
      <c r="V91" s="10"/>
    </row>
    <row r="92" spans="1:25" ht="26.25">
      <c r="A92" s="193" t="s">
        <v>115</v>
      </c>
      <c r="B92" s="195" t="s">
        <v>90</v>
      </c>
      <c r="C92" s="277" t="s">
        <v>173</v>
      </c>
      <c r="D92" s="557" t="s">
        <v>267</v>
      </c>
      <c r="E92" s="558" t="s">
        <v>267</v>
      </c>
      <c r="F92" s="558" t="s">
        <v>267</v>
      </c>
      <c r="G92" s="559" t="s">
        <v>267</v>
      </c>
      <c r="H92" s="631" t="s">
        <v>267</v>
      </c>
      <c r="I92" s="632" t="s">
        <v>267</v>
      </c>
      <c r="J92" s="633" t="s">
        <v>267</v>
      </c>
      <c r="K92" s="665"/>
      <c r="L92" s="633"/>
      <c r="M92" s="687" t="e">
        <f t="shared" ref="M92:N92" si="57">M89+M90-M91</f>
        <v>#REF!</v>
      </c>
      <c r="N92" s="688" t="e">
        <f t="shared" si="57"/>
        <v>#REF!</v>
      </c>
      <c r="O92" s="631" t="s">
        <v>267</v>
      </c>
      <c r="P92" s="703" t="e">
        <f t="shared" si="54"/>
        <v>#REF!</v>
      </c>
      <c r="W92" s="10"/>
      <c r="X92" s="10"/>
      <c r="Y92" s="10"/>
    </row>
    <row r="93" spans="1:25" s="10" customFormat="1" ht="25.5">
      <c r="A93" s="191" t="s">
        <v>116</v>
      </c>
      <c r="B93" s="197" t="s">
        <v>206</v>
      </c>
      <c r="C93" s="276"/>
      <c r="D93" s="477"/>
      <c r="E93" s="478"/>
      <c r="F93" s="478"/>
      <c r="G93" s="479"/>
      <c r="H93" s="616" t="str">
        <f t="shared" ref="H93:J94" si="58">IF(D93=0,"-",E93/D93)</f>
        <v>-</v>
      </c>
      <c r="I93" s="617" t="str">
        <f t="shared" si="58"/>
        <v>-</v>
      </c>
      <c r="J93" s="618" t="str">
        <f t="shared" si="58"/>
        <v>-</v>
      </c>
      <c r="K93" s="656"/>
      <c r="L93" s="618"/>
      <c r="M93" s="477"/>
      <c r="N93" s="479"/>
      <c r="O93" s="701" t="str">
        <f t="shared" ref="O93:O94" si="59">IF(E93=0,"-",M93/E93)</f>
        <v>-</v>
      </c>
      <c r="P93" s="702" t="str">
        <f t="shared" si="54"/>
        <v>-</v>
      </c>
      <c r="Q93" s="1"/>
      <c r="S93" s="1"/>
      <c r="T93" s="1"/>
      <c r="U93" s="1"/>
      <c r="V93" s="1"/>
      <c r="W93" s="1"/>
      <c r="X93" s="1"/>
      <c r="Y93" s="1"/>
    </row>
    <row r="94" spans="1:25">
      <c r="A94" s="206" t="s">
        <v>117</v>
      </c>
      <c r="B94" s="207" t="s">
        <v>175</v>
      </c>
      <c r="C94" s="279"/>
      <c r="D94" s="560"/>
      <c r="E94" s="561"/>
      <c r="F94" s="561">
        <f>Сравн._табл.!D9</f>
        <v>0</v>
      </c>
      <c r="G94" s="562">
        <f>F100</f>
        <v>0</v>
      </c>
      <c r="H94" s="634" t="str">
        <f t="shared" si="58"/>
        <v>-</v>
      </c>
      <c r="I94" s="635" t="str">
        <f t="shared" si="58"/>
        <v>-</v>
      </c>
      <c r="J94" s="636" t="str">
        <f t="shared" si="58"/>
        <v>-</v>
      </c>
      <c r="K94" s="666"/>
      <c r="L94" s="636"/>
      <c r="M94" s="560">
        <f>Сравн._табл.!D9</f>
        <v>0</v>
      </c>
      <c r="N94" s="562">
        <f>M100</f>
        <v>0</v>
      </c>
      <c r="O94" s="704" t="str">
        <f t="shared" si="59"/>
        <v>-</v>
      </c>
      <c r="P94" s="705" t="str">
        <f t="shared" si="54"/>
        <v>-</v>
      </c>
    </row>
    <row r="95" spans="1:25">
      <c r="A95" s="193" t="s">
        <v>118</v>
      </c>
      <c r="B95" s="196" t="s">
        <v>97</v>
      </c>
      <c r="C95" s="277" t="s">
        <v>176</v>
      </c>
      <c r="D95" s="557" t="s">
        <v>267</v>
      </c>
      <c r="E95" s="558" t="s">
        <v>267</v>
      </c>
      <c r="F95" s="558" t="s">
        <v>267</v>
      </c>
      <c r="G95" s="559" t="s">
        <v>267</v>
      </c>
      <c r="H95" s="631" t="s">
        <v>267</v>
      </c>
      <c r="I95" s="632" t="s">
        <v>267</v>
      </c>
      <c r="J95" s="633" t="s">
        <v>267</v>
      </c>
      <c r="K95" s="665"/>
      <c r="L95" s="633"/>
      <c r="M95" s="687" t="e">
        <f t="shared" ref="M95:N95" si="60">IF(M23=0,0,M87/M23)</f>
        <v>#REF!</v>
      </c>
      <c r="N95" s="688" t="e">
        <f t="shared" si="60"/>
        <v>#REF!</v>
      </c>
      <c r="O95" s="631" t="s">
        <v>267</v>
      </c>
      <c r="P95" s="703" t="e">
        <f t="shared" si="54"/>
        <v>#REF!</v>
      </c>
      <c r="S95" s="10"/>
      <c r="T95" s="10"/>
      <c r="U95" s="10"/>
      <c r="V95" s="10"/>
    </row>
    <row r="96" spans="1:25" ht="25.5">
      <c r="A96" s="193" t="s">
        <v>119</v>
      </c>
      <c r="B96" s="196" t="s">
        <v>91</v>
      </c>
      <c r="C96" s="277" t="s">
        <v>177</v>
      </c>
      <c r="D96" s="563" t="s">
        <v>267</v>
      </c>
      <c r="E96" s="564" t="s">
        <v>267</v>
      </c>
      <c r="F96" s="564" t="s">
        <v>267</v>
      </c>
      <c r="G96" s="565" t="s">
        <v>267</v>
      </c>
      <c r="H96" s="637" t="s">
        <v>267</v>
      </c>
      <c r="I96" s="638" t="s">
        <v>267</v>
      </c>
      <c r="J96" s="639" t="s">
        <v>267</v>
      </c>
      <c r="K96" s="667"/>
      <c r="L96" s="639"/>
      <c r="M96" s="571">
        <f t="shared" ref="M96:N96" si="61">IF(M94=0,0,M95/M94)</f>
        <v>0</v>
      </c>
      <c r="N96" s="573">
        <f t="shared" si="61"/>
        <v>0</v>
      </c>
      <c r="O96" s="637" t="s">
        <v>267</v>
      </c>
      <c r="P96" s="703" t="str">
        <f t="shared" si="54"/>
        <v>-</v>
      </c>
      <c r="W96" s="10"/>
      <c r="X96" s="10"/>
      <c r="Y96" s="10"/>
    </row>
    <row r="97" spans="1:25">
      <c r="A97" s="193" t="s">
        <v>120</v>
      </c>
      <c r="B97" s="196" t="s">
        <v>92</v>
      </c>
      <c r="C97" s="277"/>
      <c r="D97" s="548" t="s">
        <v>267</v>
      </c>
      <c r="E97" s="549" t="s">
        <v>267</v>
      </c>
      <c r="F97" s="549" t="s">
        <v>267</v>
      </c>
      <c r="G97" s="550" t="s">
        <v>267</v>
      </c>
      <c r="H97" s="622" t="s">
        <v>267</v>
      </c>
      <c r="I97" s="623" t="s">
        <v>267</v>
      </c>
      <c r="J97" s="624" t="s">
        <v>267</v>
      </c>
      <c r="K97" s="662"/>
      <c r="L97" s="624"/>
      <c r="M97" s="536"/>
      <c r="N97" s="538"/>
      <c r="O97" s="622" t="s">
        <v>267</v>
      </c>
      <c r="P97" s="703" t="str">
        <f t="shared" si="54"/>
        <v>-</v>
      </c>
    </row>
    <row r="98" spans="1:25" ht="25.5">
      <c r="A98" s="193" t="s">
        <v>121</v>
      </c>
      <c r="B98" s="196" t="s">
        <v>93</v>
      </c>
      <c r="C98" s="277"/>
      <c r="D98" s="548" t="s">
        <v>267</v>
      </c>
      <c r="E98" s="549" t="s">
        <v>267</v>
      </c>
      <c r="F98" s="549" t="s">
        <v>267</v>
      </c>
      <c r="G98" s="550" t="s">
        <v>267</v>
      </c>
      <c r="H98" s="622" t="s">
        <v>267</v>
      </c>
      <c r="I98" s="623" t="s">
        <v>267</v>
      </c>
      <c r="J98" s="624" t="s">
        <v>267</v>
      </c>
      <c r="K98" s="662"/>
      <c r="L98" s="624"/>
      <c r="M98" s="536"/>
      <c r="N98" s="538"/>
      <c r="O98" s="622" t="s">
        <v>267</v>
      </c>
      <c r="P98" s="703" t="str">
        <f t="shared" si="54"/>
        <v>-</v>
      </c>
    </row>
    <row r="99" spans="1:25">
      <c r="A99" s="193" t="s">
        <v>122</v>
      </c>
      <c r="B99" s="196" t="s">
        <v>95</v>
      </c>
      <c r="C99" s="277" t="s">
        <v>178</v>
      </c>
      <c r="D99" s="557" t="s">
        <v>267</v>
      </c>
      <c r="E99" s="558" t="s">
        <v>267</v>
      </c>
      <c r="F99" s="558" t="s">
        <v>267</v>
      </c>
      <c r="G99" s="559" t="s">
        <v>267</v>
      </c>
      <c r="H99" s="631" t="s">
        <v>267</v>
      </c>
      <c r="I99" s="632" t="s">
        <v>267</v>
      </c>
      <c r="J99" s="633" t="s">
        <v>267</v>
      </c>
      <c r="K99" s="665"/>
      <c r="L99" s="633"/>
      <c r="M99" s="687" t="e">
        <f t="shared" ref="M99:N99" si="62">M95+M97-M98</f>
        <v>#REF!</v>
      </c>
      <c r="N99" s="688" t="e">
        <f t="shared" si="62"/>
        <v>#REF!</v>
      </c>
      <c r="O99" s="631" t="s">
        <v>267</v>
      </c>
      <c r="P99" s="703" t="e">
        <f t="shared" si="54"/>
        <v>#REF!</v>
      </c>
    </row>
    <row r="100" spans="1:25">
      <c r="A100" s="206" t="s">
        <v>123</v>
      </c>
      <c r="B100" s="207" t="s">
        <v>3</v>
      </c>
      <c r="C100" s="279"/>
      <c r="D100" s="566" t="s">
        <v>267</v>
      </c>
      <c r="E100" s="567" t="s">
        <v>267</v>
      </c>
      <c r="F100" s="561">
        <f>Сравн._табл.!D20</f>
        <v>0</v>
      </c>
      <c r="G100" s="562">
        <f>Сравн._табл.!D21</f>
        <v>0</v>
      </c>
      <c r="H100" s="640" t="s">
        <v>267</v>
      </c>
      <c r="I100" s="641" t="s">
        <v>267</v>
      </c>
      <c r="J100" s="636" t="str">
        <f t="shared" ref="J100:J103" si="63">IF(F100=0,"-",G100/F100)</f>
        <v>-</v>
      </c>
      <c r="K100" s="666"/>
      <c r="L100" s="636"/>
      <c r="M100" s="560">
        <f>Сравн._табл.!D23</f>
        <v>0</v>
      </c>
      <c r="N100" s="562">
        <f>Сравн._табл.!D28</f>
        <v>0</v>
      </c>
      <c r="O100" s="704" t="s">
        <v>267</v>
      </c>
      <c r="P100" s="705" t="str">
        <f t="shared" si="54"/>
        <v>-</v>
      </c>
    </row>
    <row r="101" spans="1:25" ht="25.5">
      <c r="A101" s="193" t="s">
        <v>124</v>
      </c>
      <c r="B101" s="196" t="s">
        <v>94</v>
      </c>
      <c r="C101" s="277" t="s">
        <v>179</v>
      </c>
      <c r="D101" s="527">
        <f t="shared" ref="D101:G101" si="64">IF(D94=0,0,D100/D94)</f>
        <v>0</v>
      </c>
      <c r="E101" s="528">
        <f t="shared" si="64"/>
        <v>0</v>
      </c>
      <c r="F101" s="528">
        <f t="shared" si="64"/>
        <v>0</v>
      </c>
      <c r="G101" s="529">
        <f t="shared" si="64"/>
        <v>0</v>
      </c>
      <c r="H101" s="642" t="s">
        <v>267</v>
      </c>
      <c r="I101" s="643" t="s">
        <v>267</v>
      </c>
      <c r="J101" s="609" t="str">
        <f t="shared" si="63"/>
        <v>-</v>
      </c>
      <c r="K101" s="653"/>
      <c r="L101" s="609"/>
      <c r="M101" s="527">
        <f t="shared" ref="M101:N101" si="65">IF(M94=0,0,M100/M94)</f>
        <v>0</v>
      </c>
      <c r="N101" s="529">
        <f t="shared" si="65"/>
        <v>0</v>
      </c>
      <c r="O101" s="631" t="s">
        <v>267</v>
      </c>
      <c r="P101" s="696" t="str">
        <f t="shared" si="54"/>
        <v>-</v>
      </c>
    </row>
    <row r="102" spans="1:25" s="10" customFormat="1" ht="26.25">
      <c r="A102" s="191" t="s">
        <v>125</v>
      </c>
      <c r="B102" s="192" t="s">
        <v>540</v>
      </c>
      <c r="C102" s="276"/>
      <c r="D102" s="477"/>
      <c r="E102" s="478"/>
      <c r="F102" s="478"/>
      <c r="G102" s="479"/>
      <c r="H102" s="616" t="str">
        <f t="shared" ref="H102:I103" si="66">IF(D102=0,"-",E102/D102)</f>
        <v>-</v>
      </c>
      <c r="I102" s="617" t="str">
        <f t="shared" si="66"/>
        <v>-</v>
      </c>
      <c r="J102" s="618" t="str">
        <f t="shared" si="63"/>
        <v>-</v>
      </c>
      <c r="K102" s="656"/>
      <c r="L102" s="618"/>
      <c r="M102" s="477"/>
      <c r="N102" s="479"/>
      <c r="O102" s="701" t="str">
        <f t="shared" ref="O102:O103" si="67">IF(E102=0,"-",M102/E102)</f>
        <v>-</v>
      </c>
      <c r="P102" s="702" t="str">
        <f t="shared" si="54"/>
        <v>-</v>
      </c>
      <c r="Q102" s="1"/>
      <c r="S102" s="1"/>
      <c r="T102" s="1"/>
      <c r="U102" s="1"/>
      <c r="V102" s="1"/>
      <c r="W102" s="1"/>
      <c r="X102" s="1"/>
      <c r="Y102" s="1"/>
    </row>
    <row r="103" spans="1:25">
      <c r="A103" s="206" t="s">
        <v>126</v>
      </c>
      <c r="B103" s="207" t="s">
        <v>2</v>
      </c>
      <c r="C103" s="279"/>
      <c r="D103" s="568"/>
      <c r="E103" s="569"/>
      <c r="F103" s="569">
        <f>Сравн._табл.!D54</f>
        <v>0</v>
      </c>
      <c r="G103" s="570">
        <f>F108</f>
        <v>0</v>
      </c>
      <c r="H103" s="634" t="str">
        <f t="shared" si="66"/>
        <v>-</v>
      </c>
      <c r="I103" s="635" t="str">
        <f t="shared" si="66"/>
        <v>-</v>
      </c>
      <c r="J103" s="636" t="str">
        <f t="shared" si="63"/>
        <v>-</v>
      </c>
      <c r="K103" s="666"/>
      <c r="L103" s="636"/>
      <c r="M103" s="568">
        <f>Сравн._табл.!D54</f>
        <v>0</v>
      </c>
      <c r="N103" s="570">
        <f>M108</f>
        <v>0</v>
      </c>
      <c r="O103" s="706" t="str">
        <f t="shared" si="67"/>
        <v>-</v>
      </c>
      <c r="P103" s="707" t="str">
        <f t="shared" si="54"/>
        <v>-</v>
      </c>
    </row>
    <row r="104" spans="1:25">
      <c r="A104" s="193" t="s">
        <v>127</v>
      </c>
      <c r="B104" s="196" t="s">
        <v>96</v>
      </c>
      <c r="C104" s="277" t="s">
        <v>180</v>
      </c>
      <c r="D104" s="557" t="s">
        <v>267</v>
      </c>
      <c r="E104" s="558" t="s">
        <v>267</v>
      </c>
      <c r="F104" s="558" t="s">
        <v>267</v>
      </c>
      <c r="G104" s="559" t="s">
        <v>267</v>
      </c>
      <c r="H104" s="631" t="s">
        <v>267</v>
      </c>
      <c r="I104" s="632" t="s">
        <v>267</v>
      </c>
      <c r="J104" s="633" t="s">
        <v>267</v>
      </c>
      <c r="K104" s="665"/>
      <c r="L104" s="633"/>
      <c r="M104" s="689">
        <f>IF(M26=0,0,M88/M26/Условия!$E$6)</f>
        <v>0</v>
      </c>
      <c r="N104" s="690">
        <f>IF(N26=0,0,N88/N26/Условия!$E$6)</f>
        <v>0</v>
      </c>
      <c r="O104" s="631" t="s">
        <v>267</v>
      </c>
      <c r="P104" s="703" t="str">
        <f t="shared" si="54"/>
        <v>-</v>
      </c>
      <c r="S104" s="10"/>
      <c r="T104" s="10"/>
      <c r="U104" s="10"/>
      <c r="V104" s="10"/>
    </row>
    <row r="105" spans="1:25" ht="25.5">
      <c r="A105" s="193" t="s">
        <v>128</v>
      </c>
      <c r="B105" s="196" t="s">
        <v>91</v>
      </c>
      <c r="C105" s="277" t="s">
        <v>181</v>
      </c>
      <c r="D105" s="563" t="s">
        <v>267</v>
      </c>
      <c r="E105" s="564" t="s">
        <v>267</v>
      </c>
      <c r="F105" s="564" t="s">
        <v>267</v>
      </c>
      <c r="G105" s="565" t="s">
        <v>267</v>
      </c>
      <c r="H105" s="637" t="s">
        <v>267</v>
      </c>
      <c r="I105" s="638" t="s">
        <v>267</v>
      </c>
      <c r="J105" s="639" t="s">
        <v>267</v>
      </c>
      <c r="K105" s="667"/>
      <c r="L105" s="639"/>
      <c r="M105" s="571">
        <f t="shared" ref="M105:N105" si="68">IF(M103=0,0,M104/M103)</f>
        <v>0</v>
      </c>
      <c r="N105" s="573">
        <f t="shared" si="68"/>
        <v>0</v>
      </c>
      <c r="O105" s="637" t="s">
        <v>267</v>
      </c>
      <c r="P105" s="703" t="str">
        <f t="shared" si="54"/>
        <v>-</v>
      </c>
      <c r="W105" s="10"/>
      <c r="X105" s="10"/>
      <c r="Y105" s="10"/>
    </row>
    <row r="106" spans="1:25">
      <c r="A106" s="193" t="s">
        <v>129</v>
      </c>
      <c r="B106" s="196" t="s">
        <v>92</v>
      </c>
      <c r="C106" s="277"/>
      <c r="D106" s="548" t="s">
        <v>267</v>
      </c>
      <c r="E106" s="549" t="s">
        <v>267</v>
      </c>
      <c r="F106" s="549" t="s">
        <v>267</v>
      </c>
      <c r="G106" s="550" t="s">
        <v>267</v>
      </c>
      <c r="H106" s="622" t="s">
        <v>267</v>
      </c>
      <c r="I106" s="623" t="s">
        <v>267</v>
      </c>
      <c r="J106" s="624" t="s">
        <v>267</v>
      </c>
      <c r="K106" s="662"/>
      <c r="L106" s="624"/>
      <c r="M106" s="536"/>
      <c r="N106" s="538"/>
      <c r="O106" s="622" t="s">
        <v>267</v>
      </c>
      <c r="P106" s="703" t="str">
        <f t="shared" si="54"/>
        <v>-</v>
      </c>
    </row>
    <row r="107" spans="1:25">
      <c r="A107" s="193" t="s">
        <v>130</v>
      </c>
      <c r="B107" s="196" t="s">
        <v>95</v>
      </c>
      <c r="C107" s="277" t="s">
        <v>182</v>
      </c>
      <c r="D107" s="557" t="s">
        <v>267</v>
      </c>
      <c r="E107" s="558" t="s">
        <v>267</v>
      </c>
      <c r="F107" s="558" t="s">
        <v>267</v>
      </c>
      <c r="G107" s="559" t="s">
        <v>267</v>
      </c>
      <c r="H107" s="631" t="s">
        <v>267</v>
      </c>
      <c r="I107" s="632" t="s">
        <v>267</v>
      </c>
      <c r="J107" s="633" t="s">
        <v>267</v>
      </c>
      <c r="K107" s="665"/>
      <c r="L107" s="633"/>
      <c r="M107" s="689">
        <f t="shared" ref="M107:N107" si="69">M104+M106</f>
        <v>0</v>
      </c>
      <c r="N107" s="690">
        <f t="shared" si="69"/>
        <v>0</v>
      </c>
      <c r="O107" s="631" t="s">
        <v>267</v>
      </c>
      <c r="P107" s="703" t="str">
        <f t="shared" si="54"/>
        <v>-</v>
      </c>
    </row>
    <row r="108" spans="1:25">
      <c r="A108" s="206" t="s">
        <v>131</v>
      </c>
      <c r="B108" s="207" t="s">
        <v>3</v>
      </c>
      <c r="C108" s="279"/>
      <c r="D108" s="566" t="s">
        <v>267</v>
      </c>
      <c r="E108" s="567" t="s">
        <v>267</v>
      </c>
      <c r="F108" s="569">
        <f>Сравн._табл.!D60</f>
        <v>0</v>
      </c>
      <c r="G108" s="570">
        <f>Сравн._табл.!D61</f>
        <v>0</v>
      </c>
      <c r="H108" s="640" t="s">
        <v>267</v>
      </c>
      <c r="I108" s="641" t="s">
        <v>267</v>
      </c>
      <c r="J108" s="636" t="str">
        <f t="shared" ref="J108:J116" si="70">IF(F108=0,"-",G108/F108)</f>
        <v>-</v>
      </c>
      <c r="K108" s="666"/>
      <c r="L108" s="636"/>
      <c r="M108" s="568">
        <f>Сравн._табл.!D56</f>
        <v>0</v>
      </c>
      <c r="N108" s="570">
        <f>Сравн._табл.!D57</f>
        <v>0</v>
      </c>
      <c r="O108" s="640" t="s">
        <v>267</v>
      </c>
      <c r="P108" s="707" t="str">
        <f t="shared" si="54"/>
        <v>-</v>
      </c>
    </row>
    <row r="109" spans="1:25" ht="25.5">
      <c r="A109" s="193" t="s">
        <v>132</v>
      </c>
      <c r="B109" s="196" t="s">
        <v>94</v>
      </c>
      <c r="C109" s="277" t="s">
        <v>183</v>
      </c>
      <c r="D109" s="571">
        <f t="shared" ref="D109:G109" si="71">IF(D103=0,0,D108/D103)</f>
        <v>0</v>
      </c>
      <c r="E109" s="572">
        <f t="shared" si="71"/>
        <v>0</v>
      </c>
      <c r="F109" s="572">
        <f t="shared" si="71"/>
        <v>0</v>
      </c>
      <c r="G109" s="573">
        <f t="shared" si="71"/>
        <v>0</v>
      </c>
      <c r="H109" s="642" t="s">
        <v>267</v>
      </c>
      <c r="I109" s="643" t="s">
        <v>267</v>
      </c>
      <c r="J109" s="609" t="str">
        <f t="shared" si="70"/>
        <v>-</v>
      </c>
      <c r="K109" s="653"/>
      <c r="L109" s="609"/>
      <c r="M109" s="571"/>
      <c r="N109" s="573"/>
      <c r="O109" s="631" t="s">
        <v>267</v>
      </c>
      <c r="P109" s="696" t="str">
        <f t="shared" si="54"/>
        <v>-</v>
      </c>
    </row>
    <row r="110" spans="1:25" s="10" customFormat="1" ht="25.5">
      <c r="A110" s="191" t="s">
        <v>133</v>
      </c>
      <c r="B110" s="197" t="s">
        <v>98</v>
      </c>
      <c r="C110" s="276" t="s">
        <v>188</v>
      </c>
      <c r="D110" s="477" t="e">
        <f t="shared" ref="D110:G110" si="72">D111+D114</f>
        <v>#REF!</v>
      </c>
      <c r="E110" s="478" t="e">
        <f t="shared" si="72"/>
        <v>#REF!</v>
      </c>
      <c r="F110" s="478" t="e">
        <f t="shared" si="72"/>
        <v>#REF!</v>
      </c>
      <c r="G110" s="479" t="e">
        <f t="shared" si="72"/>
        <v>#REF!</v>
      </c>
      <c r="H110" s="616" t="e">
        <f t="shared" ref="H110:I116" si="73">IF(D110=0,"-",E110/D110)</f>
        <v>#REF!</v>
      </c>
      <c r="I110" s="617" t="e">
        <f t="shared" si="73"/>
        <v>#REF!</v>
      </c>
      <c r="J110" s="618" t="e">
        <f t="shared" si="70"/>
        <v>#REF!</v>
      </c>
      <c r="K110" s="656"/>
      <c r="L110" s="618"/>
      <c r="M110" s="477" t="e">
        <f t="shared" ref="M110:N110" si="74">M111+M114</f>
        <v>#REF!</v>
      </c>
      <c r="N110" s="479" t="e">
        <f t="shared" si="74"/>
        <v>#REF!</v>
      </c>
      <c r="O110" s="701" t="e">
        <f t="shared" ref="O110:O116" si="75">IF(E110=0,"-",M110/E110)</f>
        <v>#REF!</v>
      </c>
      <c r="P110" s="702" t="e">
        <f t="shared" si="54"/>
        <v>#REF!</v>
      </c>
      <c r="Q110" s="1"/>
      <c r="S110" s="1"/>
      <c r="T110" s="1"/>
      <c r="U110" s="1"/>
      <c r="V110" s="1"/>
      <c r="W110" s="1"/>
      <c r="X110" s="1"/>
      <c r="Y110" s="1"/>
    </row>
    <row r="111" spans="1:25">
      <c r="A111" s="193" t="s">
        <v>134</v>
      </c>
      <c r="B111" s="195" t="s">
        <v>5</v>
      </c>
      <c r="C111" s="277"/>
      <c r="D111" s="536" t="e">
        <f>'годовая смета'!#REF!</f>
        <v>#REF!</v>
      </c>
      <c r="E111" s="537" t="e">
        <f>'годовая смета'!#REF!</f>
        <v>#REF!</v>
      </c>
      <c r="F111" s="537" t="e">
        <f t="shared" ref="F111:G111" si="76">SUM(F112:F113)</f>
        <v>#REF!</v>
      </c>
      <c r="G111" s="538" t="e">
        <f t="shared" si="76"/>
        <v>#REF!</v>
      </c>
      <c r="H111" s="607" t="e">
        <f t="shared" si="73"/>
        <v>#REF!</v>
      </c>
      <c r="I111" s="608" t="e">
        <f t="shared" si="73"/>
        <v>#REF!</v>
      </c>
      <c r="J111" s="609" t="e">
        <f t="shared" si="70"/>
        <v>#REF!</v>
      </c>
      <c r="K111" s="653"/>
      <c r="L111" s="609"/>
      <c r="M111" s="536" t="e">
        <f t="shared" ref="M111:N111" si="77">SUM(M112:M113)</f>
        <v>#REF!</v>
      </c>
      <c r="N111" s="538" t="e">
        <f t="shared" si="77"/>
        <v>#REF!</v>
      </c>
      <c r="O111" s="695" t="e">
        <f t="shared" si="75"/>
        <v>#REF!</v>
      </c>
      <c r="P111" s="696" t="e">
        <f t="shared" si="54"/>
        <v>#REF!</v>
      </c>
    </row>
    <row r="112" spans="1:25" s="87" customFormat="1" outlineLevel="1">
      <c r="A112" s="206"/>
      <c r="B112" s="208" t="s">
        <v>368</v>
      </c>
      <c r="C112" s="279"/>
      <c r="D112" s="574"/>
      <c r="E112" s="575"/>
      <c r="F112" s="575" t="e">
        <f>F94*F25/12*M7+F100*F25/12*M8</f>
        <v>#REF!</v>
      </c>
      <c r="G112" s="576" t="e">
        <f>G94*G25/12*N7+G100*G25/12*N8</f>
        <v>#REF!</v>
      </c>
      <c r="H112" s="634" t="str">
        <f t="shared" si="73"/>
        <v>-</v>
      </c>
      <c r="I112" s="635" t="str">
        <f t="shared" si="73"/>
        <v>-</v>
      </c>
      <c r="J112" s="636" t="e">
        <f t="shared" si="70"/>
        <v>#REF!</v>
      </c>
      <c r="K112" s="666"/>
      <c r="L112" s="636"/>
      <c r="M112" s="574" t="e">
        <f>M94*M25/12*M7+M100*M25/12*M8</f>
        <v>#REF!</v>
      </c>
      <c r="N112" s="576" t="e">
        <f>N94*N25/12*N7+N100*N25/12*N8</f>
        <v>#REF!</v>
      </c>
      <c r="O112" s="706" t="str">
        <f t="shared" si="75"/>
        <v>-</v>
      </c>
      <c r="P112" s="707" t="e">
        <f t="shared" si="54"/>
        <v>#REF!</v>
      </c>
      <c r="S112" s="10"/>
      <c r="T112" s="10"/>
      <c r="U112" s="10"/>
      <c r="V112" s="10"/>
      <c r="W112" s="1"/>
      <c r="X112" s="1"/>
      <c r="Y112" s="1"/>
    </row>
    <row r="113" spans="1:25" s="87" customFormat="1" outlineLevel="1">
      <c r="A113" s="206"/>
      <c r="B113" s="208" t="s">
        <v>369</v>
      </c>
      <c r="C113" s="279"/>
      <c r="D113" s="574"/>
      <c r="E113" s="575"/>
      <c r="F113" s="575"/>
      <c r="G113" s="576"/>
      <c r="H113" s="634" t="str">
        <f t="shared" si="73"/>
        <v>-</v>
      </c>
      <c r="I113" s="635" t="str">
        <f t="shared" si="73"/>
        <v>-</v>
      </c>
      <c r="J113" s="636" t="str">
        <f t="shared" si="70"/>
        <v>-</v>
      </c>
      <c r="K113" s="666"/>
      <c r="L113" s="636"/>
      <c r="M113" s="574"/>
      <c r="N113" s="576"/>
      <c r="O113" s="706" t="str">
        <f t="shared" si="75"/>
        <v>-</v>
      </c>
      <c r="P113" s="707" t="str">
        <f t="shared" si="54"/>
        <v>-</v>
      </c>
      <c r="S113" s="1"/>
      <c r="T113" s="1"/>
      <c r="U113" s="1"/>
      <c r="V113" s="1"/>
      <c r="W113" s="10"/>
      <c r="X113" s="10"/>
      <c r="Y113" s="10"/>
    </row>
    <row r="114" spans="1:25" ht="27" customHeight="1">
      <c r="A114" s="193" t="s">
        <v>135</v>
      </c>
      <c r="B114" s="195" t="s">
        <v>6</v>
      </c>
      <c r="C114" s="277"/>
      <c r="D114" s="536"/>
      <c r="E114" s="537"/>
      <c r="F114" s="537">
        <f t="shared" ref="F114:G114" si="78">SUM(F115:F116)</f>
        <v>0</v>
      </c>
      <c r="G114" s="538">
        <f t="shared" si="78"/>
        <v>0</v>
      </c>
      <c r="H114" s="607" t="str">
        <f t="shared" si="73"/>
        <v>-</v>
      </c>
      <c r="I114" s="608" t="str">
        <f t="shared" si="73"/>
        <v>-</v>
      </c>
      <c r="J114" s="609" t="str">
        <f t="shared" si="70"/>
        <v>-</v>
      </c>
      <c r="K114" s="653"/>
      <c r="L114" s="609"/>
      <c r="M114" s="536">
        <f t="shared" ref="M114:N114" si="79">SUM(M115:M116)</f>
        <v>0</v>
      </c>
      <c r="N114" s="538">
        <f t="shared" si="79"/>
        <v>0</v>
      </c>
      <c r="O114" s="695" t="str">
        <f t="shared" si="75"/>
        <v>-</v>
      </c>
      <c r="P114" s="696" t="str">
        <f t="shared" si="54"/>
        <v>-</v>
      </c>
      <c r="S114" s="87"/>
      <c r="T114" s="87"/>
      <c r="U114" s="87"/>
      <c r="V114" s="87"/>
    </row>
    <row r="115" spans="1:25" s="87" customFormat="1" outlineLevel="1">
      <c r="A115" s="206" t="s">
        <v>134</v>
      </c>
      <c r="B115" s="208" t="s">
        <v>368</v>
      </c>
      <c r="C115" s="279"/>
      <c r="D115" s="574"/>
      <c r="E115" s="575"/>
      <c r="F115" s="575">
        <f>(F26/12*F108*M8+F26/12*F103*M7)*M15</f>
        <v>0</v>
      </c>
      <c r="G115" s="576">
        <f>(G26/12*G108*N8+G26/12*G103*N7)*N15</f>
        <v>0</v>
      </c>
      <c r="H115" s="634" t="str">
        <f t="shared" si="73"/>
        <v>-</v>
      </c>
      <c r="I115" s="635" t="str">
        <f t="shared" si="73"/>
        <v>-</v>
      </c>
      <c r="J115" s="636" t="str">
        <f t="shared" si="70"/>
        <v>-</v>
      </c>
      <c r="K115" s="666"/>
      <c r="L115" s="636"/>
      <c r="M115" s="574">
        <f>(M26/12*M108*M8+M26/12*M103*M7)*M15</f>
        <v>0</v>
      </c>
      <c r="N115" s="576">
        <f>(N26/12*N108*N8+N26/12*N103*N7)*N15</f>
        <v>0</v>
      </c>
      <c r="O115" s="706" t="str">
        <f t="shared" si="75"/>
        <v>-</v>
      </c>
      <c r="P115" s="707" t="str">
        <f t="shared" si="54"/>
        <v>-</v>
      </c>
    </row>
    <row r="116" spans="1:25" s="87" customFormat="1" outlineLevel="1">
      <c r="A116" s="206" t="s">
        <v>135</v>
      </c>
      <c r="B116" s="208" t="s">
        <v>369</v>
      </c>
      <c r="C116" s="279"/>
      <c r="D116" s="574"/>
      <c r="E116" s="575"/>
      <c r="F116" s="575">
        <f>-(F26/12*F108*F127*M8+F26/12*F103*F127*M7)*M15</f>
        <v>0</v>
      </c>
      <c r="G116" s="576">
        <f>-(G26/12*G108*G127*N8+G26/12*G103*G127*N7)*N15</f>
        <v>0</v>
      </c>
      <c r="H116" s="634" t="str">
        <f t="shared" si="73"/>
        <v>-</v>
      </c>
      <c r="I116" s="635" t="str">
        <f t="shared" si="73"/>
        <v>-</v>
      </c>
      <c r="J116" s="636" t="str">
        <f t="shared" si="70"/>
        <v>-</v>
      </c>
      <c r="K116" s="666"/>
      <c r="L116" s="636"/>
      <c r="M116" s="574">
        <f>-(M26/12*M108*M127*M8+M26/12*M103*M127*M7)*M15</f>
        <v>0</v>
      </c>
      <c r="N116" s="576">
        <f>-(N26/12*N108*N127*N8+N26/12*N103*N127*N7)*N15</f>
        <v>0</v>
      </c>
      <c r="O116" s="706" t="str">
        <f t="shared" si="75"/>
        <v>-</v>
      </c>
      <c r="P116" s="707" t="str">
        <f t="shared" si="54"/>
        <v>-</v>
      </c>
      <c r="S116" s="1"/>
      <c r="T116" s="1"/>
      <c r="U116" s="1"/>
      <c r="V116" s="1"/>
    </row>
    <row r="117" spans="1:25" s="63" customFormat="1" ht="26.25" outlineLevel="1">
      <c r="A117" s="513" t="s">
        <v>136</v>
      </c>
      <c r="B117" s="514" t="s">
        <v>519</v>
      </c>
      <c r="C117" s="515"/>
      <c r="D117" s="577"/>
      <c r="E117" s="578"/>
      <c r="F117" s="578"/>
      <c r="G117" s="579"/>
      <c r="H117" s="644"/>
      <c r="I117" s="645"/>
      <c r="J117" s="646"/>
      <c r="K117" s="668"/>
      <c r="L117" s="646"/>
      <c r="M117" s="577"/>
      <c r="N117" s="579"/>
      <c r="O117" s="708"/>
      <c r="P117" s="709" t="str">
        <f t="shared" si="54"/>
        <v>-</v>
      </c>
      <c r="S117" s="87"/>
      <c r="T117" s="87"/>
      <c r="U117" s="87"/>
      <c r="V117" s="87"/>
      <c r="W117" s="1"/>
      <c r="X117" s="1"/>
      <c r="Y117" s="1"/>
    </row>
    <row r="118" spans="1:25" s="10" customFormat="1" ht="25.5">
      <c r="A118" s="191" t="s">
        <v>137</v>
      </c>
      <c r="B118" s="197" t="s">
        <v>99</v>
      </c>
      <c r="C118" s="276"/>
      <c r="D118" s="580"/>
      <c r="E118" s="581"/>
      <c r="F118" s="581"/>
      <c r="G118" s="582"/>
      <c r="H118" s="616" t="str">
        <f t="shared" ref="H118:J123" si="80">IF(D118=0,"-",E118/D118)</f>
        <v>-</v>
      </c>
      <c r="I118" s="617" t="str">
        <f t="shared" si="80"/>
        <v>-</v>
      </c>
      <c r="J118" s="618" t="str">
        <f t="shared" si="80"/>
        <v>-</v>
      </c>
      <c r="K118" s="656"/>
      <c r="L118" s="618"/>
      <c r="M118" s="580"/>
      <c r="N118" s="582"/>
      <c r="O118" s="701" t="str">
        <f t="shared" ref="O118:O123" si="81">IF(E118=0,"-",M118/E118)</f>
        <v>-</v>
      </c>
      <c r="P118" s="702" t="str">
        <f t="shared" si="54"/>
        <v>-</v>
      </c>
      <c r="Q118" s="1"/>
      <c r="S118" s="87"/>
      <c r="T118" s="87"/>
      <c r="U118" s="87"/>
      <c r="V118" s="87"/>
      <c r="W118" s="87"/>
      <c r="X118" s="87"/>
      <c r="Y118" s="87"/>
    </row>
    <row r="119" spans="1:25" s="10" customFormat="1" ht="57.75" customHeight="1">
      <c r="A119" s="409" t="s">
        <v>140</v>
      </c>
      <c r="B119" s="415" t="s">
        <v>536</v>
      </c>
      <c r="C119" s="276"/>
      <c r="D119" s="580" t="e">
        <f>D110-D27+D117</f>
        <v>#REF!</v>
      </c>
      <c r="E119" s="581" t="e">
        <f t="shared" ref="E119:G119" si="82">E110-E27</f>
        <v>#REF!</v>
      </c>
      <c r="F119" s="581" t="e">
        <f t="shared" si="82"/>
        <v>#REF!</v>
      </c>
      <c r="G119" s="582" t="e">
        <f t="shared" si="82"/>
        <v>#REF!</v>
      </c>
      <c r="H119" s="616" t="e">
        <f t="shared" si="80"/>
        <v>#REF!</v>
      </c>
      <c r="I119" s="617" t="e">
        <f t="shared" si="80"/>
        <v>#REF!</v>
      </c>
      <c r="J119" s="618" t="e">
        <f t="shared" si="80"/>
        <v>#REF!</v>
      </c>
      <c r="K119" s="656"/>
      <c r="L119" s="618"/>
      <c r="M119" s="580" t="e">
        <f t="shared" ref="M119:N119" si="83">M110-M27</f>
        <v>#REF!</v>
      </c>
      <c r="N119" s="582" t="e">
        <f t="shared" si="83"/>
        <v>#REF!</v>
      </c>
      <c r="O119" s="701" t="e">
        <f t="shared" si="81"/>
        <v>#REF!</v>
      </c>
      <c r="P119" s="702" t="e">
        <f t="shared" si="54"/>
        <v>#REF!</v>
      </c>
      <c r="Q119" s="1"/>
      <c r="S119" s="87"/>
      <c r="T119" s="87"/>
      <c r="U119" s="87"/>
      <c r="V119" s="87"/>
      <c r="W119" s="87"/>
      <c r="X119" s="87"/>
      <c r="Y119" s="87"/>
    </row>
    <row r="120" spans="1:25" s="10" customFormat="1" ht="39">
      <c r="A120" s="191" t="s">
        <v>141</v>
      </c>
      <c r="B120" s="192" t="s">
        <v>529</v>
      </c>
      <c r="C120" s="276"/>
      <c r="D120" s="477" t="e">
        <f>D110+D117-D68</f>
        <v>#REF!</v>
      </c>
      <c r="E120" s="478" t="e">
        <f t="shared" ref="E120:G120" si="84">E110+E117-E68</f>
        <v>#REF!</v>
      </c>
      <c r="F120" s="478" t="e">
        <f t="shared" si="84"/>
        <v>#REF!</v>
      </c>
      <c r="G120" s="479" t="e">
        <f t="shared" si="84"/>
        <v>#REF!</v>
      </c>
      <c r="H120" s="616" t="e">
        <f t="shared" si="80"/>
        <v>#REF!</v>
      </c>
      <c r="I120" s="617" t="e">
        <f t="shared" si="80"/>
        <v>#REF!</v>
      </c>
      <c r="J120" s="618" t="e">
        <f t="shared" si="80"/>
        <v>#REF!</v>
      </c>
      <c r="K120" s="656"/>
      <c r="L120" s="618"/>
      <c r="M120" s="477" t="e">
        <f t="shared" ref="M120:N120" si="85">M110+M117-M68</f>
        <v>#REF!</v>
      </c>
      <c r="N120" s="479" t="e">
        <f t="shared" si="85"/>
        <v>#REF!</v>
      </c>
      <c r="O120" s="701" t="e">
        <f t="shared" si="81"/>
        <v>#REF!</v>
      </c>
      <c r="P120" s="702" t="e">
        <f t="shared" si="54"/>
        <v>#REF!</v>
      </c>
      <c r="Q120" s="1"/>
      <c r="S120" s="63"/>
      <c r="T120" s="63"/>
      <c r="U120" s="63"/>
      <c r="V120" s="63"/>
      <c r="W120" s="87"/>
      <c r="X120" s="87"/>
      <c r="Y120" s="87"/>
    </row>
    <row r="121" spans="1:25" s="10" customFormat="1">
      <c r="A121" s="191" t="s">
        <v>142</v>
      </c>
      <c r="B121" s="200" t="s">
        <v>520</v>
      </c>
      <c r="C121" s="276" t="s">
        <v>542</v>
      </c>
      <c r="D121" s="583" t="e">
        <f t="shared" ref="D121:G121" si="86">IF(D68=0,0,D120/D68)</f>
        <v>#REF!</v>
      </c>
      <c r="E121" s="584" t="e">
        <f t="shared" si="86"/>
        <v>#REF!</v>
      </c>
      <c r="F121" s="584" t="e">
        <f t="shared" si="86"/>
        <v>#REF!</v>
      </c>
      <c r="G121" s="585" t="e">
        <f t="shared" si="86"/>
        <v>#REF!</v>
      </c>
      <c r="H121" s="616" t="e">
        <f t="shared" si="80"/>
        <v>#REF!</v>
      </c>
      <c r="I121" s="617" t="e">
        <f t="shared" si="80"/>
        <v>#REF!</v>
      </c>
      <c r="J121" s="618" t="e">
        <f t="shared" si="80"/>
        <v>#REF!</v>
      </c>
      <c r="K121" s="656"/>
      <c r="L121" s="618"/>
      <c r="M121" s="583" t="e">
        <f t="shared" ref="M121:N121" si="87">IF(M68=0,0,M120/M68)</f>
        <v>#REF!</v>
      </c>
      <c r="N121" s="585" t="e">
        <f t="shared" si="87"/>
        <v>#REF!</v>
      </c>
      <c r="O121" s="701" t="e">
        <f t="shared" si="81"/>
        <v>#REF!</v>
      </c>
      <c r="P121" s="702" t="e">
        <f t="shared" si="54"/>
        <v>#REF!</v>
      </c>
      <c r="Q121" s="1"/>
      <c r="S121" s="1"/>
      <c r="T121" s="1"/>
      <c r="U121" s="1"/>
      <c r="V121" s="1"/>
    </row>
    <row r="122" spans="1:25" s="10" customFormat="1">
      <c r="A122" s="191" t="s">
        <v>271</v>
      </c>
      <c r="B122" s="201" t="s">
        <v>101</v>
      </c>
      <c r="C122" s="276"/>
      <c r="D122" s="586"/>
      <c r="E122" s="587"/>
      <c r="F122" s="587"/>
      <c r="G122" s="588"/>
      <c r="H122" s="616" t="str">
        <f t="shared" si="80"/>
        <v>-</v>
      </c>
      <c r="I122" s="617" t="str">
        <f t="shared" si="80"/>
        <v>-</v>
      </c>
      <c r="J122" s="618" t="str">
        <f t="shared" si="80"/>
        <v>-</v>
      </c>
      <c r="K122" s="656"/>
      <c r="L122" s="618"/>
      <c r="M122" s="586"/>
      <c r="N122" s="588"/>
      <c r="O122" s="701" t="str">
        <f t="shared" si="81"/>
        <v>-</v>
      </c>
      <c r="P122" s="702" t="str">
        <f t="shared" si="54"/>
        <v>-</v>
      </c>
      <c r="Q122" s="1"/>
      <c r="S122" s="1"/>
      <c r="T122" s="1"/>
      <c r="U122" s="1"/>
      <c r="V122" s="1"/>
      <c r="W122" s="1"/>
      <c r="X122" s="1"/>
      <c r="Y122" s="1"/>
    </row>
    <row r="123" spans="1:25" s="10" customFormat="1" ht="32.25" customHeight="1" thickBot="1">
      <c r="A123" s="202" t="s">
        <v>272</v>
      </c>
      <c r="B123" s="203" t="s">
        <v>100</v>
      </c>
      <c r="C123" s="280" t="s">
        <v>543</v>
      </c>
      <c r="D123" s="589" t="e">
        <f>D120+D122</f>
        <v>#REF!</v>
      </c>
      <c r="E123" s="590" t="e">
        <f t="shared" ref="E123:G123" si="88">E120+E122</f>
        <v>#REF!</v>
      </c>
      <c r="F123" s="590" t="e">
        <f t="shared" si="88"/>
        <v>#REF!</v>
      </c>
      <c r="G123" s="591" t="e">
        <f t="shared" si="88"/>
        <v>#REF!</v>
      </c>
      <c r="H123" s="647" t="e">
        <f t="shared" si="80"/>
        <v>#REF!</v>
      </c>
      <c r="I123" s="648" t="e">
        <f t="shared" si="80"/>
        <v>#REF!</v>
      </c>
      <c r="J123" s="649" t="e">
        <f t="shared" si="80"/>
        <v>#REF!</v>
      </c>
      <c r="K123" s="669"/>
      <c r="L123" s="649"/>
      <c r="M123" s="589" t="e">
        <f t="shared" ref="M123:N123" si="89">M120+M122</f>
        <v>#REF!</v>
      </c>
      <c r="N123" s="591" t="e">
        <f t="shared" si="89"/>
        <v>#REF!</v>
      </c>
      <c r="O123" s="710" t="e">
        <f t="shared" si="81"/>
        <v>#REF!</v>
      </c>
      <c r="P123" s="711" t="e">
        <f t="shared" si="54"/>
        <v>#REF!</v>
      </c>
      <c r="Q123" s="1"/>
      <c r="W123" s="1"/>
      <c r="X123" s="1"/>
      <c r="Y123" s="1"/>
    </row>
    <row r="124" spans="1:25">
      <c r="S124" s="10"/>
      <c r="T124" s="10"/>
      <c r="U124" s="10"/>
      <c r="V124" s="10"/>
      <c r="W124" s="10"/>
      <c r="X124" s="10"/>
      <c r="Y124" s="10"/>
    </row>
    <row r="125" spans="1:25" ht="30" outlineLevel="1">
      <c r="B125" s="88" t="s">
        <v>370</v>
      </c>
      <c r="S125" s="10"/>
      <c r="T125" s="10"/>
      <c r="U125" s="10"/>
      <c r="V125" s="10"/>
      <c r="W125" s="10"/>
      <c r="X125" s="10"/>
      <c r="Y125" s="10"/>
    </row>
    <row r="126" spans="1:25" s="89" customFormat="1" outlineLevel="1">
      <c r="B126" s="90" t="s">
        <v>5</v>
      </c>
      <c r="C126" s="91"/>
      <c r="S126" s="1"/>
      <c r="T126" s="1"/>
      <c r="U126" s="1"/>
      <c r="V126" s="1"/>
      <c r="W126" s="10"/>
      <c r="X126" s="10"/>
      <c r="Y126" s="10"/>
    </row>
    <row r="127" spans="1:25" s="89" customFormat="1" outlineLevel="1">
      <c r="B127" s="90" t="s">
        <v>6</v>
      </c>
      <c r="D127" s="92">
        <v>0</v>
      </c>
      <c r="E127" s="92">
        <f t="shared" ref="E127:G127" si="90">D127</f>
        <v>0</v>
      </c>
      <c r="F127" s="92">
        <f t="shared" si="90"/>
        <v>0</v>
      </c>
      <c r="G127" s="92">
        <f t="shared" si="90"/>
        <v>0</v>
      </c>
      <c r="H127" s="92"/>
      <c r="I127" s="92"/>
      <c r="J127" s="92"/>
      <c r="K127" s="92"/>
      <c r="L127" s="92"/>
      <c r="M127" s="130">
        <v>0</v>
      </c>
      <c r="N127" s="130">
        <f t="shared" ref="N127" si="91">M127</f>
        <v>0</v>
      </c>
      <c r="S127" s="1"/>
      <c r="T127" s="1"/>
      <c r="U127" s="1"/>
      <c r="V127" s="1"/>
      <c r="W127" s="1"/>
      <c r="X127" s="1"/>
      <c r="Y127" s="1"/>
    </row>
    <row r="128" spans="1:25">
      <c r="S128" s="89"/>
      <c r="T128" s="89"/>
      <c r="U128" s="89"/>
      <c r="V128" s="89"/>
    </row>
    <row r="129" spans="19:25">
      <c r="S129" s="89"/>
      <c r="T129" s="89"/>
      <c r="U129" s="89"/>
      <c r="V129" s="89"/>
      <c r="W129" s="89"/>
      <c r="X129" s="89"/>
      <c r="Y129" s="89"/>
    </row>
    <row r="130" spans="19:25">
      <c r="W130" s="89"/>
      <c r="X130" s="89"/>
      <c r="Y130" s="89"/>
    </row>
  </sheetData>
  <mergeCells count="13">
    <mergeCell ref="O20:P20"/>
    <mergeCell ref="M20:N20"/>
    <mergeCell ref="M19:P19"/>
    <mergeCell ref="A2:L2"/>
    <mergeCell ref="A3:L3"/>
    <mergeCell ref="A4:L4"/>
    <mergeCell ref="A19:A21"/>
    <mergeCell ref="B19:B21"/>
    <mergeCell ref="C19:C21"/>
    <mergeCell ref="A5:L5"/>
    <mergeCell ref="D20:G20"/>
    <mergeCell ref="H20:J20"/>
    <mergeCell ref="D19:J19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59999389629810485"/>
  </sheetPr>
  <dimension ref="A2:Z130"/>
  <sheetViews>
    <sheetView zoomScale="80" zoomScaleNormal="80" workbookViewId="0">
      <pane xSplit="3" ySplit="21" topLeftCell="D100" activePane="bottomRight" state="frozen"/>
      <selection activeCell="O3" sqref="O3"/>
      <selection pane="topRight" activeCell="O3" sqref="O3"/>
      <selection pane="bottomLeft" activeCell="O3" sqref="O3"/>
      <selection pane="bottomRight" activeCell="O3" sqref="O3"/>
    </sheetView>
  </sheetViews>
  <sheetFormatPr defaultColWidth="9.140625" defaultRowHeight="15" outlineLevelRow="1"/>
  <cols>
    <col min="1" max="1" width="8" style="1" customWidth="1"/>
    <col min="2" max="2" width="36.85546875" style="1" customWidth="1"/>
    <col min="3" max="3" width="21.28515625" style="1" customWidth="1"/>
    <col min="4" max="7" width="13.140625" style="1" customWidth="1"/>
    <col min="8" max="12" width="13.85546875" style="1" customWidth="1"/>
    <col min="13" max="14" width="14.5703125" style="1" customWidth="1"/>
    <col min="15" max="16" width="13.5703125" style="1" customWidth="1"/>
    <col min="17" max="17" width="10.42578125" style="1" customWidth="1"/>
    <col min="18" max="18" width="9.140625" style="1"/>
    <col min="19" max="19" width="22.42578125" style="1" customWidth="1"/>
    <col min="20" max="20" width="14.42578125" style="1" customWidth="1"/>
    <col min="21" max="21" width="9.28515625" style="1" bestFit="1" customWidth="1"/>
    <col min="22" max="22" width="12" style="1" bestFit="1" customWidth="1"/>
    <col min="23" max="23" width="10.42578125" style="1" bestFit="1" customWidth="1"/>
    <col min="24" max="24" width="13.140625" style="1" customWidth="1"/>
    <col min="25" max="16384" width="9.140625" style="1"/>
  </cols>
  <sheetData>
    <row r="2" spans="1:22" ht="15" customHeight="1">
      <c r="A2" s="1290" t="s">
        <v>202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</row>
    <row r="3" spans="1:22" ht="15.75">
      <c r="A3" s="1290" t="s">
        <v>203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</row>
    <row r="4" spans="1:22" ht="18.75">
      <c r="A4" s="1303" t="s">
        <v>211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</row>
    <row r="5" spans="1:22" s="51" customFormat="1" ht="20.25">
      <c r="A5" s="1227" t="str">
        <f>Сравн._табл.!A1</f>
        <v>___________________________________________</v>
      </c>
      <c r="B5" s="1227"/>
      <c r="C5" s="1227"/>
      <c r="D5" s="1227"/>
      <c r="E5" s="1227"/>
      <c r="F5" s="1227"/>
      <c r="G5" s="1227"/>
      <c r="H5" s="1227"/>
      <c r="I5" s="1227"/>
      <c r="J5" s="1227"/>
      <c r="K5" s="1227"/>
      <c r="L5" s="1227"/>
    </row>
    <row r="6" spans="1:22" s="51" customFormat="1" ht="12.7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</row>
    <row r="7" spans="1:22" s="51" customFormat="1" ht="12.75" outlineLevel="1">
      <c r="A7" s="50"/>
      <c r="B7" s="50"/>
      <c r="C7" s="50"/>
      <c r="D7" s="50"/>
      <c r="E7" s="50"/>
      <c r="F7" s="50"/>
      <c r="G7" s="50"/>
      <c r="H7" s="50"/>
      <c r="I7" s="50"/>
      <c r="J7" s="62" t="s">
        <v>315</v>
      </c>
      <c r="K7" s="62"/>
      <c r="L7" s="62"/>
      <c r="M7" s="62">
        <f>ВП!M7</f>
        <v>10</v>
      </c>
      <c r="N7" s="819">
        <f>ВП!N7</f>
        <v>0</v>
      </c>
      <c r="O7" s="65"/>
      <c r="P7" s="65"/>
      <c r="U7" s="51">
        <f>ВП!M7</f>
        <v>10</v>
      </c>
      <c r="V7" s="818">
        <f>ВП!N7</f>
        <v>0</v>
      </c>
    </row>
    <row r="8" spans="1:22" s="51" customFormat="1" ht="12.75" outlineLevel="1">
      <c r="A8" s="50"/>
      <c r="B8" s="61"/>
      <c r="C8" s="61"/>
      <c r="D8" s="61"/>
      <c r="E8" s="61"/>
      <c r="F8" s="61"/>
      <c r="G8" s="61"/>
      <c r="H8" s="61"/>
      <c r="I8" s="61"/>
      <c r="J8" s="62" t="s">
        <v>316</v>
      </c>
      <c r="K8" s="62"/>
      <c r="L8" s="62"/>
      <c r="M8" s="819">
        <f>ВП!M8</f>
        <v>2</v>
      </c>
      <c r="N8" s="819">
        <f>ВП!N8</f>
        <v>12</v>
      </c>
      <c r="O8" s="65"/>
      <c r="P8" s="65"/>
      <c r="U8" s="818">
        <f>ВП!M8</f>
        <v>2</v>
      </c>
      <c r="V8" s="818">
        <f>ВП!N8</f>
        <v>12</v>
      </c>
    </row>
    <row r="9" spans="1:22" s="51" customFormat="1" ht="12.75" outlineLevel="1">
      <c r="A9" s="50"/>
      <c r="B9" s="61"/>
      <c r="C9" s="61"/>
      <c r="D9" s="61"/>
      <c r="E9" s="61"/>
      <c r="F9" s="61"/>
      <c r="G9" s="61"/>
      <c r="H9" s="61"/>
      <c r="I9" s="61"/>
      <c r="J9" s="65" t="s">
        <v>338</v>
      </c>
      <c r="K9" s="65"/>
      <c r="L9" s="65"/>
      <c r="M9" s="819" t="e">
        <f>ВП!M9</f>
        <v>#REF!</v>
      </c>
      <c r="N9" s="819" t="e">
        <f>ВП!N9</f>
        <v>#REF!</v>
      </c>
      <c r="O9" s="65"/>
      <c r="P9" s="65"/>
      <c r="U9" s="818" t="e">
        <f>ВП!M9</f>
        <v>#REF!</v>
      </c>
      <c r="V9" s="818" t="e">
        <f>ВП!N9</f>
        <v>#REF!</v>
      </c>
    </row>
    <row r="10" spans="1:22" s="51" customFormat="1" ht="12.75" outlineLevel="1">
      <c r="A10" s="50"/>
      <c r="B10" s="61"/>
      <c r="C10" s="61"/>
      <c r="D10" s="61"/>
      <c r="E10" s="61"/>
      <c r="F10" s="61"/>
      <c r="G10" s="61"/>
      <c r="H10" s="61"/>
      <c r="I10" s="61"/>
      <c r="J10" s="65" t="s">
        <v>339</v>
      </c>
      <c r="K10" s="65"/>
      <c r="L10" s="65"/>
      <c r="M10" s="819" t="e">
        <f>ВП!M10</f>
        <v>#REF!</v>
      </c>
      <c r="N10" s="819" t="e">
        <f>ВП!N10</f>
        <v>#REF!</v>
      </c>
      <c r="O10" s="65"/>
      <c r="P10" s="65"/>
      <c r="U10" s="818" t="e">
        <f>ВП!M10</f>
        <v>#REF!</v>
      </c>
      <c r="V10" s="818" t="e">
        <f>ВП!N10</f>
        <v>#REF!</v>
      </c>
    </row>
    <row r="11" spans="1:22" s="51" customFormat="1" ht="12.75" outlineLevel="1">
      <c r="A11" s="50"/>
      <c r="B11" s="61"/>
      <c r="C11" s="61"/>
      <c r="D11" s="61"/>
      <c r="E11" s="61"/>
      <c r="F11" s="61"/>
      <c r="G11" s="61"/>
      <c r="H11" s="61"/>
      <c r="I11" s="61"/>
      <c r="J11" s="65" t="s">
        <v>399</v>
      </c>
      <c r="K11" s="65"/>
      <c r="L11" s="65"/>
      <c r="M11" s="823">
        <f>ВП!M11</f>
        <v>4.2999999999999997E-2</v>
      </c>
      <c r="N11" s="823">
        <f>ВП!N11</f>
        <v>3.7999999999999999E-2</v>
      </c>
      <c r="O11" s="65"/>
      <c r="P11" s="65"/>
      <c r="U11" s="812">
        <f>ВП!M11</f>
        <v>4.2999999999999997E-2</v>
      </c>
      <c r="V11" s="812">
        <f>ВП!N11</f>
        <v>3.7999999999999999E-2</v>
      </c>
    </row>
    <row r="12" spans="1:22" s="51" customFormat="1" ht="12.75" outlineLevel="1">
      <c r="A12" s="50"/>
      <c r="B12" s="61"/>
      <c r="C12" s="61"/>
      <c r="D12" s="61"/>
      <c r="E12" s="61"/>
      <c r="F12" s="61"/>
      <c r="G12" s="61"/>
      <c r="H12" s="61"/>
      <c r="I12" s="61"/>
      <c r="J12" s="65" t="s">
        <v>400</v>
      </c>
      <c r="K12" s="65"/>
      <c r="L12" s="65"/>
      <c r="M12" s="823">
        <f>ВП!M12</f>
        <v>5.8999999999999997E-2</v>
      </c>
      <c r="N12" s="823">
        <f>ВП!N12</f>
        <v>4.2000000000000003E-2</v>
      </c>
      <c r="O12" s="65"/>
      <c r="P12" s="65"/>
      <c r="U12" s="812">
        <f>ВП!M12</f>
        <v>5.8999999999999997E-2</v>
      </c>
      <c r="V12" s="812">
        <f>ВП!N12</f>
        <v>4.2000000000000003E-2</v>
      </c>
    </row>
    <row r="13" spans="1:22" s="51" customFormat="1" ht="12.75" outlineLevel="1">
      <c r="A13" s="50"/>
      <c r="B13" s="61"/>
      <c r="C13" s="61"/>
      <c r="D13" s="61"/>
      <c r="E13" s="61"/>
      <c r="F13" s="61"/>
      <c r="G13" s="61"/>
      <c r="H13" s="61"/>
      <c r="I13" s="61"/>
      <c r="J13" s="65" t="s">
        <v>389</v>
      </c>
      <c r="K13" s="65"/>
      <c r="L13" s="65"/>
      <c r="M13" s="819">
        <f>ВП!M13</f>
        <v>1.0589999999999999</v>
      </c>
      <c r="N13" s="819">
        <f>ВП!N13</f>
        <v>1.042</v>
      </c>
      <c r="O13" s="65"/>
      <c r="P13" s="65"/>
      <c r="U13" s="818">
        <f>ВП!M13</f>
        <v>1.0589999999999999</v>
      </c>
      <c r="V13" s="818">
        <f>ВП!N13</f>
        <v>1.042</v>
      </c>
    </row>
    <row r="14" spans="1:22" s="51" customFormat="1" ht="12.75" outlineLevel="1">
      <c r="A14" s="50"/>
      <c r="B14" s="61"/>
      <c r="C14" s="61"/>
      <c r="D14" s="61"/>
      <c r="E14" s="61"/>
      <c r="F14" s="61"/>
      <c r="G14" s="61"/>
      <c r="H14" s="61"/>
      <c r="I14" s="61"/>
      <c r="J14" s="65" t="s">
        <v>390</v>
      </c>
      <c r="K14" s="65"/>
      <c r="L14" s="65"/>
      <c r="M14" s="819">
        <f>ВП!M14</f>
        <v>1.0429999999999999</v>
      </c>
      <c r="N14" s="819">
        <f>ВП!N14</f>
        <v>1.034</v>
      </c>
      <c r="O14" s="65"/>
      <c r="P14" s="65"/>
      <c r="U14" s="818">
        <f>ВП!M14</f>
        <v>1.0429999999999999</v>
      </c>
      <c r="V14" s="818">
        <f>ВП!N14</f>
        <v>1.034</v>
      </c>
    </row>
    <row r="15" spans="1:22" s="51" customFormat="1" ht="12.75" outlineLevel="1">
      <c r="A15" s="50"/>
      <c r="B15" s="61"/>
      <c r="C15" s="61"/>
      <c r="D15" s="61"/>
      <c r="E15" s="61"/>
      <c r="F15" s="61"/>
      <c r="G15" s="61"/>
      <c r="H15" s="61"/>
      <c r="I15" s="61"/>
      <c r="J15" s="131" t="s">
        <v>391</v>
      </c>
      <c r="K15" s="219"/>
      <c r="L15" s="219"/>
      <c r="M15" s="819">
        <f>ВП!M15</f>
        <v>66.400000000000006</v>
      </c>
      <c r="N15" s="819">
        <f>ВП!N15</f>
        <v>64.900000000000006</v>
      </c>
      <c r="O15" s="65"/>
      <c r="P15" s="65"/>
      <c r="U15" s="818">
        <f>ВП!M15</f>
        <v>66.400000000000006</v>
      </c>
      <c r="V15" s="818">
        <f>ВП!N15</f>
        <v>64.900000000000006</v>
      </c>
    </row>
    <row r="16" spans="1:22" s="51" customFormat="1" ht="12.75" outlineLevel="1">
      <c r="A16" s="50"/>
      <c r="B16" s="50"/>
      <c r="C16" s="50"/>
      <c r="D16" s="50"/>
      <c r="E16" s="50"/>
      <c r="F16" s="50"/>
      <c r="G16" s="50"/>
      <c r="H16" s="50"/>
      <c r="I16" s="50"/>
      <c r="J16" s="219" t="s">
        <v>427</v>
      </c>
      <c r="K16" s="219"/>
      <c r="L16" s="219"/>
      <c r="M16" s="223" t="e">
        <f>IF(E29=0,0,E32/E29)</f>
        <v>#REF!</v>
      </c>
      <c r="N16" s="223" t="e">
        <f>M16</f>
        <v>#REF!</v>
      </c>
      <c r="O16" s="65"/>
      <c r="P16" s="65"/>
      <c r="U16" s="829" t="e">
        <f>ВП!M16</f>
        <v>#REF!</v>
      </c>
      <c r="V16" s="829" t="e">
        <f>ВП!N16</f>
        <v>#REF!</v>
      </c>
    </row>
    <row r="17" spans="1:22" s="51" customFormat="1" ht="12.75" outlineLevel="1">
      <c r="A17" s="50"/>
      <c r="B17" s="50"/>
      <c r="C17" s="50"/>
      <c r="D17" s="50"/>
      <c r="E17" s="50"/>
      <c r="F17" s="50"/>
      <c r="G17" s="50"/>
      <c r="H17" s="50"/>
      <c r="I17" s="50"/>
      <c r="J17" s="219" t="s">
        <v>428</v>
      </c>
      <c r="K17" s="219"/>
      <c r="L17" s="219"/>
      <c r="M17" s="223" t="e">
        <f>IF(E30=0,0,E33/E30)</f>
        <v>#REF!</v>
      </c>
      <c r="N17" s="223" t="e">
        <f>M17</f>
        <v>#REF!</v>
      </c>
      <c r="O17" s="65"/>
      <c r="P17" s="65"/>
      <c r="U17" s="829" t="e">
        <f>ВП!M17</f>
        <v>#REF!</v>
      </c>
      <c r="V17" s="829" t="e">
        <f>ВП!N17</f>
        <v>#REF!</v>
      </c>
    </row>
    <row r="18" spans="1:22" s="51" customFormat="1" ht="13.5" outlineLevel="1" thickBot="1">
      <c r="A18" s="50"/>
      <c r="B18" s="50"/>
      <c r="C18" s="61"/>
      <c r="D18" s="61"/>
      <c r="E18" s="61"/>
      <c r="F18" s="61"/>
      <c r="G18" s="61"/>
      <c r="H18" s="50"/>
      <c r="I18" s="50"/>
      <c r="J18" s="61"/>
      <c r="K18" s="219"/>
      <c r="L18" s="219"/>
      <c r="M18" s="223"/>
      <c r="N18" s="223"/>
      <c r="O18" s="65"/>
      <c r="P18" s="65"/>
    </row>
    <row r="19" spans="1:22" ht="14.45" customHeight="1">
      <c r="A19" s="1297"/>
      <c r="B19" s="1295" t="s">
        <v>0</v>
      </c>
      <c r="C19" s="1307" t="s">
        <v>143</v>
      </c>
      <c r="D19" s="1218" t="s">
        <v>191</v>
      </c>
      <c r="E19" s="1219"/>
      <c r="F19" s="1219"/>
      <c r="G19" s="1219"/>
      <c r="H19" s="1219"/>
      <c r="I19" s="1219"/>
      <c r="J19" s="1220"/>
      <c r="K19" s="650"/>
      <c r="L19" s="651"/>
      <c r="M19" s="1228" t="s">
        <v>380</v>
      </c>
      <c r="N19" s="1229"/>
      <c r="O19" s="1229"/>
      <c r="P19" s="1230"/>
    </row>
    <row r="20" spans="1:22" ht="39" customHeight="1">
      <c r="A20" s="1304"/>
      <c r="B20" s="1305"/>
      <c r="C20" s="1308"/>
      <c r="D20" s="1301" t="s">
        <v>517</v>
      </c>
      <c r="E20" s="1310"/>
      <c r="F20" s="1310"/>
      <c r="G20" s="1302"/>
      <c r="H20" s="1314" t="s">
        <v>417</v>
      </c>
      <c r="I20" s="1315"/>
      <c r="J20" s="1316"/>
      <c r="K20" s="521"/>
      <c r="L20" s="603"/>
      <c r="M20" s="1301" t="s">
        <v>518</v>
      </c>
      <c r="N20" s="1302"/>
      <c r="O20" s="1299" t="s">
        <v>417</v>
      </c>
      <c r="P20" s="1300"/>
    </row>
    <row r="21" spans="1:22" ht="26.25">
      <c r="A21" s="1298"/>
      <c r="B21" s="1306"/>
      <c r="C21" s="1309"/>
      <c r="D21" s="521" t="s">
        <v>423</v>
      </c>
      <c r="E21" s="522" t="s">
        <v>422</v>
      </c>
      <c r="F21" s="522">
        <v>2016</v>
      </c>
      <c r="G21" s="523">
        <v>2017</v>
      </c>
      <c r="H21" s="602" t="s">
        <v>424</v>
      </c>
      <c r="I21" s="522" t="s">
        <v>420</v>
      </c>
      <c r="J21" s="603" t="s">
        <v>421</v>
      </c>
      <c r="K21" s="521"/>
      <c r="L21" s="603"/>
      <c r="M21" s="521">
        <v>2016</v>
      </c>
      <c r="N21" s="523">
        <v>2017</v>
      </c>
      <c r="O21" s="602" t="s">
        <v>420</v>
      </c>
      <c r="P21" s="603" t="s">
        <v>421</v>
      </c>
    </row>
    <row r="22" spans="1:22" s="10" customFormat="1">
      <c r="A22" s="191" t="s">
        <v>7</v>
      </c>
      <c r="B22" s="192" t="s">
        <v>205</v>
      </c>
      <c r="C22" s="276" t="s">
        <v>144</v>
      </c>
      <c r="D22" s="524" t="e">
        <f t="shared" ref="D22:G22" si="0">D23+D26</f>
        <v>#REF!</v>
      </c>
      <c r="E22" s="525" t="e">
        <f t="shared" si="0"/>
        <v>#REF!</v>
      </c>
      <c r="F22" s="525" t="e">
        <f t="shared" si="0"/>
        <v>#REF!</v>
      </c>
      <c r="G22" s="526" t="e">
        <f t="shared" si="0"/>
        <v>#REF!</v>
      </c>
      <c r="H22" s="604" t="e">
        <f t="shared" ref="H22:J22" si="1">IF(D22=0,"-",E22/D22)</f>
        <v>#REF!</v>
      </c>
      <c r="I22" s="605" t="e">
        <f t="shared" si="1"/>
        <v>#REF!</v>
      </c>
      <c r="J22" s="606" t="e">
        <f t="shared" si="1"/>
        <v>#REF!</v>
      </c>
      <c r="K22" s="652"/>
      <c r="L22" s="606"/>
      <c r="M22" s="524" t="e">
        <f t="shared" ref="M22:N22" si="2">M23+M26</f>
        <v>#REF!</v>
      </c>
      <c r="N22" s="526" t="e">
        <f t="shared" si="2"/>
        <v>#REF!</v>
      </c>
      <c r="O22" s="604" t="e">
        <f>IF(E22=0,"-",M22/E22)</f>
        <v>#REF!</v>
      </c>
      <c r="P22" s="606" t="e">
        <f>IF(M22=0,"-",N22/M22)</f>
        <v>#REF!</v>
      </c>
      <c r="Q22" s="1"/>
    </row>
    <row r="23" spans="1:22">
      <c r="A23" s="193" t="s">
        <v>8</v>
      </c>
      <c r="B23" s="195" t="s">
        <v>5</v>
      </c>
      <c r="C23" s="277" t="s">
        <v>160</v>
      </c>
      <c r="D23" s="527"/>
      <c r="E23" s="528"/>
      <c r="F23" s="528"/>
      <c r="G23" s="529"/>
      <c r="H23" s="607" t="str">
        <f>IF(D23=0,"-",E23/D23)</f>
        <v>-</v>
      </c>
      <c r="I23" s="608" t="str">
        <f>IF(E23=0,"-",F23/E23)</f>
        <v>-</v>
      </c>
      <c r="J23" s="609" t="str">
        <f>IF(F23=0,"-",G23/F23)</f>
        <v>-</v>
      </c>
      <c r="K23" s="653"/>
      <c r="L23" s="609"/>
      <c r="M23" s="527" t="e">
        <f t="shared" ref="M23:N23" si="3">SUM(M24:M25)</f>
        <v>#REF!</v>
      </c>
      <c r="N23" s="529" t="e">
        <f t="shared" si="3"/>
        <v>#REF!</v>
      </c>
      <c r="O23" s="695" t="str">
        <f t="shared" ref="O23:O73" si="4">IF(E23=0,"-",M23/E23)</f>
        <v>-</v>
      </c>
      <c r="P23" s="696" t="e">
        <f t="shared" ref="P23:P86" si="5">IF(M23=0,"-",N23/M23)</f>
        <v>#REF!</v>
      </c>
    </row>
    <row r="24" spans="1:22" s="7" customFormat="1" outlineLevel="1">
      <c r="A24" s="499" t="s">
        <v>158</v>
      </c>
      <c r="B24" s="500" t="s">
        <v>154</v>
      </c>
      <c r="C24" s="501"/>
      <c r="D24" s="530"/>
      <c r="E24" s="531"/>
      <c r="F24" s="531"/>
      <c r="G24" s="532"/>
      <c r="H24" s="610" t="str">
        <f t="shared" ref="H24:J73" si="6">IF(D24=0,"-",E24/D24)</f>
        <v>-</v>
      </c>
      <c r="I24" s="611" t="str">
        <f t="shared" si="6"/>
        <v>-</v>
      </c>
      <c r="J24" s="612" t="str">
        <f t="shared" si="6"/>
        <v>-</v>
      </c>
      <c r="K24" s="654"/>
      <c r="L24" s="612"/>
      <c r="M24" s="530"/>
      <c r="N24" s="532"/>
      <c r="O24" s="697" t="str">
        <f t="shared" si="4"/>
        <v>-</v>
      </c>
      <c r="P24" s="698" t="str">
        <f t="shared" si="5"/>
        <v>-</v>
      </c>
    </row>
    <row r="25" spans="1:22" s="7" customFormat="1" outlineLevel="1">
      <c r="A25" s="198" t="s">
        <v>159</v>
      </c>
      <c r="B25" s="199" t="s">
        <v>157</v>
      </c>
      <c r="C25" s="278"/>
      <c r="D25" s="533" t="e">
        <f>#REF!</f>
        <v>#REF!</v>
      </c>
      <c r="E25" s="534" t="e">
        <f>#REF!</f>
        <v>#REF!</v>
      </c>
      <c r="F25" s="534" t="e">
        <f>#REF!</f>
        <v>#REF!</v>
      </c>
      <c r="G25" s="535" t="e">
        <f>#REF!</f>
        <v>#REF!</v>
      </c>
      <c r="H25" s="613" t="e">
        <f t="shared" si="6"/>
        <v>#REF!</v>
      </c>
      <c r="I25" s="614" t="e">
        <f t="shared" si="6"/>
        <v>#REF!</v>
      </c>
      <c r="J25" s="615" t="e">
        <f t="shared" si="6"/>
        <v>#REF!</v>
      </c>
      <c r="K25" s="655"/>
      <c r="L25" s="615"/>
      <c r="M25" s="533" t="e">
        <f>#REF!</f>
        <v>#REF!</v>
      </c>
      <c r="N25" s="535" t="e">
        <f>#REF!</f>
        <v>#REF!</v>
      </c>
      <c r="O25" s="699" t="e">
        <f t="shared" si="4"/>
        <v>#REF!</v>
      </c>
      <c r="P25" s="700" t="e">
        <f t="shared" si="5"/>
        <v>#REF!</v>
      </c>
    </row>
    <row r="26" spans="1:22">
      <c r="A26" s="193" t="s">
        <v>9</v>
      </c>
      <c r="B26" s="195" t="s">
        <v>6</v>
      </c>
      <c r="C26" s="277"/>
      <c r="D26" s="527" t="e">
        <f>#REF!</f>
        <v>#REF!</v>
      </c>
      <c r="E26" s="528" t="e">
        <f>#REF!</f>
        <v>#REF!</v>
      </c>
      <c r="F26" s="528" t="e">
        <f>#REF!</f>
        <v>#REF!</v>
      </c>
      <c r="G26" s="529" t="e">
        <f>#REF!</f>
        <v>#REF!</v>
      </c>
      <c r="H26" s="607" t="e">
        <f t="shared" si="6"/>
        <v>#REF!</v>
      </c>
      <c r="I26" s="608" t="e">
        <f t="shared" si="6"/>
        <v>#REF!</v>
      </c>
      <c r="J26" s="609" t="e">
        <f t="shared" si="6"/>
        <v>#REF!</v>
      </c>
      <c r="K26" s="653"/>
      <c r="L26" s="609"/>
      <c r="M26" s="527" t="e">
        <f>#REF!</f>
        <v>#REF!</v>
      </c>
      <c r="N26" s="529" t="e">
        <f>#REF!</f>
        <v>#REF!</v>
      </c>
      <c r="O26" s="695" t="e">
        <f t="shared" si="4"/>
        <v>#REF!</v>
      </c>
      <c r="P26" s="696" t="e">
        <f t="shared" si="5"/>
        <v>#REF!</v>
      </c>
    </row>
    <row r="27" spans="1:22" s="10" customFormat="1" ht="26.25">
      <c r="A27" s="191" t="s">
        <v>12</v>
      </c>
      <c r="B27" s="192" t="s">
        <v>193</v>
      </c>
      <c r="C27" s="276" t="s">
        <v>150</v>
      </c>
      <c r="D27" s="477" t="e">
        <f>SUM(D28,D31,D34,D40,D46,D47,D56,D57,D58,D59,D38,D39)</f>
        <v>#REF!</v>
      </c>
      <c r="E27" s="478" t="e">
        <f>SUM(E28,E31,E34,E40,E46,E47,E56,E57,E58,E59,E38,E39)</f>
        <v>#REF!</v>
      </c>
      <c r="F27" s="478" t="e">
        <f>SUM(F28,F31,F34,F40,F46,F47,F56,F57,F58,F59,F38,F39)</f>
        <v>#REF!</v>
      </c>
      <c r="G27" s="479" t="e">
        <f>SUM(G28,G31,G34,G40,G46,G47,G56,G57,G58,G59,G38,G39)</f>
        <v>#REF!</v>
      </c>
      <c r="H27" s="616" t="e">
        <f t="shared" si="6"/>
        <v>#REF!</v>
      </c>
      <c r="I27" s="617" t="e">
        <f t="shared" si="6"/>
        <v>#REF!</v>
      </c>
      <c r="J27" s="618" t="e">
        <f t="shared" si="6"/>
        <v>#REF!</v>
      </c>
      <c r="K27" s="656" t="e">
        <f t="shared" ref="K27:L27" si="7">SUM(K28,K31,K34,K40,K46,K47,K56,K57,K58,K59,K38,K39)</f>
        <v>#REF!</v>
      </c>
      <c r="L27" s="618" t="e">
        <f t="shared" si="7"/>
        <v>#REF!</v>
      </c>
      <c r="M27" s="477" t="e">
        <f>SUM(M28,M31,M34,M40,M46,M47,M56,M57,M58,M59,M38,M39)</f>
        <v>#REF!</v>
      </c>
      <c r="N27" s="479" t="e">
        <f>SUM(N28,N31,N34,N40,N46,N47,N56,N57,N58,N59,N38,N39)</f>
        <v>#REF!</v>
      </c>
      <c r="O27" s="701" t="e">
        <f t="shared" si="4"/>
        <v>#REF!</v>
      </c>
      <c r="P27" s="702" t="e">
        <f t="shared" si="5"/>
        <v>#REF!</v>
      </c>
      <c r="Q27" s="54"/>
    </row>
    <row r="28" spans="1:22">
      <c r="A28" s="193" t="s">
        <v>13</v>
      </c>
      <c r="B28" s="194" t="s">
        <v>34</v>
      </c>
      <c r="C28" s="277" t="s">
        <v>145</v>
      </c>
      <c r="D28" s="536" t="e">
        <f t="shared" ref="D28:G28" si="8">SUM(D29:D30)</f>
        <v>#REF!</v>
      </c>
      <c r="E28" s="537" t="e">
        <f t="shared" si="8"/>
        <v>#REF!</v>
      </c>
      <c r="F28" s="537" t="e">
        <f t="shared" si="8"/>
        <v>#REF!</v>
      </c>
      <c r="G28" s="538" t="e">
        <f t="shared" si="8"/>
        <v>#REF!</v>
      </c>
      <c r="H28" s="607" t="e">
        <f t="shared" si="6"/>
        <v>#REF!</v>
      </c>
      <c r="I28" s="608" t="e">
        <f t="shared" si="6"/>
        <v>#REF!</v>
      </c>
      <c r="J28" s="609" t="e">
        <f t="shared" si="6"/>
        <v>#REF!</v>
      </c>
      <c r="K28" s="657" t="e">
        <f t="shared" ref="K28:L28" si="9">SUM(K29:K30)</f>
        <v>#REF!</v>
      </c>
      <c r="L28" s="658" t="e">
        <f t="shared" si="9"/>
        <v>#REF!</v>
      </c>
      <c r="M28" s="676">
        <f t="shared" ref="M28:N28" si="10">SUM(M29:M30)</f>
        <v>0</v>
      </c>
      <c r="N28" s="677">
        <f t="shared" si="10"/>
        <v>0</v>
      </c>
      <c r="O28" s="695" t="e">
        <f t="shared" si="4"/>
        <v>#REF!</v>
      </c>
      <c r="P28" s="696" t="str">
        <f t="shared" si="5"/>
        <v>-</v>
      </c>
      <c r="Q28" s="54"/>
    </row>
    <row r="29" spans="1:22" outlineLevel="1">
      <c r="A29" s="193" t="s">
        <v>14</v>
      </c>
      <c r="B29" s="195" t="s">
        <v>11</v>
      </c>
      <c r="C29" s="277"/>
      <c r="D29" s="536" t="e">
        <f>'годовая смета'!#REF!</f>
        <v>#REF!</v>
      </c>
      <c r="E29" s="537" t="e">
        <f>'годовая смета'!#REF!</f>
        <v>#REF!</v>
      </c>
      <c r="F29" s="537" t="e">
        <f>'годовая смета'!#REF!</f>
        <v>#REF!</v>
      </c>
      <c r="G29" s="538" t="e">
        <f>'годовая смета'!#REF!</f>
        <v>#REF!</v>
      </c>
      <c r="H29" s="607" t="e">
        <f t="shared" si="6"/>
        <v>#REF!</v>
      </c>
      <c r="I29" s="608" t="e">
        <f t="shared" si="6"/>
        <v>#REF!</v>
      </c>
      <c r="J29" s="609" t="e">
        <f t="shared" si="6"/>
        <v>#REF!</v>
      </c>
      <c r="K29" s="657" t="e">
        <f>E29*(1+M$11)*(1+M$9*(M$22-E$22)/E$22)</f>
        <v>#REF!</v>
      </c>
      <c r="L29" s="658" t="e">
        <f>M29*(1+N$11)*(1+N$9*(N$22-M$22)/M$22)</f>
        <v>#REF!</v>
      </c>
      <c r="M29" s="676"/>
      <c r="N29" s="677"/>
      <c r="O29" s="695" t="e">
        <f t="shared" si="4"/>
        <v>#REF!</v>
      </c>
      <c r="P29" s="696" t="str">
        <f t="shared" si="5"/>
        <v>-</v>
      </c>
      <c r="Q29" s="54"/>
    </row>
    <row r="30" spans="1:22" ht="26.25" outlineLevel="1">
      <c r="A30" s="193" t="s">
        <v>15</v>
      </c>
      <c r="B30" s="195" t="s">
        <v>10</v>
      </c>
      <c r="C30" s="277"/>
      <c r="D30" s="536" t="e">
        <f>'годовая смета'!#REF!</f>
        <v>#REF!</v>
      </c>
      <c r="E30" s="537" t="e">
        <f>'годовая смета'!#REF!</f>
        <v>#REF!</v>
      </c>
      <c r="F30" s="537" t="e">
        <f>'годовая смета'!#REF!</f>
        <v>#REF!</v>
      </c>
      <c r="G30" s="538" t="e">
        <f>'годовая смета'!#REF!</f>
        <v>#REF!</v>
      </c>
      <c r="H30" s="607" t="e">
        <f t="shared" si="6"/>
        <v>#REF!</v>
      </c>
      <c r="I30" s="608" t="e">
        <f t="shared" si="6"/>
        <v>#REF!</v>
      </c>
      <c r="J30" s="609" t="e">
        <f t="shared" si="6"/>
        <v>#REF!</v>
      </c>
      <c r="K30" s="657" t="e">
        <f>E30*(1+M$11)*(1+M$10*(M$22-E$22)/E$22)</f>
        <v>#REF!</v>
      </c>
      <c r="L30" s="658" t="e">
        <f>M30*(1+N$11)*(1+N$10*(N$22-M$22)/M$22)</f>
        <v>#REF!</v>
      </c>
      <c r="M30" s="676"/>
      <c r="N30" s="677"/>
      <c r="O30" s="695" t="e">
        <f t="shared" si="4"/>
        <v>#REF!</v>
      </c>
      <c r="P30" s="696" t="str">
        <f t="shared" si="5"/>
        <v>-</v>
      </c>
      <c r="Q30" s="54"/>
    </row>
    <row r="31" spans="1:22">
      <c r="A31" s="193" t="s">
        <v>16</v>
      </c>
      <c r="B31" s="194" t="s">
        <v>35</v>
      </c>
      <c r="C31" s="277" t="s">
        <v>146</v>
      </c>
      <c r="D31" s="536" t="e">
        <f t="shared" ref="D31:G31" si="11">SUM(D32:D33)</f>
        <v>#REF!</v>
      </c>
      <c r="E31" s="537" t="e">
        <f t="shared" si="11"/>
        <v>#REF!</v>
      </c>
      <c r="F31" s="537" t="e">
        <f t="shared" si="11"/>
        <v>#REF!</v>
      </c>
      <c r="G31" s="538" t="e">
        <f t="shared" si="11"/>
        <v>#REF!</v>
      </c>
      <c r="H31" s="607" t="e">
        <f t="shared" si="6"/>
        <v>#REF!</v>
      </c>
      <c r="I31" s="608" t="e">
        <f t="shared" si="6"/>
        <v>#REF!</v>
      </c>
      <c r="J31" s="609" t="e">
        <f t="shared" si="6"/>
        <v>#REF!</v>
      </c>
      <c r="K31" s="657" t="e">
        <f t="shared" ref="K31:L31" si="12">SUM(K32:K33)</f>
        <v>#REF!</v>
      </c>
      <c r="L31" s="658" t="e">
        <f t="shared" si="12"/>
        <v>#REF!</v>
      </c>
      <c r="M31" s="676" t="e">
        <f t="shared" ref="M31:N31" si="13">SUM(M32:M33)</f>
        <v>#REF!</v>
      </c>
      <c r="N31" s="677" t="e">
        <f t="shared" si="13"/>
        <v>#REF!</v>
      </c>
      <c r="O31" s="695" t="e">
        <f t="shared" si="4"/>
        <v>#REF!</v>
      </c>
      <c r="P31" s="696" t="e">
        <f t="shared" si="5"/>
        <v>#REF!</v>
      </c>
      <c r="Q31" s="54"/>
    </row>
    <row r="32" spans="1:22" outlineLevel="1">
      <c r="A32" s="193" t="s">
        <v>17</v>
      </c>
      <c r="B32" s="195" t="s">
        <v>11</v>
      </c>
      <c r="C32" s="277"/>
      <c r="D32" s="536" t="e">
        <f>'годовая смета'!#REF!</f>
        <v>#REF!</v>
      </c>
      <c r="E32" s="537" t="e">
        <f>'годовая смета'!#REF!</f>
        <v>#REF!</v>
      </c>
      <c r="F32" s="537" t="e">
        <f>'годовая смета'!#REF!</f>
        <v>#REF!</v>
      </c>
      <c r="G32" s="538" t="e">
        <f>'годовая смета'!#REF!</f>
        <v>#REF!</v>
      </c>
      <c r="H32" s="607" t="e">
        <f t="shared" si="6"/>
        <v>#REF!</v>
      </c>
      <c r="I32" s="608" t="e">
        <f t="shared" si="6"/>
        <v>#REF!</v>
      </c>
      <c r="J32" s="609" t="e">
        <f t="shared" si="6"/>
        <v>#REF!</v>
      </c>
      <c r="K32" s="659" t="e">
        <f>K29*M$16</f>
        <v>#REF!</v>
      </c>
      <c r="L32" s="660" t="e">
        <f>L29*N$16</f>
        <v>#REF!</v>
      </c>
      <c r="M32" s="676" t="e">
        <f>M29*M16</f>
        <v>#REF!</v>
      </c>
      <c r="N32" s="677" t="e">
        <f t="shared" ref="N32:N33" si="14">N29*N16</f>
        <v>#REF!</v>
      </c>
      <c r="O32" s="695" t="e">
        <f t="shared" si="4"/>
        <v>#REF!</v>
      </c>
      <c r="P32" s="696" t="e">
        <f t="shared" si="5"/>
        <v>#REF!</v>
      </c>
      <c r="Q32" s="54"/>
    </row>
    <row r="33" spans="1:17" ht="26.25" outlineLevel="1">
      <c r="A33" s="193" t="s">
        <v>18</v>
      </c>
      <c r="B33" s="195" t="s">
        <v>10</v>
      </c>
      <c r="C33" s="277"/>
      <c r="D33" s="536" t="e">
        <f>'годовая смета'!#REF!</f>
        <v>#REF!</v>
      </c>
      <c r="E33" s="537" t="e">
        <f>'годовая смета'!#REF!</f>
        <v>#REF!</v>
      </c>
      <c r="F33" s="537" t="e">
        <f>'годовая смета'!#REF!</f>
        <v>#REF!</v>
      </c>
      <c r="G33" s="538" t="e">
        <f>'годовая смета'!#REF!</f>
        <v>#REF!</v>
      </c>
      <c r="H33" s="607" t="e">
        <f t="shared" si="6"/>
        <v>#REF!</v>
      </c>
      <c r="I33" s="608" t="e">
        <f t="shared" si="6"/>
        <v>#REF!</v>
      </c>
      <c r="J33" s="609" t="e">
        <f t="shared" si="6"/>
        <v>#REF!</v>
      </c>
      <c r="K33" s="659" t="e">
        <f>K30*M$17</f>
        <v>#REF!</v>
      </c>
      <c r="L33" s="660" t="e">
        <f>L30*N$17</f>
        <v>#REF!</v>
      </c>
      <c r="M33" s="676" t="e">
        <f t="shared" ref="M33" si="15">M30*M17</f>
        <v>#REF!</v>
      </c>
      <c r="N33" s="677" t="e">
        <f t="shared" si="14"/>
        <v>#REF!</v>
      </c>
      <c r="O33" s="695" t="e">
        <f t="shared" si="4"/>
        <v>#REF!</v>
      </c>
      <c r="P33" s="696" t="e">
        <f t="shared" si="5"/>
        <v>#REF!</v>
      </c>
      <c r="Q33" s="54"/>
    </row>
    <row r="34" spans="1:17">
      <c r="A34" s="193" t="s">
        <v>19</v>
      </c>
      <c r="B34" s="194" t="s">
        <v>36</v>
      </c>
      <c r="C34" s="277"/>
      <c r="D34" s="536" t="e">
        <f>SUM(D35:D37)</f>
        <v>#REF!</v>
      </c>
      <c r="E34" s="537" t="e">
        <f t="shared" ref="E34:G34" si="16">SUM(E35:E37)</f>
        <v>#REF!</v>
      </c>
      <c r="F34" s="537" t="e">
        <f t="shared" si="16"/>
        <v>#REF!</v>
      </c>
      <c r="G34" s="538" t="e">
        <f t="shared" si="16"/>
        <v>#REF!</v>
      </c>
      <c r="H34" s="607" t="e">
        <f t="shared" si="6"/>
        <v>#REF!</v>
      </c>
      <c r="I34" s="608" t="e">
        <f t="shared" si="6"/>
        <v>#REF!</v>
      </c>
      <c r="J34" s="609" t="e">
        <f t="shared" si="6"/>
        <v>#REF!</v>
      </c>
      <c r="K34" s="657">
        <f t="shared" ref="K34:L34" si="17">SUM(K35:K37)</f>
        <v>0</v>
      </c>
      <c r="L34" s="658">
        <f t="shared" si="17"/>
        <v>0</v>
      </c>
      <c r="M34" s="676">
        <f t="shared" ref="M34:N34" si="18">SUM(M35:M37)</f>
        <v>0</v>
      </c>
      <c r="N34" s="677">
        <f t="shared" si="18"/>
        <v>0</v>
      </c>
      <c r="O34" s="695" t="e">
        <f t="shared" si="4"/>
        <v>#REF!</v>
      </c>
      <c r="P34" s="696" t="str">
        <f t="shared" si="5"/>
        <v>-</v>
      </c>
      <c r="Q34" s="54"/>
    </row>
    <row r="35" spans="1:17">
      <c r="A35" s="227" t="s">
        <v>465</v>
      </c>
      <c r="B35" s="230" t="s">
        <v>429</v>
      </c>
      <c r="C35" s="277"/>
      <c r="D35" s="536" t="e">
        <f>'годовая смета'!#REF!</f>
        <v>#REF!</v>
      </c>
      <c r="E35" s="537" t="e">
        <f>'годовая смета'!#REF!</f>
        <v>#REF!</v>
      </c>
      <c r="F35" s="537" t="e">
        <f>'годовая смета'!#REF!</f>
        <v>#REF!</v>
      </c>
      <c r="G35" s="538" t="e">
        <f>'годовая смета'!#REF!</f>
        <v>#REF!</v>
      </c>
      <c r="H35" s="607" t="e">
        <f t="shared" si="6"/>
        <v>#REF!</v>
      </c>
      <c r="I35" s="608" t="e">
        <f t="shared" si="6"/>
        <v>#REF!</v>
      </c>
      <c r="J35" s="609" t="e">
        <f t="shared" si="6"/>
        <v>#REF!</v>
      </c>
      <c r="K35" s="657"/>
      <c r="L35" s="658"/>
      <c r="M35" s="676"/>
      <c r="N35" s="677"/>
      <c r="O35" s="695" t="e">
        <f t="shared" si="4"/>
        <v>#REF!</v>
      </c>
      <c r="P35" s="696" t="str">
        <f t="shared" si="5"/>
        <v>-</v>
      </c>
      <c r="Q35" s="54"/>
    </row>
    <row r="36" spans="1:17">
      <c r="A36" s="193" t="s">
        <v>466</v>
      </c>
      <c r="B36" s="195" t="s">
        <v>454</v>
      </c>
      <c r="C36" s="277"/>
      <c r="D36" s="536" t="e">
        <f>'годовая смета'!#REF!</f>
        <v>#REF!</v>
      </c>
      <c r="E36" s="537" t="e">
        <f>'годовая смета'!#REF!</f>
        <v>#REF!</v>
      </c>
      <c r="F36" s="537" t="e">
        <f>'годовая смета'!#REF!</f>
        <v>#REF!</v>
      </c>
      <c r="G36" s="538" t="e">
        <f>'годовая смета'!#REF!</f>
        <v>#REF!</v>
      </c>
      <c r="H36" s="607" t="e">
        <f t="shared" si="6"/>
        <v>#REF!</v>
      </c>
      <c r="I36" s="608" t="e">
        <f t="shared" si="6"/>
        <v>#REF!</v>
      </c>
      <c r="J36" s="609" t="e">
        <f t="shared" si="6"/>
        <v>#REF!</v>
      </c>
      <c r="K36" s="657"/>
      <c r="L36" s="658"/>
      <c r="M36" s="676"/>
      <c r="N36" s="677"/>
      <c r="O36" s="695" t="e">
        <f t="shared" si="4"/>
        <v>#REF!</v>
      </c>
      <c r="P36" s="696" t="str">
        <f t="shared" si="5"/>
        <v>-</v>
      </c>
      <c r="Q36" s="54"/>
    </row>
    <row r="37" spans="1:17">
      <c r="A37" s="227" t="s">
        <v>467</v>
      </c>
      <c r="B37" s="230" t="s">
        <v>455</v>
      </c>
      <c r="C37" s="277"/>
      <c r="D37" s="536" t="e">
        <f>'годовая смета'!#REF!</f>
        <v>#REF!</v>
      </c>
      <c r="E37" s="537" t="e">
        <f>'годовая смета'!#REF!</f>
        <v>#REF!</v>
      </c>
      <c r="F37" s="537" t="e">
        <f>'годовая смета'!#REF!</f>
        <v>#REF!</v>
      </c>
      <c r="G37" s="538" t="e">
        <f>'годовая смета'!#REF!</f>
        <v>#REF!</v>
      </c>
      <c r="H37" s="607" t="e">
        <f t="shared" si="6"/>
        <v>#REF!</v>
      </c>
      <c r="I37" s="608" t="e">
        <f t="shared" si="6"/>
        <v>#REF!</v>
      </c>
      <c r="J37" s="609" t="e">
        <f t="shared" si="6"/>
        <v>#REF!</v>
      </c>
      <c r="K37" s="657"/>
      <c r="L37" s="658"/>
      <c r="M37" s="676"/>
      <c r="N37" s="677"/>
      <c r="O37" s="695" t="e">
        <f t="shared" si="4"/>
        <v>#REF!</v>
      </c>
      <c r="P37" s="696" t="str">
        <f t="shared" si="5"/>
        <v>-</v>
      </c>
      <c r="Q37" s="54"/>
    </row>
    <row r="38" spans="1:17" ht="51.75">
      <c r="A38" s="193" t="s">
        <v>44</v>
      </c>
      <c r="B38" s="285" t="s">
        <v>456</v>
      </c>
      <c r="C38" s="277"/>
      <c r="D38" s="536" t="e">
        <f>'годовая смета'!#REF!</f>
        <v>#REF!</v>
      </c>
      <c r="E38" s="537" t="e">
        <f>'годовая смета'!#REF!</f>
        <v>#REF!</v>
      </c>
      <c r="F38" s="537" t="e">
        <f>'годовая смета'!#REF!</f>
        <v>#REF!</v>
      </c>
      <c r="G38" s="538" t="e">
        <f>'годовая смета'!#REF!</f>
        <v>#REF!</v>
      </c>
      <c r="H38" s="607" t="e">
        <f t="shared" si="6"/>
        <v>#REF!</v>
      </c>
      <c r="I38" s="608" t="e">
        <f t="shared" si="6"/>
        <v>#REF!</v>
      </c>
      <c r="J38" s="609" t="e">
        <f t="shared" si="6"/>
        <v>#REF!</v>
      </c>
      <c r="K38" s="657"/>
      <c r="L38" s="658"/>
      <c r="M38" s="676"/>
      <c r="N38" s="677"/>
      <c r="O38" s="695" t="e">
        <f t="shared" si="4"/>
        <v>#REF!</v>
      </c>
      <c r="P38" s="696" t="str">
        <f t="shared" si="5"/>
        <v>-</v>
      </c>
      <c r="Q38" s="54"/>
    </row>
    <row r="39" spans="1:17" ht="26.25">
      <c r="A39" s="193" t="s">
        <v>50</v>
      </c>
      <c r="B39" s="285" t="s">
        <v>457</v>
      </c>
      <c r="C39" s="277"/>
      <c r="D39" s="536" t="e">
        <f>'годовая смета'!#REF!</f>
        <v>#REF!</v>
      </c>
      <c r="E39" s="537" t="e">
        <f>'годовая смета'!#REF!</f>
        <v>#REF!</v>
      </c>
      <c r="F39" s="537" t="e">
        <f>'годовая смета'!#REF!</f>
        <v>#REF!</v>
      </c>
      <c r="G39" s="538" t="e">
        <f>'годовая смета'!#REF!</f>
        <v>#REF!</v>
      </c>
      <c r="H39" s="607" t="e">
        <f t="shared" si="6"/>
        <v>#REF!</v>
      </c>
      <c r="I39" s="608" t="e">
        <f t="shared" si="6"/>
        <v>#REF!</v>
      </c>
      <c r="J39" s="609" t="e">
        <f t="shared" si="6"/>
        <v>#REF!</v>
      </c>
      <c r="K39" s="657"/>
      <c r="L39" s="658"/>
      <c r="M39" s="676"/>
      <c r="N39" s="677"/>
      <c r="O39" s="695" t="e">
        <f t="shared" si="4"/>
        <v>#REF!</v>
      </c>
      <c r="P39" s="696" t="str">
        <f t="shared" si="5"/>
        <v>-</v>
      </c>
      <c r="Q39" s="54"/>
    </row>
    <row r="40" spans="1:17" ht="26.25">
      <c r="A40" s="193" t="s">
        <v>51</v>
      </c>
      <c r="B40" s="194" t="s">
        <v>37</v>
      </c>
      <c r="C40" s="277" t="s">
        <v>147</v>
      </c>
      <c r="D40" s="536" t="e">
        <f>SUM(D41:D45)</f>
        <v>#REF!</v>
      </c>
      <c r="E40" s="537" t="e">
        <f t="shared" ref="E40:G40" si="19">SUM(E41:E45)</f>
        <v>#REF!</v>
      </c>
      <c r="F40" s="537" t="e">
        <f t="shared" si="19"/>
        <v>#REF!</v>
      </c>
      <c r="G40" s="538" t="e">
        <f t="shared" si="19"/>
        <v>#REF!</v>
      </c>
      <c r="H40" s="607" t="e">
        <f t="shared" si="6"/>
        <v>#REF!</v>
      </c>
      <c r="I40" s="608" t="e">
        <f t="shared" si="6"/>
        <v>#REF!</v>
      </c>
      <c r="J40" s="609" t="e">
        <f t="shared" si="6"/>
        <v>#REF!</v>
      </c>
      <c r="K40" s="657" t="e">
        <f t="shared" ref="K40:L40" si="20">SUM(K41:K45)</f>
        <v>#REF!</v>
      </c>
      <c r="L40" s="658" t="e">
        <f t="shared" si="20"/>
        <v>#REF!</v>
      </c>
      <c r="M40" s="676">
        <f t="shared" ref="M40:N40" si="21">SUM(M41:M45)</f>
        <v>0</v>
      </c>
      <c r="N40" s="677">
        <f t="shared" si="21"/>
        <v>0</v>
      </c>
      <c r="O40" s="695" t="e">
        <f t="shared" si="4"/>
        <v>#REF!</v>
      </c>
      <c r="P40" s="696" t="str">
        <f t="shared" si="5"/>
        <v>-</v>
      </c>
      <c r="Q40" s="54"/>
    </row>
    <row r="41" spans="1:17" outlineLevel="1">
      <c r="A41" s="193" t="s">
        <v>57</v>
      </c>
      <c r="B41" s="195" t="s">
        <v>20</v>
      </c>
      <c r="C41" s="277"/>
      <c r="D41" s="536" t="e">
        <f>'годовая смета'!#REF!</f>
        <v>#REF!</v>
      </c>
      <c r="E41" s="537" t="e">
        <f>'годовая смета'!#REF!</f>
        <v>#REF!</v>
      </c>
      <c r="F41" s="537" t="e">
        <f>'годовая смета'!#REF!</f>
        <v>#REF!</v>
      </c>
      <c r="G41" s="538" t="e">
        <f>'годовая смета'!#REF!</f>
        <v>#REF!</v>
      </c>
      <c r="H41" s="607" t="e">
        <f t="shared" si="6"/>
        <v>#REF!</v>
      </c>
      <c r="I41" s="608" t="e">
        <f t="shared" si="6"/>
        <v>#REF!</v>
      </c>
      <c r="J41" s="609" t="e">
        <f t="shared" si="6"/>
        <v>#REF!</v>
      </c>
      <c r="K41" s="657" t="e">
        <f>E41*M$13</f>
        <v>#REF!</v>
      </c>
      <c r="L41" s="658">
        <f>M41*N$13</f>
        <v>0</v>
      </c>
      <c r="M41" s="536"/>
      <c r="N41" s="538"/>
      <c r="O41" s="695" t="e">
        <f t="shared" si="4"/>
        <v>#REF!</v>
      </c>
      <c r="P41" s="696" t="str">
        <f t="shared" si="5"/>
        <v>-</v>
      </c>
      <c r="Q41" s="54"/>
    </row>
    <row r="42" spans="1:17" outlineLevel="1">
      <c r="A42" s="193" t="s">
        <v>58</v>
      </c>
      <c r="B42" s="195" t="s">
        <v>21</v>
      </c>
      <c r="C42" s="277"/>
      <c r="D42" s="536" t="e">
        <f>'годовая смета'!#REF!</f>
        <v>#REF!</v>
      </c>
      <c r="E42" s="537" t="e">
        <f>'годовая смета'!#REF!</f>
        <v>#REF!</v>
      </c>
      <c r="F42" s="537" t="e">
        <f>'годовая смета'!#REF!</f>
        <v>#REF!</v>
      </c>
      <c r="G42" s="538" t="e">
        <f>'годовая смета'!#REF!</f>
        <v>#REF!</v>
      </c>
      <c r="H42" s="607" t="e">
        <f t="shared" si="6"/>
        <v>#REF!</v>
      </c>
      <c r="I42" s="608" t="e">
        <f t="shared" si="6"/>
        <v>#REF!</v>
      </c>
      <c r="J42" s="609" t="e">
        <f t="shared" si="6"/>
        <v>#REF!</v>
      </c>
      <c r="K42" s="657" t="e">
        <f>E42*M$14</f>
        <v>#REF!</v>
      </c>
      <c r="L42" s="658">
        <f>M42*N$14</f>
        <v>0</v>
      </c>
      <c r="M42" s="536"/>
      <c r="N42" s="538"/>
      <c r="O42" s="695" t="e">
        <f t="shared" si="4"/>
        <v>#REF!</v>
      </c>
      <c r="P42" s="696" t="str">
        <f t="shared" si="5"/>
        <v>-</v>
      </c>
      <c r="Q42" s="54"/>
    </row>
    <row r="43" spans="1:17" ht="26.25" outlineLevel="1">
      <c r="A43" s="193" t="s">
        <v>59</v>
      </c>
      <c r="B43" s="195" t="s">
        <v>22</v>
      </c>
      <c r="C43" s="277"/>
      <c r="D43" s="536" t="e">
        <f>'годовая смета'!#REF!</f>
        <v>#REF!</v>
      </c>
      <c r="E43" s="537" t="e">
        <f>'годовая смета'!#REF!</f>
        <v>#REF!</v>
      </c>
      <c r="F43" s="537" t="e">
        <f>'годовая смета'!#REF!</f>
        <v>#REF!</v>
      </c>
      <c r="G43" s="538" t="e">
        <f>'годовая смета'!#REF!</f>
        <v>#REF!</v>
      </c>
      <c r="H43" s="607" t="e">
        <f t="shared" si="6"/>
        <v>#REF!</v>
      </c>
      <c r="I43" s="608" t="e">
        <f t="shared" si="6"/>
        <v>#REF!</v>
      </c>
      <c r="J43" s="609" t="e">
        <f t="shared" si="6"/>
        <v>#REF!</v>
      </c>
      <c r="K43" s="657" t="e">
        <f t="shared" ref="K43:K46" si="22">E43*(1+M$11)*(1+M$9*(M$22-E$22)/E$22)</f>
        <v>#REF!</v>
      </c>
      <c r="L43" s="658" t="e">
        <f t="shared" ref="L43:L46" si="23">M43*(1+N$11)*(1+N$9*(N$22-M$22)/M$22)</f>
        <v>#REF!</v>
      </c>
      <c r="M43" s="536"/>
      <c r="N43" s="538"/>
      <c r="O43" s="695" t="e">
        <f t="shared" si="4"/>
        <v>#REF!</v>
      </c>
      <c r="P43" s="696" t="str">
        <f t="shared" si="5"/>
        <v>-</v>
      </c>
      <c r="Q43" s="54"/>
    </row>
    <row r="44" spans="1:17" ht="26.25" outlineLevel="1">
      <c r="A44" s="193" t="s">
        <v>60</v>
      </c>
      <c r="B44" s="195" t="s">
        <v>23</v>
      </c>
      <c r="C44" s="277"/>
      <c r="D44" s="536" t="e">
        <f>'годовая смета'!#REF!</f>
        <v>#REF!</v>
      </c>
      <c r="E44" s="537" t="e">
        <f>'годовая смета'!#REF!</f>
        <v>#REF!</v>
      </c>
      <c r="F44" s="537" t="e">
        <f>'годовая смета'!#REF!</f>
        <v>#REF!</v>
      </c>
      <c r="G44" s="538" t="e">
        <f>'годовая смета'!#REF!</f>
        <v>#REF!</v>
      </c>
      <c r="H44" s="607" t="e">
        <f t="shared" si="6"/>
        <v>#REF!</v>
      </c>
      <c r="I44" s="608" t="e">
        <f t="shared" si="6"/>
        <v>#REF!</v>
      </c>
      <c r="J44" s="609" t="e">
        <f t="shared" si="6"/>
        <v>#REF!</v>
      </c>
      <c r="K44" s="657" t="e">
        <f t="shared" si="22"/>
        <v>#REF!</v>
      </c>
      <c r="L44" s="658" t="e">
        <f t="shared" si="23"/>
        <v>#REF!</v>
      </c>
      <c r="M44" s="536"/>
      <c r="N44" s="538"/>
      <c r="O44" s="695" t="e">
        <f t="shared" si="4"/>
        <v>#REF!</v>
      </c>
      <c r="P44" s="696" t="str">
        <f t="shared" si="5"/>
        <v>-</v>
      </c>
      <c r="Q44" s="54"/>
    </row>
    <row r="45" spans="1:17" outlineLevel="1">
      <c r="A45" s="193" t="s">
        <v>61</v>
      </c>
      <c r="B45" s="195" t="s">
        <v>24</v>
      </c>
      <c r="C45" s="277"/>
      <c r="D45" s="536" t="e">
        <f>'годовая смета'!#REF!</f>
        <v>#REF!</v>
      </c>
      <c r="E45" s="537" t="e">
        <f>'годовая смета'!#REF!</f>
        <v>#REF!</v>
      </c>
      <c r="F45" s="537" t="e">
        <f>'годовая смета'!#REF!</f>
        <v>#REF!</v>
      </c>
      <c r="G45" s="538" t="e">
        <f>'годовая смета'!#REF!</f>
        <v>#REF!</v>
      </c>
      <c r="H45" s="607" t="e">
        <f t="shared" si="6"/>
        <v>#REF!</v>
      </c>
      <c r="I45" s="608" t="e">
        <f t="shared" si="6"/>
        <v>#REF!</v>
      </c>
      <c r="J45" s="609" t="e">
        <f t="shared" si="6"/>
        <v>#REF!</v>
      </c>
      <c r="K45" s="657" t="e">
        <f t="shared" si="22"/>
        <v>#REF!</v>
      </c>
      <c r="L45" s="658" t="e">
        <f t="shared" si="23"/>
        <v>#REF!</v>
      </c>
      <c r="M45" s="678"/>
      <c r="N45" s="679"/>
      <c r="O45" s="695" t="e">
        <f t="shared" si="4"/>
        <v>#REF!</v>
      </c>
      <c r="P45" s="696" t="str">
        <f t="shared" si="5"/>
        <v>-</v>
      </c>
      <c r="Q45" s="54"/>
    </row>
    <row r="46" spans="1:17">
      <c r="A46" s="193" t="s">
        <v>52</v>
      </c>
      <c r="B46" s="194" t="s">
        <v>56</v>
      </c>
      <c r="C46" s="277"/>
      <c r="D46" s="536" t="e">
        <f>'годовая смета'!#REF!</f>
        <v>#REF!</v>
      </c>
      <c r="E46" s="537" t="e">
        <f>'годовая смета'!#REF!</f>
        <v>#REF!</v>
      </c>
      <c r="F46" s="537" t="e">
        <f>'годовая смета'!#REF!</f>
        <v>#REF!</v>
      </c>
      <c r="G46" s="538" t="e">
        <f>'годовая смета'!#REF!</f>
        <v>#REF!</v>
      </c>
      <c r="H46" s="607" t="e">
        <f t="shared" si="6"/>
        <v>#REF!</v>
      </c>
      <c r="I46" s="608" t="e">
        <f t="shared" si="6"/>
        <v>#REF!</v>
      </c>
      <c r="J46" s="609" t="e">
        <f t="shared" si="6"/>
        <v>#REF!</v>
      </c>
      <c r="K46" s="657" t="e">
        <f t="shared" si="22"/>
        <v>#REF!</v>
      </c>
      <c r="L46" s="658" t="e">
        <f t="shared" si="23"/>
        <v>#REF!</v>
      </c>
      <c r="M46" s="678"/>
      <c r="N46" s="679"/>
      <c r="O46" s="695" t="e">
        <f t="shared" si="4"/>
        <v>#REF!</v>
      </c>
      <c r="P46" s="696" t="str">
        <f t="shared" si="5"/>
        <v>-</v>
      </c>
      <c r="Q46" s="54"/>
    </row>
    <row r="47" spans="1:17" ht="26.25" outlineLevel="1">
      <c r="A47" s="193" t="s">
        <v>53</v>
      </c>
      <c r="B47" s="194" t="s">
        <v>25</v>
      </c>
      <c r="C47" s="277" t="s">
        <v>148</v>
      </c>
      <c r="D47" s="536" t="e">
        <f t="shared" ref="D47:G47" si="24">SUM(D48:D55)</f>
        <v>#REF!</v>
      </c>
      <c r="E47" s="537" t="e">
        <f t="shared" si="24"/>
        <v>#REF!</v>
      </c>
      <c r="F47" s="537" t="e">
        <f t="shared" si="24"/>
        <v>#REF!</v>
      </c>
      <c r="G47" s="538" t="e">
        <f t="shared" si="24"/>
        <v>#REF!</v>
      </c>
      <c r="H47" s="607" t="e">
        <f t="shared" si="6"/>
        <v>#REF!</v>
      </c>
      <c r="I47" s="608" t="e">
        <f t="shared" si="6"/>
        <v>#REF!</v>
      </c>
      <c r="J47" s="609" t="e">
        <f t="shared" si="6"/>
        <v>#REF!</v>
      </c>
      <c r="K47" s="657" t="e">
        <f t="shared" ref="K47:L47" si="25">SUM(K48:K55)</f>
        <v>#REF!</v>
      </c>
      <c r="L47" s="658">
        <f t="shared" si="25"/>
        <v>0</v>
      </c>
      <c r="M47" s="678">
        <f t="shared" ref="M47:N47" si="26">SUM(M48:M55)</f>
        <v>0</v>
      </c>
      <c r="N47" s="679">
        <f t="shared" si="26"/>
        <v>0</v>
      </c>
      <c r="O47" s="695" t="e">
        <f t="shared" si="4"/>
        <v>#REF!</v>
      </c>
      <c r="P47" s="696" t="str">
        <f t="shared" si="5"/>
        <v>-</v>
      </c>
      <c r="Q47" s="54"/>
    </row>
    <row r="48" spans="1:17" outlineLevel="1">
      <c r="A48" s="193" t="s">
        <v>468</v>
      </c>
      <c r="B48" s="195" t="s">
        <v>26</v>
      </c>
      <c r="C48" s="277"/>
      <c r="D48" s="536" t="e">
        <f>'годовая смета'!#REF!</f>
        <v>#REF!</v>
      </c>
      <c r="E48" s="537" t="e">
        <f>'годовая смета'!#REF!</f>
        <v>#REF!</v>
      </c>
      <c r="F48" s="537" t="e">
        <f>'годовая смета'!#REF!</f>
        <v>#REF!</v>
      </c>
      <c r="G48" s="538" t="e">
        <f>'годовая смета'!#REF!</f>
        <v>#REF!</v>
      </c>
      <c r="H48" s="607" t="e">
        <f t="shared" si="6"/>
        <v>#REF!</v>
      </c>
      <c r="I48" s="608" t="e">
        <f t="shared" si="6"/>
        <v>#REF!</v>
      </c>
      <c r="J48" s="609" t="e">
        <f t="shared" si="6"/>
        <v>#REF!</v>
      </c>
      <c r="K48" s="657" t="e">
        <f>E48*(1+M$11)</f>
        <v>#REF!</v>
      </c>
      <c r="L48" s="658">
        <f>M48*(1+N$11)</f>
        <v>0</v>
      </c>
      <c r="M48" s="678"/>
      <c r="N48" s="679"/>
      <c r="O48" s="695" t="e">
        <f t="shared" si="4"/>
        <v>#REF!</v>
      </c>
      <c r="P48" s="696" t="str">
        <f t="shared" si="5"/>
        <v>-</v>
      </c>
      <c r="Q48" s="54"/>
    </row>
    <row r="49" spans="1:17" outlineLevel="1">
      <c r="A49" s="193" t="s">
        <v>469</v>
      </c>
      <c r="B49" s="195" t="s">
        <v>27</v>
      </c>
      <c r="C49" s="277"/>
      <c r="D49" s="536" t="e">
        <f>'годовая смета'!#REF!</f>
        <v>#REF!</v>
      </c>
      <c r="E49" s="537" t="e">
        <f>'годовая смета'!#REF!</f>
        <v>#REF!</v>
      </c>
      <c r="F49" s="537" t="e">
        <f>'годовая смета'!#REF!</f>
        <v>#REF!</v>
      </c>
      <c r="G49" s="538" t="e">
        <f>'годовая смета'!#REF!</f>
        <v>#REF!</v>
      </c>
      <c r="H49" s="607" t="e">
        <f t="shared" si="6"/>
        <v>#REF!</v>
      </c>
      <c r="I49" s="608" t="e">
        <f t="shared" si="6"/>
        <v>#REF!</v>
      </c>
      <c r="J49" s="609" t="e">
        <f t="shared" si="6"/>
        <v>#REF!</v>
      </c>
      <c r="K49" s="657" t="e">
        <f t="shared" ref="K49:K58" si="27">E49*(1+M$11)</f>
        <v>#REF!</v>
      </c>
      <c r="L49" s="658">
        <f t="shared" ref="L49:L58" si="28">M49*(1+N$11)</f>
        <v>0</v>
      </c>
      <c r="M49" s="678"/>
      <c r="N49" s="679"/>
      <c r="O49" s="695" t="e">
        <f t="shared" si="4"/>
        <v>#REF!</v>
      </c>
      <c r="P49" s="696" t="str">
        <f t="shared" si="5"/>
        <v>-</v>
      </c>
      <c r="Q49" s="54"/>
    </row>
    <row r="50" spans="1:17" outlineLevel="1">
      <c r="A50" s="193" t="s">
        <v>470</v>
      </c>
      <c r="B50" s="195" t="s">
        <v>28</v>
      </c>
      <c r="C50" s="277"/>
      <c r="D50" s="536" t="e">
        <f>'годовая смета'!#REF!</f>
        <v>#REF!</v>
      </c>
      <c r="E50" s="537" t="e">
        <f>'годовая смета'!#REF!</f>
        <v>#REF!</v>
      </c>
      <c r="F50" s="537" t="e">
        <f>'годовая смета'!#REF!</f>
        <v>#REF!</v>
      </c>
      <c r="G50" s="538" t="e">
        <f>'годовая смета'!#REF!</f>
        <v>#REF!</v>
      </c>
      <c r="H50" s="607" t="e">
        <f t="shared" si="6"/>
        <v>#REF!</v>
      </c>
      <c r="I50" s="608" t="e">
        <f t="shared" si="6"/>
        <v>#REF!</v>
      </c>
      <c r="J50" s="609" t="e">
        <f t="shared" si="6"/>
        <v>#REF!</v>
      </c>
      <c r="K50" s="657" t="e">
        <f t="shared" si="27"/>
        <v>#REF!</v>
      </c>
      <c r="L50" s="658">
        <f t="shared" si="28"/>
        <v>0</v>
      </c>
      <c r="M50" s="678"/>
      <c r="N50" s="679"/>
      <c r="O50" s="695" t="e">
        <f t="shared" si="4"/>
        <v>#REF!</v>
      </c>
      <c r="P50" s="696" t="str">
        <f t="shared" si="5"/>
        <v>-</v>
      </c>
      <c r="Q50" s="54"/>
    </row>
    <row r="51" spans="1:17" outlineLevel="1">
      <c r="A51" s="193" t="s">
        <v>471</v>
      </c>
      <c r="B51" s="195" t="s">
        <v>29</v>
      </c>
      <c r="C51" s="277"/>
      <c r="D51" s="536" t="e">
        <f>'годовая смета'!#REF!</f>
        <v>#REF!</v>
      </c>
      <c r="E51" s="537" t="e">
        <f>'годовая смета'!#REF!</f>
        <v>#REF!</v>
      </c>
      <c r="F51" s="537" t="e">
        <f>'годовая смета'!#REF!</f>
        <v>#REF!</v>
      </c>
      <c r="G51" s="538" t="e">
        <f>'годовая смета'!#REF!</f>
        <v>#REF!</v>
      </c>
      <c r="H51" s="607" t="e">
        <f t="shared" si="6"/>
        <v>#REF!</v>
      </c>
      <c r="I51" s="608" t="e">
        <f t="shared" si="6"/>
        <v>#REF!</v>
      </c>
      <c r="J51" s="609" t="e">
        <f t="shared" si="6"/>
        <v>#REF!</v>
      </c>
      <c r="K51" s="657" t="e">
        <f t="shared" si="27"/>
        <v>#REF!</v>
      </c>
      <c r="L51" s="658">
        <f t="shared" si="28"/>
        <v>0</v>
      </c>
      <c r="M51" s="678"/>
      <c r="N51" s="679"/>
      <c r="O51" s="695" t="e">
        <f t="shared" si="4"/>
        <v>#REF!</v>
      </c>
      <c r="P51" s="696" t="str">
        <f t="shared" si="5"/>
        <v>-</v>
      </c>
      <c r="Q51" s="54"/>
    </row>
    <row r="52" spans="1:17" outlineLevel="1">
      <c r="A52" s="193" t="s">
        <v>472</v>
      </c>
      <c r="B52" s="195" t="s">
        <v>30</v>
      </c>
      <c r="C52" s="277"/>
      <c r="D52" s="536" t="e">
        <f>'годовая смета'!#REF!</f>
        <v>#REF!</v>
      </c>
      <c r="E52" s="537" t="e">
        <f>'годовая смета'!#REF!</f>
        <v>#REF!</v>
      </c>
      <c r="F52" s="537" t="e">
        <f>'годовая смета'!#REF!</f>
        <v>#REF!</v>
      </c>
      <c r="G52" s="538" t="e">
        <f>'годовая смета'!#REF!</f>
        <v>#REF!</v>
      </c>
      <c r="H52" s="607" t="e">
        <f t="shared" si="6"/>
        <v>#REF!</v>
      </c>
      <c r="I52" s="608" t="e">
        <f t="shared" si="6"/>
        <v>#REF!</v>
      </c>
      <c r="J52" s="609" t="e">
        <f t="shared" si="6"/>
        <v>#REF!</v>
      </c>
      <c r="K52" s="657" t="e">
        <f t="shared" si="27"/>
        <v>#REF!</v>
      </c>
      <c r="L52" s="658">
        <f t="shared" si="28"/>
        <v>0</v>
      </c>
      <c r="M52" s="678"/>
      <c r="N52" s="679"/>
      <c r="O52" s="695" t="e">
        <f t="shared" si="4"/>
        <v>#REF!</v>
      </c>
      <c r="P52" s="696" t="str">
        <f t="shared" si="5"/>
        <v>-</v>
      </c>
      <c r="Q52" s="54"/>
    </row>
    <row r="53" spans="1:17" outlineLevel="1">
      <c r="A53" s="193" t="s">
        <v>473</v>
      </c>
      <c r="B53" s="195" t="s">
        <v>31</v>
      </c>
      <c r="C53" s="277"/>
      <c r="D53" s="536" t="e">
        <f>'годовая смета'!#REF!</f>
        <v>#REF!</v>
      </c>
      <c r="E53" s="537" t="e">
        <f>'годовая смета'!#REF!</f>
        <v>#REF!</v>
      </c>
      <c r="F53" s="537" t="e">
        <f>'годовая смета'!#REF!</f>
        <v>#REF!</v>
      </c>
      <c r="G53" s="538" t="e">
        <f>'годовая смета'!#REF!</f>
        <v>#REF!</v>
      </c>
      <c r="H53" s="607" t="e">
        <f t="shared" si="6"/>
        <v>#REF!</v>
      </c>
      <c r="I53" s="608" t="e">
        <f t="shared" si="6"/>
        <v>#REF!</v>
      </c>
      <c r="J53" s="609" t="e">
        <f t="shared" si="6"/>
        <v>#REF!</v>
      </c>
      <c r="K53" s="657" t="e">
        <f t="shared" si="27"/>
        <v>#REF!</v>
      </c>
      <c r="L53" s="658">
        <f t="shared" si="28"/>
        <v>0</v>
      </c>
      <c r="M53" s="536"/>
      <c r="N53" s="538"/>
      <c r="O53" s="695" t="e">
        <f t="shared" si="4"/>
        <v>#REF!</v>
      </c>
      <c r="P53" s="696" t="str">
        <f t="shared" si="5"/>
        <v>-</v>
      </c>
      <c r="Q53" s="54"/>
    </row>
    <row r="54" spans="1:17" outlineLevel="1">
      <c r="A54" s="193" t="s">
        <v>474</v>
      </c>
      <c r="B54" s="195" t="s">
        <v>32</v>
      </c>
      <c r="C54" s="277"/>
      <c r="D54" s="536" t="e">
        <f>'годовая смета'!#REF!</f>
        <v>#REF!</v>
      </c>
      <c r="E54" s="537" t="e">
        <f>'годовая смета'!#REF!</f>
        <v>#REF!</v>
      </c>
      <c r="F54" s="537" t="e">
        <f>'годовая смета'!#REF!</f>
        <v>#REF!</v>
      </c>
      <c r="G54" s="538" t="e">
        <f>'годовая смета'!#REF!</f>
        <v>#REF!</v>
      </c>
      <c r="H54" s="607" t="e">
        <f t="shared" si="6"/>
        <v>#REF!</v>
      </c>
      <c r="I54" s="608" t="e">
        <f t="shared" si="6"/>
        <v>#REF!</v>
      </c>
      <c r="J54" s="609" t="e">
        <f t="shared" si="6"/>
        <v>#REF!</v>
      </c>
      <c r="K54" s="657" t="e">
        <f t="shared" si="27"/>
        <v>#REF!</v>
      </c>
      <c r="L54" s="658">
        <f t="shared" si="28"/>
        <v>0</v>
      </c>
      <c r="M54" s="536"/>
      <c r="N54" s="538"/>
      <c r="O54" s="695" t="e">
        <f t="shared" si="4"/>
        <v>#REF!</v>
      </c>
      <c r="P54" s="696" t="str">
        <f t="shared" si="5"/>
        <v>-</v>
      </c>
      <c r="Q54" s="54"/>
    </row>
    <row r="55" spans="1:17" outlineLevel="1">
      <c r="A55" s="193" t="s">
        <v>475</v>
      </c>
      <c r="B55" s="195" t="s">
        <v>33</v>
      </c>
      <c r="C55" s="277"/>
      <c r="D55" s="536" t="e">
        <f>'годовая смета'!#REF!</f>
        <v>#REF!</v>
      </c>
      <c r="E55" s="537" t="e">
        <f>'годовая смета'!#REF!</f>
        <v>#REF!</v>
      </c>
      <c r="F55" s="537" t="e">
        <f>'годовая смета'!#REF!</f>
        <v>#REF!</v>
      </c>
      <c r="G55" s="538" t="e">
        <f>'годовая смета'!#REF!</f>
        <v>#REF!</v>
      </c>
      <c r="H55" s="607" t="e">
        <f t="shared" si="6"/>
        <v>#REF!</v>
      </c>
      <c r="I55" s="608" t="e">
        <f t="shared" si="6"/>
        <v>#REF!</v>
      </c>
      <c r="J55" s="609" t="e">
        <f t="shared" si="6"/>
        <v>#REF!</v>
      </c>
      <c r="K55" s="657" t="e">
        <f t="shared" si="27"/>
        <v>#REF!</v>
      </c>
      <c r="L55" s="658">
        <f t="shared" si="28"/>
        <v>0</v>
      </c>
      <c r="M55" s="536"/>
      <c r="N55" s="538"/>
      <c r="O55" s="695" t="e">
        <f t="shared" si="4"/>
        <v>#REF!</v>
      </c>
      <c r="P55" s="696" t="str">
        <f t="shared" si="5"/>
        <v>-</v>
      </c>
      <c r="Q55" s="54"/>
    </row>
    <row r="56" spans="1:17">
      <c r="A56" s="193" t="s">
        <v>54</v>
      </c>
      <c r="B56" s="194" t="s">
        <v>38</v>
      </c>
      <c r="C56" s="277"/>
      <c r="D56" s="536" t="e">
        <f>'годовая смета'!#REF!</f>
        <v>#REF!</v>
      </c>
      <c r="E56" s="537" t="e">
        <f>'годовая смета'!#REF!</f>
        <v>#REF!</v>
      </c>
      <c r="F56" s="537" t="e">
        <f>'годовая смета'!#REF!</f>
        <v>#REF!</v>
      </c>
      <c r="G56" s="538" t="e">
        <f>'годовая смета'!#REF!</f>
        <v>#REF!</v>
      </c>
      <c r="H56" s="607" t="e">
        <f t="shared" si="6"/>
        <v>#REF!</v>
      </c>
      <c r="I56" s="608" t="e">
        <f t="shared" si="6"/>
        <v>#REF!</v>
      </c>
      <c r="J56" s="609" t="e">
        <f t="shared" si="6"/>
        <v>#REF!</v>
      </c>
      <c r="K56" s="657" t="e">
        <f t="shared" si="27"/>
        <v>#REF!</v>
      </c>
      <c r="L56" s="658">
        <f t="shared" si="28"/>
        <v>0</v>
      </c>
      <c r="M56" s="536"/>
      <c r="N56" s="538"/>
      <c r="O56" s="695" t="e">
        <f t="shared" si="4"/>
        <v>#REF!</v>
      </c>
      <c r="P56" s="696" t="str">
        <f t="shared" si="5"/>
        <v>-</v>
      </c>
      <c r="Q56" s="54"/>
    </row>
    <row r="57" spans="1:17">
      <c r="A57" s="193" t="s">
        <v>55</v>
      </c>
      <c r="B57" s="194" t="s">
        <v>39</v>
      </c>
      <c r="C57" s="277"/>
      <c r="D57" s="536" t="e">
        <f>'годовая смета'!#REF!</f>
        <v>#REF!</v>
      </c>
      <c r="E57" s="537" t="e">
        <f>'годовая смета'!#REF!</f>
        <v>#REF!</v>
      </c>
      <c r="F57" s="537" t="e">
        <f>'годовая смета'!#REF!</f>
        <v>#REF!</v>
      </c>
      <c r="G57" s="538" t="e">
        <f>'годовая смета'!#REF!</f>
        <v>#REF!</v>
      </c>
      <c r="H57" s="607" t="e">
        <f t="shared" si="6"/>
        <v>#REF!</v>
      </c>
      <c r="I57" s="608" t="e">
        <f t="shared" si="6"/>
        <v>#REF!</v>
      </c>
      <c r="J57" s="609" t="e">
        <f t="shared" si="6"/>
        <v>#REF!</v>
      </c>
      <c r="K57" s="657" t="e">
        <f t="shared" si="27"/>
        <v>#REF!</v>
      </c>
      <c r="L57" s="658">
        <f t="shared" si="28"/>
        <v>0</v>
      </c>
      <c r="M57" s="536"/>
      <c r="N57" s="538"/>
      <c r="O57" s="695" t="e">
        <f t="shared" si="4"/>
        <v>#REF!</v>
      </c>
      <c r="P57" s="696" t="str">
        <f t="shared" si="5"/>
        <v>-</v>
      </c>
      <c r="Q57" s="54"/>
    </row>
    <row r="58" spans="1:17">
      <c r="A58" s="193" t="s">
        <v>476</v>
      </c>
      <c r="B58" s="194" t="s">
        <v>40</v>
      </c>
      <c r="C58" s="277"/>
      <c r="D58" s="536" t="e">
        <f>'годовая смета'!#REF!</f>
        <v>#REF!</v>
      </c>
      <c r="E58" s="537" t="e">
        <f>'годовая смета'!#REF!</f>
        <v>#REF!</v>
      </c>
      <c r="F58" s="537" t="e">
        <f>'годовая смета'!#REF!</f>
        <v>#REF!</v>
      </c>
      <c r="G58" s="538" t="e">
        <f>'годовая смета'!#REF!</f>
        <v>#REF!</v>
      </c>
      <c r="H58" s="607" t="e">
        <f t="shared" si="6"/>
        <v>#REF!</v>
      </c>
      <c r="I58" s="608" t="e">
        <f t="shared" si="6"/>
        <v>#REF!</v>
      </c>
      <c r="J58" s="609" t="e">
        <f t="shared" si="6"/>
        <v>#REF!</v>
      </c>
      <c r="K58" s="657" t="e">
        <f t="shared" si="27"/>
        <v>#REF!</v>
      </c>
      <c r="L58" s="658">
        <f t="shared" si="28"/>
        <v>0</v>
      </c>
      <c r="M58" s="536"/>
      <c r="N58" s="538"/>
      <c r="O58" s="695" t="e">
        <f t="shared" si="4"/>
        <v>#REF!</v>
      </c>
      <c r="P58" s="696" t="str">
        <f t="shared" si="5"/>
        <v>-</v>
      </c>
      <c r="Q58" s="54"/>
    </row>
    <row r="59" spans="1:17">
      <c r="A59" s="193" t="s">
        <v>477</v>
      </c>
      <c r="B59" s="194" t="s">
        <v>41</v>
      </c>
      <c r="C59" s="277" t="s">
        <v>149</v>
      </c>
      <c r="D59" s="536" t="e">
        <f>SUM(D60:D61)</f>
        <v>#REF!</v>
      </c>
      <c r="E59" s="537" t="e">
        <f t="shared" ref="E59:G59" si="29">SUM(E60:E61)</f>
        <v>#REF!</v>
      </c>
      <c r="F59" s="537" t="e">
        <f t="shared" si="29"/>
        <v>#REF!</v>
      </c>
      <c r="G59" s="538" t="e">
        <f t="shared" si="29"/>
        <v>#REF!</v>
      </c>
      <c r="H59" s="607" t="e">
        <f t="shared" si="6"/>
        <v>#REF!</v>
      </c>
      <c r="I59" s="608" t="e">
        <f t="shared" si="6"/>
        <v>#REF!</v>
      </c>
      <c r="J59" s="609" t="e">
        <f t="shared" si="6"/>
        <v>#REF!</v>
      </c>
      <c r="K59" s="657" t="e">
        <f t="shared" ref="K59:L59" si="30">SUM(K60:K61)</f>
        <v>#REF!</v>
      </c>
      <c r="L59" s="658">
        <f t="shared" si="30"/>
        <v>0</v>
      </c>
      <c r="M59" s="678">
        <f>SUM(M60:M61)</f>
        <v>0</v>
      </c>
      <c r="N59" s="679">
        <f>SUM(N60:N61)</f>
        <v>0</v>
      </c>
      <c r="O59" s="695" t="e">
        <f t="shared" si="4"/>
        <v>#REF!</v>
      </c>
      <c r="P59" s="696" t="str">
        <f t="shared" si="5"/>
        <v>-</v>
      </c>
      <c r="Q59" s="54"/>
    </row>
    <row r="60" spans="1:17" outlineLevel="1">
      <c r="A60" s="193" t="s">
        <v>478</v>
      </c>
      <c r="B60" s="195" t="s">
        <v>42</v>
      </c>
      <c r="C60" s="277"/>
      <c r="D60" s="536" t="e">
        <f>'годовая смета'!#REF!</f>
        <v>#REF!</v>
      </c>
      <c r="E60" s="537" t="e">
        <f>'годовая смета'!#REF!</f>
        <v>#REF!</v>
      </c>
      <c r="F60" s="537" t="e">
        <f>'годовая смета'!#REF!</f>
        <v>#REF!</v>
      </c>
      <c r="G60" s="538" t="e">
        <f>'годовая смета'!#REF!</f>
        <v>#REF!</v>
      </c>
      <c r="H60" s="607" t="e">
        <f t="shared" si="6"/>
        <v>#REF!</v>
      </c>
      <c r="I60" s="608" t="e">
        <f t="shared" si="6"/>
        <v>#REF!</v>
      </c>
      <c r="J60" s="609" t="e">
        <f t="shared" si="6"/>
        <v>#REF!</v>
      </c>
      <c r="K60" s="657" t="e">
        <f t="shared" ref="K60:K61" si="31">E60*(1+M$11)</f>
        <v>#REF!</v>
      </c>
      <c r="L60" s="658">
        <f t="shared" ref="L60:L61" si="32">M60*(1+N$11)</f>
        <v>0</v>
      </c>
      <c r="M60" s="678"/>
      <c r="N60" s="679"/>
      <c r="O60" s="695" t="e">
        <f t="shared" si="4"/>
        <v>#REF!</v>
      </c>
      <c r="P60" s="696" t="str">
        <f t="shared" si="5"/>
        <v>-</v>
      </c>
      <c r="Q60" s="54"/>
    </row>
    <row r="61" spans="1:17" outlineLevel="1">
      <c r="A61" s="193" t="s">
        <v>479</v>
      </c>
      <c r="B61" s="195" t="s">
        <v>43</v>
      </c>
      <c r="C61" s="277"/>
      <c r="D61" s="536" t="e">
        <f>'годовая смета'!#REF!</f>
        <v>#REF!</v>
      </c>
      <c r="E61" s="537" t="e">
        <f>'годовая смета'!#REF!</f>
        <v>#REF!</v>
      </c>
      <c r="F61" s="537" t="e">
        <f>'годовая смета'!#REF!</f>
        <v>#REF!</v>
      </c>
      <c r="G61" s="538" t="e">
        <f>'годовая смета'!#REF!</f>
        <v>#REF!</v>
      </c>
      <c r="H61" s="607" t="e">
        <f t="shared" si="6"/>
        <v>#REF!</v>
      </c>
      <c r="I61" s="608" t="e">
        <f t="shared" si="6"/>
        <v>#REF!</v>
      </c>
      <c r="J61" s="609" t="e">
        <f t="shared" si="6"/>
        <v>#REF!</v>
      </c>
      <c r="K61" s="657" t="e">
        <f t="shared" si="31"/>
        <v>#REF!</v>
      </c>
      <c r="L61" s="658">
        <f t="shared" si="32"/>
        <v>0</v>
      </c>
      <c r="M61" s="678"/>
      <c r="N61" s="679"/>
      <c r="O61" s="695" t="e">
        <f t="shared" si="4"/>
        <v>#REF!</v>
      </c>
      <c r="P61" s="696" t="str">
        <f t="shared" si="5"/>
        <v>-</v>
      </c>
      <c r="Q61" s="54"/>
    </row>
    <row r="62" spans="1:17" s="10" customFormat="1" ht="26.25" customHeight="1">
      <c r="A62" s="191" t="s">
        <v>67</v>
      </c>
      <c r="B62" s="192" t="s">
        <v>325</v>
      </c>
      <c r="C62" s="276" t="s">
        <v>273</v>
      </c>
      <c r="D62" s="477" t="e">
        <f t="shared" ref="D62:G62" si="33">IF(D22=0,0,D27/D22)</f>
        <v>#REF!</v>
      </c>
      <c r="E62" s="478" t="e">
        <f t="shared" si="33"/>
        <v>#REF!</v>
      </c>
      <c r="F62" s="478" t="e">
        <f t="shared" si="33"/>
        <v>#REF!</v>
      </c>
      <c r="G62" s="479" t="e">
        <f t="shared" si="33"/>
        <v>#REF!</v>
      </c>
      <c r="H62" s="616" t="e">
        <f t="shared" si="6"/>
        <v>#REF!</v>
      </c>
      <c r="I62" s="617" t="e">
        <f t="shared" si="6"/>
        <v>#REF!</v>
      </c>
      <c r="J62" s="618" t="e">
        <f t="shared" si="6"/>
        <v>#REF!</v>
      </c>
      <c r="K62" s="656"/>
      <c r="L62" s="618"/>
      <c r="M62" s="680" t="e">
        <f t="shared" ref="M62:N62" si="34">IF(M22=0,0,M27/M22)</f>
        <v>#REF!</v>
      </c>
      <c r="N62" s="681" t="e">
        <f t="shared" si="34"/>
        <v>#REF!</v>
      </c>
      <c r="O62" s="701" t="e">
        <f t="shared" si="4"/>
        <v>#REF!</v>
      </c>
      <c r="P62" s="702" t="e">
        <f t="shared" si="5"/>
        <v>#REF!</v>
      </c>
      <c r="Q62" s="1"/>
    </row>
    <row r="63" spans="1:17" s="10" customFormat="1">
      <c r="A63" s="191" t="s">
        <v>68</v>
      </c>
      <c r="B63" s="192" t="s">
        <v>194</v>
      </c>
      <c r="C63" s="276" t="s">
        <v>151</v>
      </c>
      <c r="D63" s="477" t="e">
        <f t="shared" ref="D63:G63" si="35">SUM(D64:D66)</f>
        <v>#REF!</v>
      </c>
      <c r="E63" s="478" t="e">
        <f t="shared" si="35"/>
        <v>#REF!</v>
      </c>
      <c r="F63" s="478" t="e">
        <f t="shared" si="35"/>
        <v>#REF!</v>
      </c>
      <c r="G63" s="479" t="e">
        <f t="shared" si="35"/>
        <v>#REF!</v>
      </c>
      <c r="H63" s="616" t="e">
        <f t="shared" si="6"/>
        <v>#REF!</v>
      </c>
      <c r="I63" s="617" t="e">
        <f t="shared" si="6"/>
        <v>#REF!</v>
      </c>
      <c r="J63" s="618" t="e">
        <f t="shared" si="6"/>
        <v>#REF!</v>
      </c>
      <c r="K63" s="656"/>
      <c r="L63" s="618"/>
      <c r="M63" s="680" t="e">
        <f t="shared" ref="M63:N63" si="36">SUM(M64:M66)</f>
        <v>#REF!</v>
      </c>
      <c r="N63" s="681" t="e">
        <f t="shared" si="36"/>
        <v>#REF!</v>
      </c>
      <c r="O63" s="701" t="e">
        <f t="shared" si="4"/>
        <v>#REF!</v>
      </c>
      <c r="P63" s="702" t="e">
        <f t="shared" si="5"/>
        <v>#REF!</v>
      </c>
      <c r="Q63" s="1"/>
    </row>
    <row r="64" spans="1:17" ht="38.25">
      <c r="A64" s="193" t="s">
        <v>75</v>
      </c>
      <c r="B64" s="196" t="s">
        <v>71</v>
      </c>
      <c r="C64" s="277"/>
      <c r="D64" s="536" t="e">
        <f>'годовая смета'!#REF!</f>
        <v>#REF!</v>
      </c>
      <c r="E64" s="537" t="e">
        <f>'годовая смета'!#REF!</f>
        <v>#REF!</v>
      </c>
      <c r="F64" s="537" t="e">
        <f>'годовая смета'!#REF!</f>
        <v>#REF!</v>
      </c>
      <c r="G64" s="538" t="e">
        <f>'годовая смета'!#REF!</f>
        <v>#REF!</v>
      </c>
      <c r="H64" s="607" t="e">
        <f t="shared" si="6"/>
        <v>#REF!</v>
      </c>
      <c r="I64" s="608" t="e">
        <f t="shared" si="6"/>
        <v>#REF!</v>
      </c>
      <c r="J64" s="609" t="e">
        <f t="shared" si="6"/>
        <v>#REF!</v>
      </c>
      <c r="K64" s="653"/>
      <c r="L64" s="609"/>
      <c r="M64" s="678" t="e">
        <f>'Прочие расходы'!F20</f>
        <v>#REF!</v>
      </c>
      <c r="N64" s="679" t="e">
        <f>'Прочие расходы'!F21</f>
        <v>#REF!</v>
      </c>
      <c r="O64" s="695" t="e">
        <f t="shared" si="4"/>
        <v>#REF!</v>
      </c>
      <c r="P64" s="696" t="e">
        <f t="shared" si="5"/>
        <v>#REF!</v>
      </c>
    </row>
    <row r="65" spans="1:26" ht="25.5">
      <c r="A65" s="193" t="s">
        <v>76</v>
      </c>
      <c r="B65" s="196" t="s">
        <v>70</v>
      </c>
      <c r="C65" s="277"/>
      <c r="D65" s="536" t="e">
        <f>'годовая смета'!#REF!</f>
        <v>#REF!</v>
      </c>
      <c r="E65" s="537" t="e">
        <f>'годовая смета'!#REF!</f>
        <v>#REF!</v>
      </c>
      <c r="F65" s="537" t="e">
        <f>'годовая смета'!#REF!</f>
        <v>#REF!</v>
      </c>
      <c r="G65" s="538" t="e">
        <f>'годовая смета'!#REF!</f>
        <v>#REF!</v>
      </c>
      <c r="H65" s="607" t="e">
        <f t="shared" si="6"/>
        <v>#REF!</v>
      </c>
      <c r="I65" s="608" t="e">
        <f t="shared" si="6"/>
        <v>#REF!</v>
      </c>
      <c r="J65" s="609" t="e">
        <f t="shared" si="6"/>
        <v>#REF!</v>
      </c>
      <c r="K65" s="653"/>
      <c r="L65" s="609"/>
      <c r="M65" s="536" t="e">
        <f>'Прочие расходы'!F24</f>
        <v>#REF!</v>
      </c>
      <c r="N65" s="538" t="e">
        <f>'Прочие расходы'!F25</f>
        <v>#REF!</v>
      </c>
      <c r="O65" s="695" t="e">
        <f t="shared" si="4"/>
        <v>#REF!</v>
      </c>
      <c r="P65" s="696" t="e">
        <f t="shared" si="5"/>
        <v>#REF!</v>
      </c>
    </row>
    <row r="66" spans="1:26" ht="25.5">
      <c r="A66" s="193" t="s">
        <v>77</v>
      </c>
      <c r="B66" s="196" t="s">
        <v>1</v>
      </c>
      <c r="C66" s="277"/>
      <c r="D66" s="536" t="e">
        <f>'годовая смета'!#REF!</f>
        <v>#REF!</v>
      </c>
      <c r="E66" s="537" t="e">
        <f>'годовая смета'!#REF!</f>
        <v>#REF!</v>
      </c>
      <c r="F66" s="537" t="e">
        <f>'годовая смета'!#REF!</f>
        <v>#REF!</v>
      </c>
      <c r="G66" s="538" t="e">
        <f>'годовая смета'!#REF!</f>
        <v>#REF!</v>
      </c>
      <c r="H66" s="607" t="e">
        <f t="shared" si="6"/>
        <v>#REF!</v>
      </c>
      <c r="I66" s="608" t="e">
        <f t="shared" si="6"/>
        <v>#REF!</v>
      </c>
      <c r="J66" s="609" t="e">
        <f t="shared" si="6"/>
        <v>#REF!</v>
      </c>
      <c r="K66" s="653"/>
      <c r="L66" s="609"/>
      <c r="M66" s="536" t="e">
        <f>'Прочие расходы'!F28</f>
        <v>#REF!</v>
      </c>
      <c r="N66" s="538" t="e">
        <f>'Прочие расходы'!F29</f>
        <v>#REF!</v>
      </c>
      <c r="O66" s="695" t="e">
        <f t="shared" si="4"/>
        <v>#REF!</v>
      </c>
      <c r="P66" s="696" t="e">
        <f t="shared" si="5"/>
        <v>#REF!</v>
      </c>
    </row>
    <row r="67" spans="1:26" s="10" customFormat="1" ht="26.25">
      <c r="A67" s="191" t="s">
        <v>72</v>
      </c>
      <c r="B67" s="192" t="s">
        <v>327</v>
      </c>
      <c r="C67" s="276" t="s">
        <v>152</v>
      </c>
      <c r="D67" s="477" t="e">
        <f t="shared" ref="D67:G67" si="37">IF(D22=0,0,D63/D22)</f>
        <v>#REF!</v>
      </c>
      <c r="E67" s="478" t="e">
        <f t="shared" si="37"/>
        <v>#REF!</v>
      </c>
      <c r="F67" s="478" t="e">
        <f t="shared" si="37"/>
        <v>#REF!</v>
      </c>
      <c r="G67" s="479" t="e">
        <f t="shared" si="37"/>
        <v>#REF!</v>
      </c>
      <c r="H67" s="616" t="e">
        <f t="shared" si="6"/>
        <v>#REF!</v>
      </c>
      <c r="I67" s="617" t="e">
        <f t="shared" si="6"/>
        <v>#REF!</v>
      </c>
      <c r="J67" s="618" t="e">
        <f t="shared" si="6"/>
        <v>#REF!</v>
      </c>
      <c r="K67" s="656"/>
      <c r="L67" s="618"/>
      <c r="M67" s="477" t="e">
        <f t="shared" ref="M67:N67" si="38">IF(M22=0,0,M63/M22)</f>
        <v>#REF!</v>
      </c>
      <c r="N67" s="479" t="e">
        <f t="shared" si="38"/>
        <v>#REF!</v>
      </c>
      <c r="O67" s="701" t="e">
        <f t="shared" si="4"/>
        <v>#REF!</v>
      </c>
      <c r="P67" s="702" t="e">
        <f t="shared" si="5"/>
        <v>#REF!</v>
      </c>
      <c r="Q67" s="1"/>
    </row>
    <row r="68" spans="1:26" s="10" customFormat="1" ht="25.5">
      <c r="A68" s="191" t="s">
        <v>78</v>
      </c>
      <c r="B68" s="197" t="s">
        <v>195</v>
      </c>
      <c r="C68" s="276" t="s">
        <v>153</v>
      </c>
      <c r="D68" s="477" t="e">
        <f>D27+D63</f>
        <v>#REF!</v>
      </c>
      <c r="E68" s="478" t="e">
        <f t="shared" ref="E68:G68" si="39">E27+E63</f>
        <v>#REF!</v>
      </c>
      <c r="F68" s="478" t="e">
        <f t="shared" si="39"/>
        <v>#REF!</v>
      </c>
      <c r="G68" s="479" t="e">
        <f t="shared" si="39"/>
        <v>#REF!</v>
      </c>
      <c r="H68" s="616" t="e">
        <f t="shared" si="6"/>
        <v>#REF!</v>
      </c>
      <c r="I68" s="617" t="e">
        <f t="shared" si="6"/>
        <v>#REF!</v>
      </c>
      <c r="J68" s="618" t="e">
        <f t="shared" si="6"/>
        <v>#REF!</v>
      </c>
      <c r="K68" s="656"/>
      <c r="L68" s="618"/>
      <c r="M68" s="477" t="e">
        <f>M27+M63</f>
        <v>#REF!</v>
      </c>
      <c r="N68" s="479" t="e">
        <f>N27+N63</f>
        <v>#REF!</v>
      </c>
      <c r="O68" s="701" t="e">
        <f t="shared" si="4"/>
        <v>#REF!</v>
      </c>
      <c r="P68" s="702" t="e">
        <f t="shared" si="5"/>
        <v>#REF!</v>
      </c>
      <c r="Q68" s="1"/>
    </row>
    <row r="69" spans="1:26">
      <c r="A69" s="193" t="s">
        <v>79</v>
      </c>
      <c r="B69" s="195" t="s">
        <v>5</v>
      </c>
      <c r="C69" s="277"/>
      <c r="D69" s="536" t="e">
        <f t="shared" ref="D69:G69" si="40">D68-D72</f>
        <v>#REF!</v>
      </c>
      <c r="E69" s="537" t="e">
        <f t="shared" si="40"/>
        <v>#REF!</v>
      </c>
      <c r="F69" s="537" t="e">
        <f t="shared" si="40"/>
        <v>#REF!</v>
      </c>
      <c r="G69" s="538" t="e">
        <f t="shared" si="40"/>
        <v>#REF!</v>
      </c>
      <c r="H69" s="607" t="e">
        <f t="shared" si="6"/>
        <v>#REF!</v>
      </c>
      <c r="I69" s="608" t="e">
        <f t="shared" si="6"/>
        <v>#REF!</v>
      </c>
      <c r="J69" s="609" t="e">
        <f t="shared" si="6"/>
        <v>#REF!</v>
      </c>
      <c r="K69" s="653"/>
      <c r="L69" s="609"/>
      <c r="M69" s="536" t="e">
        <f>M68-M72</f>
        <v>#REF!</v>
      </c>
      <c r="N69" s="538" t="e">
        <f>N68-N72</f>
        <v>#REF!</v>
      </c>
      <c r="O69" s="695" t="e">
        <f t="shared" si="4"/>
        <v>#REF!</v>
      </c>
      <c r="P69" s="696" t="e">
        <f t="shared" si="5"/>
        <v>#REF!</v>
      </c>
    </row>
    <row r="70" spans="1:26" s="7" customFormat="1" outlineLevel="1">
      <c r="A70" s="499" t="s">
        <v>155</v>
      </c>
      <c r="B70" s="500" t="s">
        <v>154</v>
      </c>
      <c r="C70" s="501" t="s">
        <v>162</v>
      </c>
      <c r="D70" s="539" t="e">
        <f t="shared" ref="D70:G70" si="41">D69-D71</f>
        <v>#REF!</v>
      </c>
      <c r="E70" s="540" t="e">
        <f t="shared" si="41"/>
        <v>#REF!</v>
      </c>
      <c r="F70" s="540" t="e">
        <f t="shared" si="41"/>
        <v>#REF!</v>
      </c>
      <c r="G70" s="541" t="e">
        <f t="shared" si="41"/>
        <v>#REF!</v>
      </c>
      <c r="H70" s="610" t="e">
        <f t="shared" si="6"/>
        <v>#REF!</v>
      </c>
      <c r="I70" s="611" t="e">
        <f t="shared" si="6"/>
        <v>#REF!</v>
      </c>
      <c r="J70" s="612" t="e">
        <f t="shared" si="6"/>
        <v>#REF!</v>
      </c>
      <c r="K70" s="654"/>
      <c r="L70" s="612"/>
      <c r="M70" s="539" t="e">
        <f>M69-M71</f>
        <v>#REF!</v>
      </c>
      <c r="N70" s="541" t="e">
        <f>N69-N71</f>
        <v>#REF!</v>
      </c>
      <c r="O70" s="697" t="e">
        <f t="shared" si="4"/>
        <v>#REF!</v>
      </c>
      <c r="P70" s="698" t="e">
        <f t="shared" si="5"/>
        <v>#REF!</v>
      </c>
    </row>
    <row r="71" spans="1:26" s="7" customFormat="1" ht="26.25" outlineLevel="1">
      <c r="A71" s="198" t="s">
        <v>156</v>
      </c>
      <c r="B71" s="199" t="s">
        <v>166</v>
      </c>
      <c r="C71" s="278" t="s">
        <v>161</v>
      </c>
      <c r="D71" s="542" t="e">
        <f t="shared" ref="D71:G71" si="42">IF(D25=0,0,D69/D23*D25)</f>
        <v>#REF!</v>
      </c>
      <c r="E71" s="543" t="e">
        <f t="shared" si="42"/>
        <v>#REF!</v>
      </c>
      <c r="F71" s="543" t="e">
        <f t="shared" si="42"/>
        <v>#REF!</v>
      </c>
      <c r="G71" s="544" t="e">
        <f t="shared" si="42"/>
        <v>#REF!</v>
      </c>
      <c r="H71" s="613" t="e">
        <f t="shared" si="6"/>
        <v>#REF!</v>
      </c>
      <c r="I71" s="614" t="e">
        <f t="shared" si="6"/>
        <v>#REF!</v>
      </c>
      <c r="J71" s="615" t="e">
        <f t="shared" si="6"/>
        <v>#REF!</v>
      </c>
      <c r="K71" s="655"/>
      <c r="L71" s="615"/>
      <c r="M71" s="542" t="e">
        <f>IF(M25=0,0,M69/M23*M25)</f>
        <v>#REF!</v>
      </c>
      <c r="N71" s="544" t="e">
        <f>IF(N25=0,0,N69/N23*N25)</f>
        <v>#REF!</v>
      </c>
      <c r="O71" s="699" t="e">
        <f t="shared" si="4"/>
        <v>#REF!</v>
      </c>
      <c r="P71" s="700" t="e">
        <f t="shared" si="5"/>
        <v>#REF!</v>
      </c>
    </row>
    <row r="72" spans="1:26" ht="19.5" customHeight="1">
      <c r="A72" s="193" t="s">
        <v>80</v>
      </c>
      <c r="B72" s="195" t="s">
        <v>6</v>
      </c>
      <c r="C72" s="277"/>
      <c r="D72" s="536" t="e">
        <f t="shared" ref="D72:G72" si="43">IF(D22=0,0,D68/D22*D26)</f>
        <v>#REF!</v>
      </c>
      <c r="E72" s="537" t="e">
        <f t="shared" si="43"/>
        <v>#REF!</v>
      </c>
      <c r="F72" s="537" t="e">
        <f t="shared" si="43"/>
        <v>#REF!</v>
      </c>
      <c r="G72" s="538" t="e">
        <f t="shared" si="43"/>
        <v>#REF!</v>
      </c>
      <c r="H72" s="607" t="e">
        <f t="shared" si="6"/>
        <v>#REF!</v>
      </c>
      <c r="I72" s="608" t="e">
        <f t="shared" si="6"/>
        <v>#REF!</v>
      </c>
      <c r="J72" s="609" t="e">
        <f t="shared" si="6"/>
        <v>#REF!</v>
      </c>
      <c r="K72" s="653"/>
      <c r="L72" s="609"/>
      <c r="M72" s="536" t="e">
        <f>IF(M22=0,0,M68/M22*M26)</f>
        <v>#REF!</v>
      </c>
      <c r="N72" s="538" t="e">
        <f>IF(N22=0,0,N68/N22*N26)</f>
        <v>#REF!</v>
      </c>
      <c r="O72" s="695" t="e">
        <f t="shared" si="4"/>
        <v>#REF!</v>
      </c>
      <c r="P72" s="696" t="e">
        <f t="shared" si="5"/>
        <v>#REF!</v>
      </c>
    </row>
    <row r="73" spans="1:26" s="10" customFormat="1" ht="25.5">
      <c r="A73" s="191" t="s">
        <v>81</v>
      </c>
      <c r="B73" s="197" t="s">
        <v>321</v>
      </c>
      <c r="C73" s="276" t="s">
        <v>163</v>
      </c>
      <c r="D73" s="477" t="e">
        <f t="shared" ref="D73:G73" si="44">IF(D22=0,0,D68/D22)</f>
        <v>#REF!</v>
      </c>
      <c r="E73" s="478" t="e">
        <f t="shared" si="44"/>
        <v>#REF!</v>
      </c>
      <c r="F73" s="478" t="e">
        <f t="shared" si="44"/>
        <v>#REF!</v>
      </c>
      <c r="G73" s="479" t="e">
        <f t="shared" si="44"/>
        <v>#REF!</v>
      </c>
      <c r="H73" s="616" t="e">
        <f t="shared" si="6"/>
        <v>#REF!</v>
      </c>
      <c r="I73" s="617" t="e">
        <f t="shared" si="6"/>
        <v>#REF!</v>
      </c>
      <c r="J73" s="618" t="e">
        <f t="shared" si="6"/>
        <v>#REF!</v>
      </c>
      <c r="K73" s="656"/>
      <c r="L73" s="618"/>
      <c r="M73" s="477" t="e">
        <f>IF(M22=0,0,M68/M22)</f>
        <v>#REF!</v>
      </c>
      <c r="N73" s="479" t="e">
        <f>IF(N22=0,0,N68/N22)</f>
        <v>#REF!</v>
      </c>
      <c r="O73" s="701" t="e">
        <f t="shared" si="4"/>
        <v>#REF!</v>
      </c>
      <c r="P73" s="702" t="e">
        <f t="shared" si="5"/>
        <v>#REF!</v>
      </c>
      <c r="Q73" s="1"/>
      <c r="S73" s="1"/>
      <c r="T73" s="1"/>
      <c r="U73" s="1"/>
      <c r="V73" s="1"/>
    </row>
    <row r="74" spans="1:26" s="10" customFormat="1" ht="35.25" customHeight="1">
      <c r="A74" s="191" t="s">
        <v>82</v>
      </c>
      <c r="B74" s="192" t="s">
        <v>196</v>
      </c>
      <c r="C74" s="276" t="s">
        <v>164</v>
      </c>
      <c r="D74" s="545" t="s">
        <v>267</v>
      </c>
      <c r="E74" s="546" t="s">
        <v>267</v>
      </c>
      <c r="F74" s="546" t="s">
        <v>267</v>
      </c>
      <c r="G74" s="547" t="s">
        <v>267</v>
      </c>
      <c r="H74" s="619" t="s">
        <v>267</v>
      </c>
      <c r="I74" s="620" t="s">
        <v>267</v>
      </c>
      <c r="J74" s="621" t="s">
        <v>267</v>
      </c>
      <c r="K74" s="661"/>
      <c r="L74" s="621"/>
      <c r="M74" s="477" t="e">
        <f>#REF!</f>
        <v>#REF!</v>
      </c>
      <c r="N74" s="682" t="e">
        <f>#REF!</f>
        <v>#REF!</v>
      </c>
      <c r="O74" s="619" t="s">
        <v>267</v>
      </c>
      <c r="P74" s="703" t="e">
        <f t="shared" si="5"/>
        <v>#REF!</v>
      </c>
      <c r="Q74" s="1"/>
      <c r="S74" s="1"/>
      <c r="T74" s="1"/>
      <c r="U74" s="1"/>
      <c r="V74" s="1"/>
      <c r="W74" s="407"/>
      <c r="X74" s="407"/>
      <c r="Y74" s="407"/>
      <c r="Z74" s="407"/>
    </row>
    <row r="75" spans="1:26">
      <c r="A75" s="193" t="s">
        <v>83</v>
      </c>
      <c r="B75" s="195" t="s">
        <v>5</v>
      </c>
      <c r="C75" s="277"/>
      <c r="D75" s="548" t="s">
        <v>267</v>
      </c>
      <c r="E75" s="549" t="s">
        <v>267</v>
      </c>
      <c r="F75" s="549" t="s">
        <v>267</v>
      </c>
      <c r="G75" s="550" t="s">
        <v>267</v>
      </c>
      <c r="H75" s="622" t="s">
        <v>267</v>
      </c>
      <c r="I75" s="623" t="s">
        <v>267</v>
      </c>
      <c r="J75" s="624" t="s">
        <v>267</v>
      </c>
      <c r="K75" s="662"/>
      <c r="L75" s="624"/>
      <c r="M75" s="536" t="e">
        <f>M74*Доходы_регул.!$F$13</f>
        <v>#REF!</v>
      </c>
      <c r="N75" s="538" t="e">
        <f>N74*Доходы_регул.!$F$13</f>
        <v>#REF!</v>
      </c>
      <c r="O75" s="622" t="s">
        <v>267</v>
      </c>
      <c r="P75" s="703" t="e">
        <f t="shared" si="5"/>
        <v>#REF!</v>
      </c>
      <c r="W75" s="384"/>
      <c r="X75" s="384"/>
      <c r="Y75" s="384"/>
      <c r="Z75" s="384"/>
    </row>
    <row r="76" spans="1:26">
      <c r="A76" s="193" t="s">
        <v>84</v>
      </c>
      <c r="B76" s="195" t="s">
        <v>6</v>
      </c>
      <c r="C76" s="277"/>
      <c r="D76" s="548" t="s">
        <v>267</v>
      </c>
      <c r="E76" s="549" t="s">
        <v>267</v>
      </c>
      <c r="F76" s="549" t="s">
        <v>267</v>
      </c>
      <c r="G76" s="550" t="s">
        <v>267</v>
      </c>
      <c r="H76" s="622" t="s">
        <v>267</v>
      </c>
      <c r="I76" s="623" t="s">
        <v>267</v>
      </c>
      <c r="J76" s="624" t="s">
        <v>267</v>
      </c>
      <c r="K76" s="662"/>
      <c r="L76" s="624"/>
      <c r="M76" s="536" t="e">
        <f>M74-M75</f>
        <v>#REF!</v>
      </c>
      <c r="N76" s="538" t="e">
        <f>N74-N75</f>
        <v>#REF!</v>
      </c>
      <c r="O76" s="622" t="s">
        <v>267</v>
      </c>
      <c r="P76" s="703" t="e">
        <f t="shared" si="5"/>
        <v>#REF!</v>
      </c>
      <c r="W76" s="407"/>
      <c r="X76" s="407"/>
      <c r="Y76" s="407"/>
      <c r="Z76" s="384"/>
    </row>
    <row r="77" spans="1:26" s="10" customFormat="1" ht="26.25">
      <c r="A77" s="191" t="s">
        <v>85</v>
      </c>
      <c r="B77" s="192" t="s">
        <v>328</v>
      </c>
      <c r="C77" s="276" t="s">
        <v>165</v>
      </c>
      <c r="D77" s="551" t="s">
        <v>267</v>
      </c>
      <c r="E77" s="552" t="s">
        <v>267</v>
      </c>
      <c r="F77" s="552" t="s">
        <v>267</v>
      </c>
      <c r="G77" s="553" t="s">
        <v>267</v>
      </c>
      <c r="H77" s="625" t="s">
        <v>267</v>
      </c>
      <c r="I77" s="626" t="s">
        <v>267</v>
      </c>
      <c r="J77" s="627" t="s">
        <v>267</v>
      </c>
      <c r="K77" s="663"/>
      <c r="L77" s="627"/>
      <c r="M77" s="683" t="e">
        <f t="shared" ref="M77:N77" si="45">IF(M22=0,0,M74/M22)</f>
        <v>#REF!</v>
      </c>
      <c r="N77" s="684" t="e">
        <f t="shared" si="45"/>
        <v>#REF!</v>
      </c>
      <c r="O77" s="625" t="s">
        <v>267</v>
      </c>
      <c r="P77" s="703" t="e">
        <f t="shared" si="5"/>
        <v>#REF!</v>
      </c>
      <c r="Q77" s="1"/>
      <c r="S77" s="1"/>
      <c r="T77" s="1"/>
      <c r="U77" s="1"/>
      <c r="V77" s="1"/>
    </row>
    <row r="78" spans="1:26" s="10" customFormat="1" ht="26.25">
      <c r="A78" s="191" t="s">
        <v>86</v>
      </c>
      <c r="B78" s="192" t="s">
        <v>197</v>
      </c>
      <c r="C78" s="276" t="s">
        <v>167</v>
      </c>
      <c r="D78" s="545" t="s">
        <v>267</v>
      </c>
      <c r="E78" s="546" t="s">
        <v>267</v>
      </c>
      <c r="F78" s="546" t="s">
        <v>267</v>
      </c>
      <c r="G78" s="547" t="s">
        <v>267</v>
      </c>
      <c r="H78" s="619" t="s">
        <v>267</v>
      </c>
      <c r="I78" s="620" t="s">
        <v>267</v>
      </c>
      <c r="J78" s="621" t="s">
        <v>267</v>
      </c>
      <c r="K78" s="661"/>
      <c r="L78" s="621"/>
      <c r="M78" s="477" t="e">
        <f t="shared" ref="M78:N78" si="46">M79+M80</f>
        <v>#REF!</v>
      </c>
      <c r="N78" s="479" t="e">
        <f t="shared" si="46"/>
        <v>#REF!</v>
      </c>
      <c r="O78" s="619" t="s">
        <v>267</v>
      </c>
      <c r="P78" s="703" t="e">
        <f t="shared" si="5"/>
        <v>#REF!</v>
      </c>
      <c r="Q78" s="1"/>
      <c r="S78" s="1"/>
      <c r="T78" s="1"/>
      <c r="U78" s="1"/>
      <c r="V78" s="1"/>
    </row>
    <row r="79" spans="1:26">
      <c r="A79" s="193" t="s">
        <v>102</v>
      </c>
      <c r="B79" s="195" t="s">
        <v>5</v>
      </c>
      <c r="C79" s="277"/>
      <c r="D79" s="548" t="s">
        <v>267</v>
      </c>
      <c r="E79" s="549" t="s">
        <v>267</v>
      </c>
      <c r="F79" s="549" t="s">
        <v>267</v>
      </c>
      <c r="G79" s="550" t="s">
        <v>267</v>
      </c>
      <c r="H79" s="622" t="s">
        <v>267</v>
      </c>
      <c r="I79" s="623" t="s">
        <v>267</v>
      </c>
      <c r="J79" s="624" t="s">
        <v>267</v>
      </c>
      <c r="K79" s="662"/>
      <c r="L79" s="624"/>
      <c r="M79" s="536" t="e">
        <f t="shared" ref="M79:N79" si="47">M69+M75</f>
        <v>#REF!</v>
      </c>
      <c r="N79" s="538" t="e">
        <f t="shared" si="47"/>
        <v>#REF!</v>
      </c>
      <c r="O79" s="622" t="s">
        <v>267</v>
      </c>
      <c r="P79" s="703" t="e">
        <f t="shared" si="5"/>
        <v>#REF!</v>
      </c>
    </row>
    <row r="80" spans="1:26">
      <c r="A80" s="193" t="s">
        <v>103</v>
      </c>
      <c r="B80" s="195" t="s">
        <v>6</v>
      </c>
      <c r="C80" s="277"/>
      <c r="D80" s="548" t="s">
        <v>267</v>
      </c>
      <c r="E80" s="549" t="s">
        <v>267</v>
      </c>
      <c r="F80" s="549" t="s">
        <v>267</v>
      </c>
      <c r="G80" s="550" t="s">
        <v>267</v>
      </c>
      <c r="H80" s="622" t="s">
        <v>267</v>
      </c>
      <c r="I80" s="623" t="s">
        <v>267</v>
      </c>
      <c r="J80" s="624" t="s">
        <v>267</v>
      </c>
      <c r="K80" s="662"/>
      <c r="L80" s="624"/>
      <c r="M80" s="536" t="e">
        <f t="shared" ref="M80:N80" si="48">M72+M76</f>
        <v>#REF!</v>
      </c>
      <c r="N80" s="538" t="e">
        <f t="shared" si="48"/>
        <v>#REF!</v>
      </c>
      <c r="O80" s="622" t="s">
        <v>267</v>
      </c>
      <c r="P80" s="703" t="e">
        <f t="shared" si="5"/>
        <v>#REF!</v>
      </c>
    </row>
    <row r="81" spans="1:25" s="10" customFormat="1" ht="26.25">
      <c r="A81" s="191" t="s">
        <v>104</v>
      </c>
      <c r="B81" s="192" t="s">
        <v>330</v>
      </c>
      <c r="C81" s="276" t="s">
        <v>168</v>
      </c>
      <c r="D81" s="554" t="s">
        <v>267</v>
      </c>
      <c r="E81" s="555" t="s">
        <v>267</v>
      </c>
      <c r="F81" s="555" t="s">
        <v>267</v>
      </c>
      <c r="G81" s="556" t="s">
        <v>267</v>
      </c>
      <c r="H81" s="628" t="s">
        <v>267</v>
      </c>
      <c r="I81" s="629" t="s">
        <v>267</v>
      </c>
      <c r="J81" s="630" t="s">
        <v>267</v>
      </c>
      <c r="K81" s="664"/>
      <c r="L81" s="630"/>
      <c r="M81" s="685" t="e">
        <f t="shared" ref="M81:N81" si="49">IF(M22=0,0,M78/M22)</f>
        <v>#REF!</v>
      </c>
      <c r="N81" s="686" t="e">
        <f t="shared" si="49"/>
        <v>#REF!</v>
      </c>
      <c r="O81" s="628" t="s">
        <v>267</v>
      </c>
      <c r="P81" s="703" t="e">
        <f t="shared" si="5"/>
        <v>#REF!</v>
      </c>
      <c r="Q81" s="1"/>
    </row>
    <row r="82" spans="1:25" s="10" customFormat="1" ht="26.25">
      <c r="A82" s="191" t="s">
        <v>105</v>
      </c>
      <c r="B82" s="192" t="s">
        <v>198</v>
      </c>
      <c r="C82" s="276"/>
      <c r="D82" s="545" t="s">
        <v>267</v>
      </c>
      <c r="E82" s="546" t="s">
        <v>267</v>
      </c>
      <c r="F82" s="546" t="s">
        <v>267</v>
      </c>
      <c r="G82" s="547" t="s">
        <v>267</v>
      </c>
      <c r="H82" s="619" t="s">
        <v>267</v>
      </c>
      <c r="I82" s="620" t="s">
        <v>267</v>
      </c>
      <c r="J82" s="621" t="s">
        <v>267</v>
      </c>
      <c r="K82" s="661"/>
      <c r="L82" s="621"/>
      <c r="M82" s="477">
        <f t="shared" ref="M82:N82" si="50">SUM(M83:M84)</f>
        <v>0</v>
      </c>
      <c r="N82" s="479">
        <f t="shared" si="50"/>
        <v>0</v>
      </c>
      <c r="O82" s="619" t="s">
        <v>267</v>
      </c>
      <c r="P82" s="703" t="str">
        <f t="shared" si="5"/>
        <v>-</v>
      </c>
      <c r="Q82" s="1"/>
      <c r="U82" s="1"/>
      <c r="V82" s="1"/>
      <c r="W82" s="1"/>
      <c r="X82" s="1"/>
      <c r="Y82" s="1"/>
    </row>
    <row r="83" spans="1:25">
      <c r="A83" s="193" t="s">
        <v>106</v>
      </c>
      <c r="B83" s="195" t="s">
        <v>5</v>
      </c>
      <c r="C83" s="277"/>
      <c r="D83" s="548" t="s">
        <v>267</v>
      </c>
      <c r="E83" s="549" t="s">
        <v>267</v>
      </c>
      <c r="F83" s="549" t="s">
        <v>267</v>
      </c>
      <c r="G83" s="550" t="s">
        <v>267</v>
      </c>
      <c r="H83" s="622" t="s">
        <v>267</v>
      </c>
      <c r="I83" s="623" t="s">
        <v>267</v>
      </c>
      <c r="J83" s="624" t="s">
        <v>267</v>
      </c>
      <c r="K83" s="662"/>
      <c r="L83" s="624"/>
      <c r="M83" s="536"/>
      <c r="N83" s="538"/>
      <c r="O83" s="622" t="s">
        <v>267</v>
      </c>
      <c r="P83" s="703" t="str">
        <f t="shared" si="5"/>
        <v>-</v>
      </c>
      <c r="S83" s="10"/>
      <c r="T83" s="10"/>
    </row>
    <row r="84" spans="1:25">
      <c r="A84" s="193" t="s">
        <v>107</v>
      </c>
      <c r="B84" s="195" t="s">
        <v>6</v>
      </c>
      <c r="C84" s="277"/>
      <c r="D84" s="548" t="s">
        <v>267</v>
      </c>
      <c r="E84" s="549" t="s">
        <v>267</v>
      </c>
      <c r="F84" s="549" t="s">
        <v>267</v>
      </c>
      <c r="G84" s="550" t="s">
        <v>267</v>
      </c>
      <c r="H84" s="622" t="s">
        <v>267</v>
      </c>
      <c r="I84" s="623" t="s">
        <v>267</v>
      </c>
      <c r="J84" s="624" t="s">
        <v>267</v>
      </c>
      <c r="K84" s="662"/>
      <c r="L84" s="624"/>
      <c r="M84" s="536"/>
      <c r="N84" s="538"/>
      <c r="O84" s="622" t="s">
        <v>267</v>
      </c>
      <c r="P84" s="703" t="str">
        <f t="shared" si="5"/>
        <v>-</v>
      </c>
      <c r="S84" s="10"/>
      <c r="T84" s="10"/>
      <c r="U84" s="10"/>
      <c r="V84" s="10"/>
      <c r="W84" s="10"/>
      <c r="X84" s="10"/>
      <c r="Y84" s="10"/>
    </row>
    <row r="85" spans="1:25" s="10" customFormat="1" ht="26.25">
      <c r="A85" s="191" t="s">
        <v>108</v>
      </c>
      <c r="B85" s="192" t="s">
        <v>199</v>
      </c>
      <c r="C85" s="276"/>
      <c r="D85" s="545" t="s">
        <v>267</v>
      </c>
      <c r="E85" s="546" t="s">
        <v>267</v>
      </c>
      <c r="F85" s="546" t="s">
        <v>267</v>
      </c>
      <c r="G85" s="547" t="s">
        <v>267</v>
      </c>
      <c r="H85" s="619" t="s">
        <v>267</v>
      </c>
      <c r="I85" s="620" t="s">
        <v>267</v>
      </c>
      <c r="J85" s="621" t="s">
        <v>267</v>
      </c>
      <c r="K85" s="661"/>
      <c r="L85" s="621"/>
      <c r="M85" s="477"/>
      <c r="N85" s="479"/>
      <c r="O85" s="619" t="s">
        <v>267</v>
      </c>
      <c r="P85" s="703" t="str">
        <f t="shared" si="5"/>
        <v>-</v>
      </c>
      <c r="Q85" s="1"/>
      <c r="S85" s="1"/>
      <c r="T85" s="1"/>
    </row>
    <row r="86" spans="1:25" s="10" customFormat="1" ht="26.25">
      <c r="A86" s="191" t="s">
        <v>109</v>
      </c>
      <c r="B86" s="192" t="s">
        <v>200</v>
      </c>
      <c r="C86" s="276" t="s">
        <v>169</v>
      </c>
      <c r="D86" s="545" t="s">
        <v>267</v>
      </c>
      <c r="E86" s="546" t="s">
        <v>267</v>
      </c>
      <c r="F86" s="546" t="s">
        <v>267</v>
      </c>
      <c r="G86" s="547" t="s">
        <v>267</v>
      </c>
      <c r="H86" s="619" t="s">
        <v>267</v>
      </c>
      <c r="I86" s="620" t="s">
        <v>267</v>
      </c>
      <c r="J86" s="621" t="s">
        <v>267</v>
      </c>
      <c r="K86" s="661"/>
      <c r="L86" s="621"/>
      <c r="M86" s="477" t="e">
        <f t="shared" ref="M86:N86" si="51">M78+M82-M85</f>
        <v>#REF!</v>
      </c>
      <c r="N86" s="479" t="e">
        <f t="shared" si="51"/>
        <v>#REF!</v>
      </c>
      <c r="O86" s="619" t="s">
        <v>267</v>
      </c>
      <c r="P86" s="703" t="e">
        <f t="shared" si="5"/>
        <v>#REF!</v>
      </c>
      <c r="Q86" s="1"/>
      <c r="S86" s="1"/>
      <c r="T86" s="1"/>
      <c r="U86" s="1"/>
      <c r="V86" s="1"/>
      <c r="W86" s="1"/>
      <c r="X86" s="1"/>
      <c r="Y86" s="1"/>
    </row>
    <row r="87" spans="1:25">
      <c r="A87" s="193" t="s">
        <v>110</v>
      </c>
      <c r="B87" s="195" t="s">
        <v>5</v>
      </c>
      <c r="C87" s="277" t="s">
        <v>171</v>
      </c>
      <c r="D87" s="548" t="s">
        <v>267</v>
      </c>
      <c r="E87" s="549" t="s">
        <v>267</v>
      </c>
      <c r="F87" s="549" t="s">
        <v>267</v>
      </c>
      <c r="G87" s="550" t="s">
        <v>267</v>
      </c>
      <c r="H87" s="622" t="s">
        <v>267</v>
      </c>
      <c r="I87" s="623" t="s">
        <v>267</v>
      </c>
      <c r="J87" s="624" t="s">
        <v>267</v>
      </c>
      <c r="K87" s="662"/>
      <c r="L87" s="624"/>
      <c r="M87" s="536" t="e">
        <f>M79+M83-M85</f>
        <v>#REF!</v>
      </c>
      <c r="N87" s="538" t="e">
        <f t="shared" ref="N87" si="52">N79+N83-N85</f>
        <v>#REF!</v>
      </c>
      <c r="O87" s="622" t="s">
        <v>267</v>
      </c>
      <c r="P87" s="703" t="e">
        <f t="shared" ref="P87:P123" si="53">IF(M87=0,"-",N87/M87)</f>
        <v>#REF!</v>
      </c>
    </row>
    <row r="88" spans="1:25">
      <c r="A88" s="193" t="s">
        <v>111</v>
      </c>
      <c r="B88" s="195" t="s">
        <v>6</v>
      </c>
      <c r="C88" s="277" t="s">
        <v>170</v>
      </c>
      <c r="D88" s="548" t="s">
        <v>267</v>
      </c>
      <c r="E88" s="549" t="s">
        <v>267</v>
      </c>
      <c r="F88" s="549" t="s">
        <v>267</v>
      </c>
      <c r="G88" s="550" t="s">
        <v>267</v>
      </c>
      <c r="H88" s="622" t="s">
        <v>267</v>
      </c>
      <c r="I88" s="623" t="s">
        <v>267</v>
      </c>
      <c r="J88" s="624" t="s">
        <v>267</v>
      </c>
      <c r="K88" s="662"/>
      <c r="L88" s="624"/>
      <c r="M88" s="536" t="e">
        <f t="shared" ref="M88:N88" si="54">M80+M84</f>
        <v>#REF!</v>
      </c>
      <c r="N88" s="538" t="e">
        <f t="shared" si="54"/>
        <v>#REF!</v>
      </c>
      <c r="O88" s="622" t="s">
        <v>267</v>
      </c>
      <c r="P88" s="703" t="e">
        <f t="shared" si="53"/>
        <v>#REF!</v>
      </c>
      <c r="U88" s="10"/>
      <c r="V88" s="10"/>
      <c r="W88" s="10"/>
      <c r="X88" s="10"/>
      <c r="Y88" s="10"/>
    </row>
    <row r="89" spans="1:25" s="10" customFormat="1">
      <c r="A89" s="191" t="s">
        <v>112</v>
      </c>
      <c r="B89" s="192" t="s">
        <v>87</v>
      </c>
      <c r="C89" s="276" t="s">
        <v>172</v>
      </c>
      <c r="D89" s="554" t="s">
        <v>267</v>
      </c>
      <c r="E89" s="555" t="s">
        <v>267</v>
      </c>
      <c r="F89" s="555" t="s">
        <v>267</v>
      </c>
      <c r="G89" s="556" t="s">
        <v>267</v>
      </c>
      <c r="H89" s="628" t="s">
        <v>267</v>
      </c>
      <c r="I89" s="629" t="s">
        <v>267</v>
      </c>
      <c r="J89" s="630" t="s">
        <v>267</v>
      </c>
      <c r="K89" s="664"/>
      <c r="L89" s="630"/>
      <c r="M89" s="685" t="e">
        <f t="shared" ref="M89:N89" si="55">IF(M22=0,0,M86/M22)</f>
        <v>#REF!</v>
      </c>
      <c r="N89" s="686" t="e">
        <f t="shared" si="55"/>
        <v>#REF!</v>
      </c>
      <c r="O89" s="628" t="s">
        <v>267</v>
      </c>
      <c r="P89" s="703" t="e">
        <f t="shared" si="53"/>
        <v>#REF!</v>
      </c>
      <c r="Q89" s="1"/>
      <c r="S89" s="1"/>
      <c r="T89" s="1"/>
      <c r="U89" s="1"/>
      <c r="V89" s="1"/>
    </row>
    <row r="90" spans="1:25" ht="26.25">
      <c r="A90" s="193" t="s">
        <v>113</v>
      </c>
      <c r="B90" s="195" t="s">
        <v>88</v>
      </c>
      <c r="C90" s="277"/>
      <c r="D90" s="548" t="s">
        <v>267</v>
      </c>
      <c r="E90" s="549" t="s">
        <v>267</v>
      </c>
      <c r="F90" s="549" t="s">
        <v>267</v>
      </c>
      <c r="G90" s="550" t="s">
        <v>267</v>
      </c>
      <c r="H90" s="622" t="s">
        <v>267</v>
      </c>
      <c r="I90" s="623" t="s">
        <v>267</v>
      </c>
      <c r="J90" s="624" t="s">
        <v>267</v>
      </c>
      <c r="K90" s="662"/>
      <c r="L90" s="624"/>
      <c r="M90" s="536"/>
      <c r="N90" s="538"/>
      <c r="O90" s="622" t="s">
        <v>267</v>
      </c>
      <c r="P90" s="703" t="str">
        <f t="shared" si="53"/>
        <v>-</v>
      </c>
    </row>
    <row r="91" spans="1:25" ht="26.25">
      <c r="A91" s="193" t="s">
        <v>114</v>
      </c>
      <c r="B91" s="195" t="s">
        <v>89</v>
      </c>
      <c r="C91" s="277"/>
      <c r="D91" s="548" t="s">
        <v>267</v>
      </c>
      <c r="E91" s="549" t="s">
        <v>267</v>
      </c>
      <c r="F91" s="549" t="s">
        <v>267</v>
      </c>
      <c r="G91" s="550" t="s">
        <v>267</v>
      </c>
      <c r="H91" s="622" t="s">
        <v>267</v>
      </c>
      <c r="I91" s="623" t="s">
        <v>267</v>
      </c>
      <c r="J91" s="624" t="s">
        <v>267</v>
      </c>
      <c r="K91" s="662"/>
      <c r="L91" s="624"/>
      <c r="M91" s="536"/>
      <c r="N91" s="538"/>
      <c r="O91" s="622" t="s">
        <v>267</v>
      </c>
      <c r="P91" s="703" t="str">
        <f t="shared" si="53"/>
        <v>-</v>
      </c>
      <c r="S91" s="10"/>
      <c r="T91" s="10"/>
      <c r="U91" s="10"/>
      <c r="V91" s="10"/>
    </row>
    <row r="92" spans="1:25" ht="26.25">
      <c r="A92" s="193" t="s">
        <v>115</v>
      </c>
      <c r="B92" s="195" t="s">
        <v>90</v>
      </c>
      <c r="C92" s="277" t="s">
        <v>173</v>
      </c>
      <c r="D92" s="557" t="s">
        <v>267</v>
      </c>
      <c r="E92" s="558" t="s">
        <v>267</v>
      </c>
      <c r="F92" s="558" t="s">
        <v>267</v>
      </c>
      <c r="G92" s="559" t="s">
        <v>267</v>
      </c>
      <c r="H92" s="631" t="s">
        <v>267</v>
      </c>
      <c r="I92" s="632" t="s">
        <v>267</v>
      </c>
      <c r="J92" s="633" t="s">
        <v>267</v>
      </c>
      <c r="K92" s="665"/>
      <c r="L92" s="633"/>
      <c r="M92" s="687" t="e">
        <f t="shared" ref="M92:N92" si="56">M89+M90-M91</f>
        <v>#REF!</v>
      </c>
      <c r="N92" s="688" t="e">
        <f t="shared" si="56"/>
        <v>#REF!</v>
      </c>
      <c r="O92" s="631" t="s">
        <v>267</v>
      </c>
      <c r="P92" s="703" t="e">
        <f t="shared" si="53"/>
        <v>#REF!</v>
      </c>
      <c r="W92" s="10"/>
      <c r="X92" s="10"/>
      <c r="Y92" s="10"/>
    </row>
    <row r="93" spans="1:25" s="10" customFormat="1" ht="25.5">
      <c r="A93" s="191" t="s">
        <v>116</v>
      </c>
      <c r="B93" s="197" t="s">
        <v>206</v>
      </c>
      <c r="C93" s="276"/>
      <c r="D93" s="477"/>
      <c r="E93" s="478"/>
      <c r="F93" s="478"/>
      <c r="G93" s="479"/>
      <c r="H93" s="616" t="str">
        <f t="shared" ref="H93:J94" si="57">IF(D93=0,"-",E93/D93)</f>
        <v>-</v>
      </c>
      <c r="I93" s="617" t="str">
        <f t="shared" si="57"/>
        <v>-</v>
      </c>
      <c r="J93" s="618" t="str">
        <f t="shared" si="57"/>
        <v>-</v>
      </c>
      <c r="K93" s="656"/>
      <c r="L93" s="618"/>
      <c r="M93" s="477"/>
      <c r="N93" s="479"/>
      <c r="O93" s="701" t="str">
        <f t="shared" ref="O93:O94" si="58">IF(E93=0,"-",M93/E93)</f>
        <v>-</v>
      </c>
      <c r="P93" s="702" t="str">
        <f t="shared" si="53"/>
        <v>-</v>
      </c>
      <c r="Q93" s="1"/>
      <c r="S93" s="1"/>
      <c r="T93" s="1"/>
      <c r="U93" s="1"/>
      <c r="V93" s="1"/>
      <c r="W93" s="1"/>
      <c r="X93" s="1"/>
      <c r="Y93" s="1"/>
    </row>
    <row r="94" spans="1:25">
      <c r="A94" s="206" t="s">
        <v>117</v>
      </c>
      <c r="B94" s="207" t="s">
        <v>175</v>
      </c>
      <c r="C94" s="279"/>
      <c r="D94" s="560"/>
      <c r="E94" s="561"/>
      <c r="F94" s="561">
        <f>Сравн._табл.!E9</f>
        <v>0</v>
      </c>
      <c r="G94" s="562">
        <f>F100</f>
        <v>0</v>
      </c>
      <c r="H94" s="634" t="str">
        <f t="shared" si="57"/>
        <v>-</v>
      </c>
      <c r="I94" s="635" t="str">
        <f t="shared" si="57"/>
        <v>-</v>
      </c>
      <c r="J94" s="636" t="str">
        <f t="shared" si="57"/>
        <v>-</v>
      </c>
      <c r="K94" s="666"/>
      <c r="L94" s="636"/>
      <c r="M94" s="560">
        <f>Сравн._табл.!E9</f>
        <v>0</v>
      </c>
      <c r="N94" s="562">
        <f>M100</f>
        <v>0</v>
      </c>
      <c r="O94" s="704" t="str">
        <f t="shared" si="58"/>
        <v>-</v>
      </c>
      <c r="P94" s="705" t="str">
        <f t="shared" si="53"/>
        <v>-</v>
      </c>
    </row>
    <row r="95" spans="1:25">
      <c r="A95" s="193" t="s">
        <v>118</v>
      </c>
      <c r="B95" s="196" t="s">
        <v>97</v>
      </c>
      <c r="C95" s="277" t="s">
        <v>176</v>
      </c>
      <c r="D95" s="557" t="s">
        <v>267</v>
      </c>
      <c r="E95" s="558" t="s">
        <v>267</v>
      </c>
      <c r="F95" s="558" t="s">
        <v>267</v>
      </c>
      <c r="G95" s="559" t="s">
        <v>267</v>
      </c>
      <c r="H95" s="631" t="s">
        <v>267</v>
      </c>
      <c r="I95" s="632" t="s">
        <v>267</v>
      </c>
      <c r="J95" s="633" t="s">
        <v>267</v>
      </c>
      <c r="K95" s="665"/>
      <c r="L95" s="633"/>
      <c r="M95" s="687" t="e">
        <f t="shared" ref="M95:N95" si="59">IF(M23=0,0,M87/M23)</f>
        <v>#REF!</v>
      </c>
      <c r="N95" s="688" t="e">
        <f t="shared" si="59"/>
        <v>#REF!</v>
      </c>
      <c r="O95" s="631" t="s">
        <v>267</v>
      </c>
      <c r="P95" s="703" t="e">
        <f t="shared" si="53"/>
        <v>#REF!</v>
      </c>
      <c r="S95" s="10"/>
      <c r="T95" s="10"/>
      <c r="U95" s="10"/>
      <c r="V95" s="10"/>
    </row>
    <row r="96" spans="1:25" ht="25.5">
      <c r="A96" s="193" t="s">
        <v>119</v>
      </c>
      <c r="B96" s="196" t="s">
        <v>91</v>
      </c>
      <c r="C96" s="277" t="s">
        <v>177</v>
      </c>
      <c r="D96" s="563" t="s">
        <v>267</v>
      </c>
      <c r="E96" s="564" t="s">
        <v>267</v>
      </c>
      <c r="F96" s="564" t="s">
        <v>267</v>
      </c>
      <c r="G96" s="565" t="s">
        <v>267</v>
      </c>
      <c r="H96" s="637" t="s">
        <v>267</v>
      </c>
      <c r="I96" s="638" t="s">
        <v>267</v>
      </c>
      <c r="J96" s="639" t="s">
        <v>267</v>
      </c>
      <c r="K96" s="667"/>
      <c r="L96" s="639"/>
      <c r="M96" s="571">
        <f t="shared" ref="M96:N96" si="60">IF(M94=0,0,M95/M94)</f>
        <v>0</v>
      </c>
      <c r="N96" s="573">
        <f t="shared" si="60"/>
        <v>0</v>
      </c>
      <c r="O96" s="637" t="s">
        <v>267</v>
      </c>
      <c r="P96" s="703" t="str">
        <f t="shared" si="53"/>
        <v>-</v>
      </c>
      <c r="W96" s="10"/>
      <c r="X96" s="10"/>
      <c r="Y96" s="10"/>
    </row>
    <row r="97" spans="1:25">
      <c r="A97" s="193" t="s">
        <v>120</v>
      </c>
      <c r="B97" s="196" t="s">
        <v>92</v>
      </c>
      <c r="C97" s="277"/>
      <c r="D97" s="548" t="s">
        <v>267</v>
      </c>
      <c r="E97" s="549" t="s">
        <v>267</v>
      </c>
      <c r="F97" s="549" t="s">
        <v>267</v>
      </c>
      <c r="G97" s="550" t="s">
        <v>267</v>
      </c>
      <c r="H97" s="622" t="s">
        <v>267</v>
      </c>
      <c r="I97" s="623" t="s">
        <v>267</v>
      </c>
      <c r="J97" s="624" t="s">
        <v>267</v>
      </c>
      <c r="K97" s="662"/>
      <c r="L97" s="624"/>
      <c r="M97" s="536"/>
      <c r="N97" s="538"/>
      <c r="O97" s="622" t="s">
        <v>267</v>
      </c>
      <c r="P97" s="703" t="str">
        <f t="shared" si="53"/>
        <v>-</v>
      </c>
    </row>
    <row r="98" spans="1:25" ht="25.5">
      <c r="A98" s="193" t="s">
        <v>121</v>
      </c>
      <c r="B98" s="196" t="s">
        <v>93</v>
      </c>
      <c r="C98" s="277"/>
      <c r="D98" s="548" t="s">
        <v>267</v>
      </c>
      <c r="E98" s="549" t="s">
        <v>267</v>
      </c>
      <c r="F98" s="549" t="s">
        <v>267</v>
      </c>
      <c r="G98" s="550" t="s">
        <v>267</v>
      </c>
      <c r="H98" s="622" t="s">
        <v>267</v>
      </c>
      <c r="I98" s="623" t="s">
        <v>267</v>
      </c>
      <c r="J98" s="624" t="s">
        <v>267</v>
      </c>
      <c r="K98" s="662"/>
      <c r="L98" s="624"/>
      <c r="M98" s="536"/>
      <c r="N98" s="538"/>
      <c r="O98" s="622" t="s">
        <v>267</v>
      </c>
      <c r="P98" s="703" t="str">
        <f t="shared" si="53"/>
        <v>-</v>
      </c>
    </row>
    <row r="99" spans="1:25">
      <c r="A99" s="193" t="s">
        <v>122</v>
      </c>
      <c r="B99" s="196" t="s">
        <v>95</v>
      </c>
      <c r="C99" s="277" t="s">
        <v>178</v>
      </c>
      <c r="D99" s="557" t="s">
        <v>267</v>
      </c>
      <c r="E99" s="558" t="s">
        <v>267</v>
      </c>
      <c r="F99" s="558" t="s">
        <v>267</v>
      </c>
      <c r="G99" s="559" t="s">
        <v>267</v>
      </c>
      <c r="H99" s="631" t="s">
        <v>267</v>
      </c>
      <c r="I99" s="632" t="s">
        <v>267</v>
      </c>
      <c r="J99" s="633" t="s">
        <v>267</v>
      </c>
      <c r="K99" s="665"/>
      <c r="L99" s="633"/>
      <c r="M99" s="687" t="e">
        <f t="shared" ref="M99:N99" si="61">M95+M97-M98</f>
        <v>#REF!</v>
      </c>
      <c r="N99" s="688" t="e">
        <f t="shared" si="61"/>
        <v>#REF!</v>
      </c>
      <c r="O99" s="631" t="s">
        <v>267</v>
      </c>
      <c r="P99" s="703" t="e">
        <f t="shared" si="53"/>
        <v>#REF!</v>
      </c>
    </row>
    <row r="100" spans="1:25">
      <c r="A100" s="206" t="s">
        <v>123</v>
      </c>
      <c r="B100" s="207" t="s">
        <v>3</v>
      </c>
      <c r="C100" s="279"/>
      <c r="D100" s="566" t="s">
        <v>267</v>
      </c>
      <c r="E100" s="567" t="s">
        <v>267</v>
      </c>
      <c r="F100" s="561">
        <f>Сравн._табл.!E20</f>
        <v>0</v>
      </c>
      <c r="G100" s="562">
        <f>Сравн._табл.!E21</f>
        <v>0</v>
      </c>
      <c r="H100" s="640" t="s">
        <v>267</v>
      </c>
      <c r="I100" s="641" t="s">
        <v>267</v>
      </c>
      <c r="J100" s="636" t="str">
        <f t="shared" ref="J100:J103" si="62">IF(F100=0,"-",G100/F100)</f>
        <v>-</v>
      </c>
      <c r="K100" s="666"/>
      <c r="L100" s="636"/>
      <c r="M100" s="560">
        <f>Сравн._табл.!E23</f>
        <v>0</v>
      </c>
      <c r="N100" s="562">
        <f>Сравн._табл.!E28</f>
        <v>0</v>
      </c>
      <c r="O100" s="704" t="s">
        <v>267</v>
      </c>
      <c r="P100" s="705" t="str">
        <f t="shared" si="53"/>
        <v>-</v>
      </c>
    </row>
    <row r="101" spans="1:25" ht="25.5">
      <c r="A101" s="193" t="s">
        <v>124</v>
      </c>
      <c r="B101" s="196" t="s">
        <v>304</v>
      </c>
      <c r="C101" s="277" t="s">
        <v>179</v>
      </c>
      <c r="D101" s="527">
        <f t="shared" ref="D101:G101" si="63">IF(D94=0,0,D100/D94)</f>
        <v>0</v>
      </c>
      <c r="E101" s="528">
        <f t="shared" si="63"/>
        <v>0</v>
      </c>
      <c r="F101" s="528">
        <f t="shared" si="63"/>
        <v>0</v>
      </c>
      <c r="G101" s="529">
        <f t="shared" si="63"/>
        <v>0</v>
      </c>
      <c r="H101" s="642" t="s">
        <v>267</v>
      </c>
      <c r="I101" s="643" t="s">
        <v>267</v>
      </c>
      <c r="J101" s="609" t="str">
        <f t="shared" si="62"/>
        <v>-</v>
      </c>
      <c r="K101" s="653"/>
      <c r="L101" s="609"/>
      <c r="M101" s="527">
        <f t="shared" ref="M101:N101" si="64">IF(M94=0,0,M100/M94)</f>
        <v>0</v>
      </c>
      <c r="N101" s="529">
        <f t="shared" si="64"/>
        <v>0</v>
      </c>
      <c r="O101" s="631" t="s">
        <v>267</v>
      </c>
      <c r="P101" s="696" t="str">
        <f t="shared" si="53"/>
        <v>-</v>
      </c>
    </row>
    <row r="102" spans="1:25" s="10" customFormat="1" ht="26.25">
      <c r="A102" s="191" t="s">
        <v>125</v>
      </c>
      <c r="B102" s="192" t="s">
        <v>540</v>
      </c>
      <c r="C102" s="276"/>
      <c r="D102" s="477"/>
      <c r="E102" s="478"/>
      <c r="F102" s="478"/>
      <c r="G102" s="479"/>
      <c r="H102" s="616" t="str">
        <f t="shared" ref="H102:I103" si="65">IF(D102=0,"-",E102/D102)</f>
        <v>-</v>
      </c>
      <c r="I102" s="617" t="str">
        <f t="shared" si="65"/>
        <v>-</v>
      </c>
      <c r="J102" s="618" t="str">
        <f t="shared" si="62"/>
        <v>-</v>
      </c>
      <c r="K102" s="656"/>
      <c r="L102" s="618"/>
      <c r="M102" s="477"/>
      <c r="N102" s="479"/>
      <c r="O102" s="701" t="str">
        <f t="shared" ref="O102:O103" si="66">IF(E102=0,"-",M102/E102)</f>
        <v>-</v>
      </c>
      <c r="P102" s="702" t="str">
        <f t="shared" si="53"/>
        <v>-</v>
      </c>
      <c r="Q102" s="1"/>
      <c r="S102" s="1"/>
      <c r="T102" s="1"/>
      <c r="U102" s="1"/>
      <c r="V102" s="1"/>
      <c r="W102" s="1"/>
      <c r="X102" s="1"/>
      <c r="Y102" s="1"/>
    </row>
    <row r="103" spans="1:25">
      <c r="A103" s="206" t="s">
        <v>126</v>
      </c>
      <c r="B103" s="207" t="s">
        <v>2</v>
      </c>
      <c r="C103" s="279"/>
      <c r="D103" s="568"/>
      <c r="E103" s="569"/>
      <c r="F103" s="569">
        <f>Сравн._табл.!E54</f>
        <v>0</v>
      </c>
      <c r="G103" s="570">
        <f>F108</f>
        <v>0</v>
      </c>
      <c r="H103" s="634" t="str">
        <f t="shared" si="65"/>
        <v>-</v>
      </c>
      <c r="I103" s="635" t="str">
        <f t="shared" si="65"/>
        <v>-</v>
      </c>
      <c r="J103" s="636" t="str">
        <f t="shared" si="62"/>
        <v>-</v>
      </c>
      <c r="K103" s="666"/>
      <c r="L103" s="636"/>
      <c r="M103" s="568">
        <f>Сравн._табл.!E54</f>
        <v>0</v>
      </c>
      <c r="N103" s="570">
        <f>M108</f>
        <v>0</v>
      </c>
      <c r="O103" s="706" t="str">
        <f t="shared" si="66"/>
        <v>-</v>
      </c>
      <c r="P103" s="707" t="str">
        <f t="shared" si="53"/>
        <v>-</v>
      </c>
    </row>
    <row r="104" spans="1:25">
      <c r="A104" s="193" t="s">
        <v>127</v>
      </c>
      <c r="B104" s="196" t="s">
        <v>96</v>
      </c>
      <c r="C104" s="277" t="s">
        <v>180</v>
      </c>
      <c r="D104" s="557" t="s">
        <v>267</v>
      </c>
      <c r="E104" s="558" t="s">
        <v>267</v>
      </c>
      <c r="F104" s="558" t="s">
        <v>267</v>
      </c>
      <c r="G104" s="559" t="s">
        <v>267</v>
      </c>
      <c r="H104" s="631" t="s">
        <v>267</v>
      </c>
      <c r="I104" s="632" t="s">
        <v>267</v>
      </c>
      <c r="J104" s="633" t="s">
        <v>267</v>
      </c>
      <c r="K104" s="665"/>
      <c r="L104" s="633"/>
      <c r="M104" s="689" t="e">
        <f>IF(M26=0,0,M88/M26/M15)</f>
        <v>#REF!</v>
      </c>
      <c r="N104" s="690" t="e">
        <f>IF(N26=0,0,N88/N26/N15)</f>
        <v>#REF!</v>
      </c>
      <c r="O104" s="631" t="s">
        <v>267</v>
      </c>
      <c r="P104" s="703" t="e">
        <f t="shared" si="53"/>
        <v>#REF!</v>
      </c>
      <c r="S104" s="10"/>
      <c r="T104" s="10"/>
      <c r="U104" s="10"/>
      <c r="V104" s="10"/>
    </row>
    <row r="105" spans="1:25" ht="25.5">
      <c r="A105" s="193" t="s">
        <v>128</v>
      </c>
      <c r="B105" s="196" t="s">
        <v>91</v>
      </c>
      <c r="C105" s="277" t="s">
        <v>181</v>
      </c>
      <c r="D105" s="563" t="s">
        <v>267</v>
      </c>
      <c r="E105" s="564" t="s">
        <v>267</v>
      </c>
      <c r="F105" s="564" t="s">
        <v>267</v>
      </c>
      <c r="G105" s="565" t="s">
        <v>267</v>
      </c>
      <c r="H105" s="637" t="s">
        <v>267</v>
      </c>
      <c r="I105" s="638" t="s">
        <v>267</v>
      </c>
      <c r="J105" s="639" t="s">
        <v>267</v>
      </c>
      <c r="K105" s="667"/>
      <c r="L105" s="639"/>
      <c r="M105" s="571">
        <f t="shared" ref="M105:N105" si="67">IF(M103=0,0,M104/M103)</f>
        <v>0</v>
      </c>
      <c r="N105" s="573">
        <f t="shared" si="67"/>
        <v>0</v>
      </c>
      <c r="O105" s="637" t="s">
        <v>267</v>
      </c>
      <c r="P105" s="703" t="str">
        <f t="shared" si="53"/>
        <v>-</v>
      </c>
      <c r="W105" s="10"/>
      <c r="X105" s="10"/>
      <c r="Y105" s="10"/>
    </row>
    <row r="106" spans="1:25">
      <c r="A106" s="193" t="s">
        <v>129</v>
      </c>
      <c r="B106" s="196" t="s">
        <v>92</v>
      </c>
      <c r="C106" s="277"/>
      <c r="D106" s="548" t="s">
        <v>267</v>
      </c>
      <c r="E106" s="549" t="s">
        <v>267</v>
      </c>
      <c r="F106" s="549" t="s">
        <v>267</v>
      </c>
      <c r="G106" s="550" t="s">
        <v>267</v>
      </c>
      <c r="H106" s="622" t="s">
        <v>267</v>
      </c>
      <c r="I106" s="623" t="s">
        <v>267</v>
      </c>
      <c r="J106" s="624" t="s">
        <v>267</v>
      </c>
      <c r="K106" s="662"/>
      <c r="L106" s="624"/>
      <c r="M106" s="536"/>
      <c r="N106" s="538"/>
      <c r="O106" s="622" t="s">
        <v>267</v>
      </c>
      <c r="P106" s="703" t="str">
        <f t="shared" si="53"/>
        <v>-</v>
      </c>
    </row>
    <row r="107" spans="1:25">
      <c r="A107" s="193" t="s">
        <v>130</v>
      </c>
      <c r="B107" s="196" t="s">
        <v>95</v>
      </c>
      <c r="C107" s="277" t="s">
        <v>182</v>
      </c>
      <c r="D107" s="557" t="s">
        <v>267</v>
      </c>
      <c r="E107" s="558" t="s">
        <v>267</v>
      </c>
      <c r="F107" s="558" t="s">
        <v>267</v>
      </c>
      <c r="G107" s="559" t="s">
        <v>267</v>
      </c>
      <c r="H107" s="631" t="s">
        <v>267</v>
      </c>
      <c r="I107" s="632" t="s">
        <v>267</v>
      </c>
      <c r="J107" s="633" t="s">
        <v>267</v>
      </c>
      <c r="K107" s="665"/>
      <c r="L107" s="633"/>
      <c r="M107" s="689" t="e">
        <f t="shared" ref="M107:N107" si="68">M104+M106</f>
        <v>#REF!</v>
      </c>
      <c r="N107" s="690" t="e">
        <f t="shared" si="68"/>
        <v>#REF!</v>
      </c>
      <c r="O107" s="631" t="s">
        <v>267</v>
      </c>
      <c r="P107" s="703" t="e">
        <f t="shared" si="53"/>
        <v>#REF!</v>
      </c>
    </row>
    <row r="108" spans="1:25">
      <c r="A108" s="206" t="s">
        <v>131</v>
      </c>
      <c r="B108" s="207" t="s">
        <v>3</v>
      </c>
      <c r="C108" s="279"/>
      <c r="D108" s="566" t="s">
        <v>267</v>
      </c>
      <c r="E108" s="567" t="s">
        <v>267</v>
      </c>
      <c r="F108" s="569">
        <f>Сравн._табл.!E60</f>
        <v>0</v>
      </c>
      <c r="G108" s="570">
        <f>Сравн._табл.!E61</f>
        <v>0</v>
      </c>
      <c r="H108" s="640" t="s">
        <v>267</v>
      </c>
      <c r="I108" s="641" t="s">
        <v>267</v>
      </c>
      <c r="J108" s="636" t="str">
        <f t="shared" ref="J108:J116" si="69">IF(F108=0,"-",G108/F108)</f>
        <v>-</v>
      </c>
      <c r="K108" s="666"/>
      <c r="L108" s="636"/>
      <c r="M108" s="568">
        <f>Сравн._табл.!E56</f>
        <v>0</v>
      </c>
      <c r="N108" s="570">
        <f>Сравн._табл.!E57</f>
        <v>0</v>
      </c>
      <c r="O108" s="640" t="s">
        <v>267</v>
      </c>
      <c r="P108" s="707" t="str">
        <f t="shared" si="53"/>
        <v>-</v>
      </c>
    </row>
    <row r="109" spans="1:25" ht="25.5">
      <c r="A109" s="193" t="s">
        <v>132</v>
      </c>
      <c r="B109" s="196" t="s">
        <v>304</v>
      </c>
      <c r="C109" s="277" t="s">
        <v>183</v>
      </c>
      <c r="D109" s="571">
        <f t="shared" ref="D109:G109" si="70">IF(D103=0,0,D108/D103)</f>
        <v>0</v>
      </c>
      <c r="E109" s="572">
        <f t="shared" si="70"/>
        <v>0</v>
      </c>
      <c r="F109" s="572">
        <f t="shared" si="70"/>
        <v>0</v>
      </c>
      <c r="G109" s="573">
        <f t="shared" si="70"/>
        <v>0</v>
      </c>
      <c r="H109" s="642" t="s">
        <v>267</v>
      </c>
      <c r="I109" s="643" t="s">
        <v>267</v>
      </c>
      <c r="J109" s="609" t="str">
        <f t="shared" si="69"/>
        <v>-</v>
      </c>
      <c r="K109" s="653"/>
      <c r="L109" s="609"/>
      <c r="M109" s="571">
        <f t="shared" ref="M109:N109" si="71">IF(M103=0,0,M108/M103)</f>
        <v>0</v>
      </c>
      <c r="N109" s="573">
        <f t="shared" si="71"/>
        <v>0</v>
      </c>
      <c r="O109" s="631" t="s">
        <v>267</v>
      </c>
      <c r="P109" s="696" t="str">
        <f t="shared" si="53"/>
        <v>-</v>
      </c>
    </row>
    <row r="110" spans="1:25" s="10" customFormat="1" ht="25.5">
      <c r="A110" s="191" t="s">
        <v>133</v>
      </c>
      <c r="B110" s="197" t="s">
        <v>98</v>
      </c>
      <c r="C110" s="276" t="s">
        <v>188</v>
      </c>
      <c r="D110" s="477" t="e">
        <f t="shared" ref="D110:G110" si="72">D111+D114</f>
        <v>#REF!</v>
      </c>
      <c r="E110" s="478" t="e">
        <f t="shared" si="72"/>
        <v>#REF!</v>
      </c>
      <c r="F110" s="478" t="e">
        <f t="shared" si="72"/>
        <v>#REF!</v>
      </c>
      <c r="G110" s="479" t="e">
        <f t="shared" si="72"/>
        <v>#REF!</v>
      </c>
      <c r="H110" s="616" t="e">
        <f t="shared" ref="H110:I116" si="73">IF(D110=0,"-",E110/D110)</f>
        <v>#REF!</v>
      </c>
      <c r="I110" s="617" t="e">
        <f t="shared" si="73"/>
        <v>#REF!</v>
      </c>
      <c r="J110" s="618" t="e">
        <f t="shared" si="69"/>
        <v>#REF!</v>
      </c>
      <c r="K110" s="656"/>
      <c r="L110" s="618"/>
      <c r="M110" s="477" t="e">
        <f t="shared" ref="M110:N110" si="74">M111+M114</f>
        <v>#REF!</v>
      </c>
      <c r="N110" s="479" t="e">
        <f t="shared" si="74"/>
        <v>#REF!</v>
      </c>
      <c r="O110" s="701" t="e">
        <f t="shared" ref="O110:O116" si="75">IF(E110=0,"-",M110/E110)</f>
        <v>#REF!</v>
      </c>
      <c r="P110" s="702" t="e">
        <f t="shared" si="53"/>
        <v>#REF!</v>
      </c>
      <c r="Q110" s="1"/>
      <c r="S110" s="1"/>
      <c r="T110" s="1"/>
      <c r="U110" s="1"/>
      <c r="V110" s="1"/>
      <c r="W110" s="1"/>
      <c r="X110" s="1"/>
      <c r="Y110" s="1"/>
    </row>
    <row r="111" spans="1:25">
      <c r="A111" s="193" t="s">
        <v>134</v>
      </c>
      <c r="B111" s="195" t="s">
        <v>5</v>
      </c>
      <c r="C111" s="277"/>
      <c r="D111" s="536" t="e">
        <f>'годовая смета'!#REF!</f>
        <v>#REF!</v>
      </c>
      <c r="E111" s="537" t="e">
        <f>'годовая смета'!#REF!</f>
        <v>#REF!</v>
      </c>
      <c r="F111" s="537" t="e">
        <f t="shared" ref="F111:G111" si="76">SUM(F112:F113)</f>
        <v>#REF!</v>
      </c>
      <c r="G111" s="538" t="e">
        <f t="shared" si="76"/>
        <v>#REF!</v>
      </c>
      <c r="H111" s="607" t="e">
        <f t="shared" si="73"/>
        <v>#REF!</v>
      </c>
      <c r="I111" s="608" t="e">
        <f t="shared" si="73"/>
        <v>#REF!</v>
      </c>
      <c r="J111" s="609" t="e">
        <f t="shared" si="69"/>
        <v>#REF!</v>
      </c>
      <c r="K111" s="653"/>
      <c r="L111" s="609"/>
      <c r="M111" s="536" t="e">
        <f t="shared" ref="M111:N111" si="77">SUM(M112:M113)</f>
        <v>#REF!</v>
      </c>
      <c r="N111" s="538" t="e">
        <f t="shared" si="77"/>
        <v>#REF!</v>
      </c>
      <c r="O111" s="695" t="e">
        <f t="shared" si="75"/>
        <v>#REF!</v>
      </c>
      <c r="P111" s="696" t="e">
        <f t="shared" si="53"/>
        <v>#REF!</v>
      </c>
    </row>
    <row r="112" spans="1:25" s="87" customFormat="1" outlineLevel="1">
      <c r="A112" s="206"/>
      <c r="B112" s="208" t="s">
        <v>368</v>
      </c>
      <c r="C112" s="279"/>
      <c r="D112" s="574"/>
      <c r="E112" s="575"/>
      <c r="F112" s="575" t="e">
        <f>F94*F25/12*M7+F100*F25/12*M8</f>
        <v>#REF!</v>
      </c>
      <c r="G112" s="576" t="e">
        <f>G94*G25/12*N7+G100*G25/12*N8</f>
        <v>#REF!</v>
      </c>
      <c r="H112" s="634" t="str">
        <f t="shared" si="73"/>
        <v>-</v>
      </c>
      <c r="I112" s="635" t="str">
        <f t="shared" si="73"/>
        <v>-</v>
      </c>
      <c r="J112" s="636" t="e">
        <f t="shared" si="69"/>
        <v>#REF!</v>
      </c>
      <c r="K112" s="666"/>
      <c r="L112" s="636"/>
      <c r="M112" s="574" t="e">
        <f>M94*M25/12*M7+M100*M25/12*M8</f>
        <v>#REF!</v>
      </c>
      <c r="N112" s="576" t="e">
        <f>N94*N25/12*N7+N100*N25/12*N8</f>
        <v>#REF!</v>
      </c>
      <c r="O112" s="706" t="str">
        <f t="shared" si="75"/>
        <v>-</v>
      </c>
      <c r="P112" s="707" t="e">
        <f t="shared" si="53"/>
        <v>#REF!</v>
      </c>
      <c r="S112" s="10"/>
      <c r="T112" s="10"/>
      <c r="U112" s="10"/>
      <c r="V112" s="10"/>
      <c r="W112" s="1"/>
      <c r="X112" s="1"/>
      <c r="Y112" s="1"/>
    </row>
    <row r="113" spans="1:25" s="87" customFormat="1" outlineLevel="1">
      <c r="A113" s="206"/>
      <c r="B113" s="208" t="s">
        <v>369</v>
      </c>
      <c r="C113" s="279"/>
      <c r="D113" s="574"/>
      <c r="E113" s="575"/>
      <c r="F113" s="575"/>
      <c r="G113" s="576"/>
      <c r="H113" s="634" t="str">
        <f t="shared" si="73"/>
        <v>-</v>
      </c>
      <c r="I113" s="635" t="str">
        <f t="shared" si="73"/>
        <v>-</v>
      </c>
      <c r="J113" s="636" t="str">
        <f t="shared" si="69"/>
        <v>-</v>
      </c>
      <c r="K113" s="666"/>
      <c r="L113" s="636"/>
      <c r="M113" s="574"/>
      <c r="N113" s="576"/>
      <c r="O113" s="706" t="str">
        <f t="shared" si="75"/>
        <v>-</v>
      </c>
      <c r="P113" s="707" t="str">
        <f t="shared" si="53"/>
        <v>-</v>
      </c>
      <c r="S113" s="1"/>
      <c r="T113" s="1"/>
      <c r="U113" s="1"/>
      <c r="V113" s="1"/>
      <c r="W113" s="10"/>
      <c r="X113" s="10"/>
      <c r="Y113" s="10"/>
    </row>
    <row r="114" spans="1:25" ht="27" customHeight="1">
      <c r="A114" s="193" t="s">
        <v>135</v>
      </c>
      <c r="B114" s="195" t="s">
        <v>6</v>
      </c>
      <c r="C114" s="277"/>
      <c r="D114" s="536" t="e">
        <f>'годовая смета'!#REF!</f>
        <v>#REF!</v>
      </c>
      <c r="E114" s="537" t="e">
        <f>'годовая смета'!#REF!</f>
        <v>#REF!</v>
      </c>
      <c r="F114" s="537" t="e">
        <f t="shared" ref="F114:G114" si="78">SUM(F115:F116)</f>
        <v>#REF!</v>
      </c>
      <c r="G114" s="538" t="e">
        <f t="shared" si="78"/>
        <v>#REF!</v>
      </c>
      <c r="H114" s="607" t="e">
        <f t="shared" si="73"/>
        <v>#REF!</v>
      </c>
      <c r="I114" s="608" t="e">
        <f t="shared" si="73"/>
        <v>#REF!</v>
      </c>
      <c r="J114" s="609" t="e">
        <f t="shared" si="69"/>
        <v>#REF!</v>
      </c>
      <c r="K114" s="653"/>
      <c r="L114" s="609"/>
      <c r="M114" s="536" t="e">
        <f t="shared" ref="M114:N114" si="79">SUM(M115:M116)</f>
        <v>#REF!</v>
      </c>
      <c r="N114" s="538" t="e">
        <f t="shared" si="79"/>
        <v>#REF!</v>
      </c>
      <c r="O114" s="695" t="e">
        <f t="shared" si="75"/>
        <v>#REF!</v>
      </c>
      <c r="P114" s="696" t="e">
        <f t="shared" si="53"/>
        <v>#REF!</v>
      </c>
      <c r="S114" s="87"/>
      <c r="T114" s="87"/>
      <c r="U114" s="87"/>
      <c r="V114" s="87"/>
    </row>
    <row r="115" spans="1:25" s="87" customFormat="1" outlineLevel="1">
      <c r="A115" s="206" t="s">
        <v>134</v>
      </c>
      <c r="B115" s="208" t="s">
        <v>368</v>
      </c>
      <c r="C115" s="279"/>
      <c r="D115" s="574"/>
      <c r="E115" s="575"/>
      <c r="F115" s="575" t="e">
        <f>(F26/12*F108*M8+F26/12*F103*M7)*M15</f>
        <v>#REF!</v>
      </c>
      <c r="G115" s="576" t="e">
        <f>(G26/12*G108*N8+G26/12*G103*N7)*N15</f>
        <v>#REF!</v>
      </c>
      <c r="H115" s="634" t="str">
        <f t="shared" si="73"/>
        <v>-</v>
      </c>
      <c r="I115" s="635" t="str">
        <f t="shared" si="73"/>
        <v>-</v>
      </c>
      <c r="J115" s="636" t="e">
        <f t="shared" si="69"/>
        <v>#REF!</v>
      </c>
      <c r="K115" s="666"/>
      <c r="L115" s="636"/>
      <c r="M115" s="574" t="e">
        <f>(M26/12*M108*M8+M26/12*M103*M7)*M15</f>
        <v>#REF!</v>
      </c>
      <c r="N115" s="576" t="e">
        <f>(N26/12*N108*N8+N26/12*N103*N7)*N15</f>
        <v>#REF!</v>
      </c>
      <c r="O115" s="706" t="str">
        <f t="shared" si="75"/>
        <v>-</v>
      </c>
      <c r="P115" s="707" t="e">
        <f t="shared" si="53"/>
        <v>#REF!</v>
      </c>
    </row>
    <row r="116" spans="1:25" s="87" customFormat="1" outlineLevel="1">
      <c r="A116" s="206" t="s">
        <v>135</v>
      </c>
      <c r="B116" s="208" t="s">
        <v>369</v>
      </c>
      <c r="C116" s="279"/>
      <c r="D116" s="574"/>
      <c r="E116" s="575"/>
      <c r="F116" s="575" t="e">
        <f>-(F26/12*F108*F127*M8+F26/12*F103*F127*M7)*M15</f>
        <v>#REF!</v>
      </c>
      <c r="G116" s="576" t="e">
        <f>-(G26/12*G108*G127*N8+G26/12*G103*G127*N7)*N15</f>
        <v>#REF!</v>
      </c>
      <c r="H116" s="634" t="str">
        <f t="shared" si="73"/>
        <v>-</v>
      </c>
      <c r="I116" s="635" t="str">
        <f t="shared" si="73"/>
        <v>-</v>
      </c>
      <c r="J116" s="636" t="e">
        <f t="shared" si="69"/>
        <v>#REF!</v>
      </c>
      <c r="K116" s="666"/>
      <c r="L116" s="636"/>
      <c r="M116" s="574" t="e">
        <f>-(M26/12*M108*M127*M8+M26/12*M103*M127*M7)*M15</f>
        <v>#REF!</v>
      </c>
      <c r="N116" s="576" t="e">
        <f>-(N26/12*N108*N127*N8+N26/12*N103*N127*N7)*N15</f>
        <v>#REF!</v>
      </c>
      <c r="O116" s="706" t="str">
        <f t="shared" si="75"/>
        <v>-</v>
      </c>
      <c r="P116" s="707" t="e">
        <f t="shared" si="53"/>
        <v>#REF!</v>
      </c>
      <c r="S116" s="1"/>
      <c r="T116" s="1"/>
      <c r="U116" s="1"/>
      <c r="V116" s="1"/>
    </row>
    <row r="117" spans="1:25" s="63" customFormat="1" ht="26.25" outlineLevel="1">
      <c r="A117" s="513" t="s">
        <v>136</v>
      </c>
      <c r="B117" s="514" t="s">
        <v>519</v>
      </c>
      <c r="C117" s="515"/>
      <c r="D117" s="577"/>
      <c r="E117" s="578"/>
      <c r="F117" s="578"/>
      <c r="G117" s="579"/>
      <c r="H117" s="644"/>
      <c r="I117" s="645"/>
      <c r="J117" s="646"/>
      <c r="K117" s="668"/>
      <c r="L117" s="646"/>
      <c r="M117" s="577"/>
      <c r="N117" s="579"/>
      <c r="O117" s="708"/>
      <c r="P117" s="709" t="str">
        <f t="shared" si="53"/>
        <v>-</v>
      </c>
      <c r="S117" s="87"/>
      <c r="T117" s="87"/>
      <c r="U117" s="87"/>
      <c r="V117" s="87"/>
      <c r="W117" s="1"/>
      <c r="X117" s="1"/>
      <c r="Y117" s="1"/>
    </row>
    <row r="118" spans="1:25" s="10" customFormat="1" ht="25.5">
      <c r="A118" s="191" t="s">
        <v>137</v>
      </c>
      <c r="B118" s="197" t="s">
        <v>99</v>
      </c>
      <c r="C118" s="276"/>
      <c r="D118" s="580"/>
      <c r="E118" s="581"/>
      <c r="F118" s="581"/>
      <c r="G118" s="582"/>
      <c r="H118" s="616" t="str">
        <f t="shared" ref="H118:J123" si="80">IF(D118=0,"-",E118/D118)</f>
        <v>-</v>
      </c>
      <c r="I118" s="617" t="str">
        <f t="shared" si="80"/>
        <v>-</v>
      </c>
      <c r="J118" s="618" t="str">
        <f t="shared" si="80"/>
        <v>-</v>
      </c>
      <c r="K118" s="656"/>
      <c r="L118" s="618"/>
      <c r="M118" s="580"/>
      <c r="N118" s="582"/>
      <c r="O118" s="701" t="str">
        <f t="shared" ref="O118:O123" si="81">IF(E118=0,"-",M118/E118)</f>
        <v>-</v>
      </c>
      <c r="P118" s="702" t="str">
        <f t="shared" si="53"/>
        <v>-</v>
      </c>
      <c r="Q118" s="1"/>
      <c r="S118" s="87"/>
      <c r="T118" s="87"/>
      <c r="U118" s="87"/>
      <c r="V118" s="87"/>
      <c r="W118" s="87"/>
      <c r="X118" s="87"/>
      <c r="Y118" s="87"/>
    </row>
    <row r="119" spans="1:25" s="10" customFormat="1" ht="57.75" customHeight="1">
      <c r="A119" s="409" t="s">
        <v>140</v>
      </c>
      <c r="B119" s="415" t="s">
        <v>536</v>
      </c>
      <c r="C119" s="276"/>
      <c r="D119" s="580" t="e">
        <f>D110-D27+D117</f>
        <v>#REF!</v>
      </c>
      <c r="E119" s="581" t="e">
        <f t="shared" ref="E119:G119" si="82">E110-E27</f>
        <v>#REF!</v>
      </c>
      <c r="F119" s="581" t="e">
        <f t="shared" si="82"/>
        <v>#REF!</v>
      </c>
      <c r="G119" s="582" t="e">
        <f t="shared" si="82"/>
        <v>#REF!</v>
      </c>
      <c r="H119" s="616" t="e">
        <f t="shared" si="80"/>
        <v>#REF!</v>
      </c>
      <c r="I119" s="617" t="e">
        <f t="shared" si="80"/>
        <v>#REF!</v>
      </c>
      <c r="J119" s="618" t="e">
        <f t="shared" si="80"/>
        <v>#REF!</v>
      </c>
      <c r="K119" s="656"/>
      <c r="L119" s="618"/>
      <c r="M119" s="580" t="e">
        <f t="shared" ref="M119:N119" si="83">M110-M27</f>
        <v>#REF!</v>
      </c>
      <c r="N119" s="582" t="e">
        <f t="shared" si="83"/>
        <v>#REF!</v>
      </c>
      <c r="O119" s="701" t="e">
        <f t="shared" si="81"/>
        <v>#REF!</v>
      </c>
      <c r="P119" s="702" t="e">
        <f t="shared" si="53"/>
        <v>#REF!</v>
      </c>
      <c r="Q119" s="1"/>
      <c r="S119" s="87"/>
      <c r="T119" s="87"/>
      <c r="U119" s="87"/>
      <c r="V119" s="87"/>
      <c r="W119" s="87"/>
      <c r="X119" s="87"/>
      <c r="Y119" s="87"/>
    </row>
    <row r="120" spans="1:25" s="10" customFormat="1" ht="39">
      <c r="A120" s="191" t="s">
        <v>141</v>
      </c>
      <c r="B120" s="192" t="s">
        <v>529</v>
      </c>
      <c r="C120" s="276"/>
      <c r="D120" s="477" t="e">
        <f>D110+D117-D68</f>
        <v>#REF!</v>
      </c>
      <c r="E120" s="478" t="e">
        <f t="shared" ref="E120:G120" si="84">E110+E117-E68</f>
        <v>#REF!</v>
      </c>
      <c r="F120" s="478" t="e">
        <f t="shared" si="84"/>
        <v>#REF!</v>
      </c>
      <c r="G120" s="479" t="e">
        <f t="shared" si="84"/>
        <v>#REF!</v>
      </c>
      <c r="H120" s="616" t="e">
        <f t="shared" si="80"/>
        <v>#REF!</v>
      </c>
      <c r="I120" s="617" t="e">
        <f t="shared" si="80"/>
        <v>#REF!</v>
      </c>
      <c r="J120" s="618" t="e">
        <f t="shared" si="80"/>
        <v>#REF!</v>
      </c>
      <c r="K120" s="656"/>
      <c r="L120" s="618"/>
      <c r="M120" s="477" t="e">
        <f t="shared" ref="M120:N120" si="85">M110+M117-M68</f>
        <v>#REF!</v>
      </c>
      <c r="N120" s="479" t="e">
        <f t="shared" si="85"/>
        <v>#REF!</v>
      </c>
      <c r="O120" s="701" t="e">
        <f t="shared" si="81"/>
        <v>#REF!</v>
      </c>
      <c r="P120" s="702" t="e">
        <f t="shared" si="53"/>
        <v>#REF!</v>
      </c>
      <c r="Q120" s="1"/>
      <c r="S120" s="63"/>
      <c r="T120" s="63"/>
      <c r="U120" s="63"/>
      <c r="V120" s="63"/>
      <c r="W120" s="87"/>
      <c r="X120" s="87"/>
      <c r="Y120" s="87"/>
    </row>
    <row r="121" spans="1:25" s="10" customFormat="1">
      <c r="A121" s="191" t="s">
        <v>142</v>
      </c>
      <c r="B121" s="200" t="s">
        <v>520</v>
      </c>
      <c r="C121" s="276" t="s">
        <v>542</v>
      </c>
      <c r="D121" s="583" t="e">
        <f t="shared" ref="D121:G121" si="86">IF(D68=0,0,D120/D68)</f>
        <v>#REF!</v>
      </c>
      <c r="E121" s="584" t="e">
        <f t="shared" si="86"/>
        <v>#REF!</v>
      </c>
      <c r="F121" s="584" t="e">
        <f t="shared" si="86"/>
        <v>#REF!</v>
      </c>
      <c r="G121" s="585" t="e">
        <f t="shared" si="86"/>
        <v>#REF!</v>
      </c>
      <c r="H121" s="616" t="e">
        <f t="shared" si="80"/>
        <v>#REF!</v>
      </c>
      <c r="I121" s="617" t="e">
        <f t="shared" si="80"/>
        <v>#REF!</v>
      </c>
      <c r="J121" s="618" t="e">
        <f t="shared" si="80"/>
        <v>#REF!</v>
      </c>
      <c r="K121" s="656"/>
      <c r="L121" s="618"/>
      <c r="M121" s="583" t="e">
        <f t="shared" ref="M121:N121" si="87">IF(M68=0,0,M120/M68)</f>
        <v>#REF!</v>
      </c>
      <c r="N121" s="585" t="e">
        <f t="shared" si="87"/>
        <v>#REF!</v>
      </c>
      <c r="O121" s="701" t="e">
        <f t="shared" si="81"/>
        <v>#REF!</v>
      </c>
      <c r="P121" s="702" t="e">
        <f t="shared" si="53"/>
        <v>#REF!</v>
      </c>
      <c r="Q121" s="1"/>
      <c r="S121" s="1"/>
      <c r="T121" s="1"/>
      <c r="U121" s="1"/>
      <c r="V121" s="1"/>
    </row>
    <row r="122" spans="1:25" s="10" customFormat="1">
      <c r="A122" s="191" t="s">
        <v>271</v>
      </c>
      <c r="B122" s="201" t="s">
        <v>101</v>
      </c>
      <c r="C122" s="276"/>
      <c r="D122" s="586"/>
      <c r="E122" s="587"/>
      <c r="F122" s="587"/>
      <c r="G122" s="588"/>
      <c r="H122" s="616" t="str">
        <f t="shared" si="80"/>
        <v>-</v>
      </c>
      <c r="I122" s="617" t="str">
        <f t="shared" si="80"/>
        <v>-</v>
      </c>
      <c r="J122" s="618" t="str">
        <f t="shared" si="80"/>
        <v>-</v>
      </c>
      <c r="K122" s="656"/>
      <c r="L122" s="618"/>
      <c r="M122" s="586"/>
      <c r="N122" s="588"/>
      <c r="O122" s="701" t="str">
        <f t="shared" si="81"/>
        <v>-</v>
      </c>
      <c r="P122" s="702" t="str">
        <f t="shared" si="53"/>
        <v>-</v>
      </c>
      <c r="Q122" s="1"/>
      <c r="S122" s="1"/>
      <c r="T122" s="1"/>
      <c r="U122" s="1"/>
      <c r="V122" s="1"/>
      <c r="W122" s="1"/>
      <c r="X122" s="1"/>
      <c r="Y122" s="1"/>
    </row>
    <row r="123" spans="1:25" s="10" customFormat="1" ht="32.25" customHeight="1" thickBot="1">
      <c r="A123" s="202" t="s">
        <v>272</v>
      </c>
      <c r="B123" s="203" t="s">
        <v>100</v>
      </c>
      <c r="C123" s="280" t="s">
        <v>543</v>
      </c>
      <c r="D123" s="589" t="e">
        <f>D120+D122</f>
        <v>#REF!</v>
      </c>
      <c r="E123" s="590" t="e">
        <f t="shared" ref="E123:G123" si="88">E120+E122</f>
        <v>#REF!</v>
      </c>
      <c r="F123" s="590" t="e">
        <f t="shared" si="88"/>
        <v>#REF!</v>
      </c>
      <c r="G123" s="591" t="e">
        <f t="shared" si="88"/>
        <v>#REF!</v>
      </c>
      <c r="H123" s="647" t="e">
        <f t="shared" si="80"/>
        <v>#REF!</v>
      </c>
      <c r="I123" s="648" t="e">
        <f t="shared" si="80"/>
        <v>#REF!</v>
      </c>
      <c r="J123" s="649" t="e">
        <f t="shared" si="80"/>
        <v>#REF!</v>
      </c>
      <c r="K123" s="669"/>
      <c r="L123" s="649"/>
      <c r="M123" s="589" t="e">
        <f t="shared" ref="M123:N123" si="89">M120+M122</f>
        <v>#REF!</v>
      </c>
      <c r="N123" s="591" t="e">
        <f t="shared" si="89"/>
        <v>#REF!</v>
      </c>
      <c r="O123" s="710" t="e">
        <f t="shared" si="81"/>
        <v>#REF!</v>
      </c>
      <c r="P123" s="711" t="e">
        <f t="shared" si="53"/>
        <v>#REF!</v>
      </c>
      <c r="Q123" s="1"/>
      <c r="W123" s="1"/>
      <c r="X123" s="1"/>
      <c r="Y123" s="1"/>
    </row>
    <row r="124" spans="1:25">
      <c r="S124" s="10"/>
      <c r="T124" s="10"/>
      <c r="U124" s="10"/>
      <c r="V124" s="10"/>
      <c r="W124" s="10"/>
      <c r="X124" s="10"/>
      <c r="Y124" s="10"/>
    </row>
    <row r="125" spans="1:25" ht="30" outlineLevel="1">
      <c r="B125" s="88" t="s">
        <v>370</v>
      </c>
      <c r="S125" s="10"/>
      <c r="T125" s="10"/>
      <c r="U125" s="10"/>
      <c r="V125" s="10"/>
      <c r="W125" s="10"/>
      <c r="X125" s="10"/>
      <c r="Y125" s="10"/>
    </row>
    <row r="126" spans="1:25" s="89" customFormat="1" outlineLevel="1">
      <c r="B126" s="90" t="s">
        <v>5</v>
      </c>
      <c r="C126" s="91"/>
      <c r="S126" s="1"/>
      <c r="T126" s="1"/>
      <c r="U126" s="1"/>
      <c r="V126" s="1"/>
      <c r="W126" s="10"/>
      <c r="X126" s="10"/>
      <c r="Y126" s="10"/>
    </row>
    <row r="127" spans="1:25" s="89" customFormat="1" outlineLevel="1">
      <c r="B127" s="90" t="s">
        <v>6</v>
      </c>
      <c r="D127" s="92">
        <v>0</v>
      </c>
      <c r="E127" s="92">
        <f t="shared" ref="E127:G127" si="90">D127</f>
        <v>0</v>
      </c>
      <c r="F127" s="92">
        <f t="shared" si="90"/>
        <v>0</v>
      </c>
      <c r="G127" s="92">
        <f t="shared" si="90"/>
        <v>0</v>
      </c>
      <c r="H127" s="92"/>
      <c r="I127" s="92"/>
      <c r="J127" s="92"/>
      <c r="K127" s="92"/>
      <c r="L127" s="92"/>
      <c r="M127" s="130">
        <v>0</v>
      </c>
      <c r="N127" s="130">
        <v>0</v>
      </c>
      <c r="S127" s="1"/>
      <c r="T127" s="1"/>
      <c r="U127" s="1"/>
      <c r="V127" s="1"/>
      <c r="W127" s="1"/>
      <c r="X127" s="1"/>
      <c r="Y127" s="1"/>
    </row>
    <row r="128" spans="1:25">
      <c r="S128" s="89"/>
      <c r="T128" s="89"/>
      <c r="U128" s="89"/>
      <c r="V128" s="89"/>
    </row>
    <row r="129" spans="19:25">
      <c r="S129" s="89"/>
      <c r="T129" s="89"/>
      <c r="U129" s="89"/>
      <c r="V129" s="89"/>
      <c r="W129" s="89"/>
      <c r="X129" s="89"/>
      <c r="Y129" s="89"/>
    </row>
    <row r="130" spans="19:25">
      <c r="W130" s="89"/>
      <c r="X130" s="89"/>
      <c r="Y130" s="89"/>
    </row>
  </sheetData>
  <mergeCells count="13">
    <mergeCell ref="O20:P20"/>
    <mergeCell ref="M20:N20"/>
    <mergeCell ref="M19:P19"/>
    <mergeCell ref="A2:L2"/>
    <mergeCell ref="A3:L3"/>
    <mergeCell ref="A4:L4"/>
    <mergeCell ref="A19:A21"/>
    <mergeCell ref="B19:B21"/>
    <mergeCell ref="C19:C21"/>
    <mergeCell ref="A5:L5"/>
    <mergeCell ref="D20:G20"/>
    <mergeCell ref="H20:J20"/>
    <mergeCell ref="D19:J19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rowBreaks count="1" manualBreakCount="1">
    <brk id="86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59999389629810485"/>
  </sheetPr>
  <dimension ref="A2:Z130"/>
  <sheetViews>
    <sheetView zoomScale="80" zoomScaleNormal="80" workbookViewId="0">
      <pane xSplit="3" ySplit="21" topLeftCell="D100" activePane="bottomRight" state="frozen"/>
      <selection activeCell="O3" sqref="O3"/>
      <selection pane="topRight" activeCell="O3" sqref="O3"/>
      <selection pane="bottomLeft" activeCell="O3" sqref="O3"/>
      <selection pane="bottomRight" activeCell="O3" sqref="O3"/>
    </sheetView>
  </sheetViews>
  <sheetFormatPr defaultColWidth="9.140625" defaultRowHeight="15" outlineLevelRow="1"/>
  <cols>
    <col min="1" max="1" width="8" style="1" customWidth="1"/>
    <col min="2" max="2" width="36.85546875" style="1" customWidth="1"/>
    <col min="3" max="3" width="21.28515625" style="1" customWidth="1"/>
    <col min="4" max="7" width="13.140625" style="1" customWidth="1"/>
    <col min="8" max="12" width="13.85546875" style="1" customWidth="1"/>
    <col min="13" max="14" width="14.5703125" style="1" customWidth="1"/>
    <col min="15" max="16" width="13.5703125" style="1" customWidth="1"/>
    <col min="17" max="17" width="10.42578125" style="1" customWidth="1"/>
    <col min="18" max="18" width="9.140625" style="1"/>
    <col min="19" max="19" width="22.42578125" style="1" customWidth="1"/>
    <col min="20" max="20" width="14.42578125" style="1" customWidth="1"/>
    <col min="21" max="21" width="9.28515625" style="1" bestFit="1" customWidth="1"/>
    <col min="22" max="22" width="12" style="1" bestFit="1" customWidth="1"/>
    <col min="23" max="23" width="10.42578125" style="1" bestFit="1" customWidth="1"/>
    <col min="24" max="24" width="13.140625" style="1" customWidth="1"/>
    <col min="25" max="16384" width="9.140625" style="1"/>
  </cols>
  <sheetData>
    <row r="2" spans="1:22" ht="15" customHeight="1">
      <c r="A2" s="1290" t="s">
        <v>202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</row>
    <row r="3" spans="1:22" ht="15.75">
      <c r="A3" s="1290" t="s">
        <v>203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</row>
    <row r="4" spans="1:22" ht="18.75">
      <c r="A4" s="1303" t="s">
        <v>212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</row>
    <row r="5" spans="1:22" s="51" customFormat="1" ht="20.25">
      <c r="A5" s="1227" t="str">
        <f>Сравн._табл.!A1</f>
        <v>___________________________________________</v>
      </c>
      <c r="B5" s="1227"/>
      <c r="C5" s="1227"/>
      <c r="D5" s="1227"/>
      <c r="E5" s="1227"/>
      <c r="F5" s="1227"/>
      <c r="G5" s="1227"/>
      <c r="H5" s="1227"/>
      <c r="I5" s="1227"/>
      <c r="J5" s="1227"/>
      <c r="K5" s="1227"/>
      <c r="L5" s="1227"/>
    </row>
    <row r="6" spans="1:22" s="51" customFormat="1" ht="12.7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</row>
    <row r="7" spans="1:22" s="51" customFormat="1" ht="12.75" outlineLevel="1">
      <c r="A7" s="50"/>
      <c r="B7" s="50"/>
      <c r="C7" s="50"/>
      <c r="D7" s="50"/>
      <c r="E7" s="50"/>
      <c r="F7" s="50"/>
      <c r="G7" s="50"/>
      <c r="H7" s="50"/>
      <c r="I7" s="50"/>
      <c r="J7" s="62" t="s">
        <v>315</v>
      </c>
      <c r="K7" s="62"/>
      <c r="L7" s="62"/>
      <c r="M7" s="62">
        <f>ВП!M7</f>
        <v>10</v>
      </c>
      <c r="N7" s="819">
        <f>ВП!N7</f>
        <v>0</v>
      </c>
      <c r="O7" s="65"/>
      <c r="P7" s="65"/>
      <c r="U7" s="51">
        <f>ВП!M7</f>
        <v>10</v>
      </c>
      <c r="V7" s="818">
        <f>ВП!N7</f>
        <v>0</v>
      </c>
    </row>
    <row r="8" spans="1:22" s="51" customFormat="1" ht="12.75" outlineLevel="1">
      <c r="A8" s="50"/>
      <c r="B8" s="61"/>
      <c r="C8" s="61"/>
      <c r="D8" s="61"/>
      <c r="E8" s="61"/>
      <c r="F8" s="61"/>
      <c r="G8" s="61"/>
      <c r="H8" s="61"/>
      <c r="I8" s="61"/>
      <c r="J8" s="62" t="s">
        <v>316</v>
      </c>
      <c r="K8" s="62"/>
      <c r="L8" s="62"/>
      <c r="M8" s="819">
        <f>ВП!M8</f>
        <v>2</v>
      </c>
      <c r="N8" s="819">
        <f>ВП!N8</f>
        <v>12</v>
      </c>
      <c r="O8" s="65"/>
      <c r="P8" s="65"/>
      <c r="U8" s="818">
        <f>ВП!M8</f>
        <v>2</v>
      </c>
      <c r="V8" s="818">
        <f>ВП!N8</f>
        <v>12</v>
      </c>
    </row>
    <row r="9" spans="1:22" s="51" customFormat="1" ht="12.75" outlineLevel="1">
      <c r="A9" s="50"/>
      <c r="B9" s="61"/>
      <c r="C9" s="61"/>
      <c r="D9" s="61"/>
      <c r="E9" s="61"/>
      <c r="F9" s="61"/>
      <c r="G9" s="61"/>
      <c r="H9" s="61"/>
      <c r="I9" s="61"/>
      <c r="J9" s="65" t="s">
        <v>338</v>
      </c>
      <c r="K9" s="65"/>
      <c r="L9" s="65"/>
      <c r="M9" s="819" t="e">
        <f>ВП!M9</f>
        <v>#REF!</v>
      </c>
      <c r="N9" s="819" t="e">
        <f>ВП!N9</f>
        <v>#REF!</v>
      </c>
      <c r="O9" s="65"/>
      <c r="P9" s="65"/>
      <c r="U9" s="818" t="e">
        <f>ВП!M9</f>
        <v>#REF!</v>
      </c>
      <c r="V9" s="818" t="e">
        <f>ВП!N9</f>
        <v>#REF!</v>
      </c>
    </row>
    <row r="10" spans="1:22" s="51" customFormat="1" ht="12.75" outlineLevel="1">
      <c r="A10" s="50"/>
      <c r="B10" s="61"/>
      <c r="C10" s="61"/>
      <c r="D10" s="61"/>
      <c r="E10" s="61"/>
      <c r="F10" s="61"/>
      <c r="G10" s="61"/>
      <c r="H10" s="61"/>
      <c r="I10" s="61"/>
      <c r="J10" s="65" t="s">
        <v>339</v>
      </c>
      <c r="K10" s="65"/>
      <c r="L10" s="65"/>
      <c r="M10" s="819" t="e">
        <f>ВП!M10</f>
        <v>#REF!</v>
      </c>
      <c r="N10" s="819" t="e">
        <f>ВП!N10</f>
        <v>#REF!</v>
      </c>
      <c r="O10" s="65"/>
      <c r="P10" s="65"/>
      <c r="U10" s="818" t="e">
        <f>ВП!M10</f>
        <v>#REF!</v>
      </c>
      <c r="V10" s="818" t="e">
        <f>ВП!N10</f>
        <v>#REF!</v>
      </c>
    </row>
    <row r="11" spans="1:22" s="51" customFormat="1" ht="12.75" outlineLevel="1">
      <c r="A11" s="50"/>
      <c r="B11" s="61"/>
      <c r="C11" s="61"/>
      <c r="D11" s="61"/>
      <c r="E11" s="61"/>
      <c r="F11" s="61"/>
      <c r="G11" s="61"/>
      <c r="H11" s="61"/>
      <c r="I11" s="61"/>
      <c r="J11" s="65" t="s">
        <v>399</v>
      </c>
      <c r="K11" s="65"/>
      <c r="L11" s="65"/>
      <c r="M11" s="823">
        <f>ВП!M11</f>
        <v>4.2999999999999997E-2</v>
      </c>
      <c r="N11" s="823">
        <f>ВП!N11</f>
        <v>3.7999999999999999E-2</v>
      </c>
      <c r="O11" s="65"/>
      <c r="P11" s="65"/>
      <c r="U11" s="812">
        <f>ВП!M11</f>
        <v>4.2999999999999997E-2</v>
      </c>
      <c r="V11" s="812">
        <f>ВП!N11</f>
        <v>3.7999999999999999E-2</v>
      </c>
    </row>
    <row r="12" spans="1:22" s="51" customFormat="1" ht="12.75" outlineLevel="1">
      <c r="A12" s="50"/>
      <c r="B12" s="61"/>
      <c r="C12" s="61"/>
      <c r="D12" s="61"/>
      <c r="E12" s="61"/>
      <c r="F12" s="61"/>
      <c r="G12" s="61"/>
      <c r="H12" s="61"/>
      <c r="I12" s="61"/>
      <c r="J12" s="65" t="s">
        <v>400</v>
      </c>
      <c r="K12" s="65"/>
      <c r="L12" s="65"/>
      <c r="M12" s="823">
        <f>ВП!M12</f>
        <v>5.8999999999999997E-2</v>
      </c>
      <c r="N12" s="823">
        <f>ВП!N12</f>
        <v>4.2000000000000003E-2</v>
      </c>
      <c r="O12" s="65"/>
      <c r="P12" s="65"/>
      <c r="U12" s="812">
        <f>ВП!M12</f>
        <v>5.8999999999999997E-2</v>
      </c>
      <c r="V12" s="812">
        <f>ВП!N12</f>
        <v>4.2000000000000003E-2</v>
      </c>
    </row>
    <row r="13" spans="1:22" s="51" customFormat="1" ht="12.75" outlineLevel="1">
      <c r="A13" s="50"/>
      <c r="B13" s="61"/>
      <c r="C13" s="61"/>
      <c r="D13" s="61"/>
      <c r="E13" s="61"/>
      <c r="F13" s="61"/>
      <c r="G13" s="61"/>
      <c r="H13" s="61"/>
      <c r="I13" s="61"/>
      <c r="J13" s="65" t="s">
        <v>389</v>
      </c>
      <c r="K13" s="65"/>
      <c r="L13" s="65"/>
      <c r="M13" s="819">
        <f>ВП!M13</f>
        <v>1.0589999999999999</v>
      </c>
      <c r="N13" s="819">
        <f>ВП!N13</f>
        <v>1.042</v>
      </c>
      <c r="O13" s="65"/>
      <c r="P13" s="65"/>
      <c r="U13" s="818">
        <f>ВП!M13</f>
        <v>1.0589999999999999</v>
      </c>
      <c r="V13" s="818">
        <f>ВП!N13</f>
        <v>1.042</v>
      </c>
    </row>
    <row r="14" spans="1:22" s="51" customFormat="1" ht="12.75" outlineLevel="1">
      <c r="A14" s="50"/>
      <c r="B14" s="61"/>
      <c r="C14" s="61"/>
      <c r="D14" s="61"/>
      <c r="E14" s="61"/>
      <c r="F14" s="61"/>
      <c r="G14" s="61"/>
      <c r="H14" s="61"/>
      <c r="I14" s="61"/>
      <c r="J14" s="65" t="s">
        <v>390</v>
      </c>
      <c r="K14" s="65"/>
      <c r="L14" s="65"/>
      <c r="M14" s="819">
        <f>ВП!M14</f>
        <v>1.0429999999999999</v>
      </c>
      <c r="N14" s="819">
        <f>ВП!N14</f>
        <v>1.034</v>
      </c>
      <c r="O14" s="65"/>
      <c r="P14" s="65"/>
      <c r="U14" s="818">
        <f>ВП!M14</f>
        <v>1.0429999999999999</v>
      </c>
      <c r="V14" s="818">
        <f>ВП!N14</f>
        <v>1.034</v>
      </c>
    </row>
    <row r="15" spans="1:22" s="51" customFormat="1" ht="12.75" outlineLevel="1">
      <c r="A15" s="50"/>
      <c r="B15" s="61"/>
      <c r="C15" s="61"/>
      <c r="D15" s="61"/>
      <c r="E15" s="61"/>
      <c r="F15" s="61"/>
      <c r="G15" s="61"/>
      <c r="H15" s="61"/>
      <c r="I15" s="61"/>
      <c r="J15" s="131" t="s">
        <v>391</v>
      </c>
      <c r="K15" s="219"/>
      <c r="L15" s="219"/>
      <c r="M15" s="819">
        <f>ВП!M15</f>
        <v>66.400000000000006</v>
      </c>
      <c r="N15" s="819">
        <f>ВП!N15</f>
        <v>64.900000000000006</v>
      </c>
      <c r="O15" s="65"/>
      <c r="P15" s="65"/>
      <c r="U15" s="818">
        <f>ВП!M15</f>
        <v>66.400000000000006</v>
      </c>
      <c r="V15" s="818">
        <f>ВП!N15</f>
        <v>64.900000000000006</v>
      </c>
    </row>
    <row r="16" spans="1:22" s="51" customFormat="1" ht="12.75" outlineLevel="1">
      <c r="A16" s="50"/>
      <c r="B16" s="50"/>
      <c r="C16" s="50"/>
      <c r="D16" s="50"/>
      <c r="E16" s="50"/>
      <c r="F16" s="50"/>
      <c r="G16" s="50"/>
      <c r="H16" s="50"/>
      <c r="I16" s="50"/>
      <c r="J16" s="219" t="s">
        <v>427</v>
      </c>
      <c r="K16" s="219"/>
      <c r="L16" s="219"/>
      <c r="M16" s="223" t="e">
        <f>IF(E29=0,0,E32/E29)</f>
        <v>#REF!</v>
      </c>
      <c r="N16" s="223" t="e">
        <f>M16</f>
        <v>#REF!</v>
      </c>
      <c r="O16" s="65"/>
      <c r="P16" s="65"/>
      <c r="U16" s="829" t="e">
        <f>ВП!M16</f>
        <v>#REF!</v>
      </c>
      <c r="V16" s="829" t="e">
        <f>ВП!N16</f>
        <v>#REF!</v>
      </c>
    </row>
    <row r="17" spans="1:22" s="51" customFormat="1" ht="12.75" outlineLevel="1">
      <c r="A17" s="50"/>
      <c r="B17" s="50"/>
      <c r="C17" s="50"/>
      <c r="D17" s="50"/>
      <c r="E17" s="50"/>
      <c r="F17" s="50"/>
      <c r="G17" s="50"/>
      <c r="H17" s="50"/>
      <c r="I17" s="50"/>
      <c r="J17" s="219" t="s">
        <v>428</v>
      </c>
      <c r="K17" s="219"/>
      <c r="L17" s="219"/>
      <c r="M17" s="223" t="e">
        <f>IF(E30=0,0,E33/E30)</f>
        <v>#REF!</v>
      </c>
      <c r="N17" s="223" t="e">
        <f>M17</f>
        <v>#REF!</v>
      </c>
      <c r="O17" s="65"/>
      <c r="P17" s="65"/>
      <c r="U17" s="829" t="e">
        <f>ВП!M17</f>
        <v>#REF!</v>
      </c>
      <c r="V17" s="829" t="e">
        <f>ВП!N17</f>
        <v>#REF!</v>
      </c>
    </row>
    <row r="18" spans="1:22" s="51" customFormat="1" ht="13.5" outlineLevel="1" thickBot="1">
      <c r="A18" s="50"/>
      <c r="B18" s="50"/>
      <c r="C18" s="61"/>
      <c r="D18" s="61"/>
      <c r="E18" s="61"/>
      <c r="F18" s="61"/>
      <c r="G18" s="61"/>
      <c r="H18" s="50"/>
      <c r="I18" s="50"/>
      <c r="J18" s="61"/>
      <c r="K18" s="219"/>
      <c r="L18" s="219"/>
      <c r="M18" s="223"/>
      <c r="N18" s="223"/>
      <c r="O18" s="65"/>
      <c r="P18" s="65"/>
    </row>
    <row r="19" spans="1:22" ht="14.45" customHeight="1">
      <c r="A19" s="1297"/>
      <c r="B19" s="1295" t="s">
        <v>0</v>
      </c>
      <c r="C19" s="1307" t="s">
        <v>143</v>
      </c>
      <c r="D19" s="1218" t="s">
        <v>191</v>
      </c>
      <c r="E19" s="1219"/>
      <c r="F19" s="1219"/>
      <c r="G19" s="1219"/>
      <c r="H19" s="1219"/>
      <c r="I19" s="1219"/>
      <c r="J19" s="1220"/>
      <c r="K19" s="650"/>
      <c r="L19" s="651"/>
      <c r="M19" s="1228" t="s">
        <v>380</v>
      </c>
      <c r="N19" s="1229"/>
      <c r="O19" s="1229"/>
      <c r="P19" s="1230"/>
    </row>
    <row r="20" spans="1:22" ht="39" customHeight="1">
      <c r="A20" s="1304"/>
      <c r="B20" s="1305"/>
      <c r="C20" s="1308"/>
      <c r="D20" s="1301" t="s">
        <v>517</v>
      </c>
      <c r="E20" s="1310"/>
      <c r="F20" s="1310"/>
      <c r="G20" s="1302"/>
      <c r="H20" s="1314" t="s">
        <v>417</v>
      </c>
      <c r="I20" s="1315"/>
      <c r="J20" s="1316"/>
      <c r="K20" s="521"/>
      <c r="L20" s="603"/>
      <c r="M20" s="1301" t="s">
        <v>518</v>
      </c>
      <c r="N20" s="1302"/>
      <c r="O20" s="1299" t="s">
        <v>417</v>
      </c>
      <c r="P20" s="1300"/>
    </row>
    <row r="21" spans="1:22" ht="26.25">
      <c r="A21" s="1298"/>
      <c r="B21" s="1306"/>
      <c r="C21" s="1309"/>
      <c r="D21" s="521" t="s">
        <v>423</v>
      </c>
      <c r="E21" s="522" t="s">
        <v>422</v>
      </c>
      <c r="F21" s="522">
        <v>2016</v>
      </c>
      <c r="G21" s="523">
        <v>2017</v>
      </c>
      <c r="H21" s="602" t="s">
        <v>424</v>
      </c>
      <c r="I21" s="522" t="s">
        <v>420</v>
      </c>
      <c r="J21" s="603" t="s">
        <v>421</v>
      </c>
      <c r="K21" s="521"/>
      <c r="L21" s="603"/>
      <c r="M21" s="521">
        <v>2016</v>
      </c>
      <c r="N21" s="523">
        <v>2017</v>
      </c>
      <c r="O21" s="602" t="s">
        <v>420</v>
      </c>
      <c r="P21" s="603" t="s">
        <v>421</v>
      </c>
    </row>
    <row r="22" spans="1:22" s="10" customFormat="1">
      <c r="A22" s="191" t="s">
        <v>7</v>
      </c>
      <c r="B22" s="192" t="s">
        <v>205</v>
      </c>
      <c r="C22" s="276" t="s">
        <v>144</v>
      </c>
      <c r="D22" s="524" t="e">
        <f t="shared" ref="D22:G22" si="0">D23+D26</f>
        <v>#REF!</v>
      </c>
      <c r="E22" s="525" t="e">
        <f t="shared" si="0"/>
        <v>#REF!</v>
      </c>
      <c r="F22" s="525" t="e">
        <f t="shared" si="0"/>
        <v>#REF!</v>
      </c>
      <c r="G22" s="526" t="e">
        <f t="shared" si="0"/>
        <v>#REF!</v>
      </c>
      <c r="H22" s="604" t="e">
        <f t="shared" ref="H22:J22" si="1">IF(D22=0,"-",E22/D22)</f>
        <v>#REF!</v>
      </c>
      <c r="I22" s="605" t="e">
        <f t="shared" si="1"/>
        <v>#REF!</v>
      </c>
      <c r="J22" s="606" t="e">
        <f t="shared" si="1"/>
        <v>#REF!</v>
      </c>
      <c r="K22" s="652"/>
      <c r="L22" s="606"/>
      <c r="M22" s="524" t="e">
        <f t="shared" ref="M22:N22" si="2">M23+M26</f>
        <v>#REF!</v>
      </c>
      <c r="N22" s="526" t="e">
        <f t="shared" si="2"/>
        <v>#REF!</v>
      </c>
      <c r="O22" s="604" t="e">
        <f>IF(E22=0,"-",M22/E22)</f>
        <v>#REF!</v>
      </c>
      <c r="P22" s="606" t="e">
        <f>IF(M22=0,"-",N22/M22)</f>
        <v>#REF!</v>
      </c>
      <c r="Q22" s="1"/>
    </row>
    <row r="23" spans="1:22">
      <c r="A23" s="193" t="s">
        <v>8</v>
      </c>
      <c r="B23" s="195" t="s">
        <v>5</v>
      </c>
      <c r="C23" s="277" t="s">
        <v>160</v>
      </c>
      <c r="D23" s="527" t="e">
        <f t="shared" ref="D23:G23" si="3">SUM(D24:D25)</f>
        <v>#REF!</v>
      </c>
      <c r="E23" s="528" t="e">
        <f t="shared" si="3"/>
        <v>#REF!</v>
      </c>
      <c r="F23" s="528" t="e">
        <f t="shared" si="3"/>
        <v>#REF!</v>
      </c>
      <c r="G23" s="529" t="e">
        <f t="shared" si="3"/>
        <v>#REF!</v>
      </c>
      <c r="H23" s="607" t="e">
        <f>IF(D23=0,"-",E23/D23)</f>
        <v>#REF!</v>
      </c>
      <c r="I23" s="608" t="e">
        <f>IF(E23=0,"-",F23/E23)</f>
        <v>#REF!</v>
      </c>
      <c r="J23" s="609" t="e">
        <f>IF(F23=0,"-",G23/F23)</f>
        <v>#REF!</v>
      </c>
      <c r="K23" s="653"/>
      <c r="L23" s="609"/>
      <c r="M23" s="527" t="e">
        <f t="shared" ref="M23:N23" si="4">SUM(M24:M25)</f>
        <v>#REF!</v>
      </c>
      <c r="N23" s="529" t="e">
        <f t="shared" si="4"/>
        <v>#REF!</v>
      </c>
      <c r="O23" s="695" t="e">
        <f t="shared" ref="O23:O73" si="5">IF(E23=0,"-",M23/E23)</f>
        <v>#REF!</v>
      </c>
      <c r="P23" s="696" t="e">
        <f t="shared" ref="P23:P86" si="6">IF(M23=0,"-",N23/M23)</f>
        <v>#REF!</v>
      </c>
    </row>
    <row r="24" spans="1:22" s="7" customFormat="1" outlineLevel="1">
      <c r="A24" s="499" t="s">
        <v>158</v>
      </c>
      <c r="B24" s="500" t="s">
        <v>154</v>
      </c>
      <c r="C24" s="501"/>
      <c r="D24" s="530"/>
      <c r="E24" s="531"/>
      <c r="F24" s="531"/>
      <c r="G24" s="532"/>
      <c r="H24" s="610" t="str">
        <f t="shared" ref="H24:J73" si="7">IF(D24=0,"-",E24/D24)</f>
        <v>-</v>
      </c>
      <c r="I24" s="611" t="str">
        <f t="shared" si="7"/>
        <v>-</v>
      </c>
      <c r="J24" s="612" t="str">
        <f t="shared" si="7"/>
        <v>-</v>
      </c>
      <c r="K24" s="654"/>
      <c r="L24" s="612"/>
      <c r="M24" s="530"/>
      <c r="N24" s="532"/>
      <c r="O24" s="697" t="str">
        <f t="shared" si="5"/>
        <v>-</v>
      </c>
      <c r="P24" s="698" t="str">
        <f t="shared" si="6"/>
        <v>-</v>
      </c>
    </row>
    <row r="25" spans="1:22" s="7" customFormat="1" outlineLevel="1">
      <c r="A25" s="198" t="s">
        <v>159</v>
      </c>
      <c r="B25" s="199" t="s">
        <v>157</v>
      </c>
      <c r="C25" s="278"/>
      <c r="D25" s="533" t="e">
        <f>#REF!</f>
        <v>#REF!</v>
      </c>
      <c r="E25" s="534" t="e">
        <f>#REF!</f>
        <v>#REF!</v>
      </c>
      <c r="F25" s="534" t="e">
        <f>#REF!</f>
        <v>#REF!</v>
      </c>
      <c r="G25" s="535" t="e">
        <f>#REF!</f>
        <v>#REF!</v>
      </c>
      <c r="H25" s="613" t="e">
        <f t="shared" si="7"/>
        <v>#REF!</v>
      </c>
      <c r="I25" s="614" t="e">
        <f t="shared" si="7"/>
        <v>#REF!</v>
      </c>
      <c r="J25" s="615" t="e">
        <f t="shared" si="7"/>
        <v>#REF!</v>
      </c>
      <c r="K25" s="655"/>
      <c r="L25" s="615"/>
      <c r="M25" s="533" t="e">
        <f>#REF!</f>
        <v>#REF!</v>
      </c>
      <c r="N25" s="535" t="e">
        <f>#REF!</f>
        <v>#REF!</v>
      </c>
      <c r="O25" s="699" t="e">
        <f t="shared" si="5"/>
        <v>#REF!</v>
      </c>
      <c r="P25" s="700" t="e">
        <f t="shared" si="6"/>
        <v>#REF!</v>
      </c>
    </row>
    <row r="26" spans="1:22">
      <c r="A26" s="427" t="s">
        <v>9</v>
      </c>
      <c r="B26" s="428" t="s">
        <v>6</v>
      </c>
      <c r="C26" s="429"/>
      <c r="D26" s="599"/>
      <c r="E26" s="600"/>
      <c r="F26" s="600"/>
      <c r="G26" s="601"/>
      <c r="H26" s="607" t="str">
        <f t="shared" si="7"/>
        <v>-</v>
      </c>
      <c r="I26" s="608" t="str">
        <f t="shared" si="7"/>
        <v>-</v>
      </c>
      <c r="J26" s="609" t="str">
        <f t="shared" si="7"/>
        <v>-</v>
      </c>
      <c r="K26" s="653"/>
      <c r="L26" s="609"/>
      <c r="M26" s="599"/>
      <c r="N26" s="601"/>
      <c r="O26" s="695" t="str">
        <f t="shared" si="5"/>
        <v>-</v>
      </c>
      <c r="P26" s="696" t="str">
        <f t="shared" si="6"/>
        <v>-</v>
      </c>
    </row>
    <row r="27" spans="1:22" s="10" customFormat="1" ht="26.25">
      <c r="A27" s="191" t="s">
        <v>12</v>
      </c>
      <c r="B27" s="192" t="s">
        <v>193</v>
      </c>
      <c r="C27" s="276" t="s">
        <v>150</v>
      </c>
      <c r="D27" s="477" t="e">
        <f>SUM(D28,D31,D34,D40,D46,D47,D56,D57,D58,D59,D38,D39)</f>
        <v>#REF!</v>
      </c>
      <c r="E27" s="478" t="e">
        <f>SUM(E28,E31,E34,E40,E46,E47,E56,E57,E58,E59,E38,E39)</f>
        <v>#REF!</v>
      </c>
      <c r="F27" s="478" t="e">
        <f>SUM(F28,F31,F34,F40,F46,F47,F56,F57,F58,F59,F38,F39)</f>
        <v>#REF!</v>
      </c>
      <c r="G27" s="479" t="e">
        <f>SUM(G28,G31,G34,G40,G46,G47,G56,G57,G58,G59,G38,G39)</f>
        <v>#REF!</v>
      </c>
      <c r="H27" s="616" t="e">
        <f t="shared" si="7"/>
        <v>#REF!</v>
      </c>
      <c r="I27" s="617" t="e">
        <f t="shared" si="7"/>
        <v>#REF!</v>
      </c>
      <c r="J27" s="618" t="e">
        <f t="shared" si="7"/>
        <v>#REF!</v>
      </c>
      <c r="K27" s="656" t="e">
        <f t="shared" ref="K27:L27" si="8">SUM(K28,K31,K34,K40,K46,K47,K56,K57,K58,K59,K38,K39)</f>
        <v>#REF!</v>
      </c>
      <c r="L27" s="618" t="e">
        <f t="shared" si="8"/>
        <v>#REF!</v>
      </c>
      <c r="M27" s="477" t="e">
        <f>SUM(M28,M31,M34,M40,M46,M47,M56,M57,M58,M59,M38,M39)</f>
        <v>#REF!</v>
      </c>
      <c r="N27" s="479" t="e">
        <f>SUM(N28,N31,N34,N40,N46,N47,N56,N57,N58,N59,N38,N39)</f>
        <v>#REF!</v>
      </c>
      <c r="O27" s="701" t="e">
        <f t="shared" si="5"/>
        <v>#REF!</v>
      </c>
      <c r="P27" s="702" t="e">
        <f t="shared" si="6"/>
        <v>#REF!</v>
      </c>
      <c r="Q27" s="54"/>
    </row>
    <row r="28" spans="1:22">
      <c r="A28" s="193" t="s">
        <v>13</v>
      </c>
      <c r="B28" s="194" t="s">
        <v>34</v>
      </c>
      <c r="C28" s="277" t="s">
        <v>145</v>
      </c>
      <c r="D28" s="536" t="e">
        <f t="shared" ref="D28:G28" si="9">SUM(D29:D30)</f>
        <v>#REF!</v>
      </c>
      <c r="E28" s="537" t="e">
        <f t="shared" si="9"/>
        <v>#REF!</v>
      </c>
      <c r="F28" s="537" t="e">
        <f t="shared" si="9"/>
        <v>#REF!</v>
      </c>
      <c r="G28" s="538" t="e">
        <f t="shared" si="9"/>
        <v>#REF!</v>
      </c>
      <c r="H28" s="607" t="e">
        <f t="shared" si="7"/>
        <v>#REF!</v>
      </c>
      <c r="I28" s="608" t="e">
        <f t="shared" si="7"/>
        <v>#REF!</v>
      </c>
      <c r="J28" s="609" t="e">
        <f t="shared" si="7"/>
        <v>#REF!</v>
      </c>
      <c r="K28" s="657" t="e">
        <f t="shared" ref="K28:L28" si="10">SUM(K29:K30)</f>
        <v>#REF!</v>
      </c>
      <c r="L28" s="658" t="e">
        <f t="shared" si="10"/>
        <v>#REF!</v>
      </c>
      <c r="M28" s="676">
        <f t="shared" ref="M28:N28" si="11">SUM(M29:M30)</f>
        <v>0</v>
      </c>
      <c r="N28" s="677">
        <f t="shared" si="11"/>
        <v>0</v>
      </c>
      <c r="O28" s="695" t="e">
        <f t="shared" si="5"/>
        <v>#REF!</v>
      </c>
      <c r="P28" s="696" t="str">
        <f t="shared" si="6"/>
        <v>-</v>
      </c>
      <c r="Q28" s="54"/>
    </row>
    <row r="29" spans="1:22" outlineLevel="1">
      <c r="A29" s="193" t="s">
        <v>14</v>
      </c>
      <c r="B29" s="195" t="s">
        <v>11</v>
      </c>
      <c r="C29" s="277"/>
      <c r="D29" s="536" t="e">
        <f>'годовая смета'!#REF!</f>
        <v>#REF!</v>
      </c>
      <c r="E29" s="537" t="e">
        <f>'годовая смета'!#REF!</f>
        <v>#REF!</v>
      </c>
      <c r="F29" s="537" t="e">
        <f>'годовая смета'!#REF!</f>
        <v>#REF!</v>
      </c>
      <c r="G29" s="538" t="e">
        <f>'годовая смета'!#REF!</f>
        <v>#REF!</v>
      </c>
      <c r="H29" s="607" t="e">
        <f t="shared" si="7"/>
        <v>#REF!</v>
      </c>
      <c r="I29" s="608" t="e">
        <f t="shared" si="7"/>
        <v>#REF!</v>
      </c>
      <c r="J29" s="609" t="e">
        <f t="shared" si="7"/>
        <v>#REF!</v>
      </c>
      <c r="K29" s="657" t="e">
        <f>E29*(1+M$11)*(1+M$9*(M$22-E$22)/E$22)</f>
        <v>#REF!</v>
      </c>
      <c r="L29" s="658" t="e">
        <f>M29*(1+N$11)*(1+N$9*(N$22-M$22)/M$22)</f>
        <v>#REF!</v>
      </c>
      <c r="M29" s="676"/>
      <c r="N29" s="677"/>
      <c r="O29" s="695" t="e">
        <f t="shared" si="5"/>
        <v>#REF!</v>
      </c>
      <c r="P29" s="696" t="str">
        <f t="shared" si="6"/>
        <v>-</v>
      </c>
      <c r="Q29" s="54"/>
    </row>
    <row r="30" spans="1:22" ht="26.25" outlineLevel="1">
      <c r="A30" s="193" t="s">
        <v>15</v>
      </c>
      <c r="B30" s="195" t="s">
        <v>10</v>
      </c>
      <c r="C30" s="277"/>
      <c r="D30" s="536" t="e">
        <f>'годовая смета'!#REF!</f>
        <v>#REF!</v>
      </c>
      <c r="E30" s="537" t="e">
        <f>'годовая смета'!#REF!</f>
        <v>#REF!</v>
      </c>
      <c r="F30" s="537" t="e">
        <f>'годовая смета'!#REF!</f>
        <v>#REF!</v>
      </c>
      <c r="G30" s="538" t="e">
        <f>'годовая смета'!#REF!</f>
        <v>#REF!</v>
      </c>
      <c r="H30" s="607" t="e">
        <f t="shared" si="7"/>
        <v>#REF!</v>
      </c>
      <c r="I30" s="608" t="e">
        <f t="shared" si="7"/>
        <v>#REF!</v>
      </c>
      <c r="J30" s="609" t="e">
        <f t="shared" si="7"/>
        <v>#REF!</v>
      </c>
      <c r="K30" s="657" t="e">
        <f>E30*(1+M$11)*(1+M$10*(M$22-E$22)/E$22)</f>
        <v>#REF!</v>
      </c>
      <c r="L30" s="658" t="e">
        <f>M30*(1+N$11)*(1+N$10*(N$22-M$22)/M$22)</f>
        <v>#REF!</v>
      </c>
      <c r="M30" s="676"/>
      <c r="N30" s="677"/>
      <c r="O30" s="695" t="e">
        <f t="shared" si="5"/>
        <v>#REF!</v>
      </c>
      <c r="P30" s="696" t="str">
        <f t="shared" si="6"/>
        <v>-</v>
      </c>
      <c r="Q30" s="54"/>
    </row>
    <row r="31" spans="1:22">
      <c r="A31" s="193" t="s">
        <v>16</v>
      </c>
      <c r="B31" s="194" t="s">
        <v>35</v>
      </c>
      <c r="C31" s="277" t="s">
        <v>146</v>
      </c>
      <c r="D31" s="536" t="e">
        <f t="shared" ref="D31:G31" si="12">SUM(D32:D33)</f>
        <v>#REF!</v>
      </c>
      <c r="E31" s="537" t="e">
        <f t="shared" si="12"/>
        <v>#REF!</v>
      </c>
      <c r="F31" s="537" t="e">
        <f t="shared" si="12"/>
        <v>#REF!</v>
      </c>
      <c r="G31" s="538" t="e">
        <f t="shared" si="12"/>
        <v>#REF!</v>
      </c>
      <c r="H31" s="607" t="e">
        <f t="shared" si="7"/>
        <v>#REF!</v>
      </c>
      <c r="I31" s="608" t="e">
        <f t="shared" si="7"/>
        <v>#REF!</v>
      </c>
      <c r="J31" s="609" t="e">
        <f t="shared" si="7"/>
        <v>#REF!</v>
      </c>
      <c r="K31" s="657" t="e">
        <f t="shared" ref="K31:L31" si="13">SUM(K32:K33)</f>
        <v>#REF!</v>
      </c>
      <c r="L31" s="658" t="e">
        <f t="shared" si="13"/>
        <v>#REF!</v>
      </c>
      <c r="M31" s="676" t="e">
        <f t="shared" ref="M31:N31" si="14">SUM(M32:M33)</f>
        <v>#REF!</v>
      </c>
      <c r="N31" s="677" t="e">
        <f t="shared" si="14"/>
        <v>#REF!</v>
      </c>
      <c r="O31" s="695" t="e">
        <f t="shared" si="5"/>
        <v>#REF!</v>
      </c>
      <c r="P31" s="696" t="e">
        <f t="shared" si="6"/>
        <v>#REF!</v>
      </c>
      <c r="Q31" s="54"/>
    </row>
    <row r="32" spans="1:22" outlineLevel="1">
      <c r="A32" s="193" t="s">
        <v>17</v>
      </c>
      <c r="B32" s="195" t="s">
        <v>11</v>
      </c>
      <c r="C32" s="277"/>
      <c r="D32" s="536" t="e">
        <f>'годовая смета'!#REF!</f>
        <v>#REF!</v>
      </c>
      <c r="E32" s="537" t="e">
        <f>'годовая смета'!#REF!</f>
        <v>#REF!</v>
      </c>
      <c r="F32" s="537" t="e">
        <f>'годовая смета'!#REF!</f>
        <v>#REF!</v>
      </c>
      <c r="G32" s="538" t="e">
        <f>'годовая смета'!#REF!</f>
        <v>#REF!</v>
      </c>
      <c r="H32" s="607" t="e">
        <f t="shared" si="7"/>
        <v>#REF!</v>
      </c>
      <c r="I32" s="608" t="e">
        <f t="shared" si="7"/>
        <v>#REF!</v>
      </c>
      <c r="J32" s="609" t="e">
        <f t="shared" si="7"/>
        <v>#REF!</v>
      </c>
      <c r="K32" s="659" t="e">
        <f>K29*M$16</f>
        <v>#REF!</v>
      </c>
      <c r="L32" s="660" t="e">
        <f>L29*N$16</f>
        <v>#REF!</v>
      </c>
      <c r="M32" s="676" t="e">
        <f>M29*M16</f>
        <v>#REF!</v>
      </c>
      <c r="N32" s="677" t="e">
        <f t="shared" ref="N32:N33" si="15">N29*N16</f>
        <v>#REF!</v>
      </c>
      <c r="O32" s="695" t="e">
        <f t="shared" si="5"/>
        <v>#REF!</v>
      </c>
      <c r="P32" s="696" t="e">
        <f t="shared" si="6"/>
        <v>#REF!</v>
      </c>
      <c r="Q32" s="54"/>
    </row>
    <row r="33" spans="1:17" ht="26.25" outlineLevel="1">
      <c r="A33" s="193" t="s">
        <v>18</v>
      </c>
      <c r="B33" s="195" t="s">
        <v>10</v>
      </c>
      <c r="C33" s="277"/>
      <c r="D33" s="536" t="e">
        <f>'годовая смета'!#REF!</f>
        <v>#REF!</v>
      </c>
      <c r="E33" s="537" t="e">
        <f>'годовая смета'!#REF!</f>
        <v>#REF!</v>
      </c>
      <c r="F33" s="537" t="e">
        <f>'годовая смета'!#REF!</f>
        <v>#REF!</v>
      </c>
      <c r="G33" s="538" t="e">
        <f>'годовая смета'!#REF!</f>
        <v>#REF!</v>
      </c>
      <c r="H33" s="607" t="e">
        <f t="shared" si="7"/>
        <v>#REF!</v>
      </c>
      <c r="I33" s="608" t="e">
        <f t="shared" si="7"/>
        <v>#REF!</v>
      </c>
      <c r="J33" s="609" t="e">
        <f t="shared" si="7"/>
        <v>#REF!</v>
      </c>
      <c r="K33" s="659" t="e">
        <f>K30*M$17</f>
        <v>#REF!</v>
      </c>
      <c r="L33" s="660" t="e">
        <f>L30*N$17</f>
        <v>#REF!</v>
      </c>
      <c r="M33" s="676" t="e">
        <f t="shared" ref="M33" si="16">M30*M17</f>
        <v>#REF!</v>
      </c>
      <c r="N33" s="677" t="e">
        <f t="shared" si="15"/>
        <v>#REF!</v>
      </c>
      <c r="O33" s="695" t="e">
        <f t="shared" si="5"/>
        <v>#REF!</v>
      </c>
      <c r="P33" s="696" t="e">
        <f t="shared" si="6"/>
        <v>#REF!</v>
      </c>
      <c r="Q33" s="54"/>
    </row>
    <row r="34" spans="1:17">
      <c r="A34" s="193" t="s">
        <v>19</v>
      </c>
      <c r="B34" s="194" t="s">
        <v>36</v>
      </c>
      <c r="C34" s="277"/>
      <c r="D34" s="536" t="e">
        <f>SUM(D35:D37)</f>
        <v>#REF!</v>
      </c>
      <c r="E34" s="537" t="e">
        <f t="shared" ref="E34:G34" si="17">SUM(E35:E37)</f>
        <v>#REF!</v>
      </c>
      <c r="F34" s="537" t="e">
        <f t="shared" si="17"/>
        <v>#REF!</v>
      </c>
      <c r="G34" s="538" t="e">
        <f t="shared" si="17"/>
        <v>#REF!</v>
      </c>
      <c r="H34" s="607" t="e">
        <f t="shared" si="7"/>
        <v>#REF!</v>
      </c>
      <c r="I34" s="608" t="e">
        <f t="shared" si="7"/>
        <v>#REF!</v>
      </c>
      <c r="J34" s="609" t="e">
        <f t="shared" si="7"/>
        <v>#REF!</v>
      </c>
      <c r="K34" s="657">
        <f t="shared" ref="K34:L34" si="18">SUM(K35:K37)</f>
        <v>0</v>
      </c>
      <c r="L34" s="658">
        <f t="shared" si="18"/>
        <v>0</v>
      </c>
      <c r="M34" s="676">
        <f t="shared" ref="M34:N34" si="19">SUM(M35:M37)</f>
        <v>0</v>
      </c>
      <c r="N34" s="677">
        <f t="shared" si="19"/>
        <v>0</v>
      </c>
      <c r="O34" s="695" t="e">
        <f t="shared" si="5"/>
        <v>#REF!</v>
      </c>
      <c r="P34" s="696" t="str">
        <f t="shared" si="6"/>
        <v>-</v>
      </c>
      <c r="Q34" s="54"/>
    </row>
    <row r="35" spans="1:17">
      <c r="A35" s="227" t="s">
        <v>465</v>
      </c>
      <c r="B35" s="230" t="s">
        <v>429</v>
      </c>
      <c r="C35" s="277"/>
      <c r="D35" s="536" t="e">
        <f>'годовая смета'!#REF!</f>
        <v>#REF!</v>
      </c>
      <c r="E35" s="537" t="e">
        <f>'годовая смета'!#REF!</f>
        <v>#REF!</v>
      </c>
      <c r="F35" s="537" t="e">
        <f>'годовая смета'!#REF!</f>
        <v>#REF!</v>
      </c>
      <c r="G35" s="538" t="e">
        <f>'годовая смета'!#REF!</f>
        <v>#REF!</v>
      </c>
      <c r="H35" s="607" t="e">
        <f t="shared" si="7"/>
        <v>#REF!</v>
      </c>
      <c r="I35" s="608" t="e">
        <f t="shared" si="7"/>
        <v>#REF!</v>
      </c>
      <c r="J35" s="609" t="e">
        <f t="shared" si="7"/>
        <v>#REF!</v>
      </c>
      <c r="K35" s="657"/>
      <c r="L35" s="658"/>
      <c r="M35" s="676"/>
      <c r="N35" s="677"/>
      <c r="O35" s="695" t="e">
        <f t="shared" si="5"/>
        <v>#REF!</v>
      </c>
      <c r="P35" s="696" t="str">
        <f t="shared" si="6"/>
        <v>-</v>
      </c>
      <c r="Q35" s="54"/>
    </row>
    <row r="36" spans="1:17">
      <c r="A36" s="193" t="s">
        <v>466</v>
      </c>
      <c r="B36" s="195" t="s">
        <v>454</v>
      </c>
      <c r="C36" s="277"/>
      <c r="D36" s="536" t="e">
        <f>'годовая смета'!#REF!</f>
        <v>#REF!</v>
      </c>
      <c r="E36" s="537" t="e">
        <f>'годовая смета'!#REF!</f>
        <v>#REF!</v>
      </c>
      <c r="F36" s="537" t="e">
        <f>'годовая смета'!#REF!</f>
        <v>#REF!</v>
      </c>
      <c r="G36" s="538" t="e">
        <f>'годовая смета'!#REF!</f>
        <v>#REF!</v>
      </c>
      <c r="H36" s="607" t="e">
        <f t="shared" si="7"/>
        <v>#REF!</v>
      </c>
      <c r="I36" s="608" t="e">
        <f t="shared" si="7"/>
        <v>#REF!</v>
      </c>
      <c r="J36" s="609" t="e">
        <f t="shared" si="7"/>
        <v>#REF!</v>
      </c>
      <c r="K36" s="657"/>
      <c r="L36" s="658"/>
      <c r="M36" s="676"/>
      <c r="N36" s="677"/>
      <c r="O36" s="695" t="e">
        <f t="shared" si="5"/>
        <v>#REF!</v>
      </c>
      <c r="P36" s="696" t="str">
        <f t="shared" si="6"/>
        <v>-</v>
      </c>
      <c r="Q36" s="54"/>
    </row>
    <row r="37" spans="1:17">
      <c r="A37" s="227" t="s">
        <v>467</v>
      </c>
      <c r="B37" s="230" t="s">
        <v>455</v>
      </c>
      <c r="C37" s="277"/>
      <c r="D37" s="536" t="e">
        <f>'годовая смета'!#REF!</f>
        <v>#REF!</v>
      </c>
      <c r="E37" s="537" t="e">
        <f>'годовая смета'!#REF!</f>
        <v>#REF!</v>
      </c>
      <c r="F37" s="537" t="e">
        <f>'годовая смета'!#REF!</f>
        <v>#REF!</v>
      </c>
      <c r="G37" s="538" t="e">
        <f>'годовая смета'!#REF!</f>
        <v>#REF!</v>
      </c>
      <c r="H37" s="607" t="e">
        <f t="shared" si="7"/>
        <v>#REF!</v>
      </c>
      <c r="I37" s="608" t="e">
        <f t="shared" si="7"/>
        <v>#REF!</v>
      </c>
      <c r="J37" s="609" t="e">
        <f t="shared" si="7"/>
        <v>#REF!</v>
      </c>
      <c r="K37" s="657"/>
      <c r="L37" s="658"/>
      <c r="M37" s="676"/>
      <c r="N37" s="677"/>
      <c r="O37" s="695" t="e">
        <f t="shared" si="5"/>
        <v>#REF!</v>
      </c>
      <c r="P37" s="696" t="str">
        <f t="shared" si="6"/>
        <v>-</v>
      </c>
      <c r="Q37" s="54"/>
    </row>
    <row r="38" spans="1:17" ht="51.75">
      <c r="A38" s="193" t="s">
        <v>44</v>
      </c>
      <c r="B38" s="285" t="s">
        <v>456</v>
      </c>
      <c r="C38" s="277"/>
      <c r="D38" s="536" t="e">
        <f>'годовая смета'!#REF!</f>
        <v>#REF!</v>
      </c>
      <c r="E38" s="537" t="e">
        <f>'годовая смета'!#REF!</f>
        <v>#REF!</v>
      </c>
      <c r="F38" s="537" t="e">
        <f>'годовая смета'!#REF!</f>
        <v>#REF!</v>
      </c>
      <c r="G38" s="538" t="e">
        <f>'годовая смета'!#REF!</f>
        <v>#REF!</v>
      </c>
      <c r="H38" s="607" t="e">
        <f t="shared" si="7"/>
        <v>#REF!</v>
      </c>
      <c r="I38" s="608" t="e">
        <f t="shared" si="7"/>
        <v>#REF!</v>
      </c>
      <c r="J38" s="609" t="e">
        <f t="shared" si="7"/>
        <v>#REF!</v>
      </c>
      <c r="K38" s="657"/>
      <c r="L38" s="658"/>
      <c r="M38" s="676"/>
      <c r="N38" s="677"/>
      <c r="O38" s="695" t="e">
        <f t="shared" si="5"/>
        <v>#REF!</v>
      </c>
      <c r="P38" s="696" t="str">
        <f t="shared" si="6"/>
        <v>-</v>
      </c>
      <c r="Q38" s="54"/>
    </row>
    <row r="39" spans="1:17" ht="26.25">
      <c r="A39" s="193" t="s">
        <v>50</v>
      </c>
      <c r="B39" s="285" t="s">
        <v>457</v>
      </c>
      <c r="C39" s="277"/>
      <c r="D39" s="536" t="e">
        <f>'годовая смета'!#REF!</f>
        <v>#REF!</v>
      </c>
      <c r="E39" s="537" t="e">
        <f>'годовая смета'!#REF!</f>
        <v>#REF!</v>
      </c>
      <c r="F39" s="537" t="e">
        <f>'годовая смета'!#REF!</f>
        <v>#REF!</v>
      </c>
      <c r="G39" s="538" t="e">
        <f>'годовая смета'!#REF!</f>
        <v>#REF!</v>
      </c>
      <c r="H39" s="607" t="e">
        <f t="shared" si="7"/>
        <v>#REF!</v>
      </c>
      <c r="I39" s="608" t="e">
        <f t="shared" si="7"/>
        <v>#REF!</v>
      </c>
      <c r="J39" s="609" t="e">
        <f t="shared" si="7"/>
        <v>#REF!</v>
      </c>
      <c r="K39" s="657"/>
      <c r="L39" s="658"/>
      <c r="M39" s="676"/>
      <c r="N39" s="677"/>
      <c r="O39" s="695" t="e">
        <f t="shared" si="5"/>
        <v>#REF!</v>
      </c>
      <c r="P39" s="696" t="str">
        <f t="shared" si="6"/>
        <v>-</v>
      </c>
      <c r="Q39" s="54"/>
    </row>
    <row r="40" spans="1:17" ht="26.25">
      <c r="A40" s="193" t="s">
        <v>51</v>
      </c>
      <c r="B40" s="194" t="s">
        <v>37</v>
      </c>
      <c r="C40" s="277" t="s">
        <v>147</v>
      </c>
      <c r="D40" s="536" t="e">
        <f>SUM(D41:D45)</f>
        <v>#REF!</v>
      </c>
      <c r="E40" s="537" t="e">
        <f t="shared" ref="E40:G40" si="20">SUM(E41:E45)</f>
        <v>#REF!</v>
      </c>
      <c r="F40" s="537" t="e">
        <f t="shared" si="20"/>
        <v>#REF!</v>
      </c>
      <c r="G40" s="538" t="e">
        <f t="shared" si="20"/>
        <v>#REF!</v>
      </c>
      <c r="H40" s="607" t="e">
        <f t="shared" si="7"/>
        <v>#REF!</v>
      </c>
      <c r="I40" s="608" t="e">
        <f t="shared" si="7"/>
        <v>#REF!</v>
      </c>
      <c r="J40" s="609" t="e">
        <f t="shared" si="7"/>
        <v>#REF!</v>
      </c>
      <c r="K40" s="657" t="e">
        <f t="shared" ref="K40:L40" si="21">SUM(K41:K45)</f>
        <v>#REF!</v>
      </c>
      <c r="L40" s="658" t="e">
        <f t="shared" si="21"/>
        <v>#REF!</v>
      </c>
      <c r="M40" s="676">
        <f t="shared" ref="M40:N40" si="22">SUM(M41:M45)</f>
        <v>0</v>
      </c>
      <c r="N40" s="677">
        <f t="shared" si="22"/>
        <v>0</v>
      </c>
      <c r="O40" s="695" t="e">
        <f t="shared" si="5"/>
        <v>#REF!</v>
      </c>
      <c r="P40" s="696" t="str">
        <f t="shared" si="6"/>
        <v>-</v>
      </c>
      <c r="Q40" s="54"/>
    </row>
    <row r="41" spans="1:17" outlineLevel="1">
      <c r="A41" s="193" t="s">
        <v>57</v>
      </c>
      <c r="B41" s="195" t="s">
        <v>20</v>
      </c>
      <c r="C41" s="277"/>
      <c r="D41" s="536" t="e">
        <f>'годовая смета'!#REF!</f>
        <v>#REF!</v>
      </c>
      <c r="E41" s="537" t="e">
        <f>'годовая смета'!#REF!</f>
        <v>#REF!</v>
      </c>
      <c r="F41" s="537" t="e">
        <f>'годовая смета'!#REF!</f>
        <v>#REF!</v>
      </c>
      <c r="G41" s="538" t="e">
        <f>'годовая смета'!#REF!</f>
        <v>#REF!</v>
      </c>
      <c r="H41" s="607" t="e">
        <f t="shared" si="7"/>
        <v>#REF!</v>
      </c>
      <c r="I41" s="608" t="e">
        <f t="shared" si="7"/>
        <v>#REF!</v>
      </c>
      <c r="J41" s="609" t="e">
        <f t="shared" si="7"/>
        <v>#REF!</v>
      </c>
      <c r="K41" s="657" t="e">
        <f>E41*M$13</f>
        <v>#REF!</v>
      </c>
      <c r="L41" s="658">
        <f>M41*N$13</f>
        <v>0</v>
      </c>
      <c r="M41" s="536"/>
      <c r="N41" s="538"/>
      <c r="O41" s="695" t="e">
        <f t="shared" si="5"/>
        <v>#REF!</v>
      </c>
      <c r="P41" s="696" t="str">
        <f t="shared" si="6"/>
        <v>-</v>
      </c>
      <c r="Q41" s="54"/>
    </row>
    <row r="42" spans="1:17" outlineLevel="1">
      <c r="A42" s="193" t="s">
        <v>58</v>
      </c>
      <c r="B42" s="195" t="s">
        <v>21</v>
      </c>
      <c r="C42" s="277"/>
      <c r="D42" s="536" t="e">
        <f>'годовая смета'!#REF!</f>
        <v>#REF!</v>
      </c>
      <c r="E42" s="537" t="e">
        <f>'годовая смета'!#REF!</f>
        <v>#REF!</v>
      </c>
      <c r="F42" s="537" t="e">
        <f>'годовая смета'!#REF!</f>
        <v>#REF!</v>
      </c>
      <c r="G42" s="538" t="e">
        <f>'годовая смета'!#REF!</f>
        <v>#REF!</v>
      </c>
      <c r="H42" s="607" t="e">
        <f t="shared" si="7"/>
        <v>#REF!</v>
      </c>
      <c r="I42" s="608" t="e">
        <f t="shared" si="7"/>
        <v>#REF!</v>
      </c>
      <c r="J42" s="609" t="e">
        <f t="shared" si="7"/>
        <v>#REF!</v>
      </c>
      <c r="K42" s="657" t="e">
        <f>E42*M$14</f>
        <v>#REF!</v>
      </c>
      <c r="L42" s="658">
        <f>M42*N$14</f>
        <v>0</v>
      </c>
      <c r="M42" s="536"/>
      <c r="N42" s="538"/>
      <c r="O42" s="695" t="e">
        <f t="shared" si="5"/>
        <v>#REF!</v>
      </c>
      <c r="P42" s="696" t="str">
        <f t="shared" si="6"/>
        <v>-</v>
      </c>
      <c r="Q42" s="54"/>
    </row>
    <row r="43" spans="1:17" ht="26.25" outlineLevel="1">
      <c r="A43" s="193" t="s">
        <v>59</v>
      </c>
      <c r="B43" s="195" t="s">
        <v>22</v>
      </c>
      <c r="C43" s="277"/>
      <c r="D43" s="536" t="e">
        <f>'годовая смета'!#REF!</f>
        <v>#REF!</v>
      </c>
      <c r="E43" s="537" t="e">
        <f>'годовая смета'!#REF!</f>
        <v>#REF!</v>
      </c>
      <c r="F43" s="537" t="e">
        <f>'годовая смета'!#REF!</f>
        <v>#REF!</v>
      </c>
      <c r="G43" s="538" t="e">
        <f>'годовая смета'!#REF!</f>
        <v>#REF!</v>
      </c>
      <c r="H43" s="607" t="e">
        <f t="shared" si="7"/>
        <v>#REF!</v>
      </c>
      <c r="I43" s="608" t="e">
        <f t="shared" si="7"/>
        <v>#REF!</v>
      </c>
      <c r="J43" s="609" t="e">
        <f t="shared" si="7"/>
        <v>#REF!</v>
      </c>
      <c r="K43" s="657" t="e">
        <f t="shared" ref="K43:K46" si="23">E43*(1+M$11)*(1+M$9*(M$22-E$22)/E$22)</f>
        <v>#REF!</v>
      </c>
      <c r="L43" s="658" t="e">
        <f t="shared" ref="L43:L46" si="24">M43*(1+N$11)*(1+N$9*(N$22-M$22)/M$22)</f>
        <v>#REF!</v>
      </c>
      <c r="M43" s="536"/>
      <c r="N43" s="538"/>
      <c r="O43" s="695" t="e">
        <f t="shared" si="5"/>
        <v>#REF!</v>
      </c>
      <c r="P43" s="696" t="str">
        <f t="shared" si="6"/>
        <v>-</v>
      </c>
      <c r="Q43" s="54"/>
    </row>
    <row r="44" spans="1:17" ht="26.25" outlineLevel="1">
      <c r="A44" s="193" t="s">
        <v>60</v>
      </c>
      <c r="B44" s="195" t="s">
        <v>23</v>
      </c>
      <c r="C44" s="277"/>
      <c r="D44" s="536" t="e">
        <f>'годовая смета'!#REF!</f>
        <v>#REF!</v>
      </c>
      <c r="E44" s="537" t="e">
        <f>'годовая смета'!#REF!</f>
        <v>#REF!</v>
      </c>
      <c r="F44" s="537" t="e">
        <f>'годовая смета'!#REF!</f>
        <v>#REF!</v>
      </c>
      <c r="G44" s="538" t="e">
        <f>'годовая смета'!#REF!</f>
        <v>#REF!</v>
      </c>
      <c r="H44" s="607" t="e">
        <f t="shared" si="7"/>
        <v>#REF!</v>
      </c>
      <c r="I44" s="608" t="e">
        <f t="shared" si="7"/>
        <v>#REF!</v>
      </c>
      <c r="J44" s="609" t="e">
        <f t="shared" si="7"/>
        <v>#REF!</v>
      </c>
      <c r="K44" s="657" t="e">
        <f t="shared" si="23"/>
        <v>#REF!</v>
      </c>
      <c r="L44" s="658" t="e">
        <f t="shared" si="24"/>
        <v>#REF!</v>
      </c>
      <c r="M44" s="536"/>
      <c r="N44" s="538"/>
      <c r="O44" s="695" t="e">
        <f t="shared" si="5"/>
        <v>#REF!</v>
      </c>
      <c r="P44" s="696" t="str">
        <f t="shared" si="6"/>
        <v>-</v>
      </c>
      <c r="Q44" s="54"/>
    </row>
    <row r="45" spans="1:17" outlineLevel="1">
      <c r="A45" s="193" t="s">
        <v>61</v>
      </c>
      <c r="B45" s="195" t="s">
        <v>24</v>
      </c>
      <c r="C45" s="277"/>
      <c r="D45" s="536" t="e">
        <f>'годовая смета'!#REF!</f>
        <v>#REF!</v>
      </c>
      <c r="E45" s="537" t="e">
        <f>'годовая смета'!#REF!</f>
        <v>#REF!</v>
      </c>
      <c r="F45" s="537" t="e">
        <f>'годовая смета'!#REF!</f>
        <v>#REF!</v>
      </c>
      <c r="G45" s="538" t="e">
        <f>'годовая смета'!#REF!</f>
        <v>#REF!</v>
      </c>
      <c r="H45" s="607" t="e">
        <f t="shared" si="7"/>
        <v>#REF!</v>
      </c>
      <c r="I45" s="608" t="e">
        <f t="shared" si="7"/>
        <v>#REF!</v>
      </c>
      <c r="J45" s="609" t="e">
        <f t="shared" si="7"/>
        <v>#REF!</v>
      </c>
      <c r="K45" s="657" t="e">
        <f t="shared" si="23"/>
        <v>#REF!</v>
      </c>
      <c r="L45" s="658" t="e">
        <f t="shared" si="24"/>
        <v>#REF!</v>
      </c>
      <c r="M45" s="678"/>
      <c r="N45" s="679"/>
      <c r="O45" s="695" t="e">
        <f t="shared" si="5"/>
        <v>#REF!</v>
      </c>
      <c r="P45" s="696" t="str">
        <f t="shared" si="6"/>
        <v>-</v>
      </c>
      <c r="Q45" s="54"/>
    </row>
    <row r="46" spans="1:17">
      <c r="A46" s="193" t="s">
        <v>52</v>
      </c>
      <c r="B46" s="194" t="s">
        <v>56</v>
      </c>
      <c r="C46" s="277"/>
      <c r="D46" s="536" t="e">
        <f>'годовая смета'!#REF!</f>
        <v>#REF!</v>
      </c>
      <c r="E46" s="537" t="e">
        <f>'годовая смета'!#REF!</f>
        <v>#REF!</v>
      </c>
      <c r="F46" s="537" t="e">
        <f>'годовая смета'!#REF!</f>
        <v>#REF!</v>
      </c>
      <c r="G46" s="538" t="e">
        <f>'годовая смета'!#REF!</f>
        <v>#REF!</v>
      </c>
      <c r="H46" s="607" t="e">
        <f t="shared" si="7"/>
        <v>#REF!</v>
      </c>
      <c r="I46" s="608" t="e">
        <f t="shared" si="7"/>
        <v>#REF!</v>
      </c>
      <c r="J46" s="609" t="e">
        <f t="shared" si="7"/>
        <v>#REF!</v>
      </c>
      <c r="K46" s="657" t="e">
        <f t="shared" si="23"/>
        <v>#REF!</v>
      </c>
      <c r="L46" s="658" t="e">
        <f t="shared" si="24"/>
        <v>#REF!</v>
      </c>
      <c r="M46" s="678"/>
      <c r="N46" s="679"/>
      <c r="O46" s="695" t="e">
        <f t="shared" si="5"/>
        <v>#REF!</v>
      </c>
      <c r="P46" s="696" t="str">
        <f t="shared" si="6"/>
        <v>-</v>
      </c>
      <c r="Q46" s="54"/>
    </row>
    <row r="47" spans="1:17" ht="26.25" outlineLevel="1">
      <c r="A47" s="193" t="s">
        <v>53</v>
      </c>
      <c r="B47" s="194" t="s">
        <v>25</v>
      </c>
      <c r="C47" s="277" t="s">
        <v>148</v>
      </c>
      <c r="D47" s="536" t="e">
        <f t="shared" ref="D47:G47" si="25">SUM(D48:D55)</f>
        <v>#REF!</v>
      </c>
      <c r="E47" s="537" t="e">
        <f t="shared" si="25"/>
        <v>#REF!</v>
      </c>
      <c r="F47" s="537" t="e">
        <f t="shared" si="25"/>
        <v>#REF!</v>
      </c>
      <c r="G47" s="538" t="e">
        <f t="shared" si="25"/>
        <v>#REF!</v>
      </c>
      <c r="H47" s="607" t="e">
        <f t="shared" si="7"/>
        <v>#REF!</v>
      </c>
      <c r="I47" s="608" t="e">
        <f t="shared" si="7"/>
        <v>#REF!</v>
      </c>
      <c r="J47" s="609" t="e">
        <f t="shared" si="7"/>
        <v>#REF!</v>
      </c>
      <c r="K47" s="657" t="e">
        <f t="shared" ref="K47:L47" si="26">SUM(K48:K55)</f>
        <v>#REF!</v>
      </c>
      <c r="L47" s="658">
        <f t="shared" si="26"/>
        <v>0</v>
      </c>
      <c r="M47" s="678">
        <f t="shared" ref="M47:N47" si="27">SUM(M48:M55)</f>
        <v>0</v>
      </c>
      <c r="N47" s="679">
        <f t="shared" si="27"/>
        <v>0</v>
      </c>
      <c r="O47" s="695" t="e">
        <f t="shared" si="5"/>
        <v>#REF!</v>
      </c>
      <c r="P47" s="696" t="str">
        <f t="shared" si="6"/>
        <v>-</v>
      </c>
      <c r="Q47" s="54"/>
    </row>
    <row r="48" spans="1:17" outlineLevel="1">
      <c r="A48" s="193" t="s">
        <v>468</v>
      </c>
      <c r="B48" s="195" t="s">
        <v>26</v>
      </c>
      <c r="C48" s="277"/>
      <c r="D48" s="536" t="e">
        <f>'годовая смета'!#REF!</f>
        <v>#REF!</v>
      </c>
      <c r="E48" s="537" t="e">
        <f>'годовая смета'!#REF!</f>
        <v>#REF!</v>
      </c>
      <c r="F48" s="537" t="e">
        <f>'годовая смета'!#REF!</f>
        <v>#REF!</v>
      </c>
      <c r="G48" s="538" t="e">
        <f>'годовая смета'!#REF!</f>
        <v>#REF!</v>
      </c>
      <c r="H48" s="607" t="e">
        <f t="shared" si="7"/>
        <v>#REF!</v>
      </c>
      <c r="I48" s="608" t="e">
        <f t="shared" si="7"/>
        <v>#REF!</v>
      </c>
      <c r="J48" s="609" t="e">
        <f t="shared" si="7"/>
        <v>#REF!</v>
      </c>
      <c r="K48" s="657" t="e">
        <f>E48*(1+M$11)</f>
        <v>#REF!</v>
      </c>
      <c r="L48" s="658">
        <f>M48*(1+N$11)</f>
        <v>0</v>
      </c>
      <c r="M48" s="678"/>
      <c r="N48" s="679"/>
      <c r="O48" s="695" t="e">
        <f t="shared" si="5"/>
        <v>#REF!</v>
      </c>
      <c r="P48" s="696" t="str">
        <f t="shared" si="6"/>
        <v>-</v>
      </c>
      <c r="Q48" s="54"/>
    </row>
    <row r="49" spans="1:17" outlineLevel="1">
      <c r="A49" s="193" t="s">
        <v>469</v>
      </c>
      <c r="B49" s="195" t="s">
        <v>27</v>
      </c>
      <c r="C49" s="277"/>
      <c r="D49" s="536" t="e">
        <f>'годовая смета'!#REF!</f>
        <v>#REF!</v>
      </c>
      <c r="E49" s="537" t="e">
        <f>'годовая смета'!#REF!</f>
        <v>#REF!</v>
      </c>
      <c r="F49" s="537" t="e">
        <f>'годовая смета'!#REF!</f>
        <v>#REF!</v>
      </c>
      <c r="G49" s="538" t="e">
        <f>'годовая смета'!#REF!</f>
        <v>#REF!</v>
      </c>
      <c r="H49" s="607" t="e">
        <f t="shared" si="7"/>
        <v>#REF!</v>
      </c>
      <c r="I49" s="608" t="e">
        <f t="shared" si="7"/>
        <v>#REF!</v>
      </c>
      <c r="J49" s="609" t="e">
        <f t="shared" si="7"/>
        <v>#REF!</v>
      </c>
      <c r="K49" s="657" t="e">
        <f t="shared" ref="K49:K58" si="28">E49*(1+M$11)</f>
        <v>#REF!</v>
      </c>
      <c r="L49" s="658">
        <f t="shared" ref="L49:L58" si="29">M49*(1+N$11)</f>
        <v>0</v>
      </c>
      <c r="M49" s="678"/>
      <c r="N49" s="679"/>
      <c r="O49" s="695" t="e">
        <f t="shared" si="5"/>
        <v>#REF!</v>
      </c>
      <c r="P49" s="696" t="str">
        <f t="shared" si="6"/>
        <v>-</v>
      </c>
      <c r="Q49" s="54"/>
    </row>
    <row r="50" spans="1:17" outlineLevel="1">
      <c r="A50" s="193" t="s">
        <v>470</v>
      </c>
      <c r="B50" s="195" t="s">
        <v>28</v>
      </c>
      <c r="C50" s="277"/>
      <c r="D50" s="536" t="e">
        <f>'годовая смета'!#REF!</f>
        <v>#REF!</v>
      </c>
      <c r="E50" s="537" t="e">
        <f>'годовая смета'!#REF!</f>
        <v>#REF!</v>
      </c>
      <c r="F50" s="537" t="e">
        <f>'годовая смета'!#REF!</f>
        <v>#REF!</v>
      </c>
      <c r="G50" s="538" t="e">
        <f>'годовая смета'!#REF!</f>
        <v>#REF!</v>
      </c>
      <c r="H50" s="607" t="e">
        <f t="shared" si="7"/>
        <v>#REF!</v>
      </c>
      <c r="I50" s="608" t="e">
        <f t="shared" si="7"/>
        <v>#REF!</v>
      </c>
      <c r="J50" s="609" t="e">
        <f t="shared" si="7"/>
        <v>#REF!</v>
      </c>
      <c r="K50" s="657" t="e">
        <f t="shared" si="28"/>
        <v>#REF!</v>
      </c>
      <c r="L50" s="658">
        <f t="shared" si="29"/>
        <v>0</v>
      </c>
      <c r="M50" s="678"/>
      <c r="N50" s="679"/>
      <c r="O50" s="695" t="e">
        <f t="shared" si="5"/>
        <v>#REF!</v>
      </c>
      <c r="P50" s="696" t="str">
        <f t="shared" si="6"/>
        <v>-</v>
      </c>
      <c r="Q50" s="54"/>
    </row>
    <row r="51" spans="1:17" outlineLevel="1">
      <c r="A51" s="193" t="s">
        <v>471</v>
      </c>
      <c r="B51" s="195" t="s">
        <v>29</v>
      </c>
      <c r="C51" s="277"/>
      <c r="D51" s="536" t="e">
        <f>'годовая смета'!#REF!</f>
        <v>#REF!</v>
      </c>
      <c r="E51" s="537" t="e">
        <f>'годовая смета'!#REF!</f>
        <v>#REF!</v>
      </c>
      <c r="F51" s="537" t="e">
        <f>'годовая смета'!#REF!</f>
        <v>#REF!</v>
      </c>
      <c r="G51" s="538" t="e">
        <f>'годовая смета'!#REF!</f>
        <v>#REF!</v>
      </c>
      <c r="H51" s="607" t="e">
        <f t="shared" si="7"/>
        <v>#REF!</v>
      </c>
      <c r="I51" s="608" t="e">
        <f t="shared" si="7"/>
        <v>#REF!</v>
      </c>
      <c r="J51" s="609" t="e">
        <f t="shared" si="7"/>
        <v>#REF!</v>
      </c>
      <c r="K51" s="657" t="e">
        <f t="shared" si="28"/>
        <v>#REF!</v>
      </c>
      <c r="L51" s="658">
        <f t="shared" si="29"/>
        <v>0</v>
      </c>
      <c r="M51" s="678"/>
      <c r="N51" s="679"/>
      <c r="O51" s="695" t="e">
        <f t="shared" si="5"/>
        <v>#REF!</v>
      </c>
      <c r="P51" s="696" t="str">
        <f t="shared" si="6"/>
        <v>-</v>
      </c>
      <c r="Q51" s="54"/>
    </row>
    <row r="52" spans="1:17" outlineLevel="1">
      <c r="A52" s="193" t="s">
        <v>472</v>
      </c>
      <c r="B52" s="195" t="s">
        <v>30</v>
      </c>
      <c r="C52" s="277"/>
      <c r="D52" s="536" t="e">
        <f>'годовая смета'!#REF!</f>
        <v>#REF!</v>
      </c>
      <c r="E52" s="537" t="e">
        <f>'годовая смета'!#REF!</f>
        <v>#REF!</v>
      </c>
      <c r="F52" s="537" t="e">
        <f>'годовая смета'!#REF!</f>
        <v>#REF!</v>
      </c>
      <c r="G52" s="538" t="e">
        <f>'годовая смета'!#REF!</f>
        <v>#REF!</v>
      </c>
      <c r="H52" s="607" t="e">
        <f t="shared" si="7"/>
        <v>#REF!</v>
      </c>
      <c r="I52" s="608" t="e">
        <f t="shared" si="7"/>
        <v>#REF!</v>
      </c>
      <c r="J52" s="609" t="e">
        <f t="shared" si="7"/>
        <v>#REF!</v>
      </c>
      <c r="K52" s="657" t="e">
        <f t="shared" si="28"/>
        <v>#REF!</v>
      </c>
      <c r="L52" s="658">
        <f t="shared" si="29"/>
        <v>0</v>
      </c>
      <c r="M52" s="678"/>
      <c r="N52" s="679"/>
      <c r="O52" s="695" t="e">
        <f t="shared" si="5"/>
        <v>#REF!</v>
      </c>
      <c r="P52" s="696" t="str">
        <f t="shared" si="6"/>
        <v>-</v>
      </c>
      <c r="Q52" s="54"/>
    </row>
    <row r="53" spans="1:17" outlineLevel="1">
      <c r="A53" s="193" t="s">
        <v>473</v>
      </c>
      <c r="B53" s="195" t="s">
        <v>31</v>
      </c>
      <c r="C53" s="277"/>
      <c r="D53" s="536" t="e">
        <f>'годовая смета'!#REF!</f>
        <v>#REF!</v>
      </c>
      <c r="E53" s="537" t="e">
        <f>'годовая смета'!#REF!</f>
        <v>#REF!</v>
      </c>
      <c r="F53" s="537" t="e">
        <f>'годовая смета'!#REF!</f>
        <v>#REF!</v>
      </c>
      <c r="G53" s="538" t="e">
        <f>'годовая смета'!#REF!</f>
        <v>#REF!</v>
      </c>
      <c r="H53" s="607" t="e">
        <f t="shared" si="7"/>
        <v>#REF!</v>
      </c>
      <c r="I53" s="608" t="e">
        <f t="shared" si="7"/>
        <v>#REF!</v>
      </c>
      <c r="J53" s="609" t="e">
        <f t="shared" si="7"/>
        <v>#REF!</v>
      </c>
      <c r="K53" s="657" t="e">
        <f t="shared" si="28"/>
        <v>#REF!</v>
      </c>
      <c r="L53" s="658">
        <f t="shared" si="29"/>
        <v>0</v>
      </c>
      <c r="M53" s="536"/>
      <c r="N53" s="538"/>
      <c r="O53" s="695" t="e">
        <f t="shared" si="5"/>
        <v>#REF!</v>
      </c>
      <c r="P53" s="696" t="str">
        <f t="shared" si="6"/>
        <v>-</v>
      </c>
      <c r="Q53" s="54"/>
    </row>
    <row r="54" spans="1:17" outlineLevel="1">
      <c r="A54" s="193" t="s">
        <v>474</v>
      </c>
      <c r="B54" s="195" t="s">
        <v>32</v>
      </c>
      <c r="C54" s="277"/>
      <c r="D54" s="536" t="e">
        <f>'годовая смета'!#REF!</f>
        <v>#REF!</v>
      </c>
      <c r="E54" s="537" t="e">
        <f>'годовая смета'!#REF!</f>
        <v>#REF!</v>
      </c>
      <c r="F54" s="537" t="e">
        <f>'годовая смета'!#REF!</f>
        <v>#REF!</v>
      </c>
      <c r="G54" s="538" t="e">
        <f>'годовая смета'!#REF!</f>
        <v>#REF!</v>
      </c>
      <c r="H54" s="607" t="e">
        <f t="shared" si="7"/>
        <v>#REF!</v>
      </c>
      <c r="I54" s="608" t="e">
        <f t="shared" si="7"/>
        <v>#REF!</v>
      </c>
      <c r="J54" s="609" t="e">
        <f t="shared" si="7"/>
        <v>#REF!</v>
      </c>
      <c r="K54" s="657" t="e">
        <f t="shared" si="28"/>
        <v>#REF!</v>
      </c>
      <c r="L54" s="658">
        <f t="shared" si="29"/>
        <v>0</v>
      </c>
      <c r="M54" s="536"/>
      <c r="N54" s="538"/>
      <c r="O54" s="695" t="e">
        <f t="shared" si="5"/>
        <v>#REF!</v>
      </c>
      <c r="P54" s="696" t="str">
        <f t="shared" si="6"/>
        <v>-</v>
      </c>
      <c r="Q54" s="54"/>
    </row>
    <row r="55" spans="1:17" outlineLevel="1">
      <c r="A55" s="193" t="s">
        <v>475</v>
      </c>
      <c r="B55" s="195" t="s">
        <v>33</v>
      </c>
      <c r="C55" s="277"/>
      <c r="D55" s="536" t="e">
        <f>'годовая смета'!#REF!</f>
        <v>#REF!</v>
      </c>
      <c r="E55" s="537" t="e">
        <f>'годовая смета'!#REF!</f>
        <v>#REF!</v>
      </c>
      <c r="F55" s="537" t="e">
        <f>'годовая смета'!#REF!</f>
        <v>#REF!</v>
      </c>
      <c r="G55" s="538" t="e">
        <f>'годовая смета'!#REF!</f>
        <v>#REF!</v>
      </c>
      <c r="H55" s="607" t="e">
        <f t="shared" si="7"/>
        <v>#REF!</v>
      </c>
      <c r="I55" s="608" t="e">
        <f t="shared" si="7"/>
        <v>#REF!</v>
      </c>
      <c r="J55" s="609" t="e">
        <f t="shared" si="7"/>
        <v>#REF!</v>
      </c>
      <c r="K55" s="657" t="e">
        <f t="shared" si="28"/>
        <v>#REF!</v>
      </c>
      <c r="L55" s="658">
        <f t="shared" si="29"/>
        <v>0</v>
      </c>
      <c r="M55" s="536"/>
      <c r="N55" s="538"/>
      <c r="O55" s="695" t="e">
        <f t="shared" si="5"/>
        <v>#REF!</v>
      </c>
      <c r="P55" s="696" t="str">
        <f t="shared" si="6"/>
        <v>-</v>
      </c>
      <c r="Q55" s="54"/>
    </row>
    <row r="56" spans="1:17">
      <c r="A56" s="193" t="s">
        <v>54</v>
      </c>
      <c r="B56" s="194" t="s">
        <v>38</v>
      </c>
      <c r="C56" s="277"/>
      <c r="D56" s="536" t="e">
        <f>'годовая смета'!#REF!</f>
        <v>#REF!</v>
      </c>
      <c r="E56" s="537" t="e">
        <f>'годовая смета'!#REF!</f>
        <v>#REF!</v>
      </c>
      <c r="F56" s="537" t="e">
        <f>'годовая смета'!#REF!</f>
        <v>#REF!</v>
      </c>
      <c r="G56" s="538" t="e">
        <f>'годовая смета'!#REF!</f>
        <v>#REF!</v>
      </c>
      <c r="H56" s="607" t="e">
        <f t="shared" si="7"/>
        <v>#REF!</v>
      </c>
      <c r="I56" s="608" t="e">
        <f t="shared" si="7"/>
        <v>#REF!</v>
      </c>
      <c r="J56" s="609" t="e">
        <f t="shared" si="7"/>
        <v>#REF!</v>
      </c>
      <c r="K56" s="657" t="e">
        <f t="shared" si="28"/>
        <v>#REF!</v>
      </c>
      <c r="L56" s="658">
        <f t="shared" si="29"/>
        <v>0</v>
      </c>
      <c r="M56" s="536"/>
      <c r="N56" s="538"/>
      <c r="O56" s="695" t="e">
        <f t="shared" si="5"/>
        <v>#REF!</v>
      </c>
      <c r="P56" s="696" t="str">
        <f t="shared" si="6"/>
        <v>-</v>
      </c>
      <c r="Q56" s="54"/>
    </row>
    <row r="57" spans="1:17">
      <c r="A57" s="193" t="s">
        <v>55</v>
      </c>
      <c r="B57" s="194" t="s">
        <v>39</v>
      </c>
      <c r="C57" s="277"/>
      <c r="D57" s="536" t="e">
        <f>'годовая смета'!#REF!</f>
        <v>#REF!</v>
      </c>
      <c r="E57" s="537" t="e">
        <f>'годовая смета'!#REF!</f>
        <v>#REF!</v>
      </c>
      <c r="F57" s="537" t="e">
        <f>'годовая смета'!#REF!</f>
        <v>#REF!</v>
      </c>
      <c r="G57" s="538" t="e">
        <f>'годовая смета'!#REF!</f>
        <v>#REF!</v>
      </c>
      <c r="H57" s="607" t="e">
        <f t="shared" si="7"/>
        <v>#REF!</v>
      </c>
      <c r="I57" s="608" t="e">
        <f t="shared" si="7"/>
        <v>#REF!</v>
      </c>
      <c r="J57" s="609" t="e">
        <f t="shared" si="7"/>
        <v>#REF!</v>
      </c>
      <c r="K57" s="657" t="e">
        <f t="shared" si="28"/>
        <v>#REF!</v>
      </c>
      <c r="L57" s="658">
        <f t="shared" si="29"/>
        <v>0</v>
      </c>
      <c r="M57" s="536"/>
      <c r="N57" s="538"/>
      <c r="O57" s="695" t="e">
        <f t="shared" si="5"/>
        <v>#REF!</v>
      </c>
      <c r="P57" s="696" t="str">
        <f t="shared" si="6"/>
        <v>-</v>
      </c>
      <c r="Q57" s="54"/>
    </row>
    <row r="58" spans="1:17">
      <c r="A58" s="193" t="s">
        <v>476</v>
      </c>
      <c r="B58" s="194" t="s">
        <v>40</v>
      </c>
      <c r="C58" s="277"/>
      <c r="D58" s="536" t="e">
        <f>'годовая смета'!#REF!</f>
        <v>#REF!</v>
      </c>
      <c r="E58" s="537" t="e">
        <f>'годовая смета'!#REF!</f>
        <v>#REF!</v>
      </c>
      <c r="F58" s="537" t="e">
        <f>'годовая смета'!#REF!</f>
        <v>#REF!</v>
      </c>
      <c r="G58" s="538" t="e">
        <f>'годовая смета'!#REF!</f>
        <v>#REF!</v>
      </c>
      <c r="H58" s="607" t="e">
        <f t="shared" si="7"/>
        <v>#REF!</v>
      </c>
      <c r="I58" s="608" t="e">
        <f t="shared" si="7"/>
        <v>#REF!</v>
      </c>
      <c r="J58" s="609" t="e">
        <f t="shared" si="7"/>
        <v>#REF!</v>
      </c>
      <c r="K58" s="657" t="e">
        <f t="shared" si="28"/>
        <v>#REF!</v>
      </c>
      <c r="L58" s="658">
        <f t="shared" si="29"/>
        <v>0</v>
      </c>
      <c r="M58" s="536"/>
      <c r="N58" s="538"/>
      <c r="O58" s="695" t="e">
        <f t="shared" si="5"/>
        <v>#REF!</v>
      </c>
      <c r="P58" s="696" t="str">
        <f t="shared" si="6"/>
        <v>-</v>
      </c>
      <c r="Q58" s="54"/>
    </row>
    <row r="59" spans="1:17">
      <c r="A59" s="193" t="s">
        <v>477</v>
      </c>
      <c r="B59" s="194" t="s">
        <v>41</v>
      </c>
      <c r="C59" s="277" t="s">
        <v>149</v>
      </c>
      <c r="D59" s="536" t="e">
        <f t="shared" ref="D59:G59" si="30">SUM(D60:D61)</f>
        <v>#REF!</v>
      </c>
      <c r="E59" s="537" t="e">
        <f t="shared" si="30"/>
        <v>#REF!</v>
      </c>
      <c r="F59" s="537" t="e">
        <f t="shared" si="30"/>
        <v>#REF!</v>
      </c>
      <c r="G59" s="538" t="e">
        <f t="shared" si="30"/>
        <v>#REF!</v>
      </c>
      <c r="H59" s="607" t="e">
        <f t="shared" si="7"/>
        <v>#REF!</v>
      </c>
      <c r="I59" s="608" t="e">
        <f t="shared" si="7"/>
        <v>#REF!</v>
      </c>
      <c r="J59" s="609" t="e">
        <f t="shared" si="7"/>
        <v>#REF!</v>
      </c>
      <c r="K59" s="657" t="e">
        <f t="shared" ref="K59:L59" si="31">SUM(K60:K61)</f>
        <v>#REF!</v>
      </c>
      <c r="L59" s="658">
        <f t="shared" si="31"/>
        <v>0</v>
      </c>
      <c r="M59" s="678">
        <f>SUM(M60:M61)</f>
        <v>0</v>
      </c>
      <c r="N59" s="679">
        <f>SUM(N60:N61)</f>
        <v>0</v>
      </c>
      <c r="O59" s="695" t="e">
        <f t="shared" si="5"/>
        <v>#REF!</v>
      </c>
      <c r="P59" s="696" t="str">
        <f t="shared" si="6"/>
        <v>-</v>
      </c>
      <c r="Q59" s="54"/>
    </row>
    <row r="60" spans="1:17" outlineLevel="1">
      <c r="A60" s="193" t="s">
        <v>478</v>
      </c>
      <c r="B60" s="195" t="s">
        <v>42</v>
      </c>
      <c r="C60" s="277"/>
      <c r="D60" s="536" t="e">
        <f>'годовая смета'!#REF!</f>
        <v>#REF!</v>
      </c>
      <c r="E60" s="537" t="e">
        <f>'годовая смета'!#REF!</f>
        <v>#REF!</v>
      </c>
      <c r="F60" s="537" t="e">
        <f>'годовая смета'!#REF!</f>
        <v>#REF!</v>
      </c>
      <c r="G60" s="538" t="e">
        <f>'годовая смета'!#REF!</f>
        <v>#REF!</v>
      </c>
      <c r="H60" s="607" t="e">
        <f t="shared" si="7"/>
        <v>#REF!</v>
      </c>
      <c r="I60" s="608" t="e">
        <f t="shared" si="7"/>
        <v>#REF!</v>
      </c>
      <c r="J60" s="609" t="e">
        <f t="shared" si="7"/>
        <v>#REF!</v>
      </c>
      <c r="K60" s="657" t="e">
        <f t="shared" ref="K60:K61" si="32">E60*(1+M$11)</f>
        <v>#REF!</v>
      </c>
      <c r="L60" s="658">
        <f t="shared" ref="L60:L61" si="33">M60*(1+N$11)</f>
        <v>0</v>
      </c>
      <c r="M60" s="678"/>
      <c r="N60" s="679"/>
      <c r="O60" s="695" t="e">
        <f t="shared" si="5"/>
        <v>#REF!</v>
      </c>
      <c r="P60" s="696" t="str">
        <f t="shared" si="6"/>
        <v>-</v>
      </c>
      <c r="Q60" s="54"/>
    </row>
    <row r="61" spans="1:17" outlineLevel="1">
      <c r="A61" s="193" t="s">
        <v>479</v>
      </c>
      <c r="B61" s="195" t="s">
        <v>43</v>
      </c>
      <c r="C61" s="277"/>
      <c r="D61" s="536" t="e">
        <f>'годовая смета'!#REF!</f>
        <v>#REF!</v>
      </c>
      <c r="E61" s="537" t="e">
        <f>'годовая смета'!#REF!</f>
        <v>#REF!</v>
      </c>
      <c r="F61" s="537" t="e">
        <f>'годовая смета'!#REF!</f>
        <v>#REF!</v>
      </c>
      <c r="G61" s="538" t="e">
        <f>'годовая смета'!#REF!</f>
        <v>#REF!</v>
      </c>
      <c r="H61" s="607" t="e">
        <f t="shared" si="7"/>
        <v>#REF!</v>
      </c>
      <c r="I61" s="608" t="e">
        <f t="shared" si="7"/>
        <v>#REF!</v>
      </c>
      <c r="J61" s="609" t="e">
        <f t="shared" si="7"/>
        <v>#REF!</v>
      </c>
      <c r="K61" s="657" t="e">
        <f t="shared" si="32"/>
        <v>#REF!</v>
      </c>
      <c r="L61" s="658">
        <f t="shared" si="33"/>
        <v>0</v>
      </c>
      <c r="M61" s="678"/>
      <c r="N61" s="679"/>
      <c r="O61" s="695" t="e">
        <f t="shared" si="5"/>
        <v>#REF!</v>
      </c>
      <c r="P61" s="696" t="str">
        <f t="shared" si="6"/>
        <v>-</v>
      </c>
      <c r="Q61" s="54"/>
    </row>
    <row r="62" spans="1:17" s="10" customFormat="1" ht="26.25" customHeight="1">
      <c r="A62" s="191" t="s">
        <v>67</v>
      </c>
      <c r="B62" s="192" t="s">
        <v>325</v>
      </c>
      <c r="C62" s="276" t="s">
        <v>273</v>
      </c>
      <c r="D62" s="477" t="e">
        <f t="shared" ref="D62:G62" si="34">IF(D22=0,0,D27/D22)</f>
        <v>#REF!</v>
      </c>
      <c r="E62" s="478" t="e">
        <f t="shared" si="34"/>
        <v>#REF!</v>
      </c>
      <c r="F62" s="478" t="e">
        <f t="shared" si="34"/>
        <v>#REF!</v>
      </c>
      <c r="G62" s="479" t="e">
        <f t="shared" si="34"/>
        <v>#REF!</v>
      </c>
      <c r="H62" s="616" t="e">
        <f t="shared" si="7"/>
        <v>#REF!</v>
      </c>
      <c r="I62" s="617" t="e">
        <f t="shared" si="7"/>
        <v>#REF!</v>
      </c>
      <c r="J62" s="618" t="e">
        <f t="shared" si="7"/>
        <v>#REF!</v>
      </c>
      <c r="K62" s="656"/>
      <c r="L62" s="618"/>
      <c r="M62" s="680" t="e">
        <f t="shared" ref="M62:N62" si="35">IF(M22=0,0,M27/M22)</f>
        <v>#REF!</v>
      </c>
      <c r="N62" s="681" t="e">
        <f t="shared" si="35"/>
        <v>#REF!</v>
      </c>
      <c r="O62" s="701" t="e">
        <f t="shared" si="5"/>
        <v>#REF!</v>
      </c>
      <c r="P62" s="702" t="e">
        <f t="shared" si="6"/>
        <v>#REF!</v>
      </c>
      <c r="Q62" s="1"/>
    </row>
    <row r="63" spans="1:17" s="10" customFormat="1">
      <c r="A63" s="191" t="s">
        <v>68</v>
      </c>
      <c r="B63" s="192" t="s">
        <v>194</v>
      </c>
      <c r="C63" s="276" t="s">
        <v>151</v>
      </c>
      <c r="D63" s="477" t="e">
        <f t="shared" ref="D63:G63" si="36">SUM(D64:D66)</f>
        <v>#REF!</v>
      </c>
      <c r="E63" s="478" t="e">
        <f t="shared" si="36"/>
        <v>#REF!</v>
      </c>
      <c r="F63" s="478" t="e">
        <f t="shared" si="36"/>
        <v>#REF!</v>
      </c>
      <c r="G63" s="479" t="e">
        <f t="shared" si="36"/>
        <v>#REF!</v>
      </c>
      <c r="H63" s="616" t="e">
        <f t="shared" si="7"/>
        <v>#REF!</v>
      </c>
      <c r="I63" s="617" t="e">
        <f t="shared" si="7"/>
        <v>#REF!</v>
      </c>
      <c r="J63" s="618" t="e">
        <f t="shared" si="7"/>
        <v>#REF!</v>
      </c>
      <c r="K63" s="656"/>
      <c r="L63" s="618"/>
      <c r="M63" s="680" t="e">
        <f t="shared" ref="M63:N63" si="37">SUM(M64:M66)</f>
        <v>#REF!</v>
      </c>
      <c r="N63" s="681" t="e">
        <f t="shared" si="37"/>
        <v>#REF!</v>
      </c>
      <c r="O63" s="701" t="e">
        <f t="shared" si="5"/>
        <v>#REF!</v>
      </c>
      <c r="P63" s="702" t="e">
        <f t="shared" si="6"/>
        <v>#REF!</v>
      </c>
      <c r="Q63" s="1"/>
    </row>
    <row r="64" spans="1:17" ht="38.25">
      <c r="A64" s="193" t="s">
        <v>75</v>
      </c>
      <c r="B64" s="196" t="s">
        <v>71</v>
      </c>
      <c r="C64" s="277"/>
      <c r="D64" s="536" t="e">
        <f>'годовая смета'!#REF!</f>
        <v>#REF!</v>
      </c>
      <c r="E64" s="537" t="e">
        <f>'годовая смета'!#REF!</f>
        <v>#REF!</v>
      </c>
      <c r="F64" s="537" t="e">
        <f>'годовая смета'!#REF!</f>
        <v>#REF!</v>
      </c>
      <c r="G64" s="538" t="e">
        <f>'годовая смета'!#REF!</f>
        <v>#REF!</v>
      </c>
      <c r="H64" s="607" t="e">
        <f t="shared" si="7"/>
        <v>#REF!</v>
      </c>
      <c r="I64" s="608" t="e">
        <f t="shared" si="7"/>
        <v>#REF!</v>
      </c>
      <c r="J64" s="609" t="e">
        <f t="shared" si="7"/>
        <v>#REF!</v>
      </c>
      <c r="K64" s="653"/>
      <c r="L64" s="609"/>
      <c r="M64" s="678" t="e">
        <f>'Прочие расходы'!G20</f>
        <v>#REF!</v>
      </c>
      <c r="N64" s="679" t="e">
        <f>'Прочие расходы'!G21</f>
        <v>#REF!</v>
      </c>
      <c r="O64" s="695" t="e">
        <f t="shared" si="5"/>
        <v>#REF!</v>
      </c>
      <c r="P64" s="696" t="e">
        <f t="shared" si="6"/>
        <v>#REF!</v>
      </c>
    </row>
    <row r="65" spans="1:26" ht="25.5">
      <c r="A65" s="193" t="s">
        <v>76</v>
      </c>
      <c r="B65" s="196" t="s">
        <v>70</v>
      </c>
      <c r="C65" s="277"/>
      <c r="D65" s="536" t="e">
        <f>'годовая смета'!#REF!</f>
        <v>#REF!</v>
      </c>
      <c r="E65" s="537" t="e">
        <f>'годовая смета'!#REF!</f>
        <v>#REF!</v>
      </c>
      <c r="F65" s="537" t="e">
        <f>'годовая смета'!#REF!</f>
        <v>#REF!</v>
      </c>
      <c r="G65" s="538" t="e">
        <f>'годовая смета'!#REF!</f>
        <v>#REF!</v>
      </c>
      <c r="H65" s="607" t="e">
        <f t="shared" si="7"/>
        <v>#REF!</v>
      </c>
      <c r="I65" s="608" t="e">
        <f t="shared" si="7"/>
        <v>#REF!</v>
      </c>
      <c r="J65" s="609" t="e">
        <f t="shared" si="7"/>
        <v>#REF!</v>
      </c>
      <c r="K65" s="653"/>
      <c r="L65" s="609"/>
      <c r="M65" s="536" t="e">
        <f>'Прочие расходы'!G24</f>
        <v>#REF!</v>
      </c>
      <c r="N65" s="538" t="e">
        <f>'Прочие расходы'!G25</f>
        <v>#REF!</v>
      </c>
      <c r="O65" s="695" t="e">
        <f t="shared" si="5"/>
        <v>#REF!</v>
      </c>
      <c r="P65" s="696" t="e">
        <f t="shared" si="6"/>
        <v>#REF!</v>
      </c>
    </row>
    <row r="66" spans="1:26" ht="25.5">
      <c r="A66" s="193" t="s">
        <v>77</v>
      </c>
      <c r="B66" s="196" t="s">
        <v>1</v>
      </c>
      <c r="C66" s="277"/>
      <c r="D66" s="536" t="e">
        <f>'годовая смета'!#REF!</f>
        <v>#REF!</v>
      </c>
      <c r="E66" s="537" t="e">
        <f>'годовая смета'!#REF!</f>
        <v>#REF!</v>
      </c>
      <c r="F66" s="537" t="e">
        <f>'годовая смета'!#REF!</f>
        <v>#REF!</v>
      </c>
      <c r="G66" s="538" t="e">
        <f>'годовая смета'!#REF!</f>
        <v>#REF!</v>
      </c>
      <c r="H66" s="607" t="e">
        <f t="shared" si="7"/>
        <v>#REF!</v>
      </c>
      <c r="I66" s="608" t="e">
        <f t="shared" si="7"/>
        <v>#REF!</v>
      </c>
      <c r="J66" s="609" t="e">
        <f t="shared" si="7"/>
        <v>#REF!</v>
      </c>
      <c r="K66" s="653"/>
      <c r="L66" s="609"/>
      <c r="M66" s="536" t="e">
        <f>'Прочие расходы'!G28</f>
        <v>#REF!</v>
      </c>
      <c r="N66" s="538" t="e">
        <f>'Прочие расходы'!G29</f>
        <v>#REF!</v>
      </c>
      <c r="O66" s="695" t="e">
        <f t="shared" si="5"/>
        <v>#REF!</v>
      </c>
      <c r="P66" s="696" t="e">
        <f t="shared" si="6"/>
        <v>#REF!</v>
      </c>
    </row>
    <row r="67" spans="1:26" s="10" customFormat="1" ht="26.25">
      <c r="A67" s="191" t="s">
        <v>72</v>
      </c>
      <c r="B67" s="192" t="s">
        <v>332</v>
      </c>
      <c r="C67" s="276" t="s">
        <v>152</v>
      </c>
      <c r="D67" s="477" t="e">
        <f t="shared" ref="D67:G67" si="38">IF(D22=0,0,D63/D22)</f>
        <v>#REF!</v>
      </c>
      <c r="E67" s="478" t="e">
        <f t="shared" si="38"/>
        <v>#REF!</v>
      </c>
      <c r="F67" s="478" t="e">
        <f t="shared" si="38"/>
        <v>#REF!</v>
      </c>
      <c r="G67" s="479" t="e">
        <f t="shared" si="38"/>
        <v>#REF!</v>
      </c>
      <c r="H67" s="616" t="e">
        <f t="shared" si="7"/>
        <v>#REF!</v>
      </c>
      <c r="I67" s="617" t="e">
        <f t="shared" si="7"/>
        <v>#REF!</v>
      </c>
      <c r="J67" s="618" t="e">
        <f t="shared" si="7"/>
        <v>#REF!</v>
      </c>
      <c r="K67" s="656"/>
      <c r="L67" s="618"/>
      <c r="M67" s="477" t="e">
        <f t="shared" ref="M67:N67" si="39">IF(M22=0,0,M63/M22)</f>
        <v>#REF!</v>
      </c>
      <c r="N67" s="479" t="e">
        <f t="shared" si="39"/>
        <v>#REF!</v>
      </c>
      <c r="O67" s="701" t="e">
        <f t="shared" si="5"/>
        <v>#REF!</v>
      </c>
      <c r="P67" s="702" t="e">
        <f t="shared" si="6"/>
        <v>#REF!</v>
      </c>
      <c r="Q67" s="1"/>
    </row>
    <row r="68" spans="1:26" s="10" customFormat="1" ht="25.5">
      <c r="A68" s="191" t="s">
        <v>78</v>
      </c>
      <c r="B68" s="197" t="s">
        <v>195</v>
      </c>
      <c r="C68" s="276" t="s">
        <v>153</v>
      </c>
      <c r="D68" s="477" t="e">
        <f>D27+D63</f>
        <v>#REF!</v>
      </c>
      <c r="E68" s="478" t="e">
        <f t="shared" ref="E68:G68" si="40">E27+E63</f>
        <v>#REF!</v>
      </c>
      <c r="F68" s="478" t="e">
        <f t="shared" si="40"/>
        <v>#REF!</v>
      </c>
      <c r="G68" s="479" t="e">
        <f t="shared" si="40"/>
        <v>#REF!</v>
      </c>
      <c r="H68" s="616" t="e">
        <f t="shared" si="7"/>
        <v>#REF!</v>
      </c>
      <c r="I68" s="617" t="e">
        <f t="shared" si="7"/>
        <v>#REF!</v>
      </c>
      <c r="J68" s="618" t="e">
        <f t="shared" si="7"/>
        <v>#REF!</v>
      </c>
      <c r="K68" s="656"/>
      <c r="L68" s="618"/>
      <c r="M68" s="477" t="e">
        <f>M27+M63</f>
        <v>#REF!</v>
      </c>
      <c r="N68" s="479" t="e">
        <f>N27+N63</f>
        <v>#REF!</v>
      </c>
      <c r="O68" s="701" t="e">
        <f t="shared" si="5"/>
        <v>#REF!</v>
      </c>
      <c r="P68" s="702" t="e">
        <f t="shared" si="6"/>
        <v>#REF!</v>
      </c>
      <c r="Q68" s="1"/>
    </row>
    <row r="69" spans="1:26">
      <c r="A69" s="193" t="s">
        <v>79</v>
      </c>
      <c r="B69" s="195" t="s">
        <v>5</v>
      </c>
      <c r="C69" s="277"/>
      <c r="D69" s="536" t="e">
        <f t="shared" ref="D69:G69" si="41">D68-D72</f>
        <v>#REF!</v>
      </c>
      <c r="E69" s="537" t="e">
        <f t="shared" si="41"/>
        <v>#REF!</v>
      </c>
      <c r="F69" s="537" t="e">
        <f t="shared" si="41"/>
        <v>#REF!</v>
      </c>
      <c r="G69" s="538" t="e">
        <f t="shared" si="41"/>
        <v>#REF!</v>
      </c>
      <c r="H69" s="607" t="e">
        <f t="shared" si="7"/>
        <v>#REF!</v>
      </c>
      <c r="I69" s="608" t="e">
        <f t="shared" si="7"/>
        <v>#REF!</v>
      </c>
      <c r="J69" s="609" t="e">
        <f t="shared" si="7"/>
        <v>#REF!</v>
      </c>
      <c r="K69" s="653"/>
      <c r="L69" s="609"/>
      <c r="M69" s="536" t="e">
        <f>M68-M72</f>
        <v>#REF!</v>
      </c>
      <c r="N69" s="538" t="e">
        <f>N68-N72</f>
        <v>#REF!</v>
      </c>
      <c r="O69" s="695" t="e">
        <f t="shared" si="5"/>
        <v>#REF!</v>
      </c>
      <c r="P69" s="696" t="e">
        <f t="shared" si="6"/>
        <v>#REF!</v>
      </c>
    </row>
    <row r="70" spans="1:26" s="7" customFormat="1" outlineLevel="1">
      <c r="A70" s="499" t="s">
        <v>155</v>
      </c>
      <c r="B70" s="500" t="s">
        <v>154</v>
      </c>
      <c r="C70" s="501" t="s">
        <v>162</v>
      </c>
      <c r="D70" s="539" t="e">
        <f t="shared" ref="D70:G70" si="42">D69-D71</f>
        <v>#REF!</v>
      </c>
      <c r="E70" s="540" t="e">
        <f t="shared" si="42"/>
        <v>#REF!</v>
      </c>
      <c r="F70" s="540" t="e">
        <f t="shared" si="42"/>
        <v>#REF!</v>
      </c>
      <c r="G70" s="541" t="e">
        <f t="shared" si="42"/>
        <v>#REF!</v>
      </c>
      <c r="H70" s="610" t="e">
        <f t="shared" si="7"/>
        <v>#REF!</v>
      </c>
      <c r="I70" s="611" t="e">
        <f t="shared" si="7"/>
        <v>#REF!</v>
      </c>
      <c r="J70" s="612" t="e">
        <f t="shared" si="7"/>
        <v>#REF!</v>
      </c>
      <c r="K70" s="654"/>
      <c r="L70" s="612"/>
      <c r="M70" s="539" t="e">
        <f>M69-M71</f>
        <v>#REF!</v>
      </c>
      <c r="N70" s="541" t="e">
        <f>N69-N71</f>
        <v>#REF!</v>
      </c>
      <c r="O70" s="697" t="e">
        <f t="shared" si="5"/>
        <v>#REF!</v>
      </c>
      <c r="P70" s="698" t="e">
        <f t="shared" si="6"/>
        <v>#REF!</v>
      </c>
    </row>
    <row r="71" spans="1:26" s="7" customFormat="1" ht="26.25" outlineLevel="1">
      <c r="A71" s="198" t="s">
        <v>156</v>
      </c>
      <c r="B71" s="199" t="s">
        <v>166</v>
      </c>
      <c r="C71" s="278" t="s">
        <v>161</v>
      </c>
      <c r="D71" s="542" t="e">
        <f t="shared" ref="D71:G71" si="43">IF(D25=0,0,D69/D23*D25)</f>
        <v>#REF!</v>
      </c>
      <c r="E71" s="543" t="e">
        <f t="shared" si="43"/>
        <v>#REF!</v>
      </c>
      <c r="F71" s="543" t="e">
        <f t="shared" si="43"/>
        <v>#REF!</v>
      </c>
      <c r="G71" s="544" t="e">
        <f t="shared" si="43"/>
        <v>#REF!</v>
      </c>
      <c r="H71" s="613" t="e">
        <f t="shared" si="7"/>
        <v>#REF!</v>
      </c>
      <c r="I71" s="614" t="e">
        <f t="shared" si="7"/>
        <v>#REF!</v>
      </c>
      <c r="J71" s="615" t="e">
        <f t="shared" si="7"/>
        <v>#REF!</v>
      </c>
      <c r="K71" s="655"/>
      <c r="L71" s="615"/>
      <c r="M71" s="542" t="e">
        <f>IF(M25=0,0,M69/M23*M25)</f>
        <v>#REF!</v>
      </c>
      <c r="N71" s="544" t="e">
        <f>IF(N25=0,0,N69/N23*N25)</f>
        <v>#REF!</v>
      </c>
      <c r="O71" s="699" t="e">
        <f t="shared" si="5"/>
        <v>#REF!</v>
      </c>
      <c r="P71" s="700" t="e">
        <f t="shared" si="6"/>
        <v>#REF!</v>
      </c>
    </row>
    <row r="72" spans="1:26">
      <c r="A72" s="193" t="s">
        <v>80</v>
      </c>
      <c r="B72" s="195" t="s">
        <v>6</v>
      </c>
      <c r="C72" s="277"/>
      <c r="D72" s="536" t="e">
        <f t="shared" ref="D72:G72" si="44">IF(D22=0,0,D68/D22*D26)</f>
        <v>#REF!</v>
      </c>
      <c r="E72" s="537" t="e">
        <f t="shared" si="44"/>
        <v>#REF!</v>
      </c>
      <c r="F72" s="537" t="e">
        <f t="shared" si="44"/>
        <v>#REF!</v>
      </c>
      <c r="G72" s="538" t="e">
        <f t="shared" si="44"/>
        <v>#REF!</v>
      </c>
      <c r="H72" s="607" t="e">
        <f t="shared" si="7"/>
        <v>#REF!</v>
      </c>
      <c r="I72" s="608" t="e">
        <f t="shared" si="7"/>
        <v>#REF!</v>
      </c>
      <c r="J72" s="609" t="e">
        <f t="shared" si="7"/>
        <v>#REF!</v>
      </c>
      <c r="K72" s="653"/>
      <c r="L72" s="609"/>
      <c r="M72" s="536" t="e">
        <f>IF(M22=0,0,M68/M22*M26)</f>
        <v>#REF!</v>
      </c>
      <c r="N72" s="538" t="e">
        <f>IF(N22=0,0,N68/N22*N26)</f>
        <v>#REF!</v>
      </c>
      <c r="O72" s="695" t="e">
        <f t="shared" si="5"/>
        <v>#REF!</v>
      </c>
      <c r="P72" s="696" t="e">
        <f t="shared" si="6"/>
        <v>#REF!</v>
      </c>
    </row>
    <row r="73" spans="1:26" s="10" customFormat="1" ht="25.5">
      <c r="A73" s="191" t="s">
        <v>81</v>
      </c>
      <c r="B73" s="197" t="s">
        <v>323</v>
      </c>
      <c r="C73" s="276" t="s">
        <v>163</v>
      </c>
      <c r="D73" s="477" t="e">
        <f t="shared" ref="D73:G73" si="45">IF(D22=0,0,D68/D22)</f>
        <v>#REF!</v>
      </c>
      <c r="E73" s="478" t="e">
        <f t="shared" si="45"/>
        <v>#REF!</v>
      </c>
      <c r="F73" s="478" t="e">
        <f t="shared" si="45"/>
        <v>#REF!</v>
      </c>
      <c r="G73" s="479" t="e">
        <f t="shared" si="45"/>
        <v>#REF!</v>
      </c>
      <c r="H73" s="616" t="e">
        <f t="shared" si="7"/>
        <v>#REF!</v>
      </c>
      <c r="I73" s="617" t="e">
        <f t="shared" si="7"/>
        <v>#REF!</v>
      </c>
      <c r="J73" s="618" t="e">
        <f t="shared" si="7"/>
        <v>#REF!</v>
      </c>
      <c r="K73" s="656"/>
      <c r="L73" s="618"/>
      <c r="M73" s="477" t="e">
        <f>IF(M22=0,0,M68/M22)</f>
        <v>#REF!</v>
      </c>
      <c r="N73" s="479" t="e">
        <f>IF(N22=0,0,N68/N22)</f>
        <v>#REF!</v>
      </c>
      <c r="O73" s="701" t="e">
        <f t="shared" si="5"/>
        <v>#REF!</v>
      </c>
      <c r="P73" s="702" t="e">
        <f t="shared" si="6"/>
        <v>#REF!</v>
      </c>
      <c r="Q73" s="1"/>
      <c r="S73" s="1"/>
      <c r="T73" s="1"/>
      <c r="U73" s="1"/>
      <c r="V73" s="1"/>
    </row>
    <row r="74" spans="1:26" s="10" customFormat="1" ht="35.25" customHeight="1">
      <c r="A74" s="191" t="s">
        <v>82</v>
      </c>
      <c r="B74" s="192" t="s">
        <v>196</v>
      </c>
      <c r="C74" s="276" t="s">
        <v>164</v>
      </c>
      <c r="D74" s="545" t="s">
        <v>267</v>
      </c>
      <c r="E74" s="546" t="s">
        <v>267</v>
      </c>
      <c r="F74" s="546" t="s">
        <v>267</v>
      </c>
      <c r="G74" s="547" t="s">
        <v>267</v>
      </c>
      <c r="H74" s="619" t="s">
        <v>267</v>
      </c>
      <c r="I74" s="620" t="s">
        <v>267</v>
      </c>
      <c r="J74" s="621" t="s">
        <v>267</v>
      </c>
      <c r="K74" s="661"/>
      <c r="L74" s="621"/>
      <c r="M74" s="477" t="e">
        <f>#REF!</f>
        <v>#REF!</v>
      </c>
      <c r="N74" s="682" t="e">
        <f>#REF!</f>
        <v>#REF!</v>
      </c>
      <c r="O74" s="619" t="s">
        <v>267</v>
      </c>
      <c r="P74" s="703" t="e">
        <f t="shared" si="6"/>
        <v>#REF!</v>
      </c>
      <c r="Q74" s="1"/>
      <c r="S74" s="1"/>
      <c r="T74" s="1"/>
      <c r="U74" s="1"/>
      <c r="V74" s="1"/>
      <c r="W74" s="407"/>
      <c r="X74" s="407"/>
      <c r="Y74" s="407"/>
      <c r="Z74" s="407"/>
    </row>
    <row r="75" spans="1:26">
      <c r="A75" s="193" t="s">
        <v>83</v>
      </c>
      <c r="B75" s="195" t="s">
        <v>5</v>
      </c>
      <c r="C75" s="277"/>
      <c r="D75" s="548" t="s">
        <v>267</v>
      </c>
      <c r="E75" s="549" t="s">
        <v>267</v>
      </c>
      <c r="F75" s="549" t="s">
        <v>267</v>
      </c>
      <c r="G75" s="550" t="s">
        <v>267</v>
      </c>
      <c r="H75" s="622" t="s">
        <v>267</v>
      </c>
      <c r="I75" s="623" t="s">
        <v>267</v>
      </c>
      <c r="J75" s="624" t="s">
        <v>267</v>
      </c>
      <c r="K75" s="662"/>
      <c r="L75" s="624"/>
      <c r="M75" s="536" t="e">
        <f>M74*Доходы_регул.!$G$13</f>
        <v>#REF!</v>
      </c>
      <c r="N75" s="538" t="e">
        <f>N74*Доходы_регул.!$G$13</f>
        <v>#REF!</v>
      </c>
      <c r="O75" s="622" t="s">
        <v>267</v>
      </c>
      <c r="P75" s="703" t="e">
        <f t="shared" si="6"/>
        <v>#REF!</v>
      </c>
      <c r="W75" s="384"/>
      <c r="X75" s="384"/>
      <c r="Y75" s="384"/>
      <c r="Z75" s="384"/>
    </row>
    <row r="76" spans="1:26">
      <c r="A76" s="193" t="s">
        <v>84</v>
      </c>
      <c r="B76" s="195" t="s">
        <v>6</v>
      </c>
      <c r="C76" s="277"/>
      <c r="D76" s="548" t="s">
        <v>267</v>
      </c>
      <c r="E76" s="549" t="s">
        <v>267</v>
      </c>
      <c r="F76" s="549" t="s">
        <v>267</v>
      </c>
      <c r="G76" s="550" t="s">
        <v>267</v>
      </c>
      <c r="H76" s="622" t="s">
        <v>267</v>
      </c>
      <c r="I76" s="623" t="s">
        <v>267</v>
      </c>
      <c r="J76" s="624" t="s">
        <v>267</v>
      </c>
      <c r="K76" s="662"/>
      <c r="L76" s="624"/>
      <c r="M76" s="536" t="e">
        <f>M74-M75</f>
        <v>#REF!</v>
      </c>
      <c r="N76" s="538" t="e">
        <f>N74-N75</f>
        <v>#REF!</v>
      </c>
      <c r="O76" s="622" t="s">
        <v>267</v>
      </c>
      <c r="P76" s="703" t="e">
        <f t="shared" si="6"/>
        <v>#REF!</v>
      </c>
      <c r="W76" s="407"/>
      <c r="X76" s="407"/>
      <c r="Y76" s="407"/>
      <c r="Z76" s="384"/>
    </row>
    <row r="77" spans="1:26" s="10" customFormat="1" ht="26.25">
      <c r="A77" s="191" t="s">
        <v>85</v>
      </c>
      <c r="B77" s="192" t="s">
        <v>329</v>
      </c>
      <c r="C77" s="276" t="s">
        <v>165</v>
      </c>
      <c r="D77" s="551" t="s">
        <v>267</v>
      </c>
      <c r="E77" s="552" t="s">
        <v>267</v>
      </c>
      <c r="F77" s="552" t="s">
        <v>267</v>
      </c>
      <c r="G77" s="553" t="s">
        <v>267</v>
      </c>
      <c r="H77" s="625" t="s">
        <v>267</v>
      </c>
      <c r="I77" s="626" t="s">
        <v>267</v>
      </c>
      <c r="J77" s="627" t="s">
        <v>267</v>
      </c>
      <c r="K77" s="663"/>
      <c r="L77" s="627"/>
      <c r="M77" s="683" t="e">
        <f t="shared" ref="M77:N77" si="46">IF(M22=0,0,M74/M22)</f>
        <v>#REF!</v>
      </c>
      <c r="N77" s="684" t="e">
        <f t="shared" si="46"/>
        <v>#REF!</v>
      </c>
      <c r="O77" s="625" t="s">
        <v>267</v>
      </c>
      <c r="P77" s="703" t="e">
        <f t="shared" si="6"/>
        <v>#REF!</v>
      </c>
      <c r="Q77" s="1"/>
      <c r="S77" s="1"/>
      <c r="T77" s="1"/>
      <c r="U77" s="1"/>
      <c r="V77" s="1"/>
    </row>
    <row r="78" spans="1:26" s="10" customFormat="1" ht="26.25">
      <c r="A78" s="191" t="s">
        <v>86</v>
      </c>
      <c r="B78" s="192" t="s">
        <v>197</v>
      </c>
      <c r="C78" s="276" t="s">
        <v>167</v>
      </c>
      <c r="D78" s="545" t="s">
        <v>267</v>
      </c>
      <c r="E78" s="546" t="s">
        <v>267</v>
      </c>
      <c r="F78" s="546" t="s">
        <v>267</v>
      </c>
      <c r="G78" s="547" t="s">
        <v>267</v>
      </c>
      <c r="H78" s="619" t="s">
        <v>267</v>
      </c>
      <c r="I78" s="620" t="s">
        <v>267</v>
      </c>
      <c r="J78" s="621" t="s">
        <v>267</v>
      </c>
      <c r="K78" s="661"/>
      <c r="L78" s="621"/>
      <c r="M78" s="477" t="e">
        <f t="shared" ref="M78:N78" si="47">M79+M80</f>
        <v>#REF!</v>
      </c>
      <c r="N78" s="479" t="e">
        <f t="shared" si="47"/>
        <v>#REF!</v>
      </c>
      <c r="O78" s="619" t="s">
        <v>267</v>
      </c>
      <c r="P78" s="703" t="e">
        <f t="shared" si="6"/>
        <v>#REF!</v>
      </c>
      <c r="Q78" s="1"/>
      <c r="S78" s="1"/>
      <c r="T78" s="1"/>
      <c r="U78" s="1"/>
      <c r="V78" s="1"/>
    </row>
    <row r="79" spans="1:26">
      <c r="A79" s="193" t="s">
        <v>102</v>
      </c>
      <c r="B79" s="195" t="s">
        <v>5</v>
      </c>
      <c r="C79" s="277"/>
      <c r="D79" s="548" t="s">
        <v>267</v>
      </c>
      <c r="E79" s="549" t="s">
        <v>267</v>
      </c>
      <c r="F79" s="549" t="s">
        <v>267</v>
      </c>
      <c r="G79" s="550" t="s">
        <v>267</v>
      </c>
      <c r="H79" s="622" t="s">
        <v>267</v>
      </c>
      <c r="I79" s="623" t="s">
        <v>267</v>
      </c>
      <c r="J79" s="624" t="s">
        <v>267</v>
      </c>
      <c r="K79" s="662"/>
      <c r="L79" s="624"/>
      <c r="M79" s="536" t="e">
        <f t="shared" ref="M79:N79" si="48">M69+M75</f>
        <v>#REF!</v>
      </c>
      <c r="N79" s="538" t="e">
        <f t="shared" si="48"/>
        <v>#REF!</v>
      </c>
      <c r="O79" s="622" t="s">
        <v>267</v>
      </c>
      <c r="P79" s="703" t="e">
        <f t="shared" si="6"/>
        <v>#REF!</v>
      </c>
    </row>
    <row r="80" spans="1:26">
      <c r="A80" s="193" t="s">
        <v>103</v>
      </c>
      <c r="B80" s="195" t="s">
        <v>6</v>
      </c>
      <c r="C80" s="277"/>
      <c r="D80" s="548" t="s">
        <v>267</v>
      </c>
      <c r="E80" s="549" t="s">
        <v>267</v>
      </c>
      <c r="F80" s="549" t="s">
        <v>267</v>
      </c>
      <c r="G80" s="550" t="s">
        <v>267</v>
      </c>
      <c r="H80" s="622" t="s">
        <v>267</v>
      </c>
      <c r="I80" s="623" t="s">
        <v>267</v>
      </c>
      <c r="J80" s="624" t="s">
        <v>267</v>
      </c>
      <c r="K80" s="662"/>
      <c r="L80" s="624"/>
      <c r="M80" s="536" t="e">
        <f t="shared" ref="M80:N80" si="49">M72+M76</f>
        <v>#REF!</v>
      </c>
      <c r="N80" s="538" t="e">
        <f t="shared" si="49"/>
        <v>#REF!</v>
      </c>
      <c r="O80" s="622" t="s">
        <v>267</v>
      </c>
      <c r="P80" s="703" t="e">
        <f t="shared" si="6"/>
        <v>#REF!</v>
      </c>
    </row>
    <row r="81" spans="1:25" s="10" customFormat="1" ht="26.25">
      <c r="A81" s="191" t="s">
        <v>104</v>
      </c>
      <c r="B81" s="192" t="s">
        <v>324</v>
      </c>
      <c r="C81" s="276" t="s">
        <v>168</v>
      </c>
      <c r="D81" s="554" t="s">
        <v>267</v>
      </c>
      <c r="E81" s="555" t="s">
        <v>267</v>
      </c>
      <c r="F81" s="555" t="s">
        <v>267</v>
      </c>
      <c r="G81" s="556" t="s">
        <v>267</v>
      </c>
      <c r="H81" s="628" t="s">
        <v>267</v>
      </c>
      <c r="I81" s="629" t="s">
        <v>267</v>
      </c>
      <c r="J81" s="630" t="s">
        <v>267</v>
      </c>
      <c r="K81" s="664"/>
      <c r="L81" s="630"/>
      <c r="M81" s="685" t="e">
        <f t="shared" ref="M81:N81" si="50">IF(M22=0,0,M78/M22)</f>
        <v>#REF!</v>
      </c>
      <c r="N81" s="686" t="e">
        <f t="shared" si="50"/>
        <v>#REF!</v>
      </c>
      <c r="O81" s="628" t="s">
        <v>267</v>
      </c>
      <c r="P81" s="703" t="e">
        <f t="shared" si="6"/>
        <v>#REF!</v>
      </c>
      <c r="Q81" s="1"/>
    </row>
    <row r="82" spans="1:25" s="10" customFormat="1" ht="26.25">
      <c r="A82" s="191" t="s">
        <v>105</v>
      </c>
      <c r="B82" s="192" t="s">
        <v>198</v>
      </c>
      <c r="C82" s="276"/>
      <c r="D82" s="545" t="s">
        <v>267</v>
      </c>
      <c r="E82" s="546" t="s">
        <v>267</v>
      </c>
      <c r="F82" s="546" t="s">
        <v>267</v>
      </c>
      <c r="G82" s="547" t="s">
        <v>267</v>
      </c>
      <c r="H82" s="619" t="s">
        <v>267</v>
      </c>
      <c r="I82" s="620" t="s">
        <v>267</v>
      </c>
      <c r="J82" s="621" t="s">
        <v>267</v>
      </c>
      <c r="K82" s="661"/>
      <c r="L82" s="621"/>
      <c r="M82" s="477">
        <f t="shared" ref="M82:N82" si="51">SUM(M83:M84)</f>
        <v>0</v>
      </c>
      <c r="N82" s="479">
        <f t="shared" si="51"/>
        <v>0</v>
      </c>
      <c r="O82" s="619" t="s">
        <v>267</v>
      </c>
      <c r="P82" s="703" t="str">
        <f t="shared" si="6"/>
        <v>-</v>
      </c>
      <c r="Q82" s="1"/>
      <c r="U82" s="1"/>
      <c r="V82" s="1"/>
      <c r="W82" s="1"/>
      <c r="X82" s="1"/>
      <c r="Y82" s="1"/>
    </row>
    <row r="83" spans="1:25">
      <c r="A83" s="193" t="s">
        <v>106</v>
      </c>
      <c r="B83" s="195" t="s">
        <v>5</v>
      </c>
      <c r="C83" s="277"/>
      <c r="D83" s="548" t="s">
        <v>267</v>
      </c>
      <c r="E83" s="549" t="s">
        <v>267</v>
      </c>
      <c r="F83" s="549" t="s">
        <v>267</v>
      </c>
      <c r="G83" s="550" t="s">
        <v>267</v>
      </c>
      <c r="H83" s="622" t="s">
        <v>267</v>
      </c>
      <c r="I83" s="623" t="s">
        <v>267</v>
      </c>
      <c r="J83" s="624" t="s">
        <v>267</v>
      </c>
      <c r="K83" s="662"/>
      <c r="L83" s="624"/>
      <c r="M83" s="536"/>
      <c r="N83" s="538"/>
      <c r="O83" s="622" t="s">
        <v>267</v>
      </c>
      <c r="P83" s="703" t="str">
        <f t="shared" si="6"/>
        <v>-</v>
      </c>
      <c r="S83" s="10"/>
      <c r="T83" s="10"/>
    </row>
    <row r="84" spans="1:25">
      <c r="A84" s="193" t="s">
        <v>107</v>
      </c>
      <c r="B84" s="195" t="s">
        <v>6</v>
      </c>
      <c r="C84" s="277"/>
      <c r="D84" s="548" t="s">
        <v>267</v>
      </c>
      <c r="E84" s="549" t="s">
        <v>267</v>
      </c>
      <c r="F84" s="549" t="s">
        <v>267</v>
      </c>
      <c r="G84" s="550" t="s">
        <v>267</v>
      </c>
      <c r="H84" s="622" t="s">
        <v>267</v>
      </c>
      <c r="I84" s="623" t="s">
        <v>267</v>
      </c>
      <c r="J84" s="624" t="s">
        <v>267</v>
      </c>
      <c r="K84" s="662"/>
      <c r="L84" s="624"/>
      <c r="M84" s="536"/>
      <c r="N84" s="538"/>
      <c r="O84" s="622" t="s">
        <v>267</v>
      </c>
      <c r="P84" s="703" t="str">
        <f t="shared" si="6"/>
        <v>-</v>
      </c>
      <c r="S84" s="10"/>
      <c r="T84" s="10"/>
      <c r="U84" s="10"/>
      <c r="V84" s="10"/>
      <c r="W84" s="10"/>
      <c r="X84" s="10"/>
      <c r="Y84" s="10"/>
    </row>
    <row r="85" spans="1:25" s="10" customFormat="1" ht="26.25">
      <c r="A85" s="191" t="s">
        <v>108</v>
      </c>
      <c r="B85" s="192" t="s">
        <v>199</v>
      </c>
      <c r="C85" s="276"/>
      <c r="D85" s="545" t="s">
        <v>267</v>
      </c>
      <c r="E85" s="546" t="s">
        <v>267</v>
      </c>
      <c r="F85" s="546" t="s">
        <v>267</v>
      </c>
      <c r="G85" s="547" t="s">
        <v>267</v>
      </c>
      <c r="H85" s="619" t="s">
        <v>267</v>
      </c>
      <c r="I85" s="620" t="s">
        <v>267</v>
      </c>
      <c r="J85" s="621" t="s">
        <v>267</v>
      </c>
      <c r="K85" s="661"/>
      <c r="L85" s="621"/>
      <c r="M85" s="477"/>
      <c r="N85" s="479"/>
      <c r="O85" s="619" t="s">
        <v>267</v>
      </c>
      <c r="P85" s="703" t="str">
        <f t="shared" si="6"/>
        <v>-</v>
      </c>
      <c r="Q85" s="1"/>
      <c r="S85" s="1"/>
      <c r="T85" s="1"/>
    </row>
    <row r="86" spans="1:25" s="10" customFormat="1" ht="26.25">
      <c r="A86" s="191" t="s">
        <v>109</v>
      </c>
      <c r="B86" s="192" t="s">
        <v>200</v>
      </c>
      <c r="C86" s="276" t="s">
        <v>169</v>
      </c>
      <c r="D86" s="545" t="s">
        <v>267</v>
      </c>
      <c r="E86" s="546" t="s">
        <v>267</v>
      </c>
      <c r="F86" s="546" t="s">
        <v>267</v>
      </c>
      <c r="G86" s="547" t="s">
        <v>267</v>
      </c>
      <c r="H86" s="619" t="s">
        <v>267</v>
      </c>
      <c r="I86" s="620" t="s">
        <v>267</v>
      </c>
      <c r="J86" s="621" t="s">
        <v>267</v>
      </c>
      <c r="K86" s="661"/>
      <c r="L86" s="621"/>
      <c r="M86" s="477" t="e">
        <f t="shared" ref="M86:N86" si="52">M78+M82-M85</f>
        <v>#REF!</v>
      </c>
      <c r="N86" s="479" t="e">
        <f t="shared" si="52"/>
        <v>#REF!</v>
      </c>
      <c r="O86" s="619" t="s">
        <v>267</v>
      </c>
      <c r="P86" s="703" t="e">
        <f t="shared" si="6"/>
        <v>#REF!</v>
      </c>
      <c r="Q86" s="1"/>
      <c r="S86" s="1"/>
      <c r="T86" s="1"/>
      <c r="U86" s="1"/>
      <c r="V86" s="1"/>
      <c r="W86" s="1"/>
      <c r="X86" s="1"/>
      <c r="Y86" s="1"/>
    </row>
    <row r="87" spans="1:25">
      <c r="A87" s="193" t="s">
        <v>110</v>
      </c>
      <c r="B87" s="195" t="s">
        <v>5</v>
      </c>
      <c r="C87" s="277" t="s">
        <v>171</v>
      </c>
      <c r="D87" s="548" t="s">
        <v>267</v>
      </c>
      <c r="E87" s="549" t="s">
        <v>267</v>
      </c>
      <c r="F87" s="549" t="s">
        <v>267</v>
      </c>
      <c r="G87" s="550" t="s">
        <v>267</v>
      </c>
      <c r="H87" s="622" t="s">
        <v>267</v>
      </c>
      <c r="I87" s="623" t="s">
        <v>267</v>
      </c>
      <c r="J87" s="624" t="s">
        <v>267</v>
      </c>
      <c r="K87" s="662"/>
      <c r="L87" s="624"/>
      <c r="M87" s="536" t="e">
        <f t="shared" ref="M87:N87" si="53">M79+M83-M85</f>
        <v>#REF!</v>
      </c>
      <c r="N87" s="538" t="e">
        <f t="shared" si="53"/>
        <v>#REF!</v>
      </c>
      <c r="O87" s="622" t="s">
        <v>267</v>
      </c>
      <c r="P87" s="703" t="e">
        <f t="shared" ref="P87:P123" si="54">IF(M87=0,"-",N87/M87)</f>
        <v>#REF!</v>
      </c>
    </row>
    <row r="88" spans="1:25">
      <c r="A88" s="193" t="s">
        <v>111</v>
      </c>
      <c r="B88" s="195" t="s">
        <v>6</v>
      </c>
      <c r="C88" s="277" t="s">
        <v>170</v>
      </c>
      <c r="D88" s="548" t="s">
        <v>267</v>
      </c>
      <c r="E88" s="549" t="s">
        <v>267</v>
      </c>
      <c r="F88" s="549" t="s">
        <v>267</v>
      </c>
      <c r="G88" s="550" t="s">
        <v>267</v>
      </c>
      <c r="H88" s="622" t="s">
        <v>267</v>
      </c>
      <c r="I88" s="623" t="s">
        <v>267</v>
      </c>
      <c r="J88" s="624" t="s">
        <v>267</v>
      </c>
      <c r="K88" s="662"/>
      <c r="L88" s="624"/>
      <c r="M88" s="536" t="e">
        <f t="shared" ref="M88:N88" si="55">M80+M84</f>
        <v>#REF!</v>
      </c>
      <c r="N88" s="538" t="e">
        <f t="shared" si="55"/>
        <v>#REF!</v>
      </c>
      <c r="O88" s="622" t="s">
        <v>267</v>
      </c>
      <c r="P88" s="703" t="e">
        <f t="shared" si="54"/>
        <v>#REF!</v>
      </c>
      <c r="U88" s="10"/>
      <c r="V88" s="10"/>
      <c r="W88" s="10"/>
      <c r="X88" s="10"/>
      <c r="Y88" s="10"/>
    </row>
    <row r="89" spans="1:25" s="10" customFormat="1" ht="30.75" customHeight="1">
      <c r="A89" s="191" t="s">
        <v>112</v>
      </c>
      <c r="B89" s="192" t="s">
        <v>87</v>
      </c>
      <c r="C89" s="276" t="s">
        <v>172</v>
      </c>
      <c r="D89" s="554" t="s">
        <v>267</v>
      </c>
      <c r="E89" s="555" t="s">
        <v>267</v>
      </c>
      <c r="F89" s="555" t="s">
        <v>267</v>
      </c>
      <c r="G89" s="556" t="s">
        <v>267</v>
      </c>
      <c r="H89" s="628" t="s">
        <v>267</v>
      </c>
      <c r="I89" s="629" t="s">
        <v>267</v>
      </c>
      <c r="J89" s="630" t="s">
        <v>267</v>
      </c>
      <c r="K89" s="664"/>
      <c r="L89" s="630"/>
      <c r="M89" s="685" t="e">
        <f t="shared" ref="M89:N89" si="56">IF(M22=0,0,M86/M22)</f>
        <v>#REF!</v>
      </c>
      <c r="N89" s="686" t="e">
        <f t="shared" si="56"/>
        <v>#REF!</v>
      </c>
      <c r="O89" s="628" t="s">
        <v>267</v>
      </c>
      <c r="P89" s="703" t="e">
        <f t="shared" si="54"/>
        <v>#REF!</v>
      </c>
      <c r="Q89" s="1"/>
      <c r="S89" s="1"/>
      <c r="T89" s="1"/>
      <c r="U89" s="1"/>
      <c r="V89" s="1"/>
    </row>
    <row r="90" spans="1:25" ht="26.25">
      <c r="A90" s="193" t="s">
        <v>113</v>
      </c>
      <c r="B90" s="195" t="s">
        <v>88</v>
      </c>
      <c r="C90" s="277"/>
      <c r="D90" s="548" t="s">
        <v>267</v>
      </c>
      <c r="E90" s="549" t="s">
        <v>267</v>
      </c>
      <c r="F90" s="549" t="s">
        <v>267</v>
      </c>
      <c r="G90" s="550" t="s">
        <v>267</v>
      </c>
      <c r="H90" s="622" t="s">
        <v>267</v>
      </c>
      <c r="I90" s="623" t="s">
        <v>267</v>
      </c>
      <c r="J90" s="624" t="s">
        <v>267</v>
      </c>
      <c r="K90" s="662"/>
      <c r="L90" s="624"/>
      <c r="M90" s="536"/>
      <c r="N90" s="538"/>
      <c r="O90" s="622" t="s">
        <v>267</v>
      </c>
      <c r="P90" s="703" t="str">
        <f t="shared" si="54"/>
        <v>-</v>
      </c>
    </row>
    <row r="91" spans="1:25" ht="26.25">
      <c r="A91" s="193" t="s">
        <v>114</v>
      </c>
      <c r="B91" s="195" t="s">
        <v>89</v>
      </c>
      <c r="C91" s="277"/>
      <c r="D91" s="548" t="s">
        <v>267</v>
      </c>
      <c r="E91" s="549" t="s">
        <v>267</v>
      </c>
      <c r="F91" s="549" t="s">
        <v>267</v>
      </c>
      <c r="G91" s="550" t="s">
        <v>267</v>
      </c>
      <c r="H91" s="622" t="s">
        <v>267</v>
      </c>
      <c r="I91" s="623" t="s">
        <v>267</v>
      </c>
      <c r="J91" s="624" t="s">
        <v>267</v>
      </c>
      <c r="K91" s="662"/>
      <c r="L91" s="624"/>
      <c r="M91" s="536"/>
      <c r="N91" s="538"/>
      <c r="O91" s="622" t="s">
        <v>267</v>
      </c>
      <c r="P91" s="703" t="str">
        <f t="shared" si="54"/>
        <v>-</v>
      </c>
      <c r="S91" s="10"/>
      <c r="T91" s="10"/>
      <c r="U91" s="10"/>
      <c r="V91" s="10"/>
    </row>
    <row r="92" spans="1:25" ht="26.25">
      <c r="A92" s="193" t="s">
        <v>115</v>
      </c>
      <c r="B92" s="195" t="s">
        <v>90</v>
      </c>
      <c r="C92" s="277" t="s">
        <v>173</v>
      </c>
      <c r="D92" s="557" t="s">
        <v>267</v>
      </c>
      <c r="E92" s="558" t="s">
        <v>267</v>
      </c>
      <c r="F92" s="558" t="s">
        <v>267</v>
      </c>
      <c r="G92" s="559" t="s">
        <v>267</v>
      </c>
      <c r="H92" s="631" t="s">
        <v>267</v>
      </c>
      <c r="I92" s="632" t="s">
        <v>267</v>
      </c>
      <c r="J92" s="633" t="s">
        <v>267</v>
      </c>
      <c r="K92" s="665"/>
      <c r="L92" s="633"/>
      <c r="M92" s="687" t="e">
        <f t="shared" ref="M92:N92" si="57">M89+M90-M91</f>
        <v>#REF!</v>
      </c>
      <c r="N92" s="688" t="e">
        <f t="shared" si="57"/>
        <v>#REF!</v>
      </c>
      <c r="O92" s="631" t="s">
        <v>267</v>
      </c>
      <c r="P92" s="703" t="e">
        <f t="shared" si="54"/>
        <v>#REF!</v>
      </c>
      <c r="W92" s="10"/>
      <c r="X92" s="10"/>
      <c r="Y92" s="10"/>
    </row>
    <row r="93" spans="1:25" s="10" customFormat="1" ht="25.5">
      <c r="A93" s="191" t="s">
        <v>116</v>
      </c>
      <c r="B93" s="197" t="s">
        <v>206</v>
      </c>
      <c r="C93" s="276"/>
      <c r="D93" s="477"/>
      <c r="E93" s="478"/>
      <c r="F93" s="478"/>
      <c r="G93" s="479"/>
      <c r="H93" s="616" t="str">
        <f t="shared" ref="H93:J94" si="58">IF(D93=0,"-",E93/D93)</f>
        <v>-</v>
      </c>
      <c r="I93" s="617" t="str">
        <f t="shared" si="58"/>
        <v>-</v>
      </c>
      <c r="J93" s="618" t="str">
        <f t="shared" si="58"/>
        <v>-</v>
      </c>
      <c r="K93" s="656"/>
      <c r="L93" s="618"/>
      <c r="M93" s="477"/>
      <c r="N93" s="479"/>
      <c r="O93" s="701" t="str">
        <f t="shared" ref="O93:O94" si="59">IF(E93=0,"-",M93/E93)</f>
        <v>-</v>
      </c>
      <c r="P93" s="702" t="str">
        <f t="shared" si="54"/>
        <v>-</v>
      </c>
      <c r="Q93" s="1"/>
      <c r="S93" s="1"/>
      <c r="T93" s="1"/>
      <c r="U93" s="1"/>
      <c r="V93" s="1"/>
      <c r="W93" s="1"/>
      <c r="X93" s="1"/>
      <c r="Y93" s="1"/>
    </row>
    <row r="94" spans="1:25">
      <c r="A94" s="206" t="s">
        <v>117</v>
      </c>
      <c r="B94" s="207" t="s">
        <v>175</v>
      </c>
      <c r="C94" s="279"/>
      <c r="D94" s="560"/>
      <c r="E94" s="561"/>
      <c r="F94" s="561">
        <f>Сравн._табл.!F9</f>
        <v>0</v>
      </c>
      <c r="G94" s="562">
        <f>F100</f>
        <v>0</v>
      </c>
      <c r="H94" s="634" t="str">
        <f t="shared" si="58"/>
        <v>-</v>
      </c>
      <c r="I94" s="635" t="str">
        <f t="shared" si="58"/>
        <v>-</v>
      </c>
      <c r="J94" s="636" t="str">
        <f t="shared" si="58"/>
        <v>-</v>
      </c>
      <c r="K94" s="666"/>
      <c r="L94" s="636"/>
      <c r="M94" s="560">
        <f>Сравн._табл.!F9</f>
        <v>0</v>
      </c>
      <c r="N94" s="562">
        <f>M100</f>
        <v>0</v>
      </c>
      <c r="O94" s="704" t="str">
        <f t="shared" si="59"/>
        <v>-</v>
      </c>
      <c r="P94" s="705" t="str">
        <f t="shared" si="54"/>
        <v>-</v>
      </c>
    </row>
    <row r="95" spans="1:25">
      <c r="A95" s="193" t="s">
        <v>118</v>
      </c>
      <c r="B95" s="196" t="s">
        <v>97</v>
      </c>
      <c r="C95" s="277" t="s">
        <v>176</v>
      </c>
      <c r="D95" s="557" t="s">
        <v>267</v>
      </c>
      <c r="E95" s="558" t="s">
        <v>267</v>
      </c>
      <c r="F95" s="558" t="s">
        <v>267</v>
      </c>
      <c r="G95" s="559" t="s">
        <v>267</v>
      </c>
      <c r="H95" s="631" t="s">
        <v>267</v>
      </c>
      <c r="I95" s="632" t="s">
        <v>267</v>
      </c>
      <c r="J95" s="633" t="s">
        <v>267</v>
      </c>
      <c r="K95" s="665"/>
      <c r="L95" s="633"/>
      <c r="M95" s="687" t="e">
        <f t="shared" ref="M95:N95" si="60">IF(M23=0,0,M87/M23)</f>
        <v>#REF!</v>
      </c>
      <c r="N95" s="688" t="e">
        <f t="shared" si="60"/>
        <v>#REF!</v>
      </c>
      <c r="O95" s="631" t="s">
        <v>267</v>
      </c>
      <c r="P95" s="703" t="e">
        <f t="shared" si="54"/>
        <v>#REF!</v>
      </c>
      <c r="S95" s="10"/>
      <c r="T95" s="10"/>
      <c r="U95" s="10"/>
      <c r="V95" s="10"/>
    </row>
    <row r="96" spans="1:25" ht="25.5">
      <c r="A96" s="193" t="s">
        <v>119</v>
      </c>
      <c r="B96" s="196" t="s">
        <v>91</v>
      </c>
      <c r="C96" s="277" t="s">
        <v>177</v>
      </c>
      <c r="D96" s="563" t="s">
        <v>267</v>
      </c>
      <c r="E96" s="564" t="s">
        <v>267</v>
      </c>
      <c r="F96" s="564" t="s">
        <v>267</v>
      </c>
      <c r="G96" s="565" t="s">
        <v>267</v>
      </c>
      <c r="H96" s="637" t="s">
        <v>267</v>
      </c>
      <c r="I96" s="638" t="s">
        <v>267</v>
      </c>
      <c r="J96" s="639" t="s">
        <v>267</v>
      </c>
      <c r="K96" s="667"/>
      <c r="L96" s="639"/>
      <c r="M96" s="571">
        <f t="shared" ref="M96:N96" si="61">IF(M94=0,0,M95/M94)</f>
        <v>0</v>
      </c>
      <c r="N96" s="573">
        <f t="shared" si="61"/>
        <v>0</v>
      </c>
      <c r="O96" s="637" t="s">
        <v>267</v>
      </c>
      <c r="P96" s="703" t="str">
        <f t="shared" si="54"/>
        <v>-</v>
      </c>
      <c r="W96" s="10"/>
      <c r="X96" s="10"/>
      <c r="Y96" s="10"/>
    </row>
    <row r="97" spans="1:25">
      <c r="A97" s="193" t="s">
        <v>120</v>
      </c>
      <c r="B97" s="196" t="s">
        <v>92</v>
      </c>
      <c r="C97" s="277"/>
      <c r="D97" s="548" t="s">
        <v>267</v>
      </c>
      <c r="E97" s="549" t="s">
        <v>267</v>
      </c>
      <c r="F97" s="549" t="s">
        <v>267</v>
      </c>
      <c r="G97" s="550" t="s">
        <v>267</v>
      </c>
      <c r="H97" s="622" t="s">
        <v>267</v>
      </c>
      <c r="I97" s="623" t="s">
        <v>267</v>
      </c>
      <c r="J97" s="624" t="s">
        <v>267</v>
      </c>
      <c r="K97" s="662"/>
      <c r="L97" s="624"/>
      <c r="M97" s="536"/>
      <c r="N97" s="538"/>
      <c r="O97" s="622" t="s">
        <v>267</v>
      </c>
      <c r="P97" s="703" t="str">
        <f t="shared" si="54"/>
        <v>-</v>
      </c>
    </row>
    <row r="98" spans="1:25" ht="25.5">
      <c r="A98" s="193" t="s">
        <v>121</v>
      </c>
      <c r="B98" s="196" t="s">
        <v>93</v>
      </c>
      <c r="C98" s="277"/>
      <c r="D98" s="548" t="s">
        <v>267</v>
      </c>
      <c r="E98" s="549" t="s">
        <v>267</v>
      </c>
      <c r="F98" s="549" t="s">
        <v>267</v>
      </c>
      <c r="G98" s="550" t="s">
        <v>267</v>
      </c>
      <c r="H98" s="622" t="s">
        <v>267</v>
      </c>
      <c r="I98" s="623" t="s">
        <v>267</v>
      </c>
      <c r="J98" s="624" t="s">
        <v>267</v>
      </c>
      <c r="K98" s="662"/>
      <c r="L98" s="624"/>
      <c r="M98" s="536"/>
      <c r="N98" s="538"/>
      <c r="O98" s="622" t="s">
        <v>267</v>
      </c>
      <c r="P98" s="703" t="str">
        <f t="shared" si="54"/>
        <v>-</v>
      </c>
    </row>
    <row r="99" spans="1:25">
      <c r="A99" s="193" t="s">
        <v>122</v>
      </c>
      <c r="B99" s="196" t="s">
        <v>95</v>
      </c>
      <c r="C99" s="277" t="s">
        <v>178</v>
      </c>
      <c r="D99" s="557" t="s">
        <v>267</v>
      </c>
      <c r="E99" s="558" t="s">
        <v>267</v>
      </c>
      <c r="F99" s="558" t="s">
        <v>267</v>
      </c>
      <c r="G99" s="559" t="s">
        <v>267</v>
      </c>
      <c r="H99" s="631" t="s">
        <v>267</v>
      </c>
      <c r="I99" s="632" t="s">
        <v>267</v>
      </c>
      <c r="J99" s="633" t="s">
        <v>267</v>
      </c>
      <c r="K99" s="665"/>
      <c r="L99" s="633"/>
      <c r="M99" s="687" t="e">
        <f t="shared" ref="M99:N99" si="62">M95+M97-M98</f>
        <v>#REF!</v>
      </c>
      <c r="N99" s="688" t="e">
        <f t="shared" si="62"/>
        <v>#REF!</v>
      </c>
      <c r="O99" s="631" t="s">
        <v>267</v>
      </c>
      <c r="P99" s="703" t="e">
        <f t="shared" si="54"/>
        <v>#REF!</v>
      </c>
    </row>
    <row r="100" spans="1:25">
      <c r="A100" s="206" t="s">
        <v>123</v>
      </c>
      <c r="B100" s="207" t="s">
        <v>3</v>
      </c>
      <c r="C100" s="279"/>
      <c r="D100" s="566" t="s">
        <v>267</v>
      </c>
      <c r="E100" s="567" t="s">
        <v>267</v>
      </c>
      <c r="F100" s="561">
        <f>Сравн._табл.!F20</f>
        <v>0</v>
      </c>
      <c r="G100" s="562">
        <f>Сравн._табл.!F21</f>
        <v>0</v>
      </c>
      <c r="H100" s="640" t="s">
        <v>267</v>
      </c>
      <c r="I100" s="641" t="s">
        <v>267</v>
      </c>
      <c r="J100" s="636" t="str">
        <f t="shared" ref="J100:J103" si="63">IF(F100=0,"-",G100/F100)</f>
        <v>-</v>
      </c>
      <c r="K100" s="666"/>
      <c r="L100" s="636"/>
      <c r="M100" s="560">
        <f>Сравн._табл.!F23</f>
        <v>0</v>
      </c>
      <c r="N100" s="562">
        <f>Сравн._табл.!F28</f>
        <v>0</v>
      </c>
      <c r="O100" s="704" t="s">
        <v>267</v>
      </c>
      <c r="P100" s="705" t="str">
        <f t="shared" si="54"/>
        <v>-</v>
      </c>
    </row>
    <row r="101" spans="1:25" ht="25.5">
      <c r="A101" s="193" t="s">
        <v>124</v>
      </c>
      <c r="B101" s="196" t="s">
        <v>304</v>
      </c>
      <c r="C101" s="277" t="s">
        <v>179</v>
      </c>
      <c r="D101" s="527">
        <f t="shared" ref="D101:G101" si="64">IF(D94=0,0,D100/D94)</f>
        <v>0</v>
      </c>
      <c r="E101" s="528">
        <f t="shared" si="64"/>
        <v>0</v>
      </c>
      <c r="F101" s="528">
        <f t="shared" si="64"/>
        <v>0</v>
      </c>
      <c r="G101" s="529">
        <f t="shared" si="64"/>
        <v>0</v>
      </c>
      <c r="H101" s="642" t="s">
        <v>267</v>
      </c>
      <c r="I101" s="643" t="s">
        <v>267</v>
      </c>
      <c r="J101" s="609" t="str">
        <f t="shared" si="63"/>
        <v>-</v>
      </c>
      <c r="K101" s="653"/>
      <c r="L101" s="609"/>
      <c r="M101" s="527">
        <f t="shared" ref="M101:N101" si="65">IF(M94=0,0,M100/M94)</f>
        <v>0</v>
      </c>
      <c r="N101" s="529">
        <f t="shared" si="65"/>
        <v>0</v>
      </c>
      <c r="O101" s="631" t="s">
        <v>267</v>
      </c>
      <c r="P101" s="696" t="str">
        <f t="shared" si="54"/>
        <v>-</v>
      </c>
    </row>
    <row r="102" spans="1:25" s="10" customFormat="1" ht="26.25">
      <c r="A102" s="191" t="s">
        <v>125</v>
      </c>
      <c r="B102" s="192" t="s">
        <v>540</v>
      </c>
      <c r="C102" s="276"/>
      <c r="D102" s="477"/>
      <c r="E102" s="478"/>
      <c r="F102" s="478"/>
      <c r="G102" s="479"/>
      <c r="H102" s="616" t="str">
        <f t="shared" ref="H102:I103" si="66">IF(D102=0,"-",E102/D102)</f>
        <v>-</v>
      </c>
      <c r="I102" s="617" t="str">
        <f t="shared" si="66"/>
        <v>-</v>
      </c>
      <c r="J102" s="618" t="str">
        <f t="shared" si="63"/>
        <v>-</v>
      </c>
      <c r="K102" s="656"/>
      <c r="L102" s="618"/>
      <c r="M102" s="477"/>
      <c r="N102" s="479"/>
      <c r="O102" s="701" t="str">
        <f t="shared" ref="O102:O103" si="67">IF(E102=0,"-",M102/E102)</f>
        <v>-</v>
      </c>
      <c r="P102" s="702" t="str">
        <f t="shared" si="54"/>
        <v>-</v>
      </c>
      <c r="Q102" s="1"/>
      <c r="S102" s="1"/>
      <c r="T102" s="1"/>
      <c r="U102" s="1"/>
      <c r="V102" s="1"/>
      <c r="W102" s="1"/>
      <c r="X102" s="1"/>
      <c r="Y102" s="1"/>
    </row>
    <row r="103" spans="1:25">
      <c r="A103" s="206" t="s">
        <v>126</v>
      </c>
      <c r="B103" s="207" t="s">
        <v>2</v>
      </c>
      <c r="C103" s="279"/>
      <c r="D103" s="568"/>
      <c r="E103" s="569"/>
      <c r="F103" s="569">
        <f>Сравн._табл.!F54</f>
        <v>0</v>
      </c>
      <c r="G103" s="570">
        <f>F108</f>
        <v>0</v>
      </c>
      <c r="H103" s="634" t="str">
        <f t="shared" si="66"/>
        <v>-</v>
      </c>
      <c r="I103" s="635" t="str">
        <f t="shared" si="66"/>
        <v>-</v>
      </c>
      <c r="J103" s="636" t="str">
        <f t="shared" si="63"/>
        <v>-</v>
      </c>
      <c r="K103" s="666"/>
      <c r="L103" s="636"/>
      <c r="M103" s="568">
        <f>Сравн._табл.!F54</f>
        <v>0</v>
      </c>
      <c r="N103" s="570">
        <f>M108</f>
        <v>0</v>
      </c>
      <c r="O103" s="706" t="str">
        <f t="shared" si="67"/>
        <v>-</v>
      </c>
      <c r="P103" s="707" t="str">
        <f t="shared" si="54"/>
        <v>-</v>
      </c>
    </row>
    <row r="104" spans="1:25">
      <c r="A104" s="193" t="s">
        <v>127</v>
      </c>
      <c r="B104" s="196" t="s">
        <v>96</v>
      </c>
      <c r="C104" s="277" t="s">
        <v>180</v>
      </c>
      <c r="D104" s="557" t="s">
        <v>267</v>
      </c>
      <c r="E104" s="558" t="s">
        <v>267</v>
      </c>
      <c r="F104" s="558" t="s">
        <v>267</v>
      </c>
      <c r="G104" s="559" t="s">
        <v>267</v>
      </c>
      <c r="H104" s="631" t="s">
        <v>267</v>
      </c>
      <c r="I104" s="632" t="s">
        <v>267</v>
      </c>
      <c r="J104" s="633" t="s">
        <v>267</v>
      </c>
      <c r="K104" s="665"/>
      <c r="L104" s="633"/>
      <c r="M104" s="689">
        <f>IF(M26=0,0,M88/M26/M15)</f>
        <v>0</v>
      </c>
      <c r="N104" s="690">
        <f>IF(N26=0,0,N88/N26/N15)</f>
        <v>0</v>
      </c>
      <c r="O104" s="631" t="s">
        <v>267</v>
      </c>
      <c r="P104" s="703" t="str">
        <f t="shared" si="54"/>
        <v>-</v>
      </c>
      <c r="S104" s="10"/>
      <c r="T104" s="10"/>
      <c r="U104" s="10"/>
      <c r="V104" s="10"/>
    </row>
    <row r="105" spans="1:25" ht="25.5">
      <c r="A105" s="193" t="s">
        <v>128</v>
      </c>
      <c r="B105" s="196" t="s">
        <v>91</v>
      </c>
      <c r="C105" s="277" t="s">
        <v>181</v>
      </c>
      <c r="D105" s="563" t="s">
        <v>267</v>
      </c>
      <c r="E105" s="564" t="s">
        <v>267</v>
      </c>
      <c r="F105" s="564" t="s">
        <v>267</v>
      </c>
      <c r="G105" s="565" t="s">
        <v>267</v>
      </c>
      <c r="H105" s="637" t="s">
        <v>267</v>
      </c>
      <c r="I105" s="638" t="s">
        <v>267</v>
      </c>
      <c r="J105" s="639" t="s">
        <v>267</v>
      </c>
      <c r="K105" s="667"/>
      <c r="L105" s="639"/>
      <c r="M105" s="571">
        <f t="shared" ref="M105:N105" si="68">IF(M103=0,0,M104/M103)</f>
        <v>0</v>
      </c>
      <c r="N105" s="573">
        <f t="shared" si="68"/>
        <v>0</v>
      </c>
      <c r="O105" s="637" t="s">
        <v>267</v>
      </c>
      <c r="P105" s="703" t="str">
        <f t="shared" si="54"/>
        <v>-</v>
      </c>
      <c r="W105" s="10"/>
      <c r="X105" s="10"/>
      <c r="Y105" s="10"/>
    </row>
    <row r="106" spans="1:25">
      <c r="A106" s="193" t="s">
        <v>129</v>
      </c>
      <c r="B106" s="196" t="s">
        <v>92</v>
      </c>
      <c r="C106" s="277"/>
      <c r="D106" s="548" t="s">
        <v>267</v>
      </c>
      <c r="E106" s="549" t="s">
        <v>267</v>
      </c>
      <c r="F106" s="549" t="s">
        <v>267</v>
      </c>
      <c r="G106" s="550" t="s">
        <v>267</v>
      </c>
      <c r="H106" s="622" t="s">
        <v>267</v>
      </c>
      <c r="I106" s="623" t="s">
        <v>267</v>
      </c>
      <c r="J106" s="624" t="s">
        <v>267</v>
      </c>
      <c r="K106" s="662"/>
      <c r="L106" s="624"/>
      <c r="M106" s="536"/>
      <c r="N106" s="538"/>
      <c r="O106" s="622" t="s">
        <v>267</v>
      </c>
      <c r="P106" s="703" t="str">
        <f t="shared" si="54"/>
        <v>-</v>
      </c>
    </row>
    <row r="107" spans="1:25">
      <c r="A107" s="193" t="s">
        <v>130</v>
      </c>
      <c r="B107" s="196" t="s">
        <v>95</v>
      </c>
      <c r="C107" s="277" t="s">
        <v>182</v>
      </c>
      <c r="D107" s="557" t="s">
        <v>267</v>
      </c>
      <c r="E107" s="558" t="s">
        <v>267</v>
      </c>
      <c r="F107" s="558" t="s">
        <v>267</v>
      </c>
      <c r="G107" s="559" t="s">
        <v>267</v>
      </c>
      <c r="H107" s="631" t="s">
        <v>267</v>
      </c>
      <c r="I107" s="632" t="s">
        <v>267</v>
      </c>
      <c r="J107" s="633" t="s">
        <v>267</v>
      </c>
      <c r="K107" s="665"/>
      <c r="L107" s="633"/>
      <c r="M107" s="689">
        <f t="shared" ref="M107:N107" si="69">M104+M106</f>
        <v>0</v>
      </c>
      <c r="N107" s="690">
        <f t="shared" si="69"/>
        <v>0</v>
      </c>
      <c r="O107" s="631" t="s">
        <v>267</v>
      </c>
      <c r="P107" s="703" t="str">
        <f t="shared" si="54"/>
        <v>-</v>
      </c>
    </row>
    <row r="108" spans="1:25">
      <c r="A108" s="206" t="s">
        <v>131</v>
      </c>
      <c r="B108" s="207" t="s">
        <v>3</v>
      </c>
      <c r="C108" s="279"/>
      <c r="D108" s="566" t="s">
        <v>267</v>
      </c>
      <c r="E108" s="567" t="s">
        <v>267</v>
      </c>
      <c r="F108" s="569">
        <f>Сравн._табл.!F60</f>
        <v>0</v>
      </c>
      <c r="G108" s="570">
        <f>Сравн._табл.!F61</f>
        <v>0</v>
      </c>
      <c r="H108" s="640" t="s">
        <v>267</v>
      </c>
      <c r="I108" s="641" t="s">
        <v>267</v>
      </c>
      <c r="J108" s="636" t="str">
        <f t="shared" ref="J108:J116" si="70">IF(F108=0,"-",G108/F108)</f>
        <v>-</v>
      </c>
      <c r="K108" s="666"/>
      <c r="L108" s="636"/>
      <c r="M108" s="568">
        <f>Сравн._табл.!F56</f>
        <v>0</v>
      </c>
      <c r="N108" s="570">
        <f>Сравн._табл.!F57</f>
        <v>0</v>
      </c>
      <c r="O108" s="640" t="s">
        <v>267</v>
      </c>
      <c r="P108" s="707" t="str">
        <f t="shared" si="54"/>
        <v>-</v>
      </c>
    </row>
    <row r="109" spans="1:25" ht="25.5">
      <c r="A109" s="193" t="s">
        <v>132</v>
      </c>
      <c r="B109" s="196" t="s">
        <v>304</v>
      </c>
      <c r="C109" s="277" t="s">
        <v>183</v>
      </c>
      <c r="D109" s="571">
        <f t="shared" ref="D109:G109" si="71">IF(D103=0,0,D108/D103)</f>
        <v>0</v>
      </c>
      <c r="E109" s="572">
        <f t="shared" si="71"/>
        <v>0</v>
      </c>
      <c r="F109" s="572">
        <f t="shared" si="71"/>
        <v>0</v>
      </c>
      <c r="G109" s="573">
        <f t="shared" si="71"/>
        <v>0</v>
      </c>
      <c r="H109" s="642" t="s">
        <v>267</v>
      </c>
      <c r="I109" s="643" t="s">
        <v>267</v>
      </c>
      <c r="J109" s="609" t="str">
        <f t="shared" si="70"/>
        <v>-</v>
      </c>
      <c r="K109" s="653"/>
      <c r="L109" s="609"/>
      <c r="M109" s="527">
        <f t="shared" ref="M109:N109" si="72">IF(M103=0,0,M108/M103)</f>
        <v>0</v>
      </c>
      <c r="N109" s="529">
        <f t="shared" si="72"/>
        <v>0</v>
      </c>
      <c r="O109" s="631" t="s">
        <v>267</v>
      </c>
      <c r="P109" s="696" t="str">
        <f t="shared" si="54"/>
        <v>-</v>
      </c>
    </row>
    <row r="110" spans="1:25" s="10" customFormat="1" ht="25.5">
      <c r="A110" s="191" t="s">
        <v>133</v>
      </c>
      <c r="B110" s="197" t="s">
        <v>98</v>
      </c>
      <c r="C110" s="276" t="s">
        <v>188</v>
      </c>
      <c r="D110" s="477" t="e">
        <f t="shared" ref="D110:G110" si="73">D111+D114</f>
        <v>#REF!</v>
      </c>
      <c r="E110" s="478" t="e">
        <f t="shared" si="73"/>
        <v>#REF!</v>
      </c>
      <c r="F110" s="478" t="e">
        <f t="shared" si="73"/>
        <v>#REF!</v>
      </c>
      <c r="G110" s="479" t="e">
        <f t="shared" si="73"/>
        <v>#REF!</v>
      </c>
      <c r="H110" s="616" t="e">
        <f t="shared" ref="H110:I116" si="74">IF(D110=0,"-",E110/D110)</f>
        <v>#REF!</v>
      </c>
      <c r="I110" s="617" t="e">
        <f t="shared" si="74"/>
        <v>#REF!</v>
      </c>
      <c r="J110" s="618" t="e">
        <f t="shared" si="70"/>
        <v>#REF!</v>
      </c>
      <c r="K110" s="656"/>
      <c r="L110" s="618"/>
      <c r="M110" s="477" t="e">
        <f t="shared" ref="M110:N110" si="75">M111+M114</f>
        <v>#REF!</v>
      </c>
      <c r="N110" s="479" t="e">
        <f t="shared" si="75"/>
        <v>#REF!</v>
      </c>
      <c r="O110" s="701" t="e">
        <f t="shared" ref="O110:O116" si="76">IF(E110=0,"-",M110/E110)</f>
        <v>#REF!</v>
      </c>
      <c r="P110" s="702" t="e">
        <f t="shared" si="54"/>
        <v>#REF!</v>
      </c>
      <c r="Q110" s="1"/>
      <c r="S110" s="1"/>
      <c r="T110" s="1"/>
      <c r="U110" s="1"/>
      <c r="V110" s="1"/>
      <c r="W110" s="1"/>
      <c r="X110" s="1"/>
      <c r="Y110" s="1"/>
    </row>
    <row r="111" spans="1:25">
      <c r="A111" s="193" t="s">
        <v>134</v>
      </c>
      <c r="B111" s="195" t="s">
        <v>5</v>
      </c>
      <c r="C111" s="277"/>
      <c r="D111" s="536" t="e">
        <f>'годовая смета'!#REF!</f>
        <v>#REF!</v>
      </c>
      <c r="E111" s="537" t="e">
        <f>'годовая смета'!#REF!</f>
        <v>#REF!</v>
      </c>
      <c r="F111" s="537" t="e">
        <f t="shared" ref="F111:G111" si="77">SUM(F112:F113)</f>
        <v>#REF!</v>
      </c>
      <c r="G111" s="538" t="e">
        <f t="shared" si="77"/>
        <v>#REF!</v>
      </c>
      <c r="H111" s="607" t="e">
        <f t="shared" si="74"/>
        <v>#REF!</v>
      </c>
      <c r="I111" s="608" t="e">
        <f t="shared" si="74"/>
        <v>#REF!</v>
      </c>
      <c r="J111" s="609" t="e">
        <f t="shared" si="70"/>
        <v>#REF!</v>
      </c>
      <c r="K111" s="653"/>
      <c r="L111" s="609"/>
      <c r="M111" s="536" t="e">
        <f t="shared" ref="M111:N111" si="78">SUM(M112:M113)</f>
        <v>#REF!</v>
      </c>
      <c r="N111" s="538" t="e">
        <f t="shared" si="78"/>
        <v>#REF!</v>
      </c>
      <c r="O111" s="695" t="e">
        <f t="shared" si="76"/>
        <v>#REF!</v>
      </c>
      <c r="P111" s="696" t="e">
        <f t="shared" si="54"/>
        <v>#REF!</v>
      </c>
    </row>
    <row r="112" spans="1:25" s="87" customFormat="1" outlineLevel="1">
      <c r="A112" s="206"/>
      <c r="B112" s="208" t="s">
        <v>368</v>
      </c>
      <c r="C112" s="279"/>
      <c r="D112" s="574"/>
      <c r="E112" s="575"/>
      <c r="F112" s="575" t="e">
        <f>F94*F25/12*M7+F100*F25/12*M8</f>
        <v>#REF!</v>
      </c>
      <c r="G112" s="576" t="e">
        <f>G94*G25/12*N7+G100*G25/12*N8</f>
        <v>#REF!</v>
      </c>
      <c r="H112" s="634" t="str">
        <f t="shared" si="74"/>
        <v>-</v>
      </c>
      <c r="I112" s="635" t="str">
        <f t="shared" si="74"/>
        <v>-</v>
      </c>
      <c r="J112" s="636" t="e">
        <f t="shared" si="70"/>
        <v>#REF!</v>
      </c>
      <c r="K112" s="666"/>
      <c r="L112" s="636"/>
      <c r="M112" s="574" t="e">
        <f>M94*M25/12*M7+M100*M25/12*M8</f>
        <v>#REF!</v>
      </c>
      <c r="N112" s="576" t="e">
        <f>N94*N25/12*N7+N100*N25/12*N8</f>
        <v>#REF!</v>
      </c>
      <c r="O112" s="706" t="str">
        <f t="shared" si="76"/>
        <v>-</v>
      </c>
      <c r="P112" s="707" t="e">
        <f t="shared" si="54"/>
        <v>#REF!</v>
      </c>
      <c r="S112" s="10"/>
      <c r="T112" s="10"/>
      <c r="U112" s="10"/>
      <c r="V112" s="10"/>
      <c r="W112" s="1"/>
      <c r="X112" s="1"/>
      <c r="Y112" s="1"/>
    </row>
    <row r="113" spans="1:25" s="87" customFormat="1" outlineLevel="1">
      <c r="A113" s="206"/>
      <c r="B113" s="208" t="s">
        <v>369</v>
      </c>
      <c r="C113" s="279"/>
      <c r="D113" s="574"/>
      <c r="E113" s="575"/>
      <c r="F113" s="575"/>
      <c r="G113" s="576"/>
      <c r="H113" s="634" t="str">
        <f t="shared" si="74"/>
        <v>-</v>
      </c>
      <c r="I113" s="635" t="str">
        <f t="shared" si="74"/>
        <v>-</v>
      </c>
      <c r="J113" s="636" t="str">
        <f t="shared" si="70"/>
        <v>-</v>
      </c>
      <c r="K113" s="666"/>
      <c r="L113" s="636"/>
      <c r="M113" s="574"/>
      <c r="N113" s="576"/>
      <c r="O113" s="706" t="str">
        <f t="shared" si="76"/>
        <v>-</v>
      </c>
      <c r="P113" s="707" t="str">
        <f t="shared" si="54"/>
        <v>-</v>
      </c>
      <c r="S113" s="1"/>
      <c r="T113" s="1"/>
      <c r="U113" s="1"/>
      <c r="V113" s="1"/>
      <c r="W113" s="10"/>
      <c r="X113" s="10"/>
      <c r="Y113" s="10"/>
    </row>
    <row r="114" spans="1:25" ht="27" customHeight="1">
      <c r="A114" s="193" t="s">
        <v>135</v>
      </c>
      <c r="B114" s="195" t="s">
        <v>6</v>
      </c>
      <c r="C114" s="277"/>
      <c r="D114" s="536"/>
      <c r="E114" s="537"/>
      <c r="F114" s="537">
        <f>SUM(F115:F116)</f>
        <v>0</v>
      </c>
      <c r="G114" s="538">
        <f>SUM(G115:G116)</f>
        <v>0</v>
      </c>
      <c r="H114" s="607" t="str">
        <f t="shared" si="74"/>
        <v>-</v>
      </c>
      <c r="I114" s="608" t="str">
        <f t="shared" si="74"/>
        <v>-</v>
      </c>
      <c r="J114" s="609" t="str">
        <f t="shared" si="70"/>
        <v>-</v>
      </c>
      <c r="K114" s="653"/>
      <c r="L114" s="609"/>
      <c r="M114" s="536">
        <f t="shared" ref="M114:N114" si="79">SUM(M115:M116)</f>
        <v>0</v>
      </c>
      <c r="N114" s="538">
        <f t="shared" si="79"/>
        <v>0</v>
      </c>
      <c r="O114" s="695" t="str">
        <f t="shared" si="76"/>
        <v>-</v>
      </c>
      <c r="P114" s="696" t="str">
        <f t="shared" si="54"/>
        <v>-</v>
      </c>
      <c r="S114" s="87"/>
      <c r="T114" s="87"/>
      <c r="U114" s="87"/>
      <c r="V114" s="87"/>
    </row>
    <row r="115" spans="1:25" s="87" customFormat="1" outlineLevel="1">
      <c r="A115" s="206" t="s">
        <v>134</v>
      </c>
      <c r="B115" s="208" t="s">
        <v>368</v>
      </c>
      <c r="C115" s="279"/>
      <c r="D115" s="574"/>
      <c r="E115" s="575"/>
      <c r="F115" s="575">
        <f>(F26/12*F108*M8+F26/12*F103*M7)*M15</f>
        <v>0</v>
      </c>
      <c r="G115" s="576">
        <f>(G26/12*G108*N8+G26/12*G103*N7)*N15</f>
        <v>0</v>
      </c>
      <c r="H115" s="634" t="str">
        <f t="shared" si="74"/>
        <v>-</v>
      </c>
      <c r="I115" s="635" t="str">
        <f t="shared" si="74"/>
        <v>-</v>
      </c>
      <c r="J115" s="636" t="str">
        <f t="shared" si="70"/>
        <v>-</v>
      </c>
      <c r="K115" s="666"/>
      <c r="L115" s="636"/>
      <c r="M115" s="574">
        <f>(M26/12*M108*M8+M26/12*M103*M7)*M15</f>
        <v>0</v>
      </c>
      <c r="N115" s="576">
        <f>(N26/12*N108*N8+N26/12*N103*N7)*N15</f>
        <v>0</v>
      </c>
      <c r="O115" s="706" t="str">
        <f t="shared" si="76"/>
        <v>-</v>
      </c>
      <c r="P115" s="707" t="str">
        <f t="shared" si="54"/>
        <v>-</v>
      </c>
    </row>
    <row r="116" spans="1:25" s="87" customFormat="1" outlineLevel="1">
      <c r="A116" s="206" t="s">
        <v>135</v>
      </c>
      <c r="B116" s="208" t="s">
        <v>369</v>
      </c>
      <c r="C116" s="279"/>
      <c r="D116" s="574"/>
      <c r="E116" s="575"/>
      <c r="F116" s="575">
        <f>-(F26/12*F108*F127*M8+F26/12*F103*F127*M7)*M15</f>
        <v>0</v>
      </c>
      <c r="G116" s="576">
        <f>-(G26/12*G108*G127*N8+G26/12*G103*G127*N7)*N15</f>
        <v>0</v>
      </c>
      <c r="H116" s="634" t="str">
        <f t="shared" si="74"/>
        <v>-</v>
      </c>
      <c r="I116" s="635" t="str">
        <f t="shared" si="74"/>
        <v>-</v>
      </c>
      <c r="J116" s="636" t="str">
        <f t="shared" si="70"/>
        <v>-</v>
      </c>
      <c r="K116" s="666"/>
      <c r="L116" s="636"/>
      <c r="M116" s="574">
        <f>-(M26/12*M108*M127*M8+M26/12*M103*M127*M7)*M15</f>
        <v>0</v>
      </c>
      <c r="N116" s="576">
        <f>-(N26/12*N108*N127*N8+N26/12*N103*N127*N7)*N15</f>
        <v>0</v>
      </c>
      <c r="O116" s="706" t="str">
        <f t="shared" si="76"/>
        <v>-</v>
      </c>
      <c r="P116" s="707" t="str">
        <f t="shared" si="54"/>
        <v>-</v>
      </c>
      <c r="S116" s="1"/>
      <c r="T116" s="1"/>
      <c r="U116" s="1"/>
      <c r="V116" s="1"/>
    </row>
    <row r="117" spans="1:25" s="63" customFormat="1" ht="26.25" outlineLevel="1">
      <c r="A117" s="513" t="s">
        <v>136</v>
      </c>
      <c r="B117" s="514" t="s">
        <v>519</v>
      </c>
      <c r="C117" s="515"/>
      <c r="D117" s="577"/>
      <c r="E117" s="578"/>
      <c r="F117" s="578"/>
      <c r="G117" s="579"/>
      <c r="H117" s="644"/>
      <c r="I117" s="645"/>
      <c r="J117" s="646"/>
      <c r="K117" s="668"/>
      <c r="L117" s="646"/>
      <c r="M117" s="577"/>
      <c r="N117" s="579"/>
      <c r="O117" s="708"/>
      <c r="P117" s="709" t="str">
        <f t="shared" si="54"/>
        <v>-</v>
      </c>
      <c r="S117" s="87"/>
      <c r="T117" s="87"/>
      <c r="U117" s="87"/>
      <c r="V117" s="87"/>
      <c r="W117" s="1"/>
      <c r="X117" s="1"/>
      <c r="Y117" s="1"/>
    </row>
    <row r="118" spans="1:25" s="10" customFormat="1" ht="25.5">
      <c r="A118" s="191" t="s">
        <v>137</v>
      </c>
      <c r="B118" s="197" t="s">
        <v>99</v>
      </c>
      <c r="C118" s="276"/>
      <c r="D118" s="580"/>
      <c r="E118" s="581"/>
      <c r="F118" s="581"/>
      <c r="G118" s="582"/>
      <c r="H118" s="616" t="str">
        <f t="shared" ref="H118:J123" si="80">IF(D118=0,"-",E118/D118)</f>
        <v>-</v>
      </c>
      <c r="I118" s="617" t="str">
        <f t="shared" si="80"/>
        <v>-</v>
      </c>
      <c r="J118" s="618" t="str">
        <f t="shared" si="80"/>
        <v>-</v>
      </c>
      <c r="K118" s="656"/>
      <c r="L118" s="618"/>
      <c r="M118" s="580"/>
      <c r="N118" s="582"/>
      <c r="O118" s="701" t="str">
        <f t="shared" ref="O118:O123" si="81">IF(E118=0,"-",M118/E118)</f>
        <v>-</v>
      </c>
      <c r="P118" s="702" t="str">
        <f t="shared" si="54"/>
        <v>-</v>
      </c>
      <c r="Q118" s="1"/>
      <c r="S118" s="87"/>
      <c r="T118" s="87"/>
      <c r="U118" s="87"/>
      <c r="V118" s="87"/>
      <c r="W118" s="87"/>
      <c r="X118" s="87"/>
      <c r="Y118" s="87"/>
    </row>
    <row r="119" spans="1:25" s="10" customFormat="1" ht="57.75" customHeight="1">
      <c r="A119" s="409" t="s">
        <v>140</v>
      </c>
      <c r="B119" s="415" t="s">
        <v>536</v>
      </c>
      <c r="C119" s="276"/>
      <c r="D119" s="580" t="e">
        <f>D110-D27+D117</f>
        <v>#REF!</v>
      </c>
      <c r="E119" s="581" t="e">
        <f t="shared" ref="E119:G119" si="82">E110-E27</f>
        <v>#REF!</v>
      </c>
      <c r="F119" s="581" t="e">
        <f t="shared" si="82"/>
        <v>#REF!</v>
      </c>
      <c r="G119" s="582" t="e">
        <f t="shared" si="82"/>
        <v>#REF!</v>
      </c>
      <c r="H119" s="616" t="e">
        <f t="shared" si="80"/>
        <v>#REF!</v>
      </c>
      <c r="I119" s="617" t="e">
        <f t="shared" si="80"/>
        <v>#REF!</v>
      </c>
      <c r="J119" s="618" t="e">
        <f t="shared" si="80"/>
        <v>#REF!</v>
      </c>
      <c r="K119" s="656"/>
      <c r="L119" s="618"/>
      <c r="M119" s="580" t="e">
        <f t="shared" ref="M119:N119" si="83">M110-M27</f>
        <v>#REF!</v>
      </c>
      <c r="N119" s="582" t="e">
        <f t="shared" si="83"/>
        <v>#REF!</v>
      </c>
      <c r="O119" s="701" t="e">
        <f t="shared" si="81"/>
        <v>#REF!</v>
      </c>
      <c r="P119" s="702" t="e">
        <f t="shared" si="54"/>
        <v>#REF!</v>
      </c>
      <c r="Q119" s="1"/>
      <c r="S119" s="87"/>
      <c r="T119" s="87"/>
      <c r="U119" s="87"/>
      <c r="V119" s="87"/>
      <c r="W119" s="87"/>
      <c r="X119" s="87"/>
      <c r="Y119" s="87"/>
    </row>
    <row r="120" spans="1:25" s="10" customFormat="1" ht="39">
      <c r="A120" s="191" t="s">
        <v>141</v>
      </c>
      <c r="B120" s="192" t="s">
        <v>529</v>
      </c>
      <c r="C120" s="276"/>
      <c r="D120" s="477" t="e">
        <f>D110+D117-D68</f>
        <v>#REF!</v>
      </c>
      <c r="E120" s="478" t="e">
        <f t="shared" ref="E120:G120" si="84">E110+E117-E68</f>
        <v>#REF!</v>
      </c>
      <c r="F120" s="478" t="e">
        <f t="shared" si="84"/>
        <v>#REF!</v>
      </c>
      <c r="G120" s="479" t="e">
        <f t="shared" si="84"/>
        <v>#REF!</v>
      </c>
      <c r="H120" s="616" t="e">
        <f t="shared" si="80"/>
        <v>#REF!</v>
      </c>
      <c r="I120" s="617" t="e">
        <f t="shared" si="80"/>
        <v>#REF!</v>
      </c>
      <c r="J120" s="618" t="e">
        <f t="shared" si="80"/>
        <v>#REF!</v>
      </c>
      <c r="K120" s="656"/>
      <c r="L120" s="618"/>
      <c r="M120" s="477" t="e">
        <f t="shared" ref="M120:N120" si="85">M110+M117-M68</f>
        <v>#REF!</v>
      </c>
      <c r="N120" s="479" t="e">
        <f t="shared" si="85"/>
        <v>#REF!</v>
      </c>
      <c r="O120" s="701" t="e">
        <f t="shared" si="81"/>
        <v>#REF!</v>
      </c>
      <c r="P120" s="702" t="e">
        <f t="shared" si="54"/>
        <v>#REF!</v>
      </c>
      <c r="Q120" s="1"/>
      <c r="S120" s="63"/>
      <c r="T120" s="63"/>
      <c r="U120" s="63"/>
      <c r="V120" s="63"/>
      <c r="W120" s="87"/>
      <c r="X120" s="87"/>
      <c r="Y120" s="87"/>
    </row>
    <row r="121" spans="1:25" s="10" customFormat="1">
      <c r="A121" s="191" t="s">
        <v>142</v>
      </c>
      <c r="B121" s="200" t="s">
        <v>520</v>
      </c>
      <c r="C121" s="276" t="s">
        <v>542</v>
      </c>
      <c r="D121" s="583" t="e">
        <f t="shared" ref="D121:G121" si="86">IF(D68=0,0,D120/D68)</f>
        <v>#REF!</v>
      </c>
      <c r="E121" s="584" t="e">
        <f t="shared" si="86"/>
        <v>#REF!</v>
      </c>
      <c r="F121" s="584" t="e">
        <f t="shared" si="86"/>
        <v>#REF!</v>
      </c>
      <c r="G121" s="585" t="e">
        <f t="shared" si="86"/>
        <v>#REF!</v>
      </c>
      <c r="H121" s="616" t="e">
        <f t="shared" si="80"/>
        <v>#REF!</v>
      </c>
      <c r="I121" s="617" t="e">
        <f t="shared" si="80"/>
        <v>#REF!</v>
      </c>
      <c r="J121" s="618" t="e">
        <f t="shared" si="80"/>
        <v>#REF!</v>
      </c>
      <c r="K121" s="656"/>
      <c r="L121" s="618"/>
      <c r="M121" s="583" t="e">
        <f t="shared" ref="M121:N121" si="87">IF(M68=0,0,M120/M68)</f>
        <v>#REF!</v>
      </c>
      <c r="N121" s="585" t="e">
        <f t="shared" si="87"/>
        <v>#REF!</v>
      </c>
      <c r="O121" s="701" t="e">
        <f t="shared" si="81"/>
        <v>#REF!</v>
      </c>
      <c r="P121" s="702" t="e">
        <f t="shared" si="54"/>
        <v>#REF!</v>
      </c>
      <c r="Q121" s="1"/>
      <c r="S121" s="1"/>
      <c r="T121" s="1"/>
      <c r="U121" s="1"/>
      <c r="V121" s="1"/>
    </row>
    <row r="122" spans="1:25" s="10" customFormat="1">
      <c r="A122" s="191" t="s">
        <v>271</v>
      </c>
      <c r="B122" s="201" t="s">
        <v>101</v>
      </c>
      <c r="C122" s="276"/>
      <c r="D122" s="586"/>
      <c r="E122" s="587"/>
      <c r="F122" s="587"/>
      <c r="G122" s="588"/>
      <c r="H122" s="616" t="str">
        <f t="shared" si="80"/>
        <v>-</v>
      </c>
      <c r="I122" s="617" t="str">
        <f t="shared" si="80"/>
        <v>-</v>
      </c>
      <c r="J122" s="618" t="str">
        <f t="shared" si="80"/>
        <v>-</v>
      </c>
      <c r="K122" s="656"/>
      <c r="L122" s="618"/>
      <c r="M122" s="586"/>
      <c r="N122" s="588"/>
      <c r="O122" s="701" t="str">
        <f t="shared" si="81"/>
        <v>-</v>
      </c>
      <c r="P122" s="702" t="str">
        <f t="shared" si="54"/>
        <v>-</v>
      </c>
      <c r="Q122" s="1"/>
      <c r="S122" s="1"/>
      <c r="T122" s="1"/>
      <c r="U122" s="1"/>
      <c r="V122" s="1"/>
      <c r="W122" s="1"/>
      <c r="X122" s="1"/>
      <c r="Y122" s="1"/>
    </row>
    <row r="123" spans="1:25" s="10" customFormat="1" ht="32.25" customHeight="1" thickBot="1">
      <c r="A123" s="202" t="s">
        <v>272</v>
      </c>
      <c r="B123" s="203" t="s">
        <v>100</v>
      </c>
      <c r="C123" s="280" t="s">
        <v>543</v>
      </c>
      <c r="D123" s="589" t="e">
        <f>D120+D122</f>
        <v>#REF!</v>
      </c>
      <c r="E123" s="590" t="e">
        <f t="shared" ref="E123:G123" si="88">E120+E122</f>
        <v>#REF!</v>
      </c>
      <c r="F123" s="590" t="e">
        <f t="shared" si="88"/>
        <v>#REF!</v>
      </c>
      <c r="G123" s="591" t="e">
        <f t="shared" si="88"/>
        <v>#REF!</v>
      </c>
      <c r="H123" s="647" t="e">
        <f t="shared" si="80"/>
        <v>#REF!</v>
      </c>
      <c r="I123" s="648" t="e">
        <f t="shared" si="80"/>
        <v>#REF!</v>
      </c>
      <c r="J123" s="649" t="e">
        <f t="shared" si="80"/>
        <v>#REF!</v>
      </c>
      <c r="K123" s="669"/>
      <c r="L123" s="649"/>
      <c r="M123" s="589" t="e">
        <f t="shared" ref="M123:N123" si="89">M120+M122</f>
        <v>#REF!</v>
      </c>
      <c r="N123" s="591" t="e">
        <f t="shared" si="89"/>
        <v>#REF!</v>
      </c>
      <c r="O123" s="710" t="e">
        <f t="shared" si="81"/>
        <v>#REF!</v>
      </c>
      <c r="P123" s="711" t="e">
        <f t="shared" si="54"/>
        <v>#REF!</v>
      </c>
      <c r="Q123" s="1"/>
      <c r="W123" s="1"/>
      <c r="X123" s="1"/>
      <c r="Y123" s="1"/>
    </row>
    <row r="124" spans="1:25">
      <c r="S124" s="10"/>
      <c r="T124" s="10"/>
      <c r="U124" s="10"/>
      <c r="V124" s="10"/>
      <c r="W124" s="10"/>
      <c r="X124" s="10"/>
      <c r="Y124" s="10"/>
    </row>
    <row r="125" spans="1:25" ht="30" outlineLevel="1">
      <c r="B125" s="88" t="s">
        <v>370</v>
      </c>
      <c r="S125" s="10"/>
      <c r="T125" s="10"/>
      <c r="U125" s="10"/>
      <c r="V125" s="10"/>
      <c r="W125" s="10"/>
      <c r="X125" s="10"/>
      <c r="Y125" s="10"/>
    </row>
    <row r="126" spans="1:25" s="89" customFormat="1" outlineLevel="1">
      <c r="B126" s="90" t="s">
        <v>5</v>
      </c>
      <c r="C126" s="91"/>
      <c r="S126" s="1"/>
      <c r="T126" s="1"/>
      <c r="U126" s="1"/>
      <c r="V126" s="1"/>
      <c r="W126" s="10"/>
      <c r="X126" s="10"/>
      <c r="Y126" s="10"/>
    </row>
    <row r="127" spans="1:25" s="89" customFormat="1" outlineLevel="1">
      <c r="B127" s="90" t="s">
        <v>6</v>
      </c>
      <c r="D127" s="92">
        <v>0</v>
      </c>
      <c r="E127" s="92">
        <f t="shared" ref="E127:G127" si="90">D127</f>
        <v>0</v>
      </c>
      <c r="F127" s="92">
        <f t="shared" si="90"/>
        <v>0</v>
      </c>
      <c r="G127" s="92">
        <f t="shared" si="90"/>
        <v>0</v>
      </c>
      <c r="H127" s="92"/>
      <c r="I127" s="92"/>
      <c r="J127" s="92"/>
      <c r="K127" s="92"/>
      <c r="L127" s="92"/>
      <c r="M127" s="130">
        <v>0</v>
      </c>
      <c r="N127" s="130">
        <v>0</v>
      </c>
      <c r="S127" s="1"/>
      <c r="T127" s="1"/>
      <c r="U127" s="1"/>
      <c r="V127" s="1"/>
      <c r="W127" s="1"/>
      <c r="X127" s="1"/>
      <c r="Y127" s="1"/>
    </row>
    <row r="128" spans="1:25">
      <c r="S128" s="89"/>
      <c r="T128" s="89"/>
      <c r="U128" s="89"/>
      <c r="V128" s="89"/>
    </row>
    <row r="129" spans="19:25">
      <c r="S129" s="89"/>
      <c r="T129" s="89"/>
      <c r="U129" s="89"/>
      <c r="V129" s="89"/>
      <c r="W129" s="89"/>
      <c r="X129" s="89"/>
      <c r="Y129" s="89"/>
    </row>
    <row r="130" spans="19:25">
      <c r="W130" s="89"/>
      <c r="X130" s="89"/>
      <c r="Y130" s="89"/>
    </row>
  </sheetData>
  <mergeCells count="13">
    <mergeCell ref="O20:P20"/>
    <mergeCell ref="M20:N20"/>
    <mergeCell ref="M19:P19"/>
    <mergeCell ref="A2:L2"/>
    <mergeCell ref="A3:L3"/>
    <mergeCell ref="A4:L4"/>
    <mergeCell ref="A19:A21"/>
    <mergeCell ref="B19:B21"/>
    <mergeCell ref="C19:C21"/>
    <mergeCell ref="A5:L5"/>
    <mergeCell ref="D20:G20"/>
    <mergeCell ref="H20:J20"/>
    <mergeCell ref="D19:J19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>
    <tabColor theme="3" tint="0.59999389629810485"/>
  </sheetPr>
  <dimension ref="A2:Z130"/>
  <sheetViews>
    <sheetView zoomScale="80" zoomScaleNormal="80" workbookViewId="0">
      <pane xSplit="2" ySplit="21" topLeftCell="C97" activePane="bottomRight" state="frozen"/>
      <selection activeCell="O3" sqref="O3"/>
      <selection pane="topRight" activeCell="O3" sqref="O3"/>
      <selection pane="bottomLeft" activeCell="O3" sqref="O3"/>
      <selection pane="bottomRight" activeCell="O3" sqref="O3"/>
    </sheetView>
  </sheetViews>
  <sheetFormatPr defaultColWidth="9.140625" defaultRowHeight="15" outlineLevelRow="1"/>
  <cols>
    <col min="1" max="1" width="8" style="1" customWidth="1"/>
    <col min="2" max="2" width="36.85546875" style="1" customWidth="1"/>
    <col min="3" max="3" width="21.28515625" style="1" customWidth="1"/>
    <col min="4" max="7" width="13.140625" style="1" customWidth="1"/>
    <col min="8" max="12" width="13.85546875" style="1" customWidth="1"/>
    <col min="13" max="14" width="14.5703125" style="1" customWidth="1"/>
    <col min="15" max="16" width="13.5703125" style="1" customWidth="1"/>
    <col min="17" max="18" width="10.42578125" style="1" customWidth="1"/>
    <col min="19" max="19" width="22.42578125" style="1" customWidth="1"/>
    <col min="20" max="20" width="14.42578125" style="1" customWidth="1"/>
    <col min="21" max="21" width="9.28515625" style="1" bestFit="1" customWidth="1"/>
    <col min="22" max="22" width="12" style="1" bestFit="1" customWidth="1"/>
    <col min="23" max="23" width="10.42578125" style="1" bestFit="1" customWidth="1"/>
    <col min="24" max="24" width="13.140625" style="1" customWidth="1"/>
    <col min="25" max="16384" width="9.140625" style="1"/>
  </cols>
  <sheetData>
    <row r="2" spans="1:22" ht="15" customHeight="1">
      <c r="A2" s="1290" t="s">
        <v>202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</row>
    <row r="3" spans="1:22" ht="15.75">
      <c r="A3" s="1290" t="s">
        <v>203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</row>
    <row r="4" spans="1:22" ht="18.75">
      <c r="A4" s="1303" t="s">
        <v>213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</row>
    <row r="5" spans="1:22" s="51" customFormat="1" ht="20.25">
      <c r="A5" s="1227" t="str">
        <f>Сравн._табл.!A1</f>
        <v>___________________________________________</v>
      </c>
      <c r="B5" s="1227"/>
      <c r="C5" s="1227"/>
      <c r="D5" s="1227"/>
      <c r="E5" s="1227"/>
      <c r="F5" s="1227"/>
      <c r="G5" s="1227"/>
      <c r="H5" s="1227"/>
      <c r="I5" s="1227"/>
      <c r="J5" s="1227"/>
      <c r="K5" s="1227"/>
      <c r="L5" s="1227"/>
    </row>
    <row r="6" spans="1:22" s="51" customFormat="1" ht="12.7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</row>
    <row r="7" spans="1:22" s="51" customFormat="1" ht="12.75" outlineLevel="1">
      <c r="A7" s="50"/>
      <c r="B7" s="50"/>
      <c r="C7" s="50"/>
      <c r="D7" s="50"/>
      <c r="E7" s="50"/>
      <c r="F7" s="50"/>
      <c r="G7" s="50"/>
      <c r="H7" s="50"/>
      <c r="I7" s="50"/>
      <c r="J7" s="62" t="s">
        <v>315</v>
      </c>
      <c r="K7" s="62"/>
      <c r="L7" s="62"/>
      <c r="M7" s="62">
        <f>ВП!M7</f>
        <v>10</v>
      </c>
      <c r="N7" s="819">
        <f>ВП!N7</f>
        <v>0</v>
      </c>
      <c r="O7" s="65"/>
      <c r="P7" s="65"/>
      <c r="U7" s="51">
        <f>ВП!M7</f>
        <v>10</v>
      </c>
      <c r="V7" s="818">
        <f>ВП!N7</f>
        <v>0</v>
      </c>
    </row>
    <row r="8" spans="1:22" s="51" customFormat="1" ht="12.75" outlineLevel="1">
      <c r="A8" s="50"/>
      <c r="B8" s="61"/>
      <c r="C8" s="61"/>
      <c r="D8" s="61"/>
      <c r="E8" s="61"/>
      <c r="F8" s="61"/>
      <c r="G8" s="61"/>
      <c r="H8" s="61"/>
      <c r="I8" s="61"/>
      <c r="J8" s="62" t="s">
        <v>316</v>
      </c>
      <c r="K8" s="62"/>
      <c r="L8" s="62"/>
      <c r="M8" s="819">
        <f>ВП!M8</f>
        <v>2</v>
      </c>
      <c r="N8" s="819">
        <f>ВП!N8</f>
        <v>12</v>
      </c>
      <c r="O8" s="65"/>
      <c r="P8" s="65"/>
      <c r="U8" s="818">
        <f>ВП!M8</f>
        <v>2</v>
      </c>
      <c r="V8" s="818">
        <f>ВП!N8</f>
        <v>12</v>
      </c>
    </row>
    <row r="9" spans="1:22" s="51" customFormat="1" ht="12.75" outlineLevel="1">
      <c r="A9" s="50"/>
      <c r="B9" s="61"/>
      <c r="C9" s="61"/>
      <c r="D9" s="61"/>
      <c r="E9" s="61"/>
      <c r="F9" s="61"/>
      <c r="G9" s="61"/>
      <c r="H9" s="61"/>
      <c r="I9" s="61"/>
      <c r="J9" s="65" t="s">
        <v>338</v>
      </c>
      <c r="K9" s="65"/>
      <c r="L9" s="65"/>
      <c r="M9" s="819" t="e">
        <f>ВП!M9</f>
        <v>#REF!</v>
      </c>
      <c r="N9" s="819" t="e">
        <f>ВП!N9</f>
        <v>#REF!</v>
      </c>
      <c r="O9" s="65"/>
      <c r="P9" s="65"/>
      <c r="U9" s="818" t="e">
        <f>ВП!M9</f>
        <v>#REF!</v>
      </c>
      <c r="V9" s="818" t="e">
        <f>ВП!N9</f>
        <v>#REF!</v>
      </c>
    </row>
    <row r="10" spans="1:22" s="51" customFormat="1" ht="12.75" outlineLevel="1">
      <c r="A10" s="50"/>
      <c r="B10" s="61"/>
      <c r="C10" s="61"/>
      <c r="D10" s="61"/>
      <c r="E10" s="61"/>
      <c r="F10" s="61"/>
      <c r="G10" s="61"/>
      <c r="H10" s="61"/>
      <c r="I10" s="61"/>
      <c r="J10" s="65" t="s">
        <v>339</v>
      </c>
      <c r="K10" s="65"/>
      <c r="L10" s="65"/>
      <c r="M10" s="819" t="e">
        <f>ВП!M10</f>
        <v>#REF!</v>
      </c>
      <c r="N10" s="819" t="e">
        <f>ВП!N10</f>
        <v>#REF!</v>
      </c>
      <c r="O10" s="65"/>
      <c r="P10" s="65"/>
      <c r="U10" s="818" t="e">
        <f>ВП!M10</f>
        <v>#REF!</v>
      </c>
      <c r="V10" s="818" t="e">
        <f>ВП!N10</f>
        <v>#REF!</v>
      </c>
    </row>
    <row r="11" spans="1:22" s="51" customFormat="1" ht="12.75" outlineLevel="1">
      <c r="A11" s="50"/>
      <c r="B11" s="61"/>
      <c r="C11" s="61"/>
      <c r="D11" s="61"/>
      <c r="E11" s="61"/>
      <c r="F11" s="61"/>
      <c r="G11" s="61"/>
      <c r="H11" s="61"/>
      <c r="I11" s="61"/>
      <c r="J11" s="65" t="s">
        <v>399</v>
      </c>
      <c r="K11" s="65"/>
      <c r="L11" s="65"/>
      <c r="M11" s="823">
        <f>ВП!M11</f>
        <v>4.2999999999999997E-2</v>
      </c>
      <c r="N11" s="823">
        <f>ВП!N11</f>
        <v>3.7999999999999999E-2</v>
      </c>
      <c r="O11" s="65"/>
      <c r="P11" s="65"/>
      <c r="U11" s="812">
        <f>ВП!M11</f>
        <v>4.2999999999999997E-2</v>
      </c>
      <c r="V11" s="812">
        <f>ВП!N11</f>
        <v>3.7999999999999999E-2</v>
      </c>
    </row>
    <row r="12" spans="1:22" s="51" customFormat="1" ht="12.75" outlineLevel="1">
      <c r="A12" s="50"/>
      <c r="B12" s="61"/>
      <c r="C12" s="61"/>
      <c r="D12" s="61"/>
      <c r="E12" s="61"/>
      <c r="F12" s="61"/>
      <c r="G12" s="61"/>
      <c r="H12" s="61"/>
      <c r="I12" s="61"/>
      <c r="J12" s="65" t="s">
        <v>400</v>
      </c>
      <c r="K12" s="65"/>
      <c r="L12" s="65"/>
      <c r="M12" s="823">
        <f>ВП!M12</f>
        <v>5.8999999999999997E-2</v>
      </c>
      <c r="N12" s="823">
        <f>ВП!N12</f>
        <v>4.2000000000000003E-2</v>
      </c>
      <c r="O12" s="65"/>
      <c r="P12" s="65"/>
      <c r="U12" s="812">
        <f>ВП!M12</f>
        <v>5.8999999999999997E-2</v>
      </c>
      <c r="V12" s="812">
        <f>ВП!N12</f>
        <v>4.2000000000000003E-2</v>
      </c>
    </row>
    <row r="13" spans="1:22" s="51" customFormat="1" ht="12.75" outlineLevel="1">
      <c r="A13" s="50"/>
      <c r="B13" s="61"/>
      <c r="C13" s="61"/>
      <c r="D13" s="61"/>
      <c r="E13" s="61"/>
      <c r="F13" s="61"/>
      <c r="G13" s="61"/>
      <c r="H13" s="61"/>
      <c r="I13" s="61"/>
      <c r="J13" s="65" t="s">
        <v>389</v>
      </c>
      <c r="K13" s="65"/>
      <c r="L13" s="65"/>
      <c r="M13" s="819">
        <f>ВП!M13</f>
        <v>1.0589999999999999</v>
      </c>
      <c r="N13" s="819">
        <f>ВП!N13</f>
        <v>1.042</v>
      </c>
      <c r="O13" s="65"/>
      <c r="P13" s="65"/>
      <c r="U13" s="818">
        <f>ВП!M13</f>
        <v>1.0589999999999999</v>
      </c>
      <c r="V13" s="818">
        <f>ВП!N13</f>
        <v>1.042</v>
      </c>
    </row>
    <row r="14" spans="1:22" s="51" customFormat="1" ht="12.75" outlineLevel="1">
      <c r="A14" s="50"/>
      <c r="B14" s="61"/>
      <c r="C14" s="61"/>
      <c r="D14" s="61"/>
      <c r="E14" s="61"/>
      <c r="F14" s="61"/>
      <c r="G14" s="61"/>
      <c r="H14" s="61"/>
      <c r="I14" s="61"/>
      <c r="J14" s="65" t="s">
        <v>390</v>
      </c>
      <c r="K14" s="65"/>
      <c r="L14" s="65"/>
      <c r="M14" s="819">
        <f>ВП!M14</f>
        <v>1.0429999999999999</v>
      </c>
      <c r="N14" s="819">
        <f>ВП!N14</f>
        <v>1.034</v>
      </c>
      <c r="O14" s="65"/>
      <c r="P14" s="65"/>
      <c r="U14" s="818">
        <f>ВП!M14</f>
        <v>1.0429999999999999</v>
      </c>
      <c r="V14" s="818">
        <f>ВП!N14</f>
        <v>1.034</v>
      </c>
    </row>
    <row r="15" spans="1:22" s="51" customFormat="1" ht="12.75" outlineLevel="1">
      <c r="A15" s="50"/>
      <c r="B15" s="61"/>
      <c r="C15" s="61"/>
      <c r="D15" s="61"/>
      <c r="E15" s="61"/>
      <c r="F15" s="61"/>
      <c r="G15" s="61"/>
      <c r="H15" s="61"/>
      <c r="I15" s="61"/>
      <c r="J15" s="131" t="s">
        <v>391</v>
      </c>
      <c r="K15" s="219"/>
      <c r="L15" s="219"/>
      <c r="M15" s="819">
        <f>ВП!M15</f>
        <v>66.400000000000006</v>
      </c>
      <c r="N15" s="819">
        <f>ВП!N15</f>
        <v>64.900000000000006</v>
      </c>
      <c r="O15" s="65"/>
      <c r="P15" s="65"/>
      <c r="U15" s="818">
        <f>ВП!M15</f>
        <v>66.400000000000006</v>
      </c>
      <c r="V15" s="818">
        <f>ВП!N15</f>
        <v>64.900000000000006</v>
      </c>
    </row>
    <row r="16" spans="1:22" s="51" customFormat="1" ht="12.75" outlineLevel="1">
      <c r="A16" s="50"/>
      <c r="B16" s="50"/>
      <c r="C16" s="50"/>
      <c r="D16" s="50"/>
      <c r="E16" s="50"/>
      <c r="F16" s="50"/>
      <c r="G16" s="50"/>
      <c r="H16" s="50"/>
      <c r="I16" s="50"/>
      <c r="J16" s="219" t="s">
        <v>427</v>
      </c>
      <c r="K16" s="219"/>
      <c r="L16" s="219"/>
      <c r="M16" s="223" t="e">
        <f>IF(E29=0,0,E32/E29)</f>
        <v>#REF!</v>
      </c>
      <c r="N16" s="223" t="e">
        <f>M16</f>
        <v>#REF!</v>
      </c>
      <c r="O16" s="65"/>
      <c r="P16" s="65"/>
      <c r="U16" s="829" t="e">
        <f>ВП!M16</f>
        <v>#REF!</v>
      </c>
      <c r="V16" s="829" t="e">
        <f>ВП!N16</f>
        <v>#REF!</v>
      </c>
    </row>
    <row r="17" spans="1:22" s="51" customFormat="1" ht="12.75" outlineLevel="1">
      <c r="A17" s="50"/>
      <c r="B17" s="50"/>
      <c r="C17" s="50"/>
      <c r="D17" s="50"/>
      <c r="E17" s="50"/>
      <c r="F17" s="50"/>
      <c r="G17" s="50"/>
      <c r="H17" s="50"/>
      <c r="I17" s="50"/>
      <c r="J17" s="219" t="s">
        <v>428</v>
      </c>
      <c r="K17" s="219"/>
      <c r="L17" s="219"/>
      <c r="M17" s="223" t="e">
        <f>IF(E30=0,0,E33/E30)</f>
        <v>#REF!</v>
      </c>
      <c r="N17" s="223" t="e">
        <f>M17</f>
        <v>#REF!</v>
      </c>
      <c r="O17" s="65"/>
      <c r="P17" s="65"/>
      <c r="U17" s="829" t="e">
        <f>ВП!M17</f>
        <v>#REF!</v>
      </c>
      <c r="V17" s="829" t="e">
        <f>ВП!N17</f>
        <v>#REF!</v>
      </c>
    </row>
    <row r="18" spans="1:22" s="51" customFormat="1" ht="13.5" outlineLevel="1" thickBot="1">
      <c r="A18" s="50"/>
      <c r="B18" s="50"/>
      <c r="C18" s="61"/>
      <c r="D18" s="61"/>
      <c r="E18" s="61"/>
      <c r="F18" s="61"/>
      <c r="G18" s="61"/>
      <c r="H18" s="50"/>
      <c r="I18" s="50"/>
      <c r="J18" s="61"/>
      <c r="K18" s="219"/>
      <c r="L18" s="219"/>
      <c r="M18" s="223"/>
      <c r="N18" s="223"/>
      <c r="O18" s="65"/>
      <c r="P18" s="65"/>
    </row>
    <row r="19" spans="1:22" ht="14.45" customHeight="1">
      <c r="A19" s="1297"/>
      <c r="B19" s="1295" t="s">
        <v>0</v>
      </c>
      <c r="C19" s="1307" t="s">
        <v>143</v>
      </c>
      <c r="D19" s="1218" t="s">
        <v>191</v>
      </c>
      <c r="E19" s="1219"/>
      <c r="F19" s="1219"/>
      <c r="G19" s="1219"/>
      <c r="H19" s="1219"/>
      <c r="I19" s="1219"/>
      <c r="J19" s="1220"/>
      <c r="K19" s="650"/>
      <c r="L19" s="651"/>
      <c r="M19" s="1228" t="s">
        <v>380</v>
      </c>
      <c r="N19" s="1229"/>
      <c r="O19" s="1229"/>
      <c r="P19" s="1230"/>
    </row>
    <row r="20" spans="1:22" ht="39" customHeight="1">
      <c r="A20" s="1304"/>
      <c r="B20" s="1305"/>
      <c r="C20" s="1308"/>
      <c r="D20" s="1301" t="s">
        <v>517</v>
      </c>
      <c r="E20" s="1310"/>
      <c r="F20" s="1310"/>
      <c r="G20" s="1302"/>
      <c r="H20" s="1314" t="s">
        <v>417</v>
      </c>
      <c r="I20" s="1315"/>
      <c r="J20" s="1316"/>
      <c r="K20" s="521"/>
      <c r="L20" s="603"/>
      <c r="M20" s="1301" t="s">
        <v>518</v>
      </c>
      <c r="N20" s="1302"/>
      <c r="O20" s="1299" t="s">
        <v>417</v>
      </c>
      <c r="P20" s="1300"/>
    </row>
    <row r="21" spans="1:22" ht="26.25">
      <c r="A21" s="1298"/>
      <c r="B21" s="1306"/>
      <c r="C21" s="1309"/>
      <c r="D21" s="521" t="s">
        <v>423</v>
      </c>
      <c r="E21" s="522" t="s">
        <v>422</v>
      </c>
      <c r="F21" s="522">
        <v>2016</v>
      </c>
      <c r="G21" s="523">
        <v>2017</v>
      </c>
      <c r="H21" s="602" t="s">
        <v>424</v>
      </c>
      <c r="I21" s="522" t="s">
        <v>420</v>
      </c>
      <c r="J21" s="603" t="s">
        <v>421</v>
      </c>
      <c r="K21" s="521"/>
      <c r="L21" s="603"/>
      <c r="M21" s="521">
        <v>2016</v>
      </c>
      <c r="N21" s="523">
        <v>2017</v>
      </c>
      <c r="O21" s="602" t="s">
        <v>420</v>
      </c>
      <c r="P21" s="603" t="s">
        <v>421</v>
      </c>
    </row>
    <row r="22" spans="1:22" s="10" customFormat="1">
      <c r="A22" s="191" t="s">
        <v>7</v>
      </c>
      <c r="B22" s="192" t="s">
        <v>205</v>
      </c>
      <c r="C22" s="276" t="s">
        <v>144</v>
      </c>
      <c r="D22" s="524" t="e">
        <f t="shared" ref="D22:G22" si="0">D23+D26</f>
        <v>#REF!</v>
      </c>
      <c r="E22" s="525" t="e">
        <f t="shared" si="0"/>
        <v>#REF!</v>
      </c>
      <c r="F22" s="525" t="e">
        <f t="shared" si="0"/>
        <v>#REF!</v>
      </c>
      <c r="G22" s="526" t="e">
        <f t="shared" si="0"/>
        <v>#REF!</v>
      </c>
      <c r="H22" s="604" t="e">
        <f t="shared" ref="H22:J22" si="1">IF(D22=0,"-",E22/D22)</f>
        <v>#REF!</v>
      </c>
      <c r="I22" s="605" t="e">
        <f t="shared" si="1"/>
        <v>#REF!</v>
      </c>
      <c r="J22" s="606" t="e">
        <f t="shared" si="1"/>
        <v>#REF!</v>
      </c>
      <c r="K22" s="652"/>
      <c r="L22" s="606"/>
      <c r="M22" s="524" t="e">
        <f t="shared" ref="M22:N22" si="2">M23+M26</f>
        <v>#REF!</v>
      </c>
      <c r="N22" s="526" t="e">
        <f t="shared" si="2"/>
        <v>#REF!</v>
      </c>
      <c r="O22" s="604" t="e">
        <f>IF(E22=0,"-",M22/E22)</f>
        <v>#REF!</v>
      </c>
      <c r="P22" s="606" t="e">
        <f>IF(M22=0,"-",N22/M22)</f>
        <v>#REF!</v>
      </c>
      <c r="Q22" s="1"/>
      <c r="R22" s="1"/>
    </row>
    <row r="23" spans="1:22">
      <c r="A23" s="193" t="s">
        <v>8</v>
      </c>
      <c r="B23" s="195" t="s">
        <v>5</v>
      </c>
      <c r="C23" s="277" t="s">
        <v>160</v>
      </c>
      <c r="D23" s="527" t="e">
        <f t="shared" ref="D23:G23" si="3">SUM(D24:D25)</f>
        <v>#REF!</v>
      </c>
      <c r="E23" s="528" t="e">
        <f t="shared" si="3"/>
        <v>#REF!</v>
      </c>
      <c r="F23" s="528" t="e">
        <f t="shared" si="3"/>
        <v>#REF!</v>
      </c>
      <c r="G23" s="529" t="e">
        <f t="shared" si="3"/>
        <v>#REF!</v>
      </c>
      <c r="H23" s="607" t="e">
        <f>IF(D23=0,"-",E23/D23)</f>
        <v>#REF!</v>
      </c>
      <c r="I23" s="608" t="e">
        <f>IF(E23=0,"-",F23/E23)</f>
        <v>#REF!</v>
      </c>
      <c r="J23" s="609" t="e">
        <f>IF(F23=0,"-",G23/F23)</f>
        <v>#REF!</v>
      </c>
      <c r="K23" s="653"/>
      <c r="L23" s="609"/>
      <c r="M23" s="527" t="e">
        <f t="shared" ref="M23:N23" si="4">SUM(M24:M25)</f>
        <v>#REF!</v>
      </c>
      <c r="N23" s="529" t="e">
        <f t="shared" si="4"/>
        <v>#REF!</v>
      </c>
      <c r="O23" s="695" t="e">
        <f t="shared" ref="O23:O73" si="5">IF(E23=0,"-",M23/E23)</f>
        <v>#REF!</v>
      </c>
      <c r="P23" s="696" t="e">
        <f t="shared" ref="P23:P86" si="6">IF(M23=0,"-",N23/M23)</f>
        <v>#REF!</v>
      </c>
    </row>
    <row r="24" spans="1:22" s="7" customFormat="1" outlineLevel="1">
      <c r="A24" s="499" t="s">
        <v>158</v>
      </c>
      <c r="B24" s="500" t="s">
        <v>154</v>
      </c>
      <c r="C24" s="501"/>
      <c r="D24" s="530"/>
      <c r="E24" s="531"/>
      <c r="F24" s="531"/>
      <c r="G24" s="532"/>
      <c r="H24" s="610" t="str">
        <f t="shared" ref="H24:J73" si="7">IF(D24=0,"-",E24/D24)</f>
        <v>-</v>
      </c>
      <c r="I24" s="611" t="str">
        <f t="shared" si="7"/>
        <v>-</v>
      </c>
      <c r="J24" s="612" t="str">
        <f t="shared" si="7"/>
        <v>-</v>
      </c>
      <c r="K24" s="654"/>
      <c r="L24" s="612"/>
      <c r="M24" s="530"/>
      <c r="N24" s="532"/>
      <c r="O24" s="697" t="str">
        <f t="shared" si="5"/>
        <v>-</v>
      </c>
      <c r="P24" s="698" t="str">
        <f t="shared" si="6"/>
        <v>-</v>
      </c>
    </row>
    <row r="25" spans="1:22" s="7" customFormat="1" outlineLevel="1">
      <c r="A25" s="198" t="s">
        <v>159</v>
      </c>
      <c r="B25" s="199" t="s">
        <v>157</v>
      </c>
      <c r="C25" s="278"/>
      <c r="D25" s="533" t="e">
        <f>#REF!</f>
        <v>#REF!</v>
      </c>
      <c r="E25" s="534" t="e">
        <f>#REF!</f>
        <v>#REF!</v>
      </c>
      <c r="F25" s="534" t="e">
        <f>#REF!</f>
        <v>#REF!</v>
      </c>
      <c r="G25" s="535" t="e">
        <f>#REF!</f>
        <v>#REF!</v>
      </c>
      <c r="H25" s="613" t="e">
        <f t="shared" si="7"/>
        <v>#REF!</v>
      </c>
      <c r="I25" s="614" t="e">
        <f t="shared" si="7"/>
        <v>#REF!</v>
      </c>
      <c r="J25" s="615" t="e">
        <f t="shared" si="7"/>
        <v>#REF!</v>
      </c>
      <c r="K25" s="655"/>
      <c r="L25" s="615"/>
      <c r="M25" s="533" t="e">
        <f>#REF!</f>
        <v>#REF!</v>
      </c>
      <c r="N25" s="535" t="e">
        <f>#REF!</f>
        <v>#REF!</v>
      </c>
      <c r="O25" s="699" t="e">
        <f t="shared" si="5"/>
        <v>#REF!</v>
      </c>
      <c r="P25" s="700" t="e">
        <f t="shared" si="6"/>
        <v>#REF!</v>
      </c>
    </row>
    <row r="26" spans="1:22">
      <c r="A26" s="193" t="s">
        <v>9</v>
      </c>
      <c r="B26" s="195" t="s">
        <v>6</v>
      </c>
      <c r="C26" s="277"/>
      <c r="D26" s="527" t="e">
        <f>#REF!</f>
        <v>#REF!</v>
      </c>
      <c r="E26" s="528" t="e">
        <f>#REF!</f>
        <v>#REF!</v>
      </c>
      <c r="F26" s="528" t="e">
        <f>#REF!</f>
        <v>#REF!</v>
      </c>
      <c r="G26" s="529" t="e">
        <f>#REF!</f>
        <v>#REF!</v>
      </c>
      <c r="H26" s="607" t="e">
        <f t="shared" si="7"/>
        <v>#REF!</v>
      </c>
      <c r="I26" s="608" t="e">
        <f t="shared" si="7"/>
        <v>#REF!</v>
      </c>
      <c r="J26" s="609" t="e">
        <f t="shared" si="7"/>
        <v>#REF!</v>
      </c>
      <c r="K26" s="653"/>
      <c r="L26" s="609"/>
      <c r="M26" s="527" t="e">
        <f>#REF!</f>
        <v>#REF!</v>
      </c>
      <c r="N26" s="529" t="e">
        <f>#REF!</f>
        <v>#REF!</v>
      </c>
      <c r="O26" s="695" t="e">
        <f t="shared" si="5"/>
        <v>#REF!</v>
      </c>
      <c r="P26" s="696" t="e">
        <f t="shared" si="6"/>
        <v>#REF!</v>
      </c>
    </row>
    <row r="27" spans="1:22" s="10" customFormat="1" ht="26.25">
      <c r="A27" s="191" t="s">
        <v>12</v>
      </c>
      <c r="B27" s="192" t="s">
        <v>193</v>
      </c>
      <c r="C27" s="276" t="s">
        <v>150</v>
      </c>
      <c r="D27" s="477" t="e">
        <f>SUM(D28,D31,D34,D40,D46,D47,D56,D57,D58,D59,D38,D39)</f>
        <v>#REF!</v>
      </c>
      <c r="E27" s="478" t="e">
        <f>SUM(E28,E31,E34,E40,E46,E47,E56,E57,E58,E59,E38,E39)</f>
        <v>#REF!</v>
      </c>
      <c r="F27" s="478" t="e">
        <f>SUM(F28,F31,F34,F40,F46,F47,F56,F57,F58,F59,F38,F39)</f>
        <v>#REF!</v>
      </c>
      <c r="G27" s="479" t="e">
        <f>SUM(G28,G31,G34,G40,G46,G47,G56,G57,G58,G59,G38,G39)</f>
        <v>#REF!</v>
      </c>
      <c r="H27" s="616" t="e">
        <f t="shared" si="7"/>
        <v>#REF!</v>
      </c>
      <c r="I27" s="617" t="e">
        <f t="shared" si="7"/>
        <v>#REF!</v>
      </c>
      <c r="J27" s="618" t="e">
        <f t="shared" si="7"/>
        <v>#REF!</v>
      </c>
      <c r="K27" s="656" t="e">
        <f t="shared" ref="K27:L27" si="8">SUM(K28,K31,K34,K40,K46,K47,K56,K57,K58,K59,K38,K39)</f>
        <v>#REF!</v>
      </c>
      <c r="L27" s="618" t="e">
        <f t="shared" si="8"/>
        <v>#REF!</v>
      </c>
      <c r="M27" s="477" t="e">
        <f>SUM(M28,M31,M34,M40,M46,M47,M56,M57,M58,M59,M38,M39)</f>
        <v>#REF!</v>
      </c>
      <c r="N27" s="479" t="e">
        <f>SUM(N28,N31,N34,N40,N46,N47,N56,N57,N58,N59,N38,N39)</f>
        <v>#REF!</v>
      </c>
      <c r="O27" s="701" t="e">
        <f t="shared" si="5"/>
        <v>#REF!</v>
      </c>
      <c r="P27" s="702" t="e">
        <f t="shared" si="6"/>
        <v>#REF!</v>
      </c>
      <c r="Q27" s="54"/>
      <c r="R27" s="54"/>
    </row>
    <row r="28" spans="1:22">
      <c r="A28" s="193" t="s">
        <v>13</v>
      </c>
      <c r="B28" s="194" t="s">
        <v>34</v>
      </c>
      <c r="C28" s="277" t="s">
        <v>145</v>
      </c>
      <c r="D28" s="536" t="e">
        <f t="shared" ref="D28:G28" si="9">SUM(D29:D30)</f>
        <v>#REF!</v>
      </c>
      <c r="E28" s="537" t="e">
        <f t="shared" si="9"/>
        <v>#REF!</v>
      </c>
      <c r="F28" s="537" t="e">
        <f t="shared" si="9"/>
        <v>#REF!</v>
      </c>
      <c r="G28" s="538" t="e">
        <f t="shared" si="9"/>
        <v>#REF!</v>
      </c>
      <c r="H28" s="607" t="e">
        <f t="shared" si="7"/>
        <v>#REF!</v>
      </c>
      <c r="I28" s="608" t="e">
        <f t="shared" si="7"/>
        <v>#REF!</v>
      </c>
      <c r="J28" s="609" t="e">
        <f t="shared" si="7"/>
        <v>#REF!</v>
      </c>
      <c r="K28" s="657" t="e">
        <f t="shared" ref="K28:L28" si="10">SUM(K29:K30)</f>
        <v>#REF!</v>
      </c>
      <c r="L28" s="658" t="e">
        <f t="shared" si="10"/>
        <v>#REF!</v>
      </c>
      <c r="M28" s="676">
        <f t="shared" ref="M28:N28" si="11">SUM(M29:M30)</f>
        <v>0</v>
      </c>
      <c r="N28" s="677">
        <f t="shared" si="11"/>
        <v>0</v>
      </c>
      <c r="O28" s="695" t="e">
        <f t="shared" si="5"/>
        <v>#REF!</v>
      </c>
      <c r="P28" s="696" t="str">
        <f t="shared" si="6"/>
        <v>-</v>
      </c>
      <c r="Q28" s="54"/>
      <c r="R28" s="54"/>
    </row>
    <row r="29" spans="1:22" outlineLevel="1">
      <c r="A29" s="193" t="s">
        <v>14</v>
      </c>
      <c r="B29" s="195" t="s">
        <v>11</v>
      </c>
      <c r="C29" s="277"/>
      <c r="D29" s="536" t="e">
        <f>'годовая смета'!#REF!</f>
        <v>#REF!</v>
      </c>
      <c r="E29" s="537" t="e">
        <f>'годовая смета'!#REF!</f>
        <v>#REF!</v>
      </c>
      <c r="F29" s="537" t="e">
        <f>'годовая смета'!#REF!</f>
        <v>#REF!</v>
      </c>
      <c r="G29" s="538" t="e">
        <f>'годовая смета'!#REF!</f>
        <v>#REF!</v>
      </c>
      <c r="H29" s="607" t="e">
        <f t="shared" si="7"/>
        <v>#REF!</v>
      </c>
      <c r="I29" s="608" t="e">
        <f t="shared" si="7"/>
        <v>#REF!</v>
      </c>
      <c r="J29" s="609" t="e">
        <f t="shared" si="7"/>
        <v>#REF!</v>
      </c>
      <c r="K29" s="657" t="e">
        <f>E29*(1+M$11)*(1+M$9*(M$22-E$22)/E$22)</f>
        <v>#REF!</v>
      </c>
      <c r="L29" s="658" t="e">
        <f>M29*(1+N$11)*(1+N$9*(N$22-M$22)/M$22)</f>
        <v>#REF!</v>
      </c>
      <c r="M29" s="676"/>
      <c r="N29" s="677"/>
      <c r="O29" s="695" t="e">
        <f t="shared" si="5"/>
        <v>#REF!</v>
      </c>
      <c r="P29" s="696" t="str">
        <f t="shared" si="6"/>
        <v>-</v>
      </c>
      <c r="Q29" s="54"/>
      <c r="R29" s="54"/>
    </row>
    <row r="30" spans="1:22" ht="26.25" outlineLevel="1">
      <c r="A30" s="193" t="s">
        <v>15</v>
      </c>
      <c r="B30" s="195" t="s">
        <v>10</v>
      </c>
      <c r="C30" s="277"/>
      <c r="D30" s="536" t="e">
        <f>'годовая смета'!#REF!</f>
        <v>#REF!</v>
      </c>
      <c r="E30" s="537" t="e">
        <f>'годовая смета'!#REF!</f>
        <v>#REF!</v>
      </c>
      <c r="F30" s="537" t="e">
        <f>'годовая смета'!#REF!</f>
        <v>#REF!</v>
      </c>
      <c r="G30" s="538" t="e">
        <f>'годовая смета'!#REF!</f>
        <v>#REF!</v>
      </c>
      <c r="H30" s="607" t="e">
        <f t="shared" si="7"/>
        <v>#REF!</v>
      </c>
      <c r="I30" s="608" t="e">
        <f t="shared" si="7"/>
        <v>#REF!</v>
      </c>
      <c r="J30" s="609" t="e">
        <f t="shared" si="7"/>
        <v>#REF!</v>
      </c>
      <c r="K30" s="657" t="e">
        <f>E30*(1+M$11)*(1+M$10*(M$22-E$22)/E$22)</f>
        <v>#REF!</v>
      </c>
      <c r="L30" s="658" t="e">
        <f>M30*(1+N$11)*(1+N$10*(N$22-M$22)/M$22)</f>
        <v>#REF!</v>
      </c>
      <c r="M30" s="676"/>
      <c r="N30" s="677"/>
      <c r="O30" s="695" t="e">
        <f t="shared" si="5"/>
        <v>#REF!</v>
      </c>
      <c r="P30" s="696" t="str">
        <f t="shared" si="6"/>
        <v>-</v>
      </c>
      <c r="Q30" s="54"/>
      <c r="R30" s="54"/>
    </row>
    <row r="31" spans="1:22">
      <c r="A31" s="193" t="s">
        <v>16</v>
      </c>
      <c r="B31" s="194" t="s">
        <v>35</v>
      </c>
      <c r="C31" s="277" t="s">
        <v>146</v>
      </c>
      <c r="D31" s="536" t="e">
        <f t="shared" ref="D31:G31" si="12">SUM(D32:D33)</f>
        <v>#REF!</v>
      </c>
      <c r="E31" s="537" t="e">
        <f t="shared" si="12"/>
        <v>#REF!</v>
      </c>
      <c r="F31" s="537" t="e">
        <f t="shared" si="12"/>
        <v>#REF!</v>
      </c>
      <c r="G31" s="538" t="e">
        <f t="shared" si="12"/>
        <v>#REF!</v>
      </c>
      <c r="H31" s="607" t="e">
        <f t="shared" si="7"/>
        <v>#REF!</v>
      </c>
      <c r="I31" s="608" t="e">
        <f t="shared" si="7"/>
        <v>#REF!</v>
      </c>
      <c r="J31" s="609" t="e">
        <f t="shared" si="7"/>
        <v>#REF!</v>
      </c>
      <c r="K31" s="657" t="e">
        <f t="shared" ref="K31:L31" si="13">SUM(K32:K33)</f>
        <v>#REF!</v>
      </c>
      <c r="L31" s="658" t="e">
        <f t="shared" si="13"/>
        <v>#REF!</v>
      </c>
      <c r="M31" s="676" t="e">
        <f t="shared" ref="M31:N31" si="14">SUM(M32:M33)</f>
        <v>#REF!</v>
      </c>
      <c r="N31" s="677" t="e">
        <f t="shared" si="14"/>
        <v>#REF!</v>
      </c>
      <c r="O31" s="695" t="e">
        <f t="shared" si="5"/>
        <v>#REF!</v>
      </c>
      <c r="P31" s="696" t="e">
        <f t="shared" si="6"/>
        <v>#REF!</v>
      </c>
      <c r="Q31" s="54"/>
      <c r="R31" s="54"/>
    </row>
    <row r="32" spans="1:22" outlineLevel="1">
      <c r="A32" s="193" t="s">
        <v>17</v>
      </c>
      <c r="B32" s="195" t="s">
        <v>11</v>
      </c>
      <c r="C32" s="277"/>
      <c r="D32" s="536" t="e">
        <f>'годовая смета'!#REF!</f>
        <v>#REF!</v>
      </c>
      <c r="E32" s="537" t="e">
        <f>'годовая смета'!#REF!</f>
        <v>#REF!</v>
      </c>
      <c r="F32" s="537" t="e">
        <f>'годовая смета'!#REF!</f>
        <v>#REF!</v>
      </c>
      <c r="G32" s="538" t="e">
        <f>'годовая смета'!#REF!</f>
        <v>#REF!</v>
      </c>
      <c r="H32" s="607" t="e">
        <f t="shared" si="7"/>
        <v>#REF!</v>
      </c>
      <c r="I32" s="608" t="e">
        <f t="shared" si="7"/>
        <v>#REF!</v>
      </c>
      <c r="J32" s="609" t="e">
        <f t="shared" si="7"/>
        <v>#REF!</v>
      </c>
      <c r="K32" s="659" t="e">
        <f>K29*M$16</f>
        <v>#REF!</v>
      </c>
      <c r="L32" s="660" t="e">
        <f>L29*N$16</f>
        <v>#REF!</v>
      </c>
      <c r="M32" s="676" t="e">
        <f>M29*M16</f>
        <v>#REF!</v>
      </c>
      <c r="N32" s="677" t="e">
        <f t="shared" ref="N32:N33" si="15">N29*N16</f>
        <v>#REF!</v>
      </c>
      <c r="O32" s="695" t="e">
        <f t="shared" si="5"/>
        <v>#REF!</v>
      </c>
      <c r="P32" s="696" t="e">
        <f t="shared" si="6"/>
        <v>#REF!</v>
      </c>
      <c r="Q32" s="54"/>
      <c r="R32" s="54"/>
    </row>
    <row r="33" spans="1:18" ht="26.25" outlineLevel="1">
      <c r="A33" s="193" t="s">
        <v>18</v>
      </c>
      <c r="B33" s="195" t="s">
        <v>10</v>
      </c>
      <c r="C33" s="277"/>
      <c r="D33" s="536" t="e">
        <f>'годовая смета'!#REF!</f>
        <v>#REF!</v>
      </c>
      <c r="E33" s="537" t="e">
        <f>'годовая смета'!#REF!</f>
        <v>#REF!</v>
      </c>
      <c r="F33" s="537" t="e">
        <f>'годовая смета'!#REF!</f>
        <v>#REF!</v>
      </c>
      <c r="G33" s="538" t="e">
        <f>'годовая смета'!#REF!</f>
        <v>#REF!</v>
      </c>
      <c r="H33" s="607" t="e">
        <f t="shared" si="7"/>
        <v>#REF!</v>
      </c>
      <c r="I33" s="608" t="e">
        <f t="shared" si="7"/>
        <v>#REF!</v>
      </c>
      <c r="J33" s="609" t="e">
        <f t="shared" si="7"/>
        <v>#REF!</v>
      </c>
      <c r="K33" s="659" t="e">
        <f>K30*M$17</f>
        <v>#REF!</v>
      </c>
      <c r="L33" s="660" t="e">
        <f>L30*N$17</f>
        <v>#REF!</v>
      </c>
      <c r="M33" s="676" t="e">
        <f t="shared" ref="M33" si="16">M30*M17</f>
        <v>#REF!</v>
      </c>
      <c r="N33" s="677" t="e">
        <f t="shared" si="15"/>
        <v>#REF!</v>
      </c>
      <c r="O33" s="695" t="e">
        <f t="shared" si="5"/>
        <v>#REF!</v>
      </c>
      <c r="P33" s="696" t="e">
        <f t="shared" si="6"/>
        <v>#REF!</v>
      </c>
      <c r="Q33" s="54"/>
      <c r="R33" s="54"/>
    </row>
    <row r="34" spans="1:18">
      <c r="A34" s="193" t="s">
        <v>19</v>
      </c>
      <c r="B34" s="194" t="s">
        <v>36</v>
      </c>
      <c r="C34" s="277"/>
      <c r="D34" s="536" t="e">
        <f>SUM(D35:D37)</f>
        <v>#REF!</v>
      </c>
      <c r="E34" s="537" t="e">
        <f t="shared" ref="E34:G34" si="17">SUM(E35:E37)</f>
        <v>#REF!</v>
      </c>
      <c r="F34" s="537" t="e">
        <f t="shared" si="17"/>
        <v>#REF!</v>
      </c>
      <c r="G34" s="538" t="e">
        <f t="shared" si="17"/>
        <v>#REF!</v>
      </c>
      <c r="H34" s="607" t="e">
        <f t="shared" si="7"/>
        <v>#REF!</v>
      </c>
      <c r="I34" s="608" t="e">
        <f t="shared" si="7"/>
        <v>#REF!</v>
      </c>
      <c r="J34" s="609" t="e">
        <f t="shared" si="7"/>
        <v>#REF!</v>
      </c>
      <c r="K34" s="657">
        <f t="shared" ref="K34:L34" si="18">SUM(K35:K37)</f>
        <v>0</v>
      </c>
      <c r="L34" s="658">
        <f t="shared" si="18"/>
        <v>0</v>
      </c>
      <c r="M34" s="676">
        <f t="shared" ref="M34:N34" si="19">SUM(M35:M37)</f>
        <v>0</v>
      </c>
      <c r="N34" s="677">
        <f t="shared" si="19"/>
        <v>0</v>
      </c>
      <c r="O34" s="695" t="e">
        <f t="shared" si="5"/>
        <v>#REF!</v>
      </c>
      <c r="P34" s="696" t="str">
        <f t="shared" si="6"/>
        <v>-</v>
      </c>
      <c r="Q34" s="54"/>
      <c r="R34" s="54"/>
    </row>
    <row r="35" spans="1:18">
      <c r="A35" s="227" t="s">
        <v>465</v>
      </c>
      <c r="B35" s="230" t="s">
        <v>429</v>
      </c>
      <c r="C35" s="277"/>
      <c r="D35" s="536" t="e">
        <f>'годовая смета'!#REF!</f>
        <v>#REF!</v>
      </c>
      <c r="E35" s="537" t="e">
        <f>'годовая смета'!#REF!</f>
        <v>#REF!</v>
      </c>
      <c r="F35" s="537" t="e">
        <f>'годовая смета'!#REF!</f>
        <v>#REF!</v>
      </c>
      <c r="G35" s="538" t="e">
        <f>'годовая смета'!#REF!</f>
        <v>#REF!</v>
      </c>
      <c r="H35" s="607" t="e">
        <f t="shared" si="7"/>
        <v>#REF!</v>
      </c>
      <c r="I35" s="608" t="e">
        <f t="shared" si="7"/>
        <v>#REF!</v>
      </c>
      <c r="J35" s="609" t="e">
        <f t="shared" si="7"/>
        <v>#REF!</v>
      </c>
      <c r="K35" s="657"/>
      <c r="L35" s="658"/>
      <c r="M35" s="676"/>
      <c r="N35" s="677"/>
      <c r="O35" s="695" t="e">
        <f t="shared" si="5"/>
        <v>#REF!</v>
      </c>
      <c r="P35" s="696" t="str">
        <f t="shared" si="6"/>
        <v>-</v>
      </c>
      <c r="Q35" s="54"/>
      <c r="R35" s="54"/>
    </row>
    <row r="36" spans="1:18">
      <c r="A36" s="193" t="s">
        <v>466</v>
      </c>
      <c r="B36" s="195" t="s">
        <v>454</v>
      </c>
      <c r="C36" s="277"/>
      <c r="D36" s="536" t="e">
        <f>'годовая смета'!#REF!</f>
        <v>#REF!</v>
      </c>
      <c r="E36" s="537" t="e">
        <f>'годовая смета'!#REF!</f>
        <v>#REF!</v>
      </c>
      <c r="F36" s="537" t="e">
        <f>'годовая смета'!#REF!</f>
        <v>#REF!</v>
      </c>
      <c r="G36" s="538" t="e">
        <f>'годовая смета'!#REF!</f>
        <v>#REF!</v>
      </c>
      <c r="H36" s="607" t="e">
        <f t="shared" si="7"/>
        <v>#REF!</v>
      </c>
      <c r="I36" s="608" t="e">
        <f t="shared" si="7"/>
        <v>#REF!</v>
      </c>
      <c r="J36" s="609" t="e">
        <f t="shared" si="7"/>
        <v>#REF!</v>
      </c>
      <c r="K36" s="657"/>
      <c r="L36" s="658"/>
      <c r="M36" s="676"/>
      <c r="N36" s="677"/>
      <c r="O36" s="695" t="e">
        <f t="shared" si="5"/>
        <v>#REF!</v>
      </c>
      <c r="P36" s="696" t="str">
        <f t="shared" si="6"/>
        <v>-</v>
      </c>
      <c r="Q36" s="54"/>
      <c r="R36" s="54"/>
    </row>
    <row r="37" spans="1:18">
      <c r="A37" s="227" t="s">
        <v>467</v>
      </c>
      <c r="B37" s="230" t="s">
        <v>455</v>
      </c>
      <c r="C37" s="277"/>
      <c r="D37" s="536" t="e">
        <f>'годовая смета'!#REF!</f>
        <v>#REF!</v>
      </c>
      <c r="E37" s="537" t="e">
        <f>'годовая смета'!#REF!</f>
        <v>#REF!</v>
      </c>
      <c r="F37" s="537" t="e">
        <f>'годовая смета'!#REF!</f>
        <v>#REF!</v>
      </c>
      <c r="G37" s="538" t="e">
        <f>'годовая смета'!#REF!</f>
        <v>#REF!</v>
      </c>
      <c r="H37" s="607" t="e">
        <f t="shared" si="7"/>
        <v>#REF!</v>
      </c>
      <c r="I37" s="608" t="e">
        <f t="shared" si="7"/>
        <v>#REF!</v>
      </c>
      <c r="J37" s="609" t="e">
        <f t="shared" si="7"/>
        <v>#REF!</v>
      </c>
      <c r="K37" s="657"/>
      <c r="L37" s="658"/>
      <c r="M37" s="676"/>
      <c r="N37" s="677"/>
      <c r="O37" s="695" t="e">
        <f t="shared" si="5"/>
        <v>#REF!</v>
      </c>
      <c r="P37" s="696" t="str">
        <f t="shared" si="6"/>
        <v>-</v>
      </c>
      <c r="Q37" s="54"/>
      <c r="R37" s="54"/>
    </row>
    <row r="38" spans="1:18" ht="51.75">
      <c r="A38" s="193" t="s">
        <v>44</v>
      </c>
      <c r="B38" s="285" t="s">
        <v>456</v>
      </c>
      <c r="C38" s="277"/>
      <c r="D38" s="536" t="e">
        <f>'годовая смета'!#REF!</f>
        <v>#REF!</v>
      </c>
      <c r="E38" s="537" t="e">
        <f>'годовая смета'!#REF!</f>
        <v>#REF!</v>
      </c>
      <c r="F38" s="537" t="e">
        <f>'годовая смета'!#REF!</f>
        <v>#REF!</v>
      </c>
      <c r="G38" s="538" t="e">
        <f>'годовая смета'!#REF!</f>
        <v>#REF!</v>
      </c>
      <c r="H38" s="607" t="e">
        <f t="shared" si="7"/>
        <v>#REF!</v>
      </c>
      <c r="I38" s="608" t="e">
        <f t="shared" si="7"/>
        <v>#REF!</v>
      </c>
      <c r="J38" s="609" t="e">
        <f t="shared" si="7"/>
        <v>#REF!</v>
      </c>
      <c r="K38" s="657"/>
      <c r="L38" s="658"/>
      <c r="M38" s="676"/>
      <c r="N38" s="677"/>
      <c r="O38" s="695" t="e">
        <f t="shared" si="5"/>
        <v>#REF!</v>
      </c>
      <c r="P38" s="696" t="str">
        <f t="shared" si="6"/>
        <v>-</v>
      </c>
      <c r="Q38" s="54"/>
      <c r="R38" s="54"/>
    </row>
    <row r="39" spans="1:18" ht="26.25">
      <c r="A39" s="193" t="s">
        <v>50</v>
      </c>
      <c r="B39" s="285" t="s">
        <v>457</v>
      </c>
      <c r="C39" s="277"/>
      <c r="D39" s="536" t="e">
        <f>'годовая смета'!#REF!</f>
        <v>#REF!</v>
      </c>
      <c r="E39" s="537" t="e">
        <f>'годовая смета'!#REF!</f>
        <v>#REF!</v>
      </c>
      <c r="F39" s="537" t="e">
        <f>'годовая смета'!#REF!</f>
        <v>#REF!</v>
      </c>
      <c r="G39" s="538" t="e">
        <f>'годовая смета'!#REF!</f>
        <v>#REF!</v>
      </c>
      <c r="H39" s="607" t="e">
        <f t="shared" si="7"/>
        <v>#REF!</v>
      </c>
      <c r="I39" s="608" t="e">
        <f t="shared" si="7"/>
        <v>#REF!</v>
      </c>
      <c r="J39" s="609" t="e">
        <f t="shared" si="7"/>
        <v>#REF!</v>
      </c>
      <c r="K39" s="657"/>
      <c r="L39" s="658"/>
      <c r="M39" s="676"/>
      <c r="N39" s="677"/>
      <c r="O39" s="695" t="e">
        <f t="shared" si="5"/>
        <v>#REF!</v>
      </c>
      <c r="P39" s="696" t="str">
        <f t="shared" si="6"/>
        <v>-</v>
      </c>
      <c r="Q39" s="54"/>
      <c r="R39" s="54"/>
    </row>
    <row r="40" spans="1:18" ht="26.25">
      <c r="A40" s="193" t="s">
        <v>51</v>
      </c>
      <c r="B40" s="194" t="s">
        <v>37</v>
      </c>
      <c r="C40" s="277" t="s">
        <v>147</v>
      </c>
      <c r="D40" s="536" t="e">
        <f>SUM(D41:D45)</f>
        <v>#REF!</v>
      </c>
      <c r="E40" s="537" t="e">
        <f t="shared" ref="E40:G40" si="20">SUM(E41:E45)</f>
        <v>#REF!</v>
      </c>
      <c r="F40" s="537" t="e">
        <f t="shared" si="20"/>
        <v>#REF!</v>
      </c>
      <c r="G40" s="538" t="e">
        <f t="shared" si="20"/>
        <v>#REF!</v>
      </c>
      <c r="H40" s="607" t="e">
        <f t="shared" si="7"/>
        <v>#REF!</v>
      </c>
      <c r="I40" s="608" t="e">
        <f t="shared" si="7"/>
        <v>#REF!</v>
      </c>
      <c r="J40" s="609" t="e">
        <f t="shared" si="7"/>
        <v>#REF!</v>
      </c>
      <c r="K40" s="657" t="e">
        <f t="shared" ref="K40:L40" si="21">SUM(K41:K45)</f>
        <v>#REF!</v>
      </c>
      <c r="L40" s="658" t="e">
        <f t="shared" si="21"/>
        <v>#REF!</v>
      </c>
      <c r="M40" s="676">
        <f t="shared" ref="M40:N40" si="22">SUM(M41:M45)</f>
        <v>0</v>
      </c>
      <c r="N40" s="677">
        <f t="shared" si="22"/>
        <v>0</v>
      </c>
      <c r="O40" s="695" t="e">
        <f t="shared" si="5"/>
        <v>#REF!</v>
      </c>
      <c r="P40" s="696" t="str">
        <f t="shared" si="6"/>
        <v>-</v>
      </c>
      <c r="Q40" s="54"/>
      <c r="R40" s="54"/>
    </row>
    <row r="41" spans="1:18" outlineLevel="1">
      <c r="A41" s="193" t="s">
        <v>57</v>
      </c>
      <c r="B41" s="195" t="s">
        <v>20</v>
      </c>
      <c r="C41" s="277"/>
      <c r="D41" s="536" t="e">
        <f>'годовая смета'!#REF!</f>
        <v>#REF!</v>
      </c>
      <c r="E41" s="537" t="e">
        <f>'годовая смета'!#REF!</f>
        <v>#REF!</v>
      </c>
      <c r="F41" s="537" t="e">
        <f>'годовая смета'!#REF!</f>
        <v>#REF!</v>
      </c>
      <c r="G41" s="538" t="e">
        <f>'годовая смета'!#REF!</f>
        <v>#REF!</v>
      </c>
      <c r="H41" s="607" t="e">
        <f t="shared" si="7"/>
        <v>#REF!</v>
      </c>
      <c r="I41" s="608" t="e">
        <f t="shared" si="7"/>
        <v>#REF!</v>
      </c>
      <c r="J41" s="609" t="e">
        <f t="shared" si="7"/>
        <v>#REF!</v>
      </c>
      <c r="K41" s="657" t="e">
        <f>E41*M$13</f>
        <v>#REF!</v>
      </c>
      <c r="L41" s="658">
        <f>M41*N$13</f>
        <v>0</v>
      </c>
      <c r="M41" s="536"/>
      <c r="N41" s="538"/>
      <c r="O41" s="695" t="e">
        <f t="shared" si="5"/>
        <v>#REF!</v>
      </c>
      <c r="P41" s="696" t="str">
        <f t="shared" si="6"/>
        <v>-</v>
      </c>
      <c r="Q41" s="54"/>
      <c r="R41" s="54"/>
    </row>
    <row r="42" spans="1:18" outlineLevel="1">
      <c r="A42" s="193" t="s">
        <v>58</v>
      </c>
      <c r="B42" s="195" t="s">
        <v>21</v>
      </c>
      <c r="C42" s="277"/>
      <c r="D42" s="536" t="e">
        <f>'годовая смета'!#REF!</f>
        <v>#REF!</v>
      </c>
      <c r="E42" s="537" t="e">
        <f>'годовая смета'!#REF!</f>
        <v>#REF!</v>
      </c>
      <c r="F42" s="537" t="e">
        <f>'годовая смета'!#REF!</f>
        <v>#REF!</v>
      </c>
      <c r="G42" s="538" t="e">
        <f>'годовая смета'!#REF!</f>
        <v>#REF!</v>
      </c>
      <c r="H42" s="607" t="e">
        <f t="shared" si="7"/>
        <v>#REF!</v>
      </c>
      <c r="I42" s="608" t="e">
        <f t="shared" si="7"/>
        <v>#REF!</v>
      </c>
      <c r="J42" s="609" t="e">
        <f t="shared" si="7"/>
        <v>#REF!</v>
      </c>
      <c r="K42" s="657" t="e">
        <f>E42*M$14</f>
        <v>#REF!</v>
      </c>
      <c r="L42" s="658">
        <f>M42*N$14</f>
        <v>0</v>
      </c>
      <c r="M42" s="536"/>
      <c r="N42" s="538"/>
      <c r="O42" s="695" t="e">
        <f t="shared" si="5"/>
        <v>#REF!</v>
      </c>
      <c r="P42" s="696" t="str">
        <f t="shared" si="6"/>
        <v>-</v>
      </c>
      <c r="Q42" s="54"/>
      <c r="R42" s="54"/>
    </row>
    <row r="43" spans="1:18" ht="26.25" outlineLevel="1">
      <c r="A43" s="193" t="s">
        <v>59</v>
      </c>
      <c r="B43" s="195" t="s">
        <v>22</v>
      </c>
      <c r="C43" s="277"/>
      <c r="D43" s="536" t="e">
        <f>'годовая смета'!#REF!</f>
        <v>#REF!</v>
      </c>
      <c r="E43" s="537" t="e">
        <f>'годовая смета'!#REF!</f>
        <v>#REF!</v>
      </c>
      <c r="F43" s="537" t="e">
        <f>'годовая смета'!#REF!</f>
        <v>#REF!</v>
      </c>
      <c r="G43" s="538" t="e">
        <f>'годовая смета'!#REF!</f>
        <v>#REF!</v>
      </c>
      <c r="H43" s="607" t="e">
        <f t="shared" si="7"/>
        <v>#REF!</v>
      </c>
      <c r="I43" s="608" t="e">
        <f t="shared" si="7"/>
        <v>#REF!</v>
      </c>
      <c r="J43" s="609" t="e">
        <f t="shared" si="7"/>
        <v>#REF!</v>
      </c>
      <c r="K43" s="657" t="e">
        <f t="shared" ref="K43:K46" si="23">E43*(1+M$11)*(1+M$9*(M$22-E$22)/E$22)</f>
        <v>#REF!</v>
      </c>
      <c r="L43" s="658" t="e">
        <f t="shared" ref="L43:L46" si="24">M43*(1+N$11)*(1+N$9*(N$22-M$22)/M$22)</f>
        <v>#REF!</v>
      </c>
      <c r="M43" s="536"/>
      <c r="N43" s="538"/>
      <c r="O43" s="695" t="e">
        <f t="shared" si="5"/>
        <v>#REF!</v>
      </c>
      <c r="P43" s="696" t="str">
        <f t="shared" si="6"/>
        <v>-</v>
      </c>
      <c r="Q43" s="54"/>
      <c r="R43" s="54"/>
    </row>
    <row r="44" spans="1:18" ht="26.25" outlineLevel="1">
      <c r="A44" s="193" t="s">
        <v>60</v>
      </c>
      <c r="B44" s="195" t="s">
        <v>23</v>
      </c>
      <c r="C44" s="277"/>
      <c r="D44" s="536" t="e">
        <f>'годовая смета'!#REF!</f>
        <v>#REF!</v>
      </c>
      <c r="E44" s="537" t="e">
        <f>'годовая смета'!#REF!</f>
        <v>#REF!</v>
      </c>
      <c r="F44" s="537" t="e">
        <f>'годовая смета'!#REF!</f>
        <v>#REF!</v>
      </c>
      <c r="G44" s="538" t="e">
        <f>'годовая смета'!#REF!</f>
        <v>#REF!</v>
      </c>
      <c r="H44" s="607" t="e">
        <f t="shared" si="7"/>
        <v>#REF!</v>
      </c>
      <c r="I44" s="608" t="e">
        <f t="shared" si="7"/>
        <v>#REF!</v>
      </c>
      <c r="J44" s="609" t="e">
        <f t="shared" si="7"/>
        <v>#REF!</v>
      </c>
      <c r="K44" s="657" t="e">
        <f t="shared" si="23"/>
        <v>#REF!</v>
      </c>
      <c r="L44" s="658" t="e">
        <f t="shared" si="24"/>
        <v>#REF!</v>
      </c>
      <c r="M44" s="536"/>
      <c r="N44" s="538"/>
      <c r="O44" s="695" t="e">
        <f t="shared" si="5"/>
        <v>#REF!</v>
      </c>
      <c r="P44" s="696" t="str">
        <f t="shared" si="6"/>
        <v>-</v>
      </c>
      <c r="Q44" s="54"/>
      <c r="R44" s="54"/>
    </row>
    <row r="45" spans="1:18" outlineLevel="1">
      <c r="A45" s="193" t="s">
        <v>61</v>
      </c>
      <c r="B45" s="195" t="s">
        <v>24</v>
      </c>
      <c r="C45" s="277"/>
      <c r="D45" s="536" t="e">
        <f>'годовая смета'!#REF!</f>
        <v>#REF!</v>
      </c>
      <c r="E45" s="537" t="e">
        <f>'годовая смета'!#REF!</f>
        <v>#REF!</v>
      </c>
      <c r="F45" s="537" t="e">
        <f>'годовая смета'!#REF!</f>
        <v>#REF!</v>
      </c>
      <c r="G45" s="538" t="e">
        <f>'годовая смета'!#REF!</f>
        <v>#REF!</v>
      </c>
      <c r="H45" s="607" t="e">
        <f t="shared" si="7"/>
        <v>#REF!</v>
      </c>
      <c r="I45" s="608" t="e">
        <f t="shared" si="7"/>
        <v>#REF!</v>
      </c>
      <c r="J45" s="609" t="e">
        <f t="shared" si="7"/>
        <v>#REF!</v>
      </c>
      <c r="K45" s="657" t="e">
        <f t="shared" si="23"/>
        <v>#REF!</v>
      </c>
      <c r="L45" s="658" t="e">
        <f t="shared" si="24"/>
        <v>#REF!</v>
      </c>
      <c r="M45" s="678"/>
      <c r="N45" s="679"/>
      <c r="O45" s="695" t="e">
        <f t="shared" si="5"/>
        <v>#REF!</v>
      </c>
      <c r="P45" s="696" t="str">
        <f t="shared" si="6"/>
        <v>-</v>
      </c>
      <c r="Q45" s="54"/>
      <c r="R45" s="54"/>
    </row>
    <row r="46" spans="1:18">
      <c r="A46" s="193" t="s">
        <v>52</v>
      </c>
      <c r="B46" s="194" t="s">
        <v>56</v>
      </c>
      <c r="C46" s="277"/>
      <c r="D46" s="536" t="e">
        <f>'годовая смета'!#REF!</f>
        <v>#REF!</v>
      </c>
      <c r="E46" s="537" t="e">
        <f>'годовая смета'!#REF!</f>
        <v>#REF!</v>
      </c>
      <c r="F46" s="537" t="e">
        <f>'годовая смета'!#REF!</f>
        <v>#REF!</v>
      </c>
      <c r="G46" s="538" t="e">
        <f>'годовая смета'!#REF!</f>
        <v>#REF!</v>
      </c>
      <c r="H46" s="607" t="e">
        <f t="shared" si="7"/>
        <v>#REF!</v>
      </c>
      <c r="I46" s="608" t="e">
        <f t="shared" si="7"/>
        <v>#REF!</v>
      </c>
      <c r="J46" s="609" t="e">
        <f t="shared" si="7"/>
        <v>#REF!</v>
      </c>
      <c r="K46" s="657" t="e">
        <f t="shared" si="23"/>
        <v>#REF!</v>
      </c>
      <c r="L46" s="658" t="e">
        <f t="shared" si="24"/>
        <v>#REF!</v>
      </c>
      <c r="M46" s="678"/>
      <c r="N46" s="679"/>
      <c r="O46" s="695" t="e">
        <f t="shared" si="5"/>
        <v>#REF!</v>
      </c>
      <c r="P46" s="696" t="str">
        <f t="shared" si="6"/>
        <v>-</v>
      </c>
      <c r="Q46" s="54"/>
      <c r="R46" s="54"/>
    </row>
    <row r="47" spans="1:18" ht="26.25" outlineLevel="1">
      <c r="A47" s="193" t="s">
        <v>53</v>
      </c>
      <c r="B47" s="194" t="s">
        <v>25</v>
      </c>
      <c r="C47" s="277" t="s">
        <v>148</v>
      </c>
      <c r="D47" s="536" t="e">
        <f t="shared" ref="D47:G47" si="25">SUM(D48:D55)</f>
        <v>#REF!</v>
      </c>
      <c r="E47" s="537" t="e">
        <f t="shared" si="25"/>
        <v>#REF!</v>
      </c>
      <c r="F47" s="537" t="e">
        <f t="shared" si="25"/>
        <v>#REF!</v>
      </c>
      <c r="G47" s="538" t="e">
        <f t="shared" si="25"/>
        <v>#REF!</v>
      </c>
      <c r="H47" s="607" t="e">
        <f t="shared" si="7"/>
        <v>#REF!</v>
      </c>
      <c r="I47" s="608" t="e">
        <f t="shared" si="7"/>
        <v>#REF!</v>
      </c>
      <c r="J47" s="609" t="e">
        <f t="shared" si="7"/>
        <v>#REF!</v>
      </c>
      <c r="K47" s="657" t="e">
        <f t="shared" ref="K47:L47" si="26">SUM(K48:K55)</f>
        <v>#REF!</v>
      </c>
      <c r="L47" s="658">
        <f t="shared" si="26"/>
        <v>0</v>
      </c>
      <c r="M47" s="678">
        <f t="shared" ref="M47:N47" si="27">SUM(M48:M55)</f>
        <v>0</v>
      </c>
      <c r="N47" s="679">
        <f t="shared" si="27"/>
        <v>0</v>
      </c>
      <c r="O47" s="695" t="e">
        <f t="shared" si="5"/>
        <v>#REF!</v>
      </c>
      <c r="P47" s="696" t="str">
        <f t="shared" si="6"/>
        <v>-</v>
      </c>
      <c r="Q47" s="54"/>
      <c r="R47" s="54"/>
    </row>
    <row r="48" spans="1:18" outlineLevel="1">
      <c r="A48" s="193" t="s">
        <v>468</v>
      </c>
      <c r="B48" s="195" t="s">
        <v>26</v>
      </c>
      <c r="C48" s="277"/>
      <c r="D48" s="536" t="e">
        <f>'годовая смета'!#REF!</f>
        <v>#REF!</v>
      </c>
      <c r="E48" s="537" t="e">
        <f>'годовая смета'!#REF!</f>
        <v>#REF!</v>
      </c>
      <c r="F48" s="537" t="e">
        <f>'годовая смета'!#REF!</f>
        <v>#REF!</v>
      </c>
      <c r="G48" s="538" t="e">
        <f>'годовая смета'!#REF!</f>
        <v>#REF!</v>
      </c>
      <c r="H48" s="607" t="e">
        <f t="shared" si="7"/>
        <v>#REF!</v>
      </c>
      <c r="I48" s="608" t="e">
        <f t="shared" si="7"/>
        <v>#REF!</v>
      </c>
      <c r="J48" s="609" t="e">
        <f t="shared" si="7"/>
        <v>#REF!</v>
      </c>
      <c r="K48" s="657" t="e">
        <f>E48*(1+M$11)</f>
        <v>#REF!</v>
      </c>
      <c r="L48" s="658">
        <f>M48*(1+N$11)</f>
        <v>0</v>
      </c>
      <c r="M48" s="678"/>
      <c r="N48" s="679"/>
      <c r="O48" s="695" t="e">
        <f t="shared" si="5"/>
        <v>#REF!</v>
      </c>
      <c r="P48" s="696" t="str">
        <f t="shared" si="6"/>
        <v>-</v>
      </c>
      <c r="Q48" s="54"/>
      <c r="R48" s="54"/>
    </row>
    <row r="49" spans="1:18" outlineLevel="1">
      <c r="A49" s="193" t="s">
        <v>469</v>
      </c>
      <c r="B49" s="195" t="s">
        <v>27</v>
      </c>
      <c r="C49" s="277"/>
      <c r="D49" s="536" t="e">
        <f>'годовая смета'!#REF!</f>
        <v>#REF!</v>
      </c>
      <c r="E49" s="537" t="e">
        <f>'годовая смета'!#REF!</f>
        <v>#REF!</v>
      </c>
      <c r="F49" s="537" t="e">
        <f>'годовая смета'!#REF!</f>
        <v>#REF!</v>
      </c>
      <c r="G49" s="538" t="e">
        <f>'годовая смета'!#REF!</f>
        <v>#REF!</v>
      </c>
      <c r="H49" s="607" t="e">
        <f t="shared" si="7"/>
        <v>#REF!</v>
      </c>
      <c r="I49" s="608" t="e">
        <f t="shared" si="7"/>
        <v>#REF!</v>
      </c>
      <c r="J49" s="609" t="e">
        <f t="shared" si="7"/>
        <v>#REF!</v>
      </c>
      <c r="K49" s="657" t="e">
        <f t="shared" ref="K49:K58" si="28">E49*(1+M$11)</f>
        <v>#REF!</v>
      </c>
      <c r="L49" s="658">
        <f t="shared" ref="L49:L58" si="29">M49*(1+N$11)</f>
        <v>0</v>
      </c>
      <c r="M49" s="678"/>
      <c r="N49" s="679"/>
      <c r="O49" s="695" t="e">
        <f t="shared" si="5"/>
        <v>#REF!</v>
      </c>
      <c r="P49" s="696" t="str">
        <f t="shared" si="6"/>
        <v>-</v>
      </c>
      <c r="Q49" s="54"/>
      <c r="R49" s="54"/>
    </row>
    <row r="50" spans="1:18" outlineLevel="1">
      <c r="A50" s="193" t="s">
        <v>470</v>
      </c>
      <c r="B50" s="195" t="s">
        <v>28</v>
      </c>
      <c r="C50" s="277"/>
      <c r="D50" s="536" t="e">
        <f>'годовая смета'!#REF!</f>
        <v>#REF!</v>
      </c>
      <c r="E50" s="537" t="e">
        <f>'годовая смета'!#REF!</f>
        <v>#REF!</v>
      </c>
      <c r="F50" s="537" t="e">
        <f>'годовая смета'!#REF!</f>
        <v>#REF!</v>
      </c>
      <c r="G50" s="538" t="e">
        <f>'годовая смета'!#REF!</f>
        <v>#REF!</v>
      </c>
      <c r="H50" s="607" t="e">
        <f t="shared" si="7"/>
        <v>#REF!</v>
      </c>
      <c r="I50" s="608" t="e">
        <f t="shared" si="7"/>
        <v>#REF!</v>
      </c>
      <c r="J50" s="609" t="e">
        <f t="shared" si="7"/>
        <v>#REF!</v>
      </c>
      <c r="K50" s="657" t="e">
        <f t="shared" si="28"/>
        <v>#REF!</v>
      </c>
      <c r="L50" s="658">
        <f t="shared" si="29"/>
        <v>0</v>
      </c>
      <c r="M50" s="678"/>
      <c r="N50" s="679"/>
      <c r="O50" s="695" t="e">
        <f t="shared" si="5"/>
        <v>#REF!</v>
      </c>
      <c r="P50" s="696" t="str">
        <f t="shared" si="6"/>
        <v>-</v>
      </c>
      <c r="Q50" s="54"/>
      <c r="R50" s="54"/>
    </row>
    <row r="51" spans="1:18" outlineLevel="1">
      <c r="A51" s="193" t="s">
        <v>471</v>
      </c>
      <c r="B51" s="195" t="s">
        <v>29</v>
      </c>
      <c r="C51" s="277"/>
      <c r="D51" s="536" t="e">
        <f>'годовая смета'!#REF!</f>
        <v>#REF!</v>
      </c>
      <c r="E51" s="537" t="e">
        <f>'годовая смета'!#REF!</f>
        <v>#REF!</v>
      </c>
      <c r="F51" s="537" t="e">
        <f>'годовая смета'!#REF!</f>
        <v>#REF!</v>
      </c>
      <c r="G51" s="538" t="e">
        <f>'годовая смета'!#REF!</f>
        <v>#REF!</v>
      </c>
      <c r="H51" s="607" t="e">
        <f t="shared" si="7"/>
        <v>#REF!</v>
      </c>
      <c r="I51" s="608" t="e">
        <f t="shared" si="7"/>
        <v>#REF!</v>
      </c>
      <c r="J51" s="609" t="e">
        <f t="shared" si="7"/>
        <v>#REF!</v>
      </c>
      <c r="K51" s="657" t="e">
        <f t="shared" si="28"/>
        <v>#REF!</v>
      </c>
      <c r="L51" s="658">
        <f t="shared" si="29"/>
        <v>0</v>
      </c>
      <c r="M51" s="678"/>
      <c r="N51" s="679"/>
      <c r="O51" s="695" t="e">
        <f t="shared" si="5"/>
        <v>#REF!</v>
      </c>
      <c r="P51" s="696" t="str">
        <f t="shared" si="6"/>
        <v>-</v>
      </c>
      <c r="Q51" s="54"/>
      <c r="R51" s="54"/>
    </row>
    <row r="52" spans="1:18" outlineLevel="1">
      <c r="A52" s="193" t="s">
        <v>472</v>
      </c>
      <c r="B52" s="195" t="s">
        <v>30</v>
      </c>
      <c r="C52" s="277"/>
      <c r="D52" s="536" t="e">
        <f>'годовая смета'!#REF!</f>
        <v>#REF!</v>
      </c>
      <c r="E52" s="537" t="e">
        <f>'годовая смета'!#REF!</f>
        <v>#REF!</v>
      </c>
      <c r="F52" s="537" t="e">
        <f>'годовая смета'!#REF!</f>
        <v>#REF!</v>
      </c>
      <c r="G52" s="538" t="e">
        <f>'годовая смета'!#REF!</f>
        <v>#REF!</v>
      </c>
      <c r="H52" s="607" t="e">
        <f t="shared" si="7"/>
        <v>#REF!</v>
      </c>
      <c r="I52" s="608" t="e">
        <f t="shared" si="7"/>
        <v>#REF!</v>
      </c>
      <c r="J52" s="609" t="e">
        <f t="shared" si="7"/>
        <v>#REF!</v>
      </c>
      <c r="K52" s="657" t="e">
        <f t="shared" si="28"/>
        <v>#REF!</v>
      </c>
      <c r="L52" s="658">
        <f t="shared" si="29"/>
        <v>0</v>
      </c>
      <c r="M52" s="678"/>
      <c r="N52" s="679"/>
      <c r="O52" s="695" t="e">
        <f t="shared" si="5"/>
        <v>#REF!</v>
      </c>
      <c r="P52" s="696" t="str">
        <f t="shared" si="6"/>
        <v>-</v>
      </c>
      <c r="Q52" s="54"/>
      <c r="R52" s="54"/>
    </row>
    <row r="53" spans="1:18" outlineLevel="1">
      <c r="A53" s="193" t="s">
        <v>473</v>
      </c>
      <c r="B53" s="195" t="s">
        <v>31</v>
      </c>
      <c r="C53" s="277"/>
      <c r="D53" s="536" t="e">
        <f>'годовая смета'!#REF!</f>
        <v>#REF!</v>
      </c>
      <c r="E53" s="537" t="e">
        <f>'годовая смета'!#REF!</f>
        <v>#REF!</v>
      </c>
      <c r="F53" s="537" t="e">
        <f>'годовая смета'!#REF!</f>
        <v>#REF!</v>
      </c>
      <c r="G53" s="538" t="e">
        <f>'годовая смета'!#REF!</f>
        <v>#REF!</v>
      </c>
      <c r="H53" s="607" t="e">
        <f t="shared" si="7"/>
        <v>#REF!</v>
      </c>
      <c r="I53" s="608" t="e">
        <f t="shared" si="7"/>
        <v>#REF!</v>
      </c>
      <c r="J53" s="609" t="e">
        <f t="shared" si="7"/>
        <v>#REF!</v>
      </c>
      <c r="K53" s="657" t="e">
        <f t="shared" si="28"/>
        <v>#REF!</v>
      </c>
      <c r="L53" s="658">
        <f t="shared" si="29"/>
        <v>0</v>
      </c>
      <c r="M53" s="536"/>
      <c r="N53" s="538"/>
      <c r="O53" s="695" t="e">
        <f t="shared" si="5"/>
        <v>#REF!</v>
      </c>
      <c r="P53" s="696" t="str">
        <f t="shared" si="6"/>
        <v>-</v>
      </c>
      <c r="Q53" s="54"/>
      <c r="R53" s="54"/>
    </row>
    <row r="54" spans="1:18" outlineLevel="1">
      <c r="A54" s="193" t="s">
        <v>474</v>
      </c>
      <c r="B54" s="195" t="s">
        <v>32</v>
      </c>
      <c r="C54" s="277"/>
      <c r="D54" s="536" t="e">
        <f>'годовая смета'!#REF!</f>
        <v>#REF!</v>
      </c>
      <c r="E54" s="537" t="e">
        <f>'годовая смета'!#REF!</f>
        <v>#REF!</v>
      </c>
      <c r="F54" s="537" t="e">
        <f>'годовая смета'!#REF!</f>
        <v>#REF!</v>
      </c>
      <c r="G54" s="538" t="e">
        <f>'годовая смета'!#REF!</f>
        <v>#REF!</v>
      </c>
      <c r="H54" s="607" t="e">
        <f t="shared" si="7"/>
        <v>#REF!</v>
      </c>
      <c r="I54" s="608" t="e">
        <f t="shared" si="7"/>
        <v>#REF!</v>
      </c>
      <c r="J54" s="609" t="e">
        <f t="shared" si="7"/>
        <v>#REF!</v>
      </c>
      <c r="K54" s="657" t="e">
        <f t="shared" si="28"/>
        <v>#REF!</v>
      </c>
      <c r="L54" s="658">
        <f t="shared" si="29"/>
        <v>0</v>
      </c>
      <c r="M54" s="536"/>
      <c r="N54" s="538"/>
      <c r="O54" s="695" t="e">
        <f t="shared" si="5"/>
        <v>#REF!</v>
      </c>
      <c r="P54" s="696" t="str">
        <f t="shared" si="6"/>
        <v>-</v>
      </c>
      <c r="Q54" s="54"/>
      <c r="R54" s="54"/>
    </row>
    <row r="55" spans="1:18" outlineLevel="1">
      <c r="A55" s="193" t="s">
        <v>475</v>
      </c>
      <c r="B55" s="195" t="s">
        <v>33</v>
      </c>
      <c r="C55" s="277"/>
      <c r="D55" s="536" t="e">
        <f>'годовая смета'!#REF!</f>
        <v>#REF!</v>
      </c>
      <c r="E55" s="537" t="e">
        <f>'годовая смета'!#REF!</f>
        <v>#REF!</v>
      </c>
      <c r="F55" s="537" t="e">
        <f>'годовая смета'!#REF!</f>
        <v>#REF!</v>
      </c>
      <c r="G55" s="538" t="e">
        <f>'годовая смета'!#REF!</f>
        <v>#REF!</v>
      </c>
      <c r="H55" s="607" t="e">
        <f t="shared" si="7"/>
        <v>#REF!</v>
      </c>
      <c r="I55" s="608" t="e">
        <f t="shared" si="7"/>
        <v>#REF!</v>
      </c>
      <c r="J55" s="609" t="e">
        <f t="shared" si="7"/>
        <v>#REF!</v>
      </c>
      <c r="K55" s="657" t="e">
        <f t="shared" si="28"/>
        <v>#REF!</v>
      </c>
      <c r="L55" s="658">
        <f t="shared" si="29"/>
        <v>0</v>
      </c>
      <c r="M55" s="536"/>
      <c r="N55" s="538"/>
      <c r="O55" s="695" t="e">
        <f t="shared" si="5"/>
        <v>#REF!</v>
      </c>
      <c r="P55" s="696" t="str">
        <f t="shared" si="6"/>
        <v>-</v>
      </c>
      <c r="Q55" s="54"/>
      <c r="R55" s="54"/>
    </row>
    <row r="56" spans="1:18">
      <c r="A56" s="193" t="s">
        <v>54</v>
      </c>
      <c r="B56" s="194" t="s">
        <v>38</v>
      </c>
      <c r="C56" s="277"/>
      <c r="D56" s="536" t="e">
        <f>'годовая смета'!#REF!</f>
        <v>#REF!</v>
      </c>
      <c r="E56" s="537" t="e">
        <f>'годовая смета'!#REF!</f>
        <v>#REF!</v>
      </c>
      <c r="F56" s="537" t="e">
        <f>'годовая смета'!#REF!</f>
        <v>#REF!</v>
      </c>
      <c r="G56" s="538" t="e">
        <f>'годовая смета'!#REF!</f>
        <v>#REF!</v>
      </c>
      <c r="H56" s="607" t="e">
        <f t="shared" si="7"/>
        <v>#REF!</v>
      </c>
      <c r="I56" s="608" t="e">
        <f t="shared" si="7"/>
        <v>#REF!</v>
      </c>
      <c r="J56" s="609" t="e">
        <f t="shared" si="7"/>
        <v>#REF!</v>
      </c>
      <c r="K56" s="657" t="e">
        <f t="shared" si="28"/>
        <v>#REF!</v>
      </c>
      <c r="L56" s="658">
        <f t="shared" si="29"/>
        <v>0</v>
      </c>
      <c r="M56" s="536"/>
      <c r="N56" s="538"/>
      <c r="O56" s="695" t="e">
        <f t="shared" si="5"/>
        <v>#REF!</v>
      </c>
      <c r="P56" s="696" t="str">
        <f t="shared" si="6"/>
        <v>-</v>
      </c>
      <c r="Q56" s="54"/>
      <c r="R56" s="54"/>
    </row>
    <row r="57" spans="1:18">
      <c r="A57" s="193" t="s">
        <v>55</v>
      </c>
      <c r="B57" s="194" t="s">
        <v>39</v>
      </c>
      <c r="C57" s="277"/>
      <c r="D57" s="536" t="e">
        <f>'годовая смета'!#REF!</f>
        <v>#REF!</v>
      </c>
      <c r="E57" s="537" t="e">
        <f>'годовая смета'!#REF!</f>
        <v>#REF!</v>
      </c>
      <c r="F57" s="537" t="e">
        <f>'годовая смета'!#REF!</f>
        <v>#REF!</v>
      </c>
      <c r="G57" s="538" t="e">
        <f>'годовая смета'!#REF!</f>
        <v>#REF!</v>
      </c>
      <c r="H57" s="607" t="e">
        <f t="shared" si="7"/>
        <v>#REF!</v>
      </c>
      <c r="I57" s="608" t="e">
        <f t="shared" si="7"/>
        <v>#REF!</v>
      </c>
      <c r="J57" s="609" t="e">
        <f t="shared" si="7"/>
        <v>#REF!</v>
      </c>
      <c r="K57" s="657" t="e">
        <f t="shared" si="28"/>
        <v>#REF!</v>
      </c>
      <c r="L57" s="658">
        <f t="shared" si="29"/>
        <v>0</v>
      </c>
      <c r="M57" s="536"/>
      <c r="N57" s="538"/>
      <c r="O57" s="695" t="e">
        <f t="shared" si="5"/>
        <v>#REF!</v>
      </c>
      <c r="P57" s="696" t="str">
        <f t="shared" si="6"/>
        <v>-</v>
      </c>
      <c r="Q57" s="54"/>
      <c r="R57" s="54"/>
    </row>
    <row r="58" spans="1:18">
      <c r="A58" s="193" t="s">
        <v>476</v>
      </c>
      <c r="B58" s="194" t="s">
        <v>40</v>
      </c>
      <c r="C58" s="277"/>
      <c r="D58" s="536" t="e">
        <f>'годовая смета'!#REF!</f>
        <v>#REF!</v>
      </c>
      <c r="E58" s="537" t="e">
        <f>'годовая смета'!#REF!</f>
        <v>#REF!</v>
      </c>
      <c r="F58" s="537" t="e">
        <f>'годовая смета'!#REF!</f>
        <v>#REF!</v>
      </c>
      <c r="G58" s="538" t="e">
        <f>'годовая смета'!#REF!</f>
        <v>#REF!</v>
      </c>
      <c r="H58" s="607" t="e">
        <f t="shared" si="7"/>
        <v>#REF!</v>
      </c>
      <c r="I58" s="608" t="e">
        <f t="shared" si="7"/>
        <v>#REF!</v>
      </c>
      <c r="J58" s="609" t="e">
        <f t="shared" si="7"/>
        <v>#REF!</v>
      </c>
      <c r="K58" s="657" t="e">
        <f t="shared" si="28"/>
        <v>#REF!</v>
      </c>
      <c r="L58" s="658">
        <f t="shared" si="29"/>
        <v>0</v>
      </c>
      <c r="M58" s="536"/>
      <c r="N58" s="538"/>
      <c r="O58" s="695" t="e">
        <f t="shared" si="5"/>
        <v>#REF!</v>
      </c>
      <c r="P58" s="696" t="str">
        <f t="shared" si="6"/>
        <v>-</v>
      </c>
      <c r="Q58" s="54"/>
      <c r="R58" s="54"/>
    </row>
    <row r="59" spans="1:18">
      <c r="A59" s="193" t="s">
        <v>477</v>
      </c>
      <c r="B59" s="194" t="s">
        <v>41</v>
      </c>
      <c r="C59" s="277" t="s">
        <v>149</v>
      </c>
      <c r="D59" s="536" t="e">
        <f t="shared" ref="D59:G59" si="30">SUM(D60:D61)</f>
        <v>#REF!</v>
      </c>
      <c r="E59" s="537" t="e">
        <f t="shared" si="30"/>
        <v>#REF!</v>
      </c>
      <c r="F59" s="537" t="e">
        <f t="shared" si="30"/>
        <v>#REF!</v>
      </c>
      <c r="G59" s="538" t="e">
        <f t="shared" si="30"/>
        <v>#REF!</v>
      </c>
      <c r="H59" s="607" t="e">
        <f t="shared" si="7"/>
        <v>#REF!</v>
      </c>
      <c r="I59" s="608" t="e">
        <f t="shared" si="7"/>
        <v>#REF!</v>
      </c>
      <c r="J59" s="609" t="e">
        <f t="shared" si="7"/>
        <v>#REF!</v>
      </c>
      <c r="K59" s="657" t="e">
        <f t="shared" ref="K59:L59" si="31">SUM(K60:K61)</f>
        <v>#REF!</v>
      </c>
      <c r="L59" s="658">
        <f t="shared" si="31"/>
        <v>0</v>
      </c>
      <c r="M59" s="678">
        <f>SUM(M60:M61)</f>
        <v>0</v>
      </c>
      <c r="N59" s="679">
        <f>SUM(N60:N61)</f>
        <v>0</v>
      </c>
      <c r="O59" s="695" t="e">
        <f t="shared" si="5"/>
        <v>#REF!</v>
      </c>
      <c r="P59" s="696" t="str">
        <f t="shared" si="6"/>
        <v>-</v>
      </c>
      <c r="Q59" s="54"/>
      <c r="R59" s="54"/>
    </row>
    <row r="60" spans="1:18" outlineLevel="1">
      <c r="A60" s="193" t="s">
        <v>478</v>
      </c>
      <c r="B60" s="195" t="s">
        <v>42</v>
      </c>
      <c r="C60" s="277"/>
      <c r="D60" s="536" t="e">
        <f>'годовая смета'!#REF!</f>
        <v>#REF!</v>
      </c>
      <c r="E60" s="537" t="e">
        <f>'годовая смета'!#REF!</f>
        <v>#REF!</v>
      </c>
      <c r="F60" s="537" t="e">
        <f>'годовая смета'!#REF!</f>
        <v>#REF!</v>
      </c>
      <c r="G60" s="538" t="e">
        <f>'годовая смета'!#REF!</f>
        <v>#REF!</v>
      </c>
      <c r="H60" s="607" t="e">
        <f t="shared" si="7"/>
        <v>#REF!</v>
      </c>
      <c r="I60" s="608" t="e">
        <f t="shared" si="7"/>
        <v>#REF!</v>
      </c>
      <c r="J60" s="609" t="e">
        <f t="shared" si="7"/>
        <v>#REF!</v>
      </c>
      <c r="K60" s="657" t="e">
        <f t="shared" ref="K60:K61" si="32">E60*(1+M$11)</f>
        <v>#REF!</v>
      </c>
      <c r="L60" s="658">
        <f t="shared" ref="L60:L61" si="33">M60*(1+N$11)</f>
        <v>0</v>
      </c>
      <c r="M60" s="678"/>
      <c r="N60" s="679"/>
      <c r="O60" s="695" t="e">
        <f t="shared" si="5"/>
        <v>#REF!</v>
      </c>
      <c r="P60" s="696" t="str">
        <f t="shared" si="6"/>
        <v>-</v>
      </c>
      <c r="Q60" s="54"/>
      <c r="R60" s="54"/>
    </row>
    <row r="61" spans="1:18" outlineLevel="1">
      <c r="A61" s="193" t="s">
        <v>479</v>
      </c>
      <c r="B61" s="195" t="s">
        <v>43</v>
      </c>
      <c r="C61" s="277"/>
      <c r="D61" s="536" t="e">
        <f>'годовая смета'!#REF!</f>
        <v>#REF!</v>
      </c>
      <c r="E61" s="537" t="e">
        <f>'годовая смета'!#REF!</f>
        <v>#REF!</v>
      </c>
      <c r="F61" s="537" t="e">
        <f>'годовая смета'!#REF!</f>
        <v>#REF!</v>
      </c>
      <c r="G61" s="538" t="e">
        <f>'годовая смета'!#REF!</f>
        <v>#REF!</v>
      </c>
      <c r="H61" s="607" t="e">
        <f t="shared" si="7"/>
        <v>#REF!</v>
      </c>
      <c r="I61" s="608" t="e">
        <f t="shared" si="7"/>
        <v>#REF!</v>
      </c>
      <c r="J61" s="609" t="e">
        <f t="shared" si="7"/>
        <v>#REF!</v>
      </c>
      <c r="K61" s="657" t="e">
        <f t="shared" si="32"/>
        <v>#REF!</v>
      </c>
      <c r="L61" s="658">
        <f t="shared" si="33"/>
        <v>0</v>
      </c>
      <c r="M61" s="678"/>
      <c r="N61" s="679"/>
      <c r="O61" s="695" t="e">
        <f t="shared" si="5"/>
        <v>#REF!</v>
      </c>
      <c r="P61" s="696" t="str">
        <f t="shared" si="6"/>
        <v>-</v>
      </c>
      <c r="Q61" s="54"/>
      <c r="R61" s="54"/>
    </row>
    <row r="62" spans="1:18" s="10" customFormat="1" ht="26.25" customHeight="1">
      <c r="A62" s="191" t="s">
        <v>67</v>
      </c>
      <c r="B62" s="192" t="s">
        <v>325</v>
      </c>
      <c r="C62" s="276" t="s">
        <v>273</v>
      </c>
      <c r="D62" s="477" t="e">
        <f t="shared" ref="D62:G62" si="34">IF(D22=0,0,D27/D22)</f>
        <v>#REF!</v>
      </c>
      <c r="E62" s="478" t="e">
        <f t="shared" si="34"/>
        <v>#REF!</v>
      </c>
      <c r="F62" s="478" t="e">
        <f t="shared" si="34"/>
        <v>#REF!</v>
      </c>
      <c r="G62" s="479" t="e">
        <f t="shared" si="34"/>
        <v>#REF!</v>
      </c>
      <c r="H62" s="616" t="e">
        <f t="shared" si="7"/>
        <v>#REF!</v>
      </c>
      <c r="I62" s="617" t="e">
        <f t="shared" si="7"/>
        <v>#REF!</v>
      </c>
      <c r="J62" s="618" t="e">
        <f t="shared" si="7"/>
        <v>#REF!</v>
      </c>
      <c r="K62" s="656"/>
      <c r="L62" s="618"/>
      <c r="M62" s="680" t="e">
        <f t="shared" ref="M62:N62" si="35">IF(M22=0,0,M27/M22)</f>
        <v>#REF!</v>
      </c>
      <c r="N62" s="681" t="e">
        <f t="shared" si="35"/>
        <v>#REF!</v>
      </c>
      <c r="O62" s="701" t="e">
        <f t="shared" si="5"/>
        <v>#REF!</v>
      </c>
      <c r="P62" s="702" t="e">
        <f t="shared" si="6"/>
        <v>#REF!</v>
      </c>
      <c r="Q62" s="1"/>
      <c r="R62" s="1"/>
    </row>
    <row r="63" spans="1:18" s="10" customFormat="1">
      <c r="A63" s="191" t="s">
        <v>68</v>
      </c>
      <c r="B63" s="192" t="s">
        <v>194</v>
      </c>
      <c r="C63" s="276" t="s">
        <v>151</v>
      </c>
      <c r="D63" s="477" t="e">
        <f t="shared" ref="D63:G63" si="36">SUM(D64:D66)</f>
        <v>#REF!</v>
      </c>
      <c r="E63" s="478" t="e">
        <f t="shared" si="36"/>
        <v>#REF!</v>
      </c>
      <c r="F63" s="478" t="e">
        <f t="shared" si="36"/>
        <v>#REF!</v>
      </c>
      <c r="G63" s="479" t="e">
        <f t="shared" si="36"/>
        <v>#REF!</v>
      </c>
      <c r="H63" s="616" t="e">
        <f t="shared" si="7"/>
        <v>#REF!</v>
      </c>
      <c r="I63" s="617" t="e">
        <f t="shared" si="7"/>
        <v>#REF!</v>
      </c>
      <c r="J63" s="618" t="e">
        <f t="shared" si="7"/>
        <v>#REF!</v>
      </c>
      <c r="K63" s="656"/>
      <c r="L63" s="618"/>
      <c r="M63" s="680" t="e">
        <f t="shared" ref="M63:N63" si="37">SUM(M64:M66)</f>
        <v>#REF!</v>
      </c>
      <c r="N63" s="681" t="e">
        <f t="shared" si="37"/>
        <v>#REF!</v>
      </c>
      <c r="O63" s="701" t="e">
        <f t="shared" si="5"/>
        <v>#REF!</v>
      </c>
      <c r="P63" s="702" t="e">
        <f t="shared" si="6"/>
        <v>#REF!</v>
      </c>
      <c r="Q63" s="1"/>
      <c r="R63" s="1"/>
    </row>
    <row r="64" spans="1:18" ht="38.25">
      <c r="A64" s="193" t="s">
        <v>75</v>
      </c>
      <c r="B64" s="196" t="s">
        <v>71</v>
      </c>
      <c r="C64" s="277"/>
      <c r="D64" s="536" t="e">
        <f>'годовая смета'!#REF!</f>
        <v>#REF!</v>
      </c>
      <c r="E64" s="537" t="e">
        <f>'годовая смета'!#REF!</f>
        <v>#REF!</v>
      </c>
      <c r="F64" s="537" t="e">
        <f>'годовая смета'!#REF!</f>
        <v>#REF!</v>
      </c>
      <c r="G64" s="538" t="e">
        <f>'годовая смета'!#REF!</f>
        <v>#REF!</v>
      </c>
      <c r="H64" s="607" t="e">
        <f t="shared" si="7"/>
        <v>#REF!</v>
      </c>
      <c r="I64" s="608" t="e">
        <f t="shared" si="7"/>
        <v>#REF!</v>
      </c>
      <c r="J64" s="609" t="e">
        <f t="shared" si="7"/>
        <v>#REF!</v>
      </c>
      <c r="K64" s="653"/>
      <c r="L64" s="609"/>
      <c r="M64" s="678" t="e">
        <f>'Прочие расходы'!H20</f>
        <v>#REF!</v>
      </c>
      <c r="N64" s="679" t="e">
        <f>'Прочие расходы'!H21</f>
        <v>#REF!</v>
      </c>
      <c r="O64" s="695" t="e">
        <f t="shared" si="5"/>
        <v>#REF!</v>
      </c>
      <c r="P64" s="696" t="e">
        <f t="shared" si="6"/>
        <v>#REF!</v>
      </c>
    </row>
    <row r="65" spans="1:26" ht="25.5">
      <c r="A65" s="193" t="s">
        <v>76</v>
      </c>
      <c r="B65" s="196" t="s">
        <v>70</v>
      </c>
      <c r="C65" s="277"/>
      <c r="D65" s="536" t="e">
        <f>'годовая смета'!#REF!</f>
        <v>#REF!</v>
      </c>
      <c r="E65" s="537" t="e">
        <f>'годовая смета'!#REF!</f>
        <v>#REF!</v>
      </c>
      <c r="F65" s="537" t="e">
        <f>'годовая смета'!#REF!</f>
        <v>#REF!</v>
      </c>
      <c r="G65" s="538" t="e">
        <f>'годовая смета'!#REF!</f>
        <v>#REF!</v>
      </c>
      <c r="H65" s="607" t="e">
        <f t="shared" si="7"/>
        <v>#REF!</v>
      </c>
      <c r="I65" s="608" t="e">
        <f t="shared" si="7"/>
        <v>#REF!</v>
      </c>
      <c r="J65" s="609" t="e">
        <f t="shared" si="7"/>
        <v>#REF!</v>
      </c>
      <c r="K65" s="653"/>
      <c r="L65" s="609"/>
      <c r="M65" s="536" t="e">
        <f>'Прочие расходы'!H24</f>
        <v>#REF!</v>
      </c>
      <c r="N65" s="538" t="e">
        <f>'Прочие расходы'!H25</f>
        <v>#REF!</v>
      </c>
      <c r="O65" s="695" t="e">
        <f t="shared" si="5"/>
        <v>#REF!</v>
      </c>
      <c r="P65" s="696" t="e">
        <f t="shared" si="6"/>
        <v>#REF!</v>
      </c>
    </row>
    <row r="66" spans="1:26" ht="25.5">
      <c r="A66" s="193" t="s">
        <v>77</v>
      </c>
      <c r="B66" s="196" t="s">
        <v>1</v>
      </c>
      <c r="C66" s="277"/>
      <c r="D66" s="536" t="e">
        <f>'годовая смета'!#REF!</f>
        <v>#REF!</v>
      </c>
      <c r="E66" s="537" t="e">
        <f>'годовая смета'!#REF!</f>
        <v>#REF!</v>
      </c>
      <c r="F66" s="537" t="e">
        <f>'годовая смета'!#REF!</f>
        <v>#REF!</v>
      </c>
      <c r="G66" s="538" t="e">
        <f>'годовая смета'!#REF!</f>
        <v>#REF!</v>
      </c>
      <c r="H66" s="607" t="e">
        <f t="shared" si="7"/>
        <v>#REF!</v>
      </c>
      <c r="I66" s="608" t="e">
        <f t="shared" si="7"/>
        <v>#REF!</v>
      </c>
      <c r="J66" s="609" t="e">
        <f t="shared" si="7"/>
        <v>#REF!</v>
      </c>
      <c r="K66" s="653"/>
      <c r="L66" s="609"/>
      <c r="M66" s="536" t="e">
        <f>'Прочие расходы'!H28</f>
        <v>#REF!</v>
      </c>
      <c r="N66" s="538" t="e">
        <f>'Прочие расходы'!H29</f>
        <v>#REF!</v>
      </c>
      <c r="O66" s="695" t="e">
        <f t="shared" si="5"/>
        <v>#REF!</v>
      </c>
      <c r="P66" s="696" t="e">
        <f t="shared" si="6"/>
        <v>#REF!</v>
      </c>
    </row>
    <row r="67" spans="1:26" s="10" customFormat="1" ht="26.25">
      <c r="A67" s="191" t="s">
        <v>72</v>
      </c>
      <c r="B67" s="192" t="s">
        <v>332</v>
      </c>
      <c r="C67" s="276" t="s">
        <v>152</v>
      </c>
      <c r="D67" s="477" t="e">
        <f t="shared" ref="D67:G67" si="38">IF(D22=0,0,D63/D22)</f>
        <v>#REF!</v>
      </c>
      <c r="E67" s="478" t="e">
        <f t="shared" si="38"/>
        <v>#REF!</v>
      </c>
      <c r="F67" s="478" t="e">
        <f t="shared" si="38"/>
        <v>#REF!</v>
      </c>
      <c r="G67" s="479" t="e">
        <f t="shared" si="38"/>
        <v>#REF!</v>
      </c>
      <c r="H67" s="616" t="e">
        <f t="shared" si="7"/>
        <v>#REF!</v>
      </c>
      <c r="I67" s="617" t="e">
        <f t="shared" si="7"/>
        <v>#REF!</v>
      </c>
      <c r="J67" s="618" t="e">
        <f t="shared" si="7"/>
        <v>#REF!</v>
      </c>
      <c r="K67" s="656"/>
      <c r="L67" s="618"/>
      <c r="M67" s="477" t="e">
        <f t="shared" ref="M67:N67" si="39">IF(M22=0,0,M63/M22)</f>
        <v>#REF!</v>
      </c>
      <c r="N67" s="479" t="e">
        <f t="shared" si="39"/>
        <v>#REF!</v>
      </c>
      <c r="O67" s="701" t="e">
        <f t="shared" si="5"/>
        <v>#REF!</v>
      </c>
      <c r="P67" s="702" t="e">
        <f t="shared" si="6"/>
        <v>#REF!</v>
      </c>
      <c r="Q67" s="1"/>
      <c r="R67" s="1"/>
    </row>
    <row r="68" spans="1:26" s="10" customFormat="1" ht="25.5">
      <c r="A68" s="191" t="s">
        <v>78</v>
      </c>
      <c r="B68" s="197" t="s">
        <v>195</v>
      </c>
      <c r="C68" s="276" t="s">
        <v>153</v>
      </c>
      <c r="D68" s="477" t="e">
        <f>D27+D63</f>
        <v>#REF!</v>
      </c>
      <c r="E68" s="478" t="e">
        <f t="shared" ref="E68:G68" si="40">E27+E63</f>
        <v>#REF!</v>
      </c>
      <c r="F68" s="478" t="e">
        <f t="shared" si="40"/>
        <v>#REF!</v>
      </c>
      <c r="G68" s="479" t="e">
        <f t="shared" si="40"/>
        <v>#REF!</v>
      </c>
      <c r="H68" s="616" t="e">
        <f t="shared" si="7"/>
        <v>#REF!</v>
      </c>
      <c r="I68" s="617" t="e">
        <f t="shared" si="7"/>
        <v>#REF!</v>
      </c>
      <c r="J68" s="618" t="e">
        <f t="shared" si="7"/>
        <v>#REF!</v>
      </c>
      <c r="K68" s="656"/>
      <c r="L68" s="618"/>
      <c r="M68" s="477" t="e">
        <f>M27+M63</f>
        <v>#REF!</v>
      </c>
      <c r="N68" s="479" t="e">
        <f>N27+N63</f>
        <v>#REF!</v>
      </c>
      <c r="O68" s="701" t="e">
        <f t="shared" si="5"/>
        <v>#REF!</v>
      </c>
      <c r="P68" s="702" t="e">
        <f t="shared" si="6"/>
        <v>#REF!</v>
      </c>
      <c r="Q68" s="1"/>
      <c r="R68" s="1"/>
    </row>
    <row r="69" spans="1:26">
      <c r="A69" s="193" t="s">
        <v>79</v>
      </c>
      <c r="B69" s="195" t="s">
        <v>5</v>
      </c>
      <c r="C69" s="277"/>
      <c r="D69" s="536" t="e">
        <f t="shared" ref="D69:G69" si="41">D68-D72</f>
        <v>#REF!</v>
      </c>
      <c r="E69" s="537" t="e">
        <f t="shared" si="41"/>
        <v>#REF!</v>
      </c>
      <c r="F69" s="537" t="e">
        <f t="shared" si="41"/>
        <v>#REF!</v>
      </c>
      <c r="G69" s="538" t="e">
        <f t="shared" si="41"/>
        <v>#REF!</v>
      </c>
      <c r="H69" s="607" t="e">
        <f t="shared" si="7"/>
        <v>#REF!</v>
      </c>
      <c r="I69" s="608" t="e">
        <f t="shared" si="7"/>
        <v>#REF!</v>
      </c>
      <c r="J69" s="609" t="e">
        <f t="shared" si="7"/>
        <v>#REF!</v>
      </c>
      <c r="K69" s="653"/>
      <c r="L69" s="609"/>
      <c r="M69" s="536" t="e">
        <f>M68-M72</f>
        <v>#REF!</v>
      </c>
      <c r="N69" s="538" t="e">
        <f>N68-N72</f>
        <v>#REF!</v>
      </c>
      <c r="O69" s="695" t="e">
        <f t="shared" si="5"/>
        <v>#REF!</v>
      </c>
      <c r="P69" s="696" t="e">
        <f t="shared" si="6"/>
        <v>#REF!</v>
      </c>
    </row>
    <row r="70" spans="1:26" s="7" customFormat="1" outlineLevel="1">
      <c r="A70" s="499" t="s">
        <v>155</v>
      </c>
      <c r="B70" s="500" t="s">
        <v>154</v>
      </c>
      <c r="C70" s="501" t="s">
        <v>162</v>
      </c>
      <c r="D70" s="539" t="e">
        <f t="shared" ref="D70:G70" si="42">D69-D71</f>
        <v>#REF!</v>
      </c>
      <c r="E70" s="540" t="e">
        <f t="shared" si="42"/>
        <v>#REF!</v>
      </c>
      <c r="F70" s="540" t="e">
        <f t="shared" si="42"/>
        <v>#REF!</v>
      </c>
      <c r="G70" s="541" t="e">
        <f t="shared" si="42"/>
        <v>#REF!</v>
      </c>
      <c r="H70" s="610" t="e">
        <f t="shared" si="7"/>
        <v>#REF!</v>
      </c>
      <c r="I70" s="611" t="e">
        <f t="shared" si="7"/>
        <v>#REF!</v>
      </c>
      <c r="J70" s="612" t="e">
        <f t="shared" si="7"/>
        <v>#REF!</v>
      </c>
      <c r="K70" s="654"/>
      <c r="L70" s="612"/>
      <c r="M70" s="539" t="e">
        <f>M69-M71</f>
        <v>#REF!</v>
      </c>
      <c r="N70" s="541" t="e">
        <f>N69-N71</f>
        <v>#REF!</v>
      </c>
      <c r="O70" s="697" t="e">
        <f t="shared" si="5"/>
        <v>#REF!</v>
      </c>
      <c r="P70" s="698" t="e">
        <f t="shared" si="6"/>
        <v>#REF!</v>
      </c>
    </row>
    <row r="71" spans="1:26" s="7" customFormat="1" ht="26.25" outlineLevel="1">
      <c r="A71" s="198" t="s">
        <v>156</v>
      </c>
      <c r="B71" s="199" t="s">
        <v>166</v>
      </c>
      <c r="C71" s="278" t="s">
        <v>161</v>
      </c>
      <c r="D71" s="542" t="e">
        <f t="shared" ref="D71:G71" si="43">IF(D25=0,0,D69/D23*D25)</f>
        <v>#REF!</v>
      </c>
      <c r="E71" s="543" t="e">
        <f t="shared" si="43"/>
        <v>#REF!</v>
      </c>
      <c r="F71" s="543" t="e">
        <f t="shared" si="43"/>
        <v>#REF!</v>
      </c>
      <c r="G71" s="544" t="e">
        <f t="shared" si="43"/>
        <v>#REF!</v>
      </c>
      <c r="H71" s="613" t="e">
        <f t="shared" si="7"/>
        <v>#REF!</v>
      </c>
      <c r="I71" s="614" t="e">
        <f t="shared" si="7"/>
        <v>#REF!</v>
      </c>
      <c r="J71" s="615" t="e">
        <f t="shared" si="7"/>
        <v>#REF!</v>
      </c>
      <c r="K71" s="655"/>
      <c r="L71" s="615"/>
      <c r="M71" s="542" t="e">
        <f>IF(M25=0,0,M69/M23*M25)</f>
        <v>#REF!</v>
      </c>
      <c r="N71" s="544" t="e">
        <f>IF(N25=0,0,N69/N23*N25)</f>
        <v>#REF!</v>
      </c>
      <c r="O71" s="699" t="e">
        <f t="shared" si="5"/>
        <v>#REF!</v>
      </c>
      <c r="P71" s="700" t="e">
        <f t="shared" si="6"/>
        <v>#REF!</v>
      </c>
    </row>
    <row r="72" spans="1:26" ht="34.5" customHeight="1">
      <c r="A72" s="193" t="s">
        <v>80</v>
      </c>
      <c r="B72" s="195" t="s">
        <v>6</v>
      </c>
      <c r="C72" s="277"/>
      <c r="D72" s="536" t="e">
        <f t="shared" ref="D72:G72" si="44">IF(D22=0,0,D68/D22*D26)</f>
        <v>#REF!</v>
      </c>
      <c r="E72" s="537" t="e">
        <f t="shared" si="44"/>
        <v>#REF!</v>
      </c>
      <c r="F72" s="537" t="e">
        <f t="shared" si="44"/>
        <v>#REF!</v>
      </c>
      <c r="G72" s="538" t="e">
        <f t="shared" si="44"/>
        <v>#REF!</v>
      </c>
      <c r="H72" s="607" t="e">
        <f t="shared" si="7"/>
        <v>#REF!</v>
      </c>
      <c r="I72" s="608" t="e">
        <f t="shared" si="7"/>
        <v>#REF!</v>
      </c>
      <c r="J72" s="609" t="e">
        <f t="shared" si="7"/>
        <v>#REF!</v>
      </c>
      <c r="K72" s="653"/>
      <c r="L72" s="609"/>
      <c r="M72" s="536" t="e">
        <f>IF(M22=0,0,M68/M22*M26)</f>
        <v>#REF!</v>
      </c>
      <c r="N72" s="538" t="e">
        <f>IF(N22=0,0,N68/N22*N26)</f>
        <v>#REF!</v>
      </c>
      <c r="O72" s="695" t="e">
        <f t="shared" si="5"/>
        <v>#REF!</v>
      </c>
      <c r="P72" s="696" t="e">
        <f t="shared" si="6"/>
        <v>#REF!</v>
      </c>
    </row>
    <row r="73" spans="1:26" s="10" customFormat="1" ht="25.5">
      <c r="A73" s="191" t="s">
        <v>81</v>
      </c>
      <c r="B73" s="197" t="s">
        <v>321</v>
      </c>
      <c r="C73" s="276" t="s">
        <v>163</v>
      </c>
      <c r="D73" s="477" t="e">
        <f t="shared" ref="D73:G73" si="45">IF(D22=0,0,D68/D22)</f>
        <v>#REF!</v>
      </c>
      <c r="E73" s="478" t="e">
        <f t="shared" si="45"/>
        <v>#REF!</v>
      </c>
      <c r="F73" s="478" t="e">
        <f t="shared" si="45"/>
        <v>#REF!</v>
      </c>
      <c r="G73" s="479" t="e">
        <f t="shared" si="45"/>
        <v>#REF!</v>
      </c>
      <c r="H73" s="616" t="e">
        <f t="shared" si="7"/>
        <v>#REF!</v>
      </c>
      <c r="I73" s="617" t="e">
        <f t="shared" si="7"/>
        <v>#REF!</v>
      </c>
      <c r="J73" s="618" t="e">
        <f t="shared" si="7"/>
        <v>#REF!</v>
      </c>
      <c r="K73" s="656"/>
      <c r="L73" s="618"/>
      <c r="M73" s="477" t="e">
        <f>IF(M22=0,0,M68/M22)</f>
        <v>#REF!</v>
      </c>
      <c r="N73" s="479" t="e">
        <f>IF(N22=0,0,N68/N22)</f>
        <v>#REF!</v>
      </c>
      <c r="O73" s="701" t="e">
        <f t="shared" si="5"/>
        <v>#REF!</v>
      </c>
      <c r="P73" s="702" t="e">
        <f t="shared" si="6"/>
        <v>#REF!</v>
      </c>
      <c r="Q73" s="1"/>
      <c r="R73" s="1"/>
      <c r="S73" s="1"/>
      <c r="T73" s="1"/>
      <c r="U73" s="1"/>
      <c r="V73" s="1"/>
    </row>
    <row r="74" spans="1:26" s="10" customFormat="1" ht="35.25" customHeight="1">
      <c r="A74" s="191" t="s">
        <v>82</v>
      </c>
      <c r="B74" s="192" t="s">
        <v>196</v>
      </c>
      <c r="C74" s="276" t="s">
        <v>164</v>
      </c>
      <c r="D74" s="545" t="s">
        <v>267</v>
      </c>
      <c r="E74" s="546" t="s">
        <v>267</v>
      </c>
      <c r="F74" s="546" t="s">
        <v>267</v>
      </c>
      <c r="G74" s="547" t="s">
        <v>267</v>
      </c>
      <c r="H74" s="619" t="s">
        <v>267</v>
      </c>
      <c r="I74" s="620" t="s">
        <v>267</v>
      </c>
      <c r="J74" s="621" t="s">
        <v>267</v>
      </c>
      <c r="K74" s="661"/>
      <c r="L74" s="621"/>
      <c r="M74" s="477" t="e">
        <f>#REF!</f>
        <v>#REF!</v>
      </c>
      <c r="N74" s="682" t="e">
        <f>#REF!</f>
        <v>#REF!</v>
      </c>
      <c r="O74" s="619" t="s">
        <v>267</v>
      </c>
      <c r="P74" s="703" t="e">
        <f t="shared" si="6"/>
        <v>#REF!</v>
      </c>
      <c r="Q74" s="1"/>
      <c r="R74" s="1"/>
      <c r="S74" s="1"/>
      <c r="T74" s="1"/>
      <c r="U74" s="1"/>
      <c r="V74" s="1"/>
      <c r="W74" s="407"/>
      <c r="X74" s="407"/>
      <c r="Y74" s="407"/>
      <c r="Z74" s="407"/>
    </row>
    <row r="75" spans="1:26">
      <c r="A75" s="193" t="s">
        <v>83</v>
      </c>
      <c r="B75" s="195" t="s">
        <v>5</v>
      </c>
      <c r="C75" s="277"/>
      <c r="D75" s="548" t="s">
        <v>267</v>
      </c>
      <c r="E75" s="549" t="s">
        <v>267</v>
      </c>
      <c r="F75" s="549" t="s">
        <v>267</v>
      </c>
      <c r="G75" s="550" t="s">
        <v>267</v>
      </c>
      <c r="H75" s="622" t="s">
        <v>267</v>
      </c>
      <c r="I75" s="623" t="s">
        <v>267</v>
      </c>
      <c r="J75" s="624" t="s">
        <v>267</v>
      </c>
      <c r="K75" s="662"/>
      <c r="L75" s="624"/>
      <c r="M75" s="536" t="e">
        <f>M74*Доходы_регул.!$H$13</f>
        <v>#REF!</v>
      </c>
      <c r="N75" s="538" t="e">
        <f>N74*Доходы_регул.!$H$13</f>
        <v>#REF!</v>
      </c>
      <c r="O75" s="622" t="s">
        <v>267</v>
      </c>
      <c r="P75" s="703" t="e">
        <f t="shared" si="6"/>
        <v>#REF!</v>
      </c>
      <c r="W75" s="384"/>
      <c r="X75" s="384"/>
      <c r="Y75" s="384"/>
      <c r="Z75" s="384"/>
    </row>
    <row r="76" spans="1:26">
      <c r="A76" s="193" t="s">
        <v>84</v>
      </c>
      <c r="B76" s="195" t="s">
        <v>6</v>
      </c>
      <c r="C76" s="277"/>
      <c r="D76" s="548" t="s">
        <v>267</v>
      </c>
      <c r="E76" s="549" t="s">
        <v>267</v>
      </c>
      <c r="F76" s="549" t="s">
        <v>267</v>
      </c>
      <c r="G76" s="550" t="s">
        <v>267</v>
      </c>
      <c r="H76" s="622" t="s">
        <v>267</v>
      </c>
      <c r="I76" s="623" t="s">
        <v>267</v>
      </c>
      <c r="J76" s="624" t="s">
        <v>267</v>
      </c>
      <c r="K76" s="662"/>
      <c r="L76" s="624"/>
      <c r="M76" s="536" t="e">
        <f>M74-M75</f>
        <v>#REF!</v>
      </c>
      <c r="N76" s="538" t="e">
        <f>N74-N75</f>
        <v>#REF!</v>
      </c>
      <c r="O76" s="622" t="s">
        <v>267</v>
      </c>
      <c r="P76" s="703" t="e">
        <f t="shared" si="6"/>
        <v>#REF!</v>
      </c>
      <c r="W76" s="407"/>
      <c r="X76" s="407"/>
      <c r="Y76" s="407"/>
      <c r="Z76" s="384"/>
    </row>
    <row r="77" spans="1:26" s="10" customFormat="1" ht="26.25">
      <c r="A77" s="191" t="s">
        <v>85</v>
      </c>
      <c r="B77" s="192" t="s">
        <v>329</v>
      </c>
      <c r="C77" s="276" t="s">
        <v>165</v>
      </c>
      <c r="D77" s="551" t="s">
        <v>267</v>
      </c>
      <c r="E77" s="552" t="s">
        <v>267</v>
      </c>
      <c r="F77" s="552" t="s">
        <v>267</v>
      </c>
      <c r="G77" s="553" t="s">
        <v>267</v>
      </c>
      <c r="H77" s="625" t="s">
        <v>267</v>
      </c>
      <c r="I77" s="626" t="s">
        <v>267</v>
      </c>
      <c r="J77" s="627" t="s">
        <v>267</v>
      </c>
      <c r="K77" s="663"/>
      <c r="L77" s="627"/>
      <c r="M77" s="683" t="e">
        <f t="shared" ref="M77:N77" si="46">IF(M22=0,0,M74/M22)</f>
        <v>#REF!</v>
      </c>
      <c r="N77" s="684" t="e">
        <f t="shared" si="46"/>
        <v>#REF!</v>
      </c>
      <c r="O77" s="625" t="s">
        <v>267</v>
      </c>
      <c r="P77" s="703" t="e">
        <f t="shared" si="6"/>
        <v>#REF!</v>
      </c>
      <c r="Q77" s="1"/>
      <c r="R77" s="1"/>
      <c r="S77" s="1"/>
      <c r="T77" s="1"/>
      <c r="U77" s="1"/>
      <c r="V77" s="1"/>
    </row>
    <row r="78" spans="1:26" s="10" customFormat="1" ht="26.25">
      <c r="A78" s="191" t="s">
        <v>86</v>
      </c>
      <c r="B78" s="192" t="s">
        <v>197</v>
      </c>
      <c r="C78" s="276" t="s">
        <v>167</v>
      </c>
      <c r="D78" s="545" t="s">
        <v>267</v>
      </c>
      <c r="E78" s="546" t="s">
        <v>267</v>
      </c>
      <c r="F78" s="546" t="s">
        <v>267</v>
      </c>
      <c r="G78" s="547" t="s">
        <v>267</v>
      </c>
      <c r="H78" s="619" t="s">
        <v>267</v>
      </c>
      <c r="I78" s="620" t="s">
        <v>267</v>
      </c>
      <c r="J78" s="621" t="s">
        <v>267</v>
      </c>
      <c r="K78" s="661"/>
      <c r="L78" s="621"/>
      <c r="M78" s="477" t="e">
        <f t="shared" ref="M78:N78" si="47">M79+M80</f>
        <v>#REF!</v>
      </c>
      <c r="N78" s="479" t="e">
        <f t="shared" si="47"/>
        <v>#REF!</v>
      </c>
      <c r="O78" s="619" t="s">
        <v>267</v>
      </c>
      <c r="P78" s="703" t="e">
        <f t="shared" si="6"/>
        <v>#REF!</v>
      </c>
      <c r="Q78" s="1"/>
      <c r="R78" s="1"/>
      <c r="S78" s="1"/>
      <c r="T78" s="1"/>
      <c r="U78" s="1"/>
      <c r="V78" s="1"/>
    </row>
    <row r="79" spans="1:26">
      <c r="A79" s="193" t="s">
        <v>102</v>
      </c>
      <c r="B79" s="195" t="s">
        <v>5</v>
      </c>
      <c r="C79" s="277"/>
      <c r="D79" s="548" t="s">
        <v>267</v>
      </c>
      <c r="E79" s="549" t="s">
        <v>267</v>
      </c>
      <c r="F79" s="549" t="s">
        <v>267</v>
      </c>
      <c r="G79" s="550" t="s">
        <v>267</v>
      </c>
      <c r="H79" s="622" t="s">
        <v>267</v>
      </c>
      <c r="I79" s="623" t="s">
        <v>267</v>
      </c>
      <c r="J79" s="624" t="s">
        <v>267</v>
      </c>
      <c r="K79" s="662"/>
      <c r="L79" s="624"/>
      <c r="M79" s="536" t="e">
        <f t="shared" ref="M79:N79" si="48">M69+M75</f>
        <v>#REF!</v>
      </c>
      <c r="N79" s="538" t="e">
        <f t="shared" si="48"/>
        <v>#REF!</v>
      </c>
      <c r="O79" s="622" t="s">
        <v>267</v>
      </c>
      <c r="P79" s="703" t="e">
        <f t="shared" si="6"/>
        <v>#REF!</v>
      </c>
    </row>
    <row r="80" spans="1:26">
      <c r="A80" s="193" t="s">
        <v>103</v>
      </c>
      <c r="B80" s="195" t="s">
        <v>6</v>
      </c>
      <c r="C80" s="277"/>
      <c r="D80" s="548" t="s">
        <v>267</v>
      </c>
      <c r="E80" s="549" t="s">
        <v>267</v>
      </c>
      <c r="F80" s="549" t="s">
        <v>267</v>
      </c>
      <c r="G80" s="550" t="s">
        <v>267</v>
      </c>
      <c r="H80" s="622" t="s">
        <v>267</v>
      </c>
      <c r="I80" s="623" t="s">
        <v>267</v>
      </c>
      <c r="J80" s="624" t="s">
        <v>267</v>
      </c>
      <c r="K80" s="662"/>
      <c r="L80" s="624"/>
      <c r="M80" s="536" t="e">
        <f t="shared" ref="M80:N80" si="49">M72+M76</f>
        <v>#REF!</v>
      </c>
      <c r="N80" s="538" t="e">
        <f t="shared" si="49"/>
        <v>#REF!</v>
      </c>
      <c r="O80" s="622" t="s">
        <v>267</v>
      </c>
      <c r="P80" s="703" t="e">
        <f t="shared" si="6"/>
        <v>#REF!</v>
      </c>
    </row>
    <row r="81" spans="1:25" s="10" customFormat="1" ht="26.25">
      <c r="A81" s="191" t="s">
        <v>104</v>
      </c>
      <c r="B81" s="192" t="s">
        <v>330</v>
      </c>
      <c r="C81" s="276" t="s">
        <v>168</v>
      </c>
      <c r="D81" s="554" t="s">
        <v>267</v>
      </c>
      <c r="E81" s="555" t="s">
        <v>267</v>
      </c>
      <c r="F81" s="555" t="s">
        <v>267</v>
      </c>
      <c r="G81" s="556" t="s">
        <v>267</v>
      </c>
      <c r="H81" s="628" t="s">
        <v>267</v>
      </c>
      <c r="I81" s="629" t="s">
        <v>267</v>
      </c>
      <c r="J81" s="630" t="s">
        <v>267</v>
      </c>
      <c r="K81" s="664"/>
      <c r="L81" s="630"/>
      <c r="M81" s="685" t="e">
        <f t="shared" ref="M81:N81" si="50">IF(M22=0,0,M78/M22)</f>
        <v>#REF!</v>
      </c>
      <c r="N81" s="686" t="e">
        <f t="shared" si="50"/>
        <v>#REF!</v>
      </c>
      <c r="O81" s="628" t="s">
        <v>267</v>
      </c>
      <c r="P81" s="703" t="e">
        <f t="shared" si="6"/>
        <v>#REF!</v>
      </c>
      <c r="Q81" s="1"/>
      <c r="R81" s="1"/>
    </row>
    <row r="82" spans="1:25" s="10" customFormat="1" ht="26.25">
      <c r="A82" s="191" t="s">
        <v>105</v>
      </c>
      <c r="B82" s="192" t="s">
        <v>198</v>
      </c>
      <c r="C82" s="276"/>
      <c r="D82" s="545" t="s">
        <v>267</v>
      </c>
      <c r="E82" s="546" t="s">
        <v>267</v>
      </c>
      <c r="F82" s="546" t="s">
        <v>267</v>
      </c>
      <c r="G82" s="547" t="s">
        <v>267</v>
      </c>
      <c r="H82" s="619" t="s">
        <v>267</v>
      </c>
      <c r="I82" s="620" t="s">
        <v>267</v>
      </c>
      <c r="J82" s="621" t="s">
        <v>267</v>
      </c>
      <c r="K82" s="661"/>
      <c r="L82" s="621"/>
      <c r="M82" s="477">
        <f t="shared" ref="M82:N82" si="51">SUM(M83:M84)</f>
        <v>0</v>
      </c>
      <c r="N82" s="479">
        <f t="shared" si="51"/>
        <v>0</v>
      </c>
      <c r="O82" s="619" t="s">
        <v>267</v>
      </c>
      <c r="P82" s="703" t="str">
        <f t="shared" si="6"/>
        <v>-</v>
      </c>
      <c r="Q82" s="1"/>
      <c r="R82" s="1"/>
      <c r="U82" s="1"/>
      <c r="V82" s="1"/>
      <c r="W82" s="1"/>
      <c r="X82" s="1"/>
      <c r="Y82" s="1"/>
    </row>
    <row r="83" spans="1:25">
      <c r="A83" s="193" t="s">
        <v>106</v>
      </c>
      <c r="B83" s="195" t="s">
        <v>5</v>
      </c>
      <c r="C83" s="277"/>
      <c r="D83" s="548" t="s">
        <v>267</v>
      </c>
      <c r="E83" s="549" t="s">
        <v>267</v>
      </c>
      <c r="F83" s="549" t="s">
        <v>267</v>
      </c>
      <c r="G83" s="550" t="s">
        <v>267</v>
      </c>
      <c r="H83" s="622" t="s">
        <v>267</v>
      </c>
      <c r="I83" s="623" t="s">
        <v>267</v>
      </c>
      <c r="J83" s="624" t="s">
        <v>267</v>
      </c>
      <c r="K83" s="662"/>
      <c r="L83" s="624"/>
      <c r="M83" s="536"/>
      <c r="N83" s="538"/>
      <c r="O83" s="622" t="s">
        <v>267</v>
      </c>
      <c r="P83" s="703" t="str">
        <f t="shared" si="6"/>
        <v>-</v>
      </c>
      <c r="S83" s="10"/>
      <c r="T83" s="10"/>
    </row>
    <row r="84" spans="1:25">
      <c r="A84" s="193" t="s">
        <v>107</v>
      </c>
      <c r="B84" s="195" t="s">
        <v>6</v>
      </c>
      <c r="C84" s="277"/>
      <c r="D84" s="548" t="s">
        <v>267</v>
      </c>
      <c r="E84" s="549" t="s">
        <v>267</v>
      </c>
      <c r="F84" s="549" t="s">
        <v>267</v>
      </c>
      <c r="G84" s="550" t="s">
        <v>267</v>
      </c>
      <c r="H84" s="622" t="s">
        <v>267</v>
      </c>
      <c r="I84" s="623" t="s">
        <v>267</v>
      </c>
      <c r="J84" s="624" t="s">
        <v>267</v>
      </c>
      <c r="K84" s="662"/>
      <c r="L84" s="624"/>
      <c r="M84" s="536"/>
      <c r="N84" s="538"/>
      <c r="O84" s="622" t="s">
        <v>267</v>
      </c>
      <c r="P84" s="703" t="str">
        <f t="shared" si="6"/>
        <v>-</v>
      </c>
      <c r="S84" s="10"/>
      <c r="T84" s="10"/>
      <c r="U84" s="10"/>
      <c r="V84" s="10"/>
      <c r="W84" s="10"/>
      <c r="X84" s="10"/>
      <c r="Y84" s="10"/>
    </row>
    <row r="85" spans="1:25" s="10" customFormat="1" ht="26.25">
      <c r="A85" s="191" t="s">
        <v>108</v>
      </c>
      <c r="B85" s="192" t="s">
        <v>199</v>
      </c>
      <c r="C85" s="276"/>
      <c r="D85" s="545" t="s">
        <v>267</v>
      </c>
      <c r="E85" s="546" t="s">
        <v>267</v>
      </c>
      <c r="F85" s="546" t="s">
        <v>267</v>
      </c>
      <c r="G85" s="547" t="s">
        <v>267</v>
      </c>
      <c r="H85" s="619" t="s">
        <v>267</v>
      </c>
      <c r="I85" s="620" t="s">
        <v>267</v>
      </c>
      <c r="J85" s="621" t="s">
        <v>267</v>
      </c>
      <c r="K85" s="661"/>
      <c r="L85" s="621"/>
      <c r="M85" s="477"/>
      <c r="N85" s="479"/>
      <c r="O85" s="619" t="s">
        <v>267</v>
      </c>
      <c r="P85" s="703" t="str">
        <f t="shared" si="6"/>
        <v>-</v>
      </c>
      <c r="Q85" s="1"/>
      <c r="R85" s="1"/>
      <c r="S85" s="1"/>
      <c r="T85" s="1"/>
    </row>
    <row r="86" spans="1:25" s="10" customFormat="1" ht="26.25">
      <c r="A86" s="191" t="s">
        <v>109</v>
      </c>
      <c r="B86" s="192" t="s">
        <v>200</v>
      </c>
      <c r="C86" s="276" t="s">
        <v>169</v>
      </c>
      <c r="D86" s="545" t="s">
        <v>267</v>
      </c>
      <c r="E86" s="546" t="s">
        <v>267</v>
      </c>
      <c r="F86" s="546" t="s">
        <v>267</v>
      </c>
      <c r="G86" s="547" t="s">
        <v>267</v>
      </c>
      <c r="H86" s="619" t="s">
        <v>267</v>
      </c>
      <c r="I86" s="620" t="s">
        <v>267</v>
      </c>
      <c r="J86" s="621" t="s">
        <v>267</v>
      </c>
      <c r="K86" s="661"/>
      <c r="L86" s="621"/>
      <c r="M86" s="477" t="e">
        <f t="shared" ref="M86:N86" si="52">M78+M82-M85</f>
        <v>#REF!</v>
      </c>
      <c r="N86" s="479" t="e">
        <f t="shared" si="52"/>
        <v>#REF!</v>
      </c>
      <c r="O86" s="619" t="s">
        <v>267</v>
      </c>
      <c r="P86" s="703" t="e">
        <f t="shared" si="6"/>
        <v>#REF!</v>
      </c>
      <c r="Q86" s="1"/>
      <c r="R86" s="1"/>
      <c r="S86" s="1"/>
      <c r="T86" s="1"/>
      <c r="U86" s="1"/>
      <c r="V86" s="1"/>
      <c r="W86" s="1"/>
      <c r="X86" s="1"/>
      <c r="Y86" s="1"/>
    </row>
    <row r="87" spans="1:25">
      <c r="A87" s="193" t="s">
        <v>110</v>
      </c>
      <c r="B87" s="195" t="s">
        <v>5</v>
      </c>
      <c r="C87" s="277" t="s">
        <v>171</v>
      </c>
      <c r="D87" s="548" t="s">
        <v>267</v>
      </c>
      <c r="E87" s="549" t="s">
        <v>267</v>
      </c>
      <c r="F87" s="549" t="s">
        <v>267</v>
      </c>
      <c r="G87" s="550" t="s">
        <v>267</v>
      </c>
      <c r="H87" s="622" t="s">
        <v>267</v>
      </c>
      <c r="I87" s="623" t="s">
        <v>267</v>
      </c>
      <c r="J87" s="624" t="s">
        <v>267</v>
      </c>
      <c r="K87" s="662"/>
      <c r="L87" s="624"/>
      <c r="M87" s="536" t="e">
        <f t="shared" ref="M87:N87" si="53">M79+M83-M85</f>
        <v>#REF!</v>
      </c>
      <c r="N87" s="538" t="e">
        <f t="shared" si="53"/>
        <v>#REF!</v>
      </c>
      <c r="O87" s="622" t="s">
        <v>267</v>
      </c>
      <c r="P87" s="703" t="e">
        <f t="shared" ref="P87:P123" si="54">IF(M87=0,"-",N87/M87)</f>
        <v>#REF!</v>
      </c>
    </row>
    <row r="88" spans="1:25">
      <c r="A88" s="193" t="s">
        <v>111</v>
      </c>
      <c r="B88" s="195" t="s">
        <v>6</v>
      </c>
      <c r="C88" s="277" t="s">
        <v>170</v>
      </c>
      <c r="D88" s="548" t="s">
        <v>267</v>
      </c>
      <c r="E88" s="549" t="s">
        <v>267</v>
      </c>
      <c r="F88" s="549" t="s">
        <v>267</v>
      </c>
      <c r="G88" s="550" t="s">
        <v>267</v>
      </c>
      <c r="H88" s="622" t="s">
        <v>267</v>
      </c>
      <c r="I88" s="623" t="s">
        <v>267</v>
      </c>
      <c r="J88" s="624" t="s">
        <v>267</v>
      </c>
      <c r="K88" s="662"/>
      <c r="L88" s="624"/>
      <c r="M88" s="536" t="e">
        <f t="shared" ref="M88:N88" si="55">M80+M84</f>
        <v>#REF!</v>
      </c>
      <c r="N88" s="538" t="e">
        <f t="shared" si="55"/>
        <v>#REF!</v>
      </c>
      <c r="O88" s="622" t="s">
        <v>267</v>
      </c>
      <c r="P88" s="703" t="e">
        <f t="shared" si="54"/>
        <v>#REF!</v>
      </c>
      <c r="U88" s="10"/>
      <c r="V88" s="10"/>
      <c r="W88" s="10"/>
      <c r="X88" s="10"/>
      <c r="Y88" s="10"/>
    </row>
    <row r="89" spans="1:25" s="10" customFormat="1" ht="28.5" customHeight="1">
      <c r="A89" s="191" t="s">
        <v>112</v>
      </c>
      <c r="B89" s="192" t="s">
        <v>87</v>
      </c>
      <c r="C89" s="276" t="s">
        <v>172</v>
      </c>
      <c r="D89" s="554" t="s">
        <v>267</v>
      </c>
      <c r="E89" s="555" t="s">
        <v>267</v>
      </c>
      <c r="F89" s="555" t="s">
        <v>267</v>
      </c>
      <c r="G89" s="556" t="s">
        <v>267</v>
      </c>
      <c r="H89" s="628" t="s">
        <v>267</v>
      </c>
      <c r="I89" s="629" t="s">
        <v>267</v>
      </c>
      <c r="J89" s="630" t="s">
        <v>267</v>
      </c>
      <c r="K89" s="664"/>
      <c r="L89" s="630"/>
      <c r="M89" s="685" t="e">
        <f t="shared" ref="M89:N89" si="56">IF(M22=0,0,M86/M22)</f>
        <v>#REF!</v>
      </c>
      <c r="N89" s="686" t="e">
        <f t="shared" si="56"/>
        <v>#REF!</v>
      </c>
      <c r="O89" s="628" t="s">
        <v>267</v>
      </c>
      <c r="P89" s="703" t="e">
        <f t="shared" si="54"/>
        <v>#REF!</v>
      </c>
      <c r="Q89" s="1"/>
      <c r="R89" s="1"/>
      <c r="S89" s="1"/>
      <c r="T89" s="1"/>
      <c r="U89" s="1"/>
      <c r="V89" s="1"/>
    </row>
    <row r="90" spans="1:25" ht="26.25">
      <c r="A90" s="193" t="s">
        <v>113</v>
      </c>
      <c r="B90" s="195" t="s">
        <v>88</v>
      </c>
      <c r="C90" s="277"/>
      <c r="D90" s="548" t="s">
        <v>267</v>
      </c>
      <c r="E90" s="549" t="s">
        <v>267</v>
      </c>
      <c r="F90" s="549" t="s">
        <v>267</v>
      </c>
      <c r="G90" s="550" t="s">
        <v>267</v>
      </c>
      <c r="H90" s="622" t="s">
        <v>267</v>
      </c>
      <c r="I90" s="623" t="s">
        <v>267</v>
      </c>
      <c r="J90" s="624" t="s">
        <v>267</v>
      </c>
      <c r="K90" s="662"/>
      <c r="L90" s="624"/>
      <c r="M90" s="536"/>
      <c r="N90" s="538"/>
      <c r="O90" s="622" t="s">
        <v>267</v>
      </c>
      <c r="P90" s="703" t="str">
        <f t="shared" si="54"/>
        <v>-</v>
      </c>
    </row>
    <row r="91" spans="1:25" ht="26.25">
      <c r="A91" s="193" t="s">
        <v>114</v>
      </c>
      <c r="B91" s="195" t="s">
        <v>89</v>
      </c>
      <c r="C91" s="277"/>
      <c r="D91" s="548" t="s">
        <v>267</v>
      </c>
      <c r="E91" s="549" t="s">
        <v>267</v>
      </c>
      <c r="F91" s="549" t="s">
        <v>267</v>
      </c>
      <c r="G91" s="550" t="s">
        <v>267</v>
      </c>
      <c r="H91" s="622" t="s">
        <v>267</v>
      </c>
      <c r="I91" s="623" t="s">
        <v>267</v>
      </c>
      <c r="J91" s="624" t="s">
        <v>267</v>
      </c>
      <c r="K91" s="662"/>
      <c r="L91" s="624"/>
      <c r="M91" s="536"/>
      <c r="N91" s="538"/>
      <c r="O91" s="622" t="s">
        <v>267</v>
      </c>
      <c r="P91" s="703" t="str">
        <f t="shared" si="54"/>
        <v>-</v>
      </c>
      <c r="S91" s="10"/>
      <c r="T91" s="10"/>
      <c r="U91" s="10"/>
      <c r="V91" s="10"/>
    </row>
    <row r="92" spans="1:25" ht="26.25">
      <c r="A92" s="193" t="s">
        <v>115</v>
      </c>
      <c r="B92" s="195" t="s">
        <v>90</v>
      </c>
      <c r="C92" s="277" t="s">
        <v>173</v>
      </c>
      <c r="D92" s="557" t="s">
        <v>267</v>
      </c>
      <c r="E92" s="558" t="s">
        <v>267</v>
      </c>
      <c r="F92" s="558" t="s">
        <v>267</v>
      </c>
      <c r="G92" s="559" t="s">
        <v>267</v>
      </c>
      <c r="H92" s="631" t="s">
        <v>267</v>
      </c>
      <c r="I92" s="632" t="s">
        <v>267</v>
      </c>
      <c r="J92" s="633" t="s">
        <v>267</v>
      </c>
      <c r="K92" s="665"/>
      <c r="L92" s="633"/>
      <c r="M92" s="687" t="e">
        <f t="shared" ref="M92:N92" si="57">M89+M90-M91</f>
        <v>#REF!</v>
      </c>
      <c r="N92" s="688" t="e">
        <f t="shared" si="57"/>
        <v>#REF!</v>
      </c>
      <c r="O92" s="631" t="s">
        <v>267</v>
      </c>
      <c r="P92" s="703" t="e">
        <f t="shared" si="54"/>
        <v>#REF!</v>
      </c>
      <c r="W92" s="10"/>
      <c r="X92" s="10"/>
      <c r="Y92" s="10"/>
    </row>
    <row r="93" spans="1:25" s="10" customFormat="1" ht="25.5">
      <c r="A93" s="191" t="s">
        <v>116</v>
      </c>
      <c r="B93" s="197" t="s">
        <v>206</v>
      </c>
      <c r="C93" s="276"/>
      <c r="D93" s="477"/>
      <c r="E93" s="478"/>
      <c r="F93" s="478"/>
      <c r="G93" s="479"/>
      <c r="H93" s="616" t="str">
        <f t="shared" ref="H93:J94" si="58">IF(D93=0,"-",E93/D93)</f>
        <v>-</v>
      </c>
      <c r="I93" s="617" t="str">
        <f t="shared" si="58"/>
        <v>-</v>
      </c>
      <c r="J93" s="618" t="str">
        <f t="shared" si="58"/>
        <v>-</v>
      </c>
      <c r="K93" s="656"/>
      <c r="L93" s="618"/>
      <c r="M93" s="477"/>
      <c r="N93" s="479"/>
      <c r="O93" s="701" t="str">
        <f t="shared" ref="O93:O94" si="59">IF(E93=0,"-",M93/E93)</f>
        <v>-</v>
      </c>
      <c r="P93" s="702" t="str">
        <f t="shared" si="54"/>
        <v>-</v>
      </c>
      <c r="Q93" s="1"/>
      <c r="R93" s="1"/>
      <c r="S93" s="1"/>
      <c r="T93" s="1"/>
      <c r="U93" s="1"/>
      <c r="V93" s="1"/>
      <c r="W93" s="1"/>
      <c r="X93" s="1"/>
      <c r="Y93" s="1"/>
    </row>
    <row r="94" spans="1:25">
      <c r="A94" s="206" t="s">
        <v>117</v>
      </c>
      <c r="B94" s="207" t="s">
        <v>175</v>
      </c>
      <c r="C94" s="279"/>
      <c r="D94" s="560"/>
      <c r="E94" s="561"/>
      <c r="F94" s="561">
        <f>Сравн._табл.!G9</f>
        <v>0</v>
      </c>
      <c r="G94" s="562">
        <f>F100</f>
        <v>0</v>
      </c>
      <c r="H94" s="634" t="str">
        <f t="shared" si="58"/>
        <v>-</v>
      </c>
      <c r="I94" s="635" t="str">
        <f t="shared" si="58"/>
        <v>-</v>
      </c>
      <c r="J94" s="636" t="str">
        <f t="shared" si="58"/>
        <v>-</v>
      </c>
      <c r="K94" s="666"/>
      <c r="L94" s="636"/>
      <c r="M94" s="560">
        <f>Сравн._табл.!G9</f>
        <v>0</v>
      </c>
      <c r="N94" s="562">
        <f>M100</f>
        <v>0</v>
      </c>
      <c r="O94" s="704" t="str">
        <f t="shared" si="59"/>
        <v>-</v>
      </c>
      <c r="P94" s="705" t="str">
        <f t="shared" si="54"/>
        <v>-</v>
      </c>
    </row>
    <row r="95" spans="1:25">
      <c r="A95" s="193" t="s">
        <v>118</v>
      </c>
      <c r="B95" s="196" t="s">
        <v>97</v>
      </c>
      <c r="C95" s="277" t="s">
        <v>176</v>
      </c>
      <c r="D95" s="557" t="s">
        <v>267</v>
      </c>
      <c r="E95" s="558" t="s">
        <v>267</v>
      </c>
      <c r="F95" s="558" t="s">
        <v>267</v>
      </c>
      <c r="G95" s="559" t="s">
        <v>267</v>
      </c>
      <c r="H95" s="631" t="s">
        <v>267</v>
      </c>
      <c r="I95" s="632" t="s">
        <v>267</v>
      </c>
      <c r="J95" s="633" t="s">
        <v>267</v>
      </c>
      <c r="K95" s="665"/>
      <c r="L95" s="633"/>
      <c r="M95" s="687" t="e">
        <f t="shared" ref="M95:N95" si="60">IF(M23=0,0,M87/M23)</f>
        <v>#REF!</v>
      </c>
      <c r="N95" s="688" t="e">
        <f t="shared" si="60"/>
        <v>#REF!</v>
      </c>
      <c r="O95" s="631" t="s">
        <v>267</v>
      </c>
      <c r="P95" s="703" t="e">
        <f t="shared" si="54"/>
        <v>#REF!</v>
      </c>
      <c r="S95" s="10"/>
      <c r="T95" s="10"/>
      <c r="U95" s="10"/>
      <c r="V95" s="10"/>
    </row>
    <row r="96" spans="1:25" ht="25.5">
      <c r="A96" s="193" t="s">
        <v>119</v>
      </c>
      <c r="B96" s="196" t="s">
        <v>91</v>
      </c>
      <c r="C96" s="277" t="s">
        <v>177</v>
      </c>
      <c r="D96" s="563" t="s">
        <v>267</v>
      </c>
      <c r="E96" s="564" t="s">
        <v>267</v>
      </c>
      <c r="F96" s="564" t="s">
        <v>267</v>
      </c>
      <c r="G96" s="565" t="s">
        <v>267</v>
      </c>
      <c r="H96" s="637" t="s">
        <v>267</v>
      </c>
      <c r="I96" s="638" t="s">
        <v>267</v>
      </c>
      <c r="J96" s="639" t="s">
        <v>267</v>
      </c>
      <c r="K96" s="667"/>
      <c r="L96" s="639"/>
      <c r="M96" s="571">
        <f t="shared" ref="M96:N96" si="61">IF(M94=0,0,M95/M94)</f>
        <v>0</v>
      </c>
      <c r="N96" s="573">
        <f t="shared" si="61"/>
        <v>0</v>
      </c>
      <c r="O96" s="637" t="s">
        <v>267</v>
      </c>
      <c r="P96" s="703" t="str">
        <f t="shared" si="54"/>
        <v>-</v>
      </c>
      <c r="W96" s="10"/>
      <c r="X96" s="10"/>
      <c r="Y96" s="10"/>
    </row>
    <row r="97" spans="1:25">
      <c r="A97" s="193" t="s">
        <v>120</v>
      </c>
      <c r="B97" s="196" t="s">
        <v>92</v>
      </c>
      <c r="C97" s="277"/>
      <c r="D97" s="548" t="s">
        <v>267</v>
      </c>
      <c r="E97" s="549" t="s">
        <v>267</v>
      </c>
      <c r="F97" s="549" t="s">
        <v>267</v>
      </c>
      <c r="G97" s="550" t="s">
        <v>267</v>
      </c>
      <c r="H97" s="622" t="s">
        <v>267</v>
      </c>
      <c r="I97" s="623" t="s">
        <v>267</v>
      </c>
      <c r="J97" s="624" t="s">
        <v>267</v>
      </c>
      <c r="K97" s="662"/>
      <c r="L97" s="624"/>
      <c r="M97" s="536"/>
      <c r="N97" s="538"/>
      <c r="O97" s="622" t="s">
        <v>267</v>
      </c>
      <c r="P97" s="703" t="str">
        <f t="shared" si="54"/>
        <v>-</v>
      </c>
    </row>
    <row r="98" spans="1:25" ht="25.5">
      <c r="A98" s="193" t="s">
        <v>121</v>
      </c>
      <c r="B98" s="196" t="s">
        <v>93</v>
      </c>
      <c r="C98" s="277"/>
      <c r="D98" s="548" t="s">
        <v>267</v>
      </c>
      <c r="E98" s="549" t="s">
        <v>267</v>
      </c>
      <c r="F98" s="549" t="s">
        <v>267</v>
      </c>
      <c r="G98" s="550" t="s">
        <v>267</v>
      </c>
      <c r="H98" s="622" t="s">
        <v>267</v>
      </c>
      <c r="I98" s="623" t="s">
        <v>267</v>
      </c>
      <c r="J98" s="624" t="s">
        <v>267</v>
      </c>
      <c r="K98" s="662"/>
      <c r="L98" s="624"/>
      <c r="M98" s="536"/>
      <c r="N98" s="538"/>
      <c r="O98" s="622" t="s">
        <v>267</v>
      </c>
      <c r="P98" s="703" t="str">
        <f t="shared" si="54"/>
        <v>-</v>
      </c>
    </row>
    <row r="99" spans="1:25">
      <c r="A99" s="193" t="s">
        <v>122</v>
      </c>
      <c r="B99" s="196" t="s">
        <v>95</v>
      </c>
      <c r="C99" s="277" t="s">
        <v>178</v>
      </c>
      <c r="D99" s="557" t="s">
        <v>267</v>
      </c>
      <c r="E99" s="558" t="s">
        <v>267</v>
      </c>
      <c r="F99" s="558" t="s">
        <v>267</v>
      </c>
      <c r="G99" s="559" t="s">
        <v>267</v>
      </c>
      <c r="H99" s="631" t="s">
        <v>267</v>
      </c>
      <c r="I99" s="632" t="s">
        <v>267</v>
      </c>
      <c r="J99" s="633" t="s">
        <v>267</v>
      </c>
      <c r="K99" s="665"/>
      <c r="L99" s="633"/>
      <c r="M99" s="687" t="e">
        <f t="shared" ref="M99:N99" si="62">M95+M97-M98</f>
        <v>#REF!</v>
      </c>
      <c r="N99" s="688" t="e">
        <f t="shared" si="62"/>
        <v>#REF!</v>
      </c>
      <c r="O99" s="631" t="s">
        <v>267</v>
      </c>
      <c r="P99" s="703" t="e">
        <f t="shared" si="54"/>
        <v>#REF!</v>
      </c>
    </row>
    <row r="100" spans="1:25">
      <c r="A100" s="206" t="s">
        <v>123</v>
      </c>
      <c r="B100" s="207" t="s">
        <v>3</v>
      </c>
      <c r="C100" s="279"/>
      <c r="D100" s="566" t="s">
        <v>267</v>
      </c>
      <c r="E100" s="567" t="s">
        <v>267</v>
      </c>
      <c r="F100" s="561">
        <f>Сравн._табл.!G20</f>
        <v>0</v>
      </c>
      <c r="G100" s="562">
        <f>Сравн._табл.!G21</f>
        <v>0</v>
      </c>
      <c r="H100" s="640" t="s">
        <v>267</v>
      </c>
      <c r="I100" s="641" t="s">
        <v>267</v>
      </c>
      <c r="J100" s="636" t="str">
        <f t="shared" ref="J100:J103" si="63">IF(F100=0,"-",G100/F100)</f>
        <v>-</v>
      </c>
      <c r="K100" s="666"/>
      <c r="L100" s="636"/>
      <c r="M100" s="560">
        <f>Сравн._табл.!G23</f>
        <v>0</v>
      </c>
      <c r="N100" s="562">
        <f>Сравн._табл.!G28</f>
        <v>0</v>
      </c>
      <c r="O100" s="704" t="s">
        <v>267</v>
      </c>
      <c r="P100" s="705" t="str">
        <f t="shared" si="54"/>
        <v>-</v>
      </c>
    </row>
    <row r="101" spans="1:25" ht="25.5">
      <c r="A101" s="193" t="s">
        <v>124</v>
      </c>
      <c r="B101" s="196" t="s">
        <v>304</v>
      </c>
      <c r="C101" s="277" t="s">
        <v>179</v>
      </c>
      <c r="D101" s="527">
        <f t="shared" ref="D101:G101" si="64">IF(D94=0,0,D100/D94)</f>
        <v>0</v>
      </c>
      <c r="E101" s="528">
        <f t="shared" si="64"/>
        <v>0</v>
      </c>
      <c r="F101" s="528">
        <f t="shared" si="64"/>
        <v>0</v>
      </c>
      <c r="G101" s="529">
        <f t="shared" si="64"/>
        <v>0</v>
      </c>
      <c r="H101" s="642" t="s">
        <v>267</v>
      </c>
      <c r="I101" s="643" t="s">
        <v>267</v>
      </c>
      <c r="J101" s="609" t="str">
        <f t="shared" si="63"/>
        <v>-</v>
      </c>
      <c r="K101" s="653"/>
      <c r="L101" s="609"/>
      <c r="M101" s="527">
        <f t="shared" ref="M101:N101" si="65">IF(M94=0,0,M100/M94)</f>
        <v>0</v>
      </c>
      <c r="N101" s="529">
        <f t="shared" si="65"/>
        <v>0</v>
      </c>
      <c r="O101" s="631" t="s">
        <v>267</v>
      </c>
      <c r="P101" s="696" t="str">
        <f t="shared" si="54"/>
        <v>-</v>
      </c>
    </row>
    <row r="102" spans="1:25" s="10" customFormat="1" ht="26.25">
      <c r="A102" s="191" t="s">
        <v>125</v>
      </c>
      <c r="B102" s="192" t="s">
        <v>540</v>
      </c>
      <c r="C102" s="276"/>
      <c r="D102" s="477"/>
      <c r="E102" s="478"/>
      <c r="F102" s="478"/>
      <c r="G102" s="479"/>
      <c r="H102" s="616" t="str">
        <f t="shared" ref="H102:I103" si="66">IF(D102=0,"-",E102/D102)</f>
        <v>-</v>
      </c>
      <c r="I102" s="617" t="str">
        <f t="shared" si="66"/>
        <v>-</v>
      </c>
      <c r="J102" s="618" t="str">
        <f t="shared" si="63"/>
        <v>-</v>
      </c>
      <c r="K102" s="656"/>
      <c r="L102" s="618"/>
      <c r="M102" s="477"/>
      <c r="N102" s="479"/>
      <c r="O102" s="701" t="str">
        <f t="shared" ref="O102:O103" si="67">IF(E102=0,"-",M102/E102)</f>
        <v>-</v>
      </c>
      <c r="P102" s="702" t="str">
        <f t="shared" si="54"/>
        <v>-</v>
      </c>
      <c r="Q102" s="1"/>
      <c r="R102" s="1"/>
      <c r="S102" s="1"/>
      <c r="T102" s="1"/>
      <c r="U102" s="1"/>
      <c r="V102" s="1"/>
      <c r="W102" s="1"/>
      <c r="X102" s="1"/>
      <c r="Y102" s="1"/>
    </row>
    <row r="103" spans="1:25">
      <c r="A103" s="206" t="s">
        <v>126</v>
      </c>
      <c r="B103" s="207" t="s">
        <v>2</v>
      </c>
      <c r="C103" s="279"/>
      <c r="D103" s="568"/>
      <c r="E103" s="569"/>
      <c r="F103" s="569">
        <f>Сравн._табл.!G54</f>
        <v>0</v>
      </c>
      <c r="G103" s="570">
        <f>F108</f>
        <v>0</v>
      </c>
      <c r="H103" s="634" t="str">
        <f t="shared" si="66"/>
        <v>-</v>
      </c>
      <c r="I103" s="635" t="str">
        <f t="shared" si="66"/>
        <v>-</v>
      </c>
      <c r="J103" s="636" t="str">
        <f t="shared" si="63"/>
        <v>-</v>
      </c>
      <c r="K103" s="666"/>
      <c r="L103" s="636"/>
      <c r="M103" s="568">
        <f>Сравн._табл.!G54</f>
        <v>0</v>
      </c>
      <c r="N103" s="570">
        <f>M108</f>
        <v>0</v>
      </c>
      <c r="O103" s="706" t="str">
        <f t="shared" si="67"/>
        <v>-</v>
      </c>
      <c r="P103" s="707" t="str">
        <f t="shared" si="54"/>
        <v>-</v>
      </c>
    </row>
    <row r="104" spans="1:25">
      <c r="A104" s="193" t="s">
        <v>127</v>
      </c>
      <c r="B104" s="196" t="s">
        <v>96</v>
      </c>
      <c r="C104" s="277" t="s">
        <v>180</v>
      </c>
      <c r="D104" s="557" t="s">
        <v>267</v>
      </c>
      <c r="E104" s="558" t="s">
        <v>267</v>
      </c>
      <c r="F104" s="558" t="s">
        <v>267</v>
      </c>
      <c r="G104" s="559" t="s">
        <v>267</v>
      </c>
      <c r="H104" s="631" t="s">
        <v>267</v>
      </c>
      <c r="I104" s="632" t="s">
        <v>267</v>
      </c>
      <c r="J104" s="633" t="s">
        <v>267</v>
      </c>
      <c r="K104" s="665"/>
      <c r="L104" s="633"/>
      <c r="M104" s="689" t="e">
        <f>IF(M26=0,0,M88/M26/M15)</f>
        <v>#REF!</v>
      </c>
      <c r="N104" s="690" t="e">
        <f>IF(N26=0,0,N88/N26/N15)</f>
        <v>#REF!</v>
      </c>
      <c r="O104" s="631" t="s">
        <v>267</v>
      </c>
      <c r="P104" s="703" t="e">
        <f t="shared" si="54"/>
        <v>#REF!</v>
      </c>
      <c r="S104" s="10"/>
      <c r="T104" s="10"/>
      <c r="U104" s="10"/>
      <c r="V104" s="10"/>
    </row>
    <row r="105" spans="1:25" ht="25.5">
      <c r="A105" s="193" t="s">
        <v>128</v>
      </c>
      <c r="B105" s="196" t="s">
        <v>91</v>
      </c>
      <c r="C105" s="277" t="s">
        <v>181</v>
      </c>
      <c r="D105" s="563" t="s">
        <v>267</v>
      </c>
      <c r="E105" s="564" t="s">
        <v>267</v>
      </c>
      <c r="F105" s="564" t="s">
        <v>267</v>
      </c>
      <c r="G105" s="565" t="s">
        <v>267</v>
      </c>
      <c r="H105" s="637" t="s">
        <v>267</v>
      </c>
      <c r="I105" s="638" t="s">
        <v>267</v>
      </c>
      <c r="J105" s="639" t="s">
        <v>267</v>
      </c>
      <c r="K105" s="667"/>
      <c r="L105" s="639"/>
      <c r="M105" s="571">
        <f t="shared" ref="M105:N105" si="68">IF(M103=0,0,M104/M103)</f>
        <v>0</v>
      </c>
      <c r="N105" s="573">
        <f t="shared" si="68"/>
        <v>0</v>
      </c>
      <c r="O105" s="637" t="s">
        <v>267</v>
      </c>
      <c r="P105" s="703" t="str">
        <f t="shared" si="54"/>
        <v>-</v>
      </c>
      <c r="W105" s="10"/>
      <c r="X105" s="10"/>
      <c r="Y105" s="10"/>
    </row>
    <row r="106" spans="1:25">
      <c r="A106" s="193" t="s">
        <v>129</v>
      </c>
      <c r="B106" s="196" t="s">
        <v>92</v>
      </c>
      <c r="C106" s="277"/>
      <c r="D106" s="548" t="s">
        <v>267</v>
      </c>
      <c r="E106" s="549" t="s">
        <v>267</v>
      </c>
      <c r="F106" s="549" t="s">
        <v>267</v>
      </c>
      <c r="G106" s="550" t="s">
        <v>267</v>
      </c>
      <c r="H106" s="622" t="s">
        <v>267</v>
      </c>
      <c r="I106" s="623" t="s">
        <v>267</v>
      </c>
      <c r="J106" s="624" t="s">
        <v>267</v>
      </c>
      <c r="K106" s="662"/>
      <c r="L106" s="624"/>
      <c r="M106" s="536"/>
      <c r="N106" s="538"/>
      <c r="O106" s="622" t="s">
        <v>267</v>
      </c>
      <c r="P106" s="703" t="str">
        <f t="shared" si="54"/>
        <v>-</v>
      </c>
    </row>
    <row r="107" spans="1:25">
      <c r="A107" s="193" t="s">
        <v>130</v>
      </c>
      <c r="B107" s="196" t="s">
        <v>95</v>
      </c>
      <c r="C107" s="277" t="s">
        <v>182</v>
      </c>
      <c r="D107" s="557" t="s">
        <v>267</v>
      </c>
      <c r="E107" s="558" t="s">
        <v>267</v>
      </c>
      <c r="F107" s="558" t="s">
        <v>267</v>
      </c>
      <c r="G107" s="559" t="s">
        <v>267</v>
      </c>
      <c r="H107" s="631" t="s">
        <v>267</v>
      </c>
      <c r="I107" s="632" t="s">
        <v>267</v>
      </c>
      <c r="J107" s="633" t="s">
        <v>267</v>
      </c>
      <c r="K107" s="665"/>
      <c r="L107" s="633"/>
      <c r="M107" s="689" t="e">
        <f t="shared" ref="M107:N107" si="69">M104+M106</f>
        <v>#REF!</v>
      </c>
      <c r="N107" s="690" t="e">
        <f t="shared" si="69"/>
        <v>#REF!</v>
      </c>
      <c r="O107" s="631" t="s">
        <v>267</v>
      </c>
      <c r="P107" s="703" t="e">
        <f t="shared" si="54"/>
        <v>#REF!</v>
      </c>
    </row>
    <row r="108" spans="1:25">
      <c r="A108" s="206" t="s">
        <v>131</v>
      </c>
      <c r="B108" s="207" t="s">
        <v>3</v>
      </c>
      <c r="C108" s="279"/>
      <c r="D108" s="566" t="s">
        <v>267</v>
      </c>
      <c r="E108" s="567" t="s">
        <v>267</v>
      </c>
      <c r="F108" s="569">
        <f>Сравн._табл.!G60</f>
        <v>0</v>
      </c>
      <c r="G108" s="570">
        <f>Сравн._табл.!G61</f>
        <v>0</v>
      </c>
      <c r="H108" s="640" t="s">
        <v>267</v>
      </c>
      <c r="I108" s="641" t="s">
        <v>267</v>
      </c>
      <c r="J108" s="636" t="str">
        <f t="shared" ref="J108:J116" si="70">IF(F108=0,"-",G108/F108)</f>
        <v>-</v>
      </c>
      <c r="K108" s="666"/>
      <c r="L108" s="636"/>
      <c r="M108" s="568">
        <f>Сравн._табл.!G56</f>
        <v>0</v>
      </c>
      <c r="N108" s="570">
        <f>Сравн._табл.!G57</f>
        <v>0</v>
      </c>
      <c r="O108" s="640" t="s">
        <v>267</v>
      </c>
      <c r="P108" s="707" t="str">
        <f t="shared" si="54"/>
        <v>-</v>
      </c>
    </row>
    <row r="109" spans="1:25" ht="25.5">
      <c r="A109" s="193" t="s">
        <v>132</v>
      </c>
      <c r="B109" s="196" t="s">
        <v>304</v>
      </c>
      <c r="C109" s="277" t="s">
        <v>183</v>
      </c>
      <c r="D109" s="571">
        <f t="shared" ref="D109:G109" si="71">IF(D103=0,0,D108/D103)</f>
        <v>0</v>
      </c>
      <c r="E109" s="572">
        <f t="shared" si="71"/>
        <v>0</v>
      </c>
      <c r="F109" s="572">
        <f t="shared" si="71"/>
        <v>0</v>
      </c>
      <c r="G109" s="573">
        <f t="shared" si="71"/>
        <v>0</v>
      </c>
      <c r="H109" s="642" t="s">
        <v>267</v>
      </c>
      <c r="I109" s="643" t="s">
        <v>267</v>
      </c>
      <c r="J109" s="609" t="str">
        <f t="shared" si="70"/>
        <v>-</v>
      </c>
      <c r="K109" s="653"/>
      <c r="L109" s="609"/>
      <c r="M109" s="571"/>
      <c r="N109" s="573"/>
      <c r="O109" s="631" t="s">
        <v>267</v>
      </c>
      <c r="P109" s="696" t="str">
        <f t="shared" si="54"/>
        <v>-</v>
      </c>
    </row>
    <row r="110" spans="1:25" s="10" customFormat="1" ht="25.5">
      <c r="A110" s="191" t="s">
        <v>133</v>
      </c>
      <c r="B110" s="197" t="s">
        <v>98</v>
      </c>
      <c r="C110" s="276" t="s">
        <v>188</v>
      </c>
      <c r="D110" s="477" t="e">
        <f t="shared" ref="D110:G110" si="72">D111+D114</f>
        <v>#REF!</v>
      </c>
      <c r="E110" s="478" t="e">
        <f t="shared" si="72"/>
        <v>#REF!</v>
      </c>
      <c r="F110" s="478" t="e">
        <f t="shared" si="72"/>
        <v>#REF!</v>
      </c>
      <c r="G110" s="479" t="e">
        <f t="shared" si="72"/>
        <v>#REF!</v>
      </c>
      <c r="H110" s="616" t="e">
        <f t="shared" ref="H110:I116" si="73">IF(D110=0,"-",E110/D110)</f>
        <v>#REF!</v>
      </c>
      <c r="I110" s="617" t="e">
        <f t="shared" si="73"/>
        <v>#REF!</v>
      </c>
      <c r="J110" s="618" t="e">
        <f t="shared" si="70"/>
        <v>#REF!</v>
      </c>
      <c r="K110" s="656"/>
      <c r="L110" s="618"/>
      <c r="M110" s="477" t="e">
        <f t="shared" ref="M110:N110" si="74">M111+M114</f>
        <v>#REF!</v>
      </c>
      <c r="N110" s="479" t="e">
        <f t="shared" si="74"/>
        <v>#REF!</v>
      </c>
      <c r="O110" s="701" t="e">
        <f t="shared" ref="O110:O116" si="75">IF(E110=0,"-",M110/E110)</f>
        <v>#REF!</v>
      </c>
      <c r="P110" s="702" t="e">
        <f t="shared" si="54"/>
        <v>#REF!</v>
      </c>
      <c r="Q110" s="1"/>
      <c r="R110" s="1"/>
      <c r="S110" s="1"/>
      <c r="T110" s="1"/>
      <c r="U110" s="1"/>
      <c r="V110" s="1"/>
      <c r="W110" s="1"/>
      <c r="X110" s="1"/>
      <c r="Y110" s="1"/>
    </row>
    <row r="111" spans="1:25">
      <c r="A111" s="193" t="s">
        <v>134</v>
      </c>
      <c r="B111" s="195" t="s">
        <v>5</v>
      </c>
      <c r="C111" s="277"/>
      <c r="D111" s="536" t="e">
        <f>'годовая смета'!#REF!</f>
        <v>#REF!</v>
      </c>
      <c r="E111" s="537" t="e">
        <f>'годовая смета'!#REF!</f>
        <v>#REF!</v>
      </c>
      <c r="F111" s="537" t="e">
        <f t="shared" ref="F111:G111" si="76">SUM(F112:F113)</f>
        <v>#REF!</v>
      </c>
      <c r="G111" s="538" t="e">
        <f t="shared" si="76"/>
        <v>#REF!</v>
      </c>
      <c r="H111" s="607" t="e">
        <f t="shared" si="73"/>
        <v>#REF!</v>
      </c>
      <c r="I111" s="608" t="e">
        <f t="shared" si="73"/>
        <v>#REF!</v>
      </c>
      <c r="J111" s="609" t="e">
        <f t="shared" si="70"/>
        <v>#REF!</v>
      </c>
      <c r="K111" s="653"/>
      <c r="L111" s="609"/>
      <c r="M111" s="536" t="e">
        <f t="shared" ref="M111:N111" si="77">SUM(M112:M113)</f>
        <v>#REF!</v>
      </c>
      <c r="N111" s="538" t="e">
        <f t="shared" si="77"/>
        <v>#REF!</v>
      </c>
      <c r="O111" s="695" t="e">
        <f t="shared" si="75"/>
        <v>#REF!</v>
      </c>
      <c r="P111" s="696" t="e">
        <f t="shared" si="54"/>
        <v>#REF!</v>
      </c>
    </row>
    <row r="112" spans="1:25" s="87" customFormat="1" outlineLevel="1">
      <c r="A112" s="206"/>
      <c r="B112" s="208" t="s">
        <v>368</v>
      </c>
      <c r="C112" s="279"/>
      <c r="D112" s="574"/>
      <c r="E112" s="575"/>
      <c r="F112" s="575" t="e">
        <f>F94*F25/12*M7+F100*F25/12*M8</f>
        <v>#REF!</v>
      </c>
      <c r="G112" s="576" t="e">
        <f>G94*G25/12*N7+G100*G25/12*N8</f>
        <v>#REF!</v>
      </c>
      <c r="H112" s="634" t="str">
        <f t="shared" si="73"/>
        <v>-</v>
      </c>
      <c r="I112" s="635" t="str">
        <f t="shared" si="73"/>
        <v>-</v>
      </c>
      <c r="J112" s="636" t="e">
        <f t="shared" si="70"/>
        <v>#REF!</v>
      </c>
      <c r="K112" s="666"/>
      <c r="L112" s="636"/>
      <c r="M112" s="574" t="e">
        <f>M94*M25/12*M7+M100*M25/12*M8</f>
        <v>#REF!</v>
      </c>
      <c r="N112" s="576" t="e">
        <f>N94*N25/12*N7+N100*N25/12*N8</f>
        <v>#REF!</v>
      </c>
      <c r="O112" s="706" t="str">
        <f t="shared" si="75"/>
        <v>-</v>
      </c>
      <c r="P112" s="707" t="e">
        <f t="shared" si="54"/>
        <v>#REF!</v>
      </c>
      <c r="S112" s="10"/>
      <c r="T112" s="10"/>
      <c r="U112" s="10"/>
      <c r="V112" s="10"/>
      <c r="W112" s="1"/>
      <c r="X112" s="1"/>
      <c r="Y112" s="1"/>
    </row>
    <row r="113" spans="1:25" s="87" customFormat="1" outlineLevel="1">
      <c r="A113" s="206"/>
      <c r="B113" s="208" t="s">
        <v>369</v>
      </c>
      <c r="C113" s="279"/>
      <c r="D113" s="574"/>
      <c r="E113" s="575"/>
      <c r="F113" s="575"/>
      <c r="G113" s="576"/>
      <c r="H113" s="634" t="str">
        <f t="shared" si="73"/>
        <v>-</v>
      </c>
      <c r="I113" s="635" t="str">
        <f t="shared" si="73"/>
        <v>-</v>
      </c>
      <c r="J113" s="636" t="str">
        <f t="shared" si="70"/>
        <v>-</v>
      </c>
      <c r="K113" s="666"/>
      <c r="L113" s="636"/>
      <c r="M113" s="574"/>
      <c r="N113" s="576"/>
      <c r="O113" s="706" t="str">
        <f t="shared" si="75"/>
        <v>-</v>
      </c>
      <c r="P113" s="707" t="str">
        <f t="shared" si="54"/>
        <v>-</v>
      </c>
      <c r="S113" s="1"/>
      <c r="T113" s="1"/>
      <c r="U113" s="1"/>
      <c r="V113" s="1"/>
      <c r="W113" s="10"/>
      <c r="X113" s="10"/>
      <c r="Y113" s="10"/>
    </row>
    <row r="114" spans="1:25" ht="27" customHeight="1">
      <c r="A114" s="193" t="s">
        <v>135</v>
      </c>
      <c r="B114" s="195" t="s">
        <v>6</v>
      </c>
      <c r="C114" s="277"/>
      <c r="D114" s="536" t="e">
        <f>'годовая смета'!#REF!</f>
        <v>#REF!</v>
      </c>
      <c r="E114" s="537" t="e">
        <f>'годовая смета'!#REF!</f>
        <v>#REF!</v>
      </c>
      <c r="F114" s="537" t="e">
        <f t="shared" ref="F114:G114" si="78">SUM(F115:F116)</f>
        <v>#REF!</v>
      </c>
      <c r="G114" s="538" t="e">
        <f t="shared" si="78"/>
        <v>#REF!</v>
      </c>
      <c r="H114" s="607" t="e">
        <f t="shared" si="73"/>
        <v>#REF!</v>
      </c>
      <c r="I114" s="608" t="e">
        <f t="shared" si="73"/>
        <v>#REF!</v>
      </c>
      <c r="J114" s="609" t="e">
        <f t="shared" si="70"/>
        <v>#REF!</v>
      </c>
      <c r="K114" s="653"/>
      <c r="L114" s="609"/>
      <c r="M114" s="536" t="e">
        <f t="shared" ref="M114:N114" si="79">SUM(M115:M116)</f>
        <v>#REF!</v>
      </c>
      <c r="N114" s="538" t="e">
        <f t="shared" si="79"/>
        <v>#REF!</v>
      </c>
      <c r="O114" s="695" t="e">
        <f t="shared" si="75"/>
        <v>#REF!</v>
      </c>
      <c r="P114" s="696" t="e">
        <f t="shared" si="54"/>
        <v>#REF!</v>
      </c>
      <c r="S114" s="87"/>
      <c r="T114" s="87"/>
      <c r="U114" s="87"/>
      <c r="V114" s="87"/>
    </row>
    <row r="115" spans="1:25" s="87" customFormat="1" outlineLevel="1">
      <c r="A115" s="206" t="s">
        <v>134</v>
      </c>
      <c r="B115" s="208" t="s">
        <v>368</v>
      </c>
      <c r="C115" s="279"/>
      <c r="D115" s="574"/>
      <c r="E115" s="575"/>
      <c r="F115" s="575" t="e">
        <f>(F26/12*F108*M8+F26/12*F103*M7)*M15</f>
        <v>#REF!</v>
      </c>
      <c r="G115" s="576" t="e">
        <f>(G26/12*G108*N8+G26/12*G103*N7)*N15</f>
        <v>#REF!</v>
      </c>
      <c r="H115" s="634" t="str">
        <f t="shared" si="73"/>
        <v>-</v>
      </c>
      <c r="I115" s="635" t="str">
        <f t="shared" si="73"/>
        <v>-</v>
      </c>
      <c r="J115" s="636" t="e">
        <f t="shared" si="70"/>
        <v>#REF!</v>
      </c>
      <c r="K115" s="666"/>
      <c r="L115" s="636"/>
      <c r="M115" s="574" t="e">
        <f>(M26/12*M108*M8+M26/12*M103*M7)*M15</f>
        <v>#REF!</v>
      </c>
      <c r="N115" s="576" t="e">
        <f>(N26/12*N108*N8+N26/12*N103*N7)*N15</f>
        <v>#REF!</v>
      </c>
      <c r="O115" s="706" t="str">
        <f t="shared" si="75"/>
        <v>-</v>
      </c>
      <c r="P115" s="707" t="e">
        <f t="shared" si="54"/>
        <v>#REF!</v>
      </c>
    </row>
    <row r="116" spans="1:25" s="87" customFormat="1" outlineLevel="1">
      <c r="A116" s="206" t="s">
        <v>135</v>
      </c>
      <c r="B116" s="208" t="s">
        <v>369</v>
      </c>
      <c r="C116" s="279"/>
      <c r="D116" s="574"/>
      <c r="E116" s="575"/>
      <c r="F116" s="575" t="e">
        <f>-(F26/12*F108*F127*M8+F26/12*F103*F127*M7)*M15</f>
        <v>#REF!</v>
      </c>
      <c r="G116" s="576" t="e">
        <f>-(G26/12*G108*G127*N8+G26/12*G103*G127*N7)*N15</f>
        <v>#REF!</v>
      </c>
      <c r="H116" s="634" t="str">
        <f t="shared" si="73"/>
        <v>-</v>
      </c>
      <c r="I116" s="635" t="str">
        <f t="shared" si="73"/>
        <v>-</v>
      </c>
      <c r="J116" s="636" t="e">
        <f t="shared" si="70"/>
        <v>#REF!</v>
      </c>
      <c r="K116" s="666"/>
      <c r="L116" s="636"/>
      <c r="M116" s="574" t="e">
        <f>-(M26/12*M108*M127*M8+M26/12*M103*M127*M7)*M15</f>
        <v>#REF!</v>
      </c>
      <c r="N116" s="576" t="e">
        <f>-(N26/12*N108*N127*N8+N26/12*N103*N127*N7)*N15</f>
        <v>#REF!</v>
      </c>
      <c r="O116" s="706" t="str">
        <f t="shared" si="75"/>
        <v>-</v>
      </c>
      <c r="P116" s="707" t="e">
        <f t="shared" si="54"/>
        <v>#REF!</v>
      </c>
      <c r="S116" s="1"/>
      <c r="T116" s="1"/>
      <c r="U116" s="1"/>
      <c r="V116" s="1"/>
    </row>
    <row r="117" spans="1:25" s="63" customFormat="1" ht="26.25" outlineLevel="1">
      <c r="A117" s="513" t="s">
        <v>136</v>
      </c>
      <c r="B117" s="514" t="s">
        <v>519</v>
      </c>
      <c r="C117" s="515"/>
      <c r="D117" s="577"/>
      <c r="E117" s="578"/>
      <c r="F117" s="578"/>
      <c r="G117" s="579"/>
      <c r="H117" s="644"/>
      <c r="I117" s="645"/>
      <c r="J117" s="646"/>
      <c r="K117" s="668"/>
      <c r="L117" s="646"/>
      <c r="M117" s="577"/>
      <c r="N117" s="579"/>
      <c r="O117" s="708"/>
      <c r="P117" s="709" t="str">
        <f t="shared" si="54"/>
        <v>-</v>
      </c>
      <c r="S117" s="87"/>
      <c r="T117" s="87"/>
      <c r="U117" s="87"/>
      <c r="V117" s="87"/>
      <c r="W117" s="1"/>
      <c r="X117" s="1"/>
      <c r="Y117" s="1"/>
    </row>
    <row r="118" spans="1:25" s="10" customFormat="1" ht="25.5">
      <c r="A118" s="191" t="s">
        <v>137</v>
      </c>
      <c r="B118" s="197" t="s">
        <v>99</v>
      </c>
      <c r="C118" s="276"/>
      <c r="D118" s="580"/>
      <c r="E118" s="581"/>
      <c r="F118" s="581"/>
      <c r="G118" s="582"/>
      <c r="H118" s="616" t="str">
        <f t="shared" ref="H118:J123" si="80">IF(D118=0,"-",E118/D118)</f>
        <v>-</v>
      </c>
      <c r="I118" s="617" t="str">
        <f t="shared" si="80"/>
        <v>-</v>
      </c>
      <c r="J118" s="618" t="str">
        <f t="shared" si="80"/>
        <v>-</v>
      </c>
      <c r="K118" s="656"/>
      <c r="L118" s="618"/>
      <c r="M118" s="580"/>
      <c r="N118" s="582"/>
      <c r="O118" s="701" t="str">
        <f t="shared" ref="O118:O123" si="81">IF(E118=0,"-",M118/E118)</f>
        <v>-</v>
      </c>
      <c r="P118" s="702" t="str">
        <f t="shared" si="54"/>
        <v>-</v>
      </c>
      <c r="Q118" s="1"/>
      <c r="R118" s="1"/>
      <c r="S118" s="87"/>
      <c r="T118" s="87"/>
      <c r="U118" s="87"/>
      <c r="V118" s="87"/>
      <c r="W118" s="87"/>
      <c r="X118" s="87"/>
      <c r="Y118" s="87"/>
    </row>
    <row r="119" spans="1:25" s="10" customFormat="1" ht="57.75" customHeight="1">
      <c r="A119" s="409" t="s">
        <v>140</v>
      </c>
      <c r="B119" s="415" t="s">
        <v>536</v>
      </c>
      <c r="C119" s="276"/>
      <c r="D119" s="580" t="e">
        <f>D110-D27+D117</f>
        <v>#REF!</v>
      </c>
      <c r="E119" s="581" t="e">
        <f t="shared" ref="E119:G119" si="82">E110-E27</f>
        <v>#REF!</v>
      </c>
      <c r="F119" s="581" t="e">
        <f t="shared" si="82"/>
        <v>#REF!</v>
      </c>
      <c r="G119" s="582" t="e">
        <f t="shared" si="82"/>
        <v>#REF!</v>
      </c>
      <c r="H119" s="616" t="e">
        <f t="shared" si="80"/>
        <v>#REF!</v>
      </c>
      <c r="I119" s="617" t="e">
        <f t="shared" si="80"/>
        <v>#REF!</v>
      </c>
      <c r="J119" s="618" t="e">
        <f t="shared" si="80"/>
        <v>#REF!</v>
      </c>
      <c r="K119" s="656"/>
      <c r="L119" s="618"/>
      <c r="M119" s="580" t="e">
        <f t="shared" ref="M119:N119" si="83">M110-M27</f>
        <v>#REF!</v>
      </c>
      <c r="N119" s="582" t="e">
        <f t="shared" si="83"/>
        <v>#REF!</v>
      </c>
      <c r="O119" s="701" t="e">
        <f t="shared" si="81"/>
        <v>#REF!</v>
      </c>
      <c r="P119" s="702" t="e">
        <f t="shared" si="54"/>
        <v>#REF!</v>
      </c>
      <c r="Q119" s="1"/>
      <c r="R119" s="1"/>
      <c r="S119" s="87"/>
      <c r="T119" s="87"/>
      <c r="U119" s="87"/>
      <c r="V119" s="87"/>
      <c r="W119" s="87"/>
      <c r="X119" s="87"/>
      <c r="Y119" s="87"/>
    </row>
    <row r="120" spans="1:25" s="10" customFormat="1" ht="39">
      <c r="A120" s="191" t="s">
        <v>141</v>
      </c>
      <c r="B120" s="192" t="s">
        <v>529</v>
      </c>
      <c r="C120" s="276"/>
      <c r="D120" s="477" t="e">
        <f>D110+D117-D68</f>
        <v>#REF!</v>
      </c>
      <c r="E120" s="478" t="e">
        <f t="shared" ref="E120:G120" si="84">E110+E117-E68</f>
        <v>#REF!</v>
      </c>
      <c r="F120" s="478" t="e">
        <f t="shared" si="84"/>
        <v>#REF!</v>
      </c>
      <c r="G120" s="479" t="e">
        <f t="shared" si="84"/>
        <v>#REF!</v>
      </c>
      <c r="H120" s="616" t="e">
        <f t="shared" si="80"/>
        <v>#REF!</v>
      </c>
      <c r="I120" s="617" t="e">
        <f t="shared" si="80"/>
        <v>#REF!</v>
      </c>
      <c r="J120" s="618" t="e">
        <f t="shared" si="80"/>
        <v>#REF!</v>
      </c>
      <c r="K120" s="656"/>
      <c r="L120" s="618"/>
      <c r="M120" s="477" t="e">
        <f t="shared" ref="M120:N120" si="85">M110+M117-M68</f>
        <v>#REF!</v>
      </c>
      <c r="N120" s="479" t="e">
        <f t="shared" si="85"/>
        <v>#REF!</v>
      </c>
      <c r="O120" s="701" t="e">
        <f t="shared" si="81"/>
        <v>#REF!</v>
      </c>
      <c r="P120" s="702" t="e">
        <f t="shared" si="54"/>
        <v>#REF!</v>
      </c>
      <c r="Q120" s="1"/>
      <c r="R120" s="1"/>
      <c r="S120" s="63"/>
      <c r="T120" s="63"/>
      <c r="U120" s="63"/>
      <c r="V120" s="63"/>
      <c r="W120" s="87"/>
      <c r="X120" s="87"/>
      <c r="Y120" s="87"/>
    </row>
    <row r="121" spans="1:25" s="10" customFormat="1">
      <c r="A121" s="191" t="s">
        <v>142</v>
      </c>
      <c r="B121" s="200" t="s">
        <v>520</v>
      </c>
      <c r="C121" s="276" t="s">
        <v>542</v>
      </c>
      <c r="D121" s="583" t="e">
        <f t="shared" ref="D121:G121" si="86">IF(D68=0,0,D120/D68)</f>
        <v>#REF!</v>
      </c>
      <c r="E121" s="584" t="e">
        <f t="shared" si="86"/>
        <v>#REF!</v>
      </c>
      <c r="F121" s="584" t="e">
        <f t="shared" si="86"/>
        <v>#REF!</v>
      </c>
      <c r="G121" s="585" t="e">
        <f t="shared" si="86"/>
        <v>#REF!</v>
      </c>
      <c r="H121" s="616" t="e">
        <f t="shared" si="80"/>
        <v>#REF!</v>
      </c>
      <c r="I121" s="617" t="e">
        <f t="shared" si="80"/>
        <v>#REF!</v>
      </c>
      <c r="J121" s="618" t="e">
        <f t="shared" si="80"/>
        <v>#REF!</v>
      </c>
      <c r="K121" s="656"/>
      <c r="L121" s="618"/>
      <c r="M121" s="583" t="e">
        <f t="shared" ref="M121:N121" si="87">IF(M68=0,0,M120/M68)</f>
        <v>#REF!</v>
      </c>
      <c r="N121" s="585" t="e">
        <f t="shared" si="87"/>
        <v>#REF!</v>
      </c>
      <c r="O121" s="701" t="e">
        <f t="shared" si="81"/>
        <v>#REF!</v>
      </c>
      <c r="P121" s="702" t="e">
        <f t="shared" si="54"/>
        <v>#REF!</v>
      </c>
      <c r="Q121" s="1"/>
      <c r="R121" s="1"/>
      <c r="S121" s="1"/>
      <c r="T121" s="1"/>
      <c r="U121" s="1"/>
      <c r="V121" s="1"/>
    </row>
    <row r="122" spans="1:25" s="10" customFormat="1">
      <c r="A122" s="191" t="s">
        <v>271</v>
      </c>
      <c r="B122" s="201" t="s">
        <v>101</v>
      </c>
      <c r="C122" s="276"/>
      <c r="D122" s="586"/>
      <c r="E122" s="587"/>
      <c r="F122" s="587"/>
      <c r="G122" s="588"/>
      <c r="H122" s="616" t="str">
        <f t="shared" si="80"/>
        <v>-</v>
      </c>
      <c r="I122" s="617" t="str">
        <f t="shared" si="80"/>
        <v>-</v>
      </c>
      <c r="J122" s="618" t="str">
        <f t="shared" si="80"/>
        <v>-</v>
      </c>
      <c r="K122" s="656"/>
      <c r="L122" s="618"/>
      <c r="M122" s="586"/>
      <c r="N122" s="588"/>
      <c r="O122" s="701" t="str">
        <f t="shared" si="81"/>
        <v>-</v>
      </c>
      <c r="P122" s="702" t="str">
        <f t="shared" si="54"/>
        <v>-</v>
      </c>
      <c r="Q122" s="1"/>
      <c r="R122" s="1"/>
      <c r="S122" s="1"/>
      <c r="T122" s="1"/>
      <c r="U122" s="1"/>
      <c r="V122" s="1"/>
      <c r="W122" s="1"/>
      <c r="X122" s="1"/>
      <c r="Y122" s="1"/>
    </row>
    <row r="123" spans="1:25" s="10" customFormat="1" ht="32.25" customHeight="1" thickBot="1">
      <c r="A123" s="202" t="s">
        <v>272</v>
      </c>
      <c r="B123" s="203" t="s">
        <v>100</v>
      </c>
      <c r="C123" s="280" t="s">
        <v>543</v>
      </c>
      <c r="D123" s="589" t="e">
        <f>D120+D122</f>
        <v>#REF!</v>
      </c>
      <c r="E123" s="590" t="e">
        <f t="shared" ref="E123:G123" si="88">E120+E122</f>
        <v>#REF!</v>
      </c>
      <c r="F123" s="590" t="e">
        <f t="shared" si="88"/>
        <v>#REF!</v>
      </c>
      <c r="G123" s="591" t="e">
        <f t="shared" si="88"/>
        <v>#REF!</v>
      </c>
      <c r="H123" s="647" t="e">
        <f t="shared" si="80"/>
        <v>#REF!</v>
      </c>
      <c r="I123" s="648" t="e">
        <f t="shared" si="80"/>
        <v>#REF!</v>
      </c>
      <c r="J123" s="649" t="e">
        <f t="shared" si="80"/>
        <v>#REF!</v>
      </c>
      <c r="K123" s="669"/>
      <c r="L123" s="649"/>
      <c r="M123" s="589" t="e">
        <f t="shared" ref="M123:N123" si="89">M120+M122</f>
        <v>#REF!</v>
      </c>
      <c r="N123" s="591" t="e">
        <f t="shared" si="89"/>
        <v>#REF!</v>
      </c>
      <c r="O123" s="710" t="e">
        <f t="shared" si="81"/>
        <v>#REF!</v>
      </c>
      <c r="P123" s="711" t="e">
        <f t="shared" si="54"/>
        <v>#REF!</v>
      </c>
      <c r="Q123" s="1"/>
      <c r="R123" s="1"/>
      <c r="W123" s="1"/>
      <c r="X123" s="1"/>
      <c r="Y123" s="1"/>
    </row>
    <row r="124" spans="1:25">
      <c r="S124" s="10"/>
      <c r="T124" s="10"/>
      <c r="U124" s="10"/>
      <c r="V124" s="10"/>
      <c r="W124" s="10"/>
      <c r="X124" s="10"/>
      <c r="Y124" s="10"/>
    </row>
    <row r="125" spans="1:25" ht="30" outlineLevel="1">
      <c r="B125" s="88" t="s">
        <v>370</v>
      </c>
      <c r="S125" s="10"/>
      <c r="T125" s="10"/>
      <c r="U125" s="10"/>
      <c r="V125" s="10"/>
      <c r="W125" s="10"/>
      <c r="X125" s="10"/>
      <c r="Y125" s="10"/>
    </row>
    <row r="126" spans="1:25" s="89" customFormat="1" outlineLevel="1">
      <c r="B126" s="90" t="s">
        <v>5</v>
      </c>
      <c r="C126" s="91"/>
      <c r="S126" s="1"/>
      <c r="T126" s="1"/>
      <c r="U126" s="1"/>
      <c r="V126" s="1"/>
      <c r="W126" s="10"/>
      <c r="X126" s="10"/>
      <c r="Y126" s="10"/>
    </row>
    <row r="127" spans="1:25" s="89" customFormat="1" outlineLevel="1">
      <c r="B127" s="90" t="s">
        <v>6</v>
      </c>
      <c r="D127" s="92">
        <v>0</v>
      </c>
      <c r="E127" s="92">
        <f t="shared" ref="E127:G127" si="90">D127</f>
        <v>0</v>
      </c>
      <c r="F127" s="92">
        <f t="shared" si="90"/>
        <v>0</v>
      </c>
      <c r="G127" s="92">
        <f t="shared" si="90"/>
        <v>0</v>
      </c>
      <c r="H127" s="92"/>
      <c r="I127" s="92"/>
      <c r="J127" s="92"/>
      <c r="K127" s="92"/>
      <c r="L127" s="92"/>
      <c r="M127" s="130">
        <v>0</v>
      </c>
      <c r="N127" s="130">
        <f t="shared" ref="N127" si="91">M127</f>
        <v>0</v>
      </c>
      <c r="S127" s="1"/>
      <c r="T127" s="1"/>
      <c r="U127" s="1"/>
      <c r="V127" s="1"/>
      <c r="W127" s="1"/>
      <c r="X127" s="1"/>
      <c r="Y127" s="1"/>
    </row>
    <row r="128" spans="1:25">
      <c r="S128" s="89"/>
      <c r="T128" s="89"/>
      <c r="U128" s="89"/>
      <c r="V128" s="89"/>
    </row>
    <row r="129" spans="19:25">
      <c r="S129" s="89"/>
      <c r="T129" s="89"/>
      <c r="U129" s="89"/>
      <c r="V129" s="89"/>
      <c r="W129" s="89"/>
      <c r="X129" s="89"/>
      <c r="Y129" s="89"/>
    </row>
    <row r="130" spans="19:25">
      <c r="W130" s="89"/>
      <c r="X130" s="89"/>
      <c r="Y130" s="89"/>
    </row>
  </sheetData>
  <mergeCells count="13">
    <mergeCell ref="O20:P20"/>
    <mergeCell ref="M20:N20"/>
    <mergeCell ref="M19:P19"/>
    <mergeCell ref="A2:L2"/>
    <mergeCell ref="A3:L3"/>
    <mergeCell ref="A4:L4"/>
    <mergeCell ref="A19:A21"/>
    <mergeCell ref="B19:B21"/>
    <mergeCell ref="C19:C21"/>
    <mergeCell ref="A5:L5"/>
    <mergeCell ref="D20:G20"/>
    <mergeCell ref="H20:J20"/>
    <mergeCell ref="D19:J19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3" tint="0.59999389629810485"/>
  </sheetPr>
  <dimension ref="A2:Z130"/>
  <sheetViews>
    <sheetView zoomScale="80" zoomScaleNormal="80" workbookViewId="0">
      <pane xSplit="3" ySplit="21" topLeftCell="D97" activePane="bottomRight" state="frozen"/>
      <selection activeCell="O3" sqref="O3"/>
      <selection pane="topRight" activeCell="O3" sqref="O3"/>
      <selection pane="bottomLeft" activeCell="O3" sqref="O3"/>
      <selection pane="bottomRight" activeCell="O3" sqref="O3"/>
    </sheetView>
  </sheetViews>
  <sheetFormatPr defaultColWidth="9.140625" defaultRowHeight="15" outlineLevelRow="1"/>
  <cols>
    <col min="1" max="1" width="8" style="1" customWidth="1"/>
    <col min="2" max="2" width="36.85546875" style="1" customWidth="1"/>
    <col min="3" max="3" width="21.7109375" style="1" customWidth="1"/>
    <col min="4" max="7" width="12.42578125" style="1" customWidth="1"/>
    <col min="8" max="12" width="13.85546875" style="1" customWidth="1"/>
    <col min="13" max="16" width="13" style="1" customWidth="1"/>
    <col min="17" max="17" width="9.140625" style="1" customWidth="1"/>
    <col min="18" max="18" width="9.140625" style="1"/>
    <col min="19" max="19" width="22.42578125" style="1" customWidth="1"/>
    <col min="20" max="20" width="14.42578125" style="1" customWidth="1"/>
    <col min="21" max="21" width="9.28515625" style="1" bestFit="1" customWidth="1"/>
    <col min="22" max="22" width="12" style="1" bestFit="1" customWidth="1"/>
    <col min="23" max="23" width="10.42578125" style="1" bestFit="1" customWidth="1"/>
    <col min="24" max="24" width="13.140625" style="1" customWidth="1"/>
    <col min="25" max="16384" width="9.140625" style="1"/>
  </cols>
  <sheetData>
    <row r="2" spans="1:22" ht="15.75">
      <c r="A2" s="1290" t="s">
        <v>202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</row>
    <row r="3" spans="1:22" ht="15.75">
      <c r="A3" s="1290" t="s">
        <v>203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</row>
    <row r="4" spans="1:22" ht="18.75">
      <c r="A4" s="1303" t="s">
        <v>207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</row>
    <row r="5" spans="1:22" s="51" customFormat="1" ht="20.25">
      <c r="A5" s="1227" t="str">
        <f>Сравн._табл.!A1</f>
        <v>___________________________________________</v>
      </c>
      <c r="B5" s="1227"/>
      <c r="C5" s="1227"/>
      <c r="D5" s="1227"/>
      <c r="E5" s="1227"/>
      <c r="F5" s="1227"/>
      <c r="G5" s="1227"/>
      <c r="H5" s="1227"/>
      <c r="I5" s="1227"/>
      <c r="J5" s="1227"/>
      <c r="K5" s="1227"/>
      <c r="L5" s="1227"/>
    </row>
    <row r="6" spans="1:22" s="51" customFormat="1" ht="12.7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</row>
    <row r="7" spans="1:22" s="51" customFormat="1" ht="12.75" outlineLevel="1">
      <c r="A7" s="50"/>
      <c r="B7" s="61"/>
      <c r="C7" s="61"/>
      <c r="D7" s="61"/>
      <c r="E7" s="61"/>
      <c r="F7" s="61"/>
      <c r="G7" s="61"/>
      <c r="H7" s="61"/>
      <c r="I7" s="61"/>
      <c r="J7" s="62" t="s">
        <v>315</v>
      </c>
      <c r="K7" s="62"/>
      <c r="L7" s="62"/>
      <c r="M7" s="62">
        <f>ВП!M7</f>
        <v>10</v>
      </c>
      <c r="N7" s="819">
        <f>ВП!N7</f>
        <v>0</v>
      </c>
      <c r="O7" s="65"/>
      <c r="P7" s="65"/>
      <c r="U7" s="51">
        <f>ВП!M7</f>
        <v>10</v>
      </c>
      <c r="V7" s="818">
        <f>ВП!N7</f>
        <v>0</v>
      </c>
    </row>
    <row r="8" spans="1:22" s="51" customFormat="1" ht="12.75" outlineLevel="1">
      <c r="A8" s="50"/>
      <c r="B8" s="61"/>
      <c r="C8" s="61"/>
      <c r="D8" s="61"/>
      <c r="E8" s="61"/>
      <c r="F8" s="61"/>
      <c r="G8" s="61"/>
      <c r="H8" s="61"/>
      <c r="I8" s="61"/>
      <c r="J8" s="62" t="s">
        <v>316</v>
      </c>
      <c r="K8" s="62"/>
      <c r="L8" s="62"/>
      <c r="M8" s="819">
        <f>ВП!M8</f>
        <v>2</v>
      </c>
      <c r="N8" s="819">
        <f>ВП!N8</f>
        <v>12</v>
      </c>
      <c r="O8" s="65"/>
      <c r="P8" s="65"/>
      <c r="U8" s="818">
        <f>ВП!M8</f>
        <v>2</v>
      </c>
      <c r="V8" s="818">
        <f>ВП!N8</f>
        <v>12</v>
      </c>
    </row>
    <row r="9" spans="1:22" s="51" customFormat="1" ht="12.75" outlineLevel="1">
      <c r="A9" s="50"/>
      <c r="B9" s="61"/>
      <c r="C9" s="61"/>
      <c r="D9" s="61"/>
      <c r="E9" s="61"/>
      <c r="F9" s="61"/>
      <c r="G9" s="61"/>
      <c r="H9" s="61"/>
      <c r="I9" s="61"/>
      <c r="J9" s="65" t="s">
        <v>338</v>
      </c>
      <c r="K9" s="65"/>
      <c r="L9" s="65"/>
      <c r="M9" s="819" t="e">
        <f>ВП!M9</f>
        <v>#REF!</v>
      </c>
      <c r="N9" s="819" t="e">
        <f>ВП!N9</f>
        <v>#REF!</v>
      </c>
      <c r="O9" s="65"/>
      <c r="P9" s="65"/>
      <c r="U9" s="818" t="e">
        <f>ВП!M9</f>
        <v>#REF!</v>
      </c>
      <c r="V9" s="818" t="e">
        <f>ВП!N9</f>
        <v>#REF!</v>
      </c>
    </row>
    <row r="10" spans="1:22" s="51" customFormat="1" ht="12.75" outlineLevel="1">
      <c r="A10" s="50"/>
      <c r="B10" s="61"/>
      <c r="C10" s="61"/>
      <c r="D10" s="61"/>
      <c r="E10" s="61"/>
      <c r="F10" s="61"/>
      <c r="G10" s="61"/>
      <c r="H10" s="61"/>
      <c r="I10" s="61"/>
      <c r="J10" s="65" t="s">
        <v>339</v>
      </c>
      <c r="K10" s="65"/>
      <c r="L10" s="65"/>
      <c r="M10" s="819" t="e">
        <f>ВП!M10</f>
        <v>#REF!</v>
      </c>
      <c r="N10" s="819" t="e">
        <f>ВП!N10</f>
        <v>#REF!</v>
      </c>
      <c r="O10" s="65"/>
      <c r="P10" s="65"/>
      <c r="U10" s="818" t="e">
        <f>ВП!M10</f>
        <v>#REF!</v>
      </c>
      <c r="V10" s="818" t="e">
        <f>ВП!N10</f>
        <v>#REF!</v>
      </c>
    </row>
    <row r="11" spans="1:22" s="51" customFormat="1" ht="12.75" outlineLevel="1">
      <c r="A11" s="50"/>
      <c r="B11" s="61"/>
      <c r="C11" s="61"/>
      <c r="D11" s="61"/>
      <c r="E11" s="61"/>
      <c r="F11" s="61"/>
      <c r="G11" s="61"/>
      <c r="H11" s="61"/>
      <c r="I11" s="61"/>
      <c r="J11" s="65" t="s">
        <v>399</v>
      </c>
      <c r="K11" s="65"/>
      <c r="L11" s="65"/>
      <c r="M11" s="823">
        <f>ВП!M11</f>
        <v>4.2999999999999997E-2</v>
      </c>
      <c r="N11" s="823">
        <f>ВП!N11</f>
        <v>3.7999999999999999E-2</v>
      </c>
      <c r="O11" s="65"/>
      <c r="P11" s="65"/>
      <c r="U11" s="812">
        <f>ВП!M11</f>
        <v>4.2999999999999997E-2</v>
      </c>
      <c r="V11" s="812">
        <f>ВП!N11</f>
        <v>3.7999999999999999E-2</v>
      </c>
    </row>
    <row r="12" spans="1:22" s="51" customFormat="1" ht="12.75" outlineLevel="1">
      <c r="A12" s="50"/>
      <c r="B12" s="61"/>
      <c r="C12" s="61"/>
      <c r="D12" s="61"/>
      <c r="E12" s="61"/>
      <c r="F12" s="61"/>
      <c r="G12" s="61"/>
      <c r="H12" s="61"/>
      <c r="I12" s="61"/>
      <c r="J12" s="65" t="s">
        <v>400</v>
      </c>
      <c r="K12" s="65"/>
      <c r="L12" s="65"/>
      <c r="M12" s="823">
        <f>ВП!M12</f>
        <v>5.8999999999999997E-2</v>
      </c>
      <c r="N12" s="823">
        <f>ВП!N12</f>
        <v>4.2000000000000003E-2</v>
      </c>
      <c r="O12" s="65"/>
      <c r="P12" s="65"/>
      <c r="U12" s="812">
        <f>ВП!M12</f>
        <v>5.8999999999999997E-2</v>
      </c>
      <c r="V12" s="812">
        <f>ВП!N12</f>
        <v>4.2000000000000003E-2</v>
      </c>
    </row>
    <row r="13" spans="1:22" s="51" customFormat="1" ht="12.75" outlineLevel="1">
      <c r="A13" s="50"/>
      <c r="B13" s="61"/>
      <c r="C13" s="61"/>
      <c r="D13" s="61"/>
      <c r="E13" s="61"/>
      <c r="F13" s="61"/>
      <c r="G13" s="61"/>
      <c r="H13" s="61"/>
      <c r="I13" s="61"/>
      <c r="J13" s="65" t="s">
        <v>389</v>
      </c>
      <c r="K13" s="65"/>
      <c r="L13" s="65"/>
      <c r="M13" s="819">
        <f>ВП!M13</f>
        <v>1.0589999999999999</v>
      </c>
      <c r="N13" s="819">
        <f>ВП!N13</f>
        <v>1.042</v>
      </c>
      <c r="O13" s="65"/>
      <c r="P13" s="65"/>
      <c r="U13" s="818">
        <f>ВП!M13</f>
        <v>1.0589999999999999</v>
      </c>
      <c r="V13" s="818">
        <f>ВП!N13</f>
        <v>1.042</v>
      </c>
    </row>
    <row r="14" spans="1:22" s="51" customFormat="1" ht="12.75" outlineLevel="1">
      <c r="A14" s="50"/>
      <c r="B14" s="61"/>
      <c r="C14" s="61"/>
      <c r="D14" s="61"/>
      <c r="E14" s="61"/>
      <c r="F14" s="61"/>
      <c r="G14" s="61"/>
      <c r="H14" s="61"/>
      <c r="I14" s="61"/>
      <c r="J14" s="65" t="s">
        <v>390</v>
      </c>
      <c r="K14" s="65"/>
      <c r="L14" s="65"/>
      <c r="M14" s="819">
        <f>ВП!M14</f>
        <v>1.0429999999999999</v>
      </c>
      <c r="N14" s="819">
        <f>ВП!N14</f>
        <v>1.034</v>
      </c>
      <c r="O14" s="65"/>
      <c r="P14" s="65"/>
      <c r="U14" s="818">
        <f>ВП!M14</f>
        <v>1.0429999999999999</v>
      </c>
      <c r="V14" s="818">
        <f>ВП!N14</f>
        <v>1.034</v>
      </c>
    </row>
    <row r="15" spans="1:22" s="51" customFormat="1" ht="12.75" outlineLevel="1">
      <c r="A15" s="50"/>
      <c r="B15" s="50"/>
      <c r="C15" s="50"/>
      <c r="D15" s="50"/>
      <c r="E15" s="50"/>
      <c r="F15" s="50"/>
      <c r="G15" s="50"/>
      <c r="H15" s="50"/>
      <c r="I15" s="50"/>
      <c r="J15" s="131" t="s">
        <v>391</v>
      </c>
      <c r="K15" s="219"/>
      <c r="L15" s="219"/>
      <c r="M15" s="819">
        <f>ВП!M15</f>
        <v>66.400000000000006</v>
      </c>
      <c r="N15" s="819">
        <f>ВП!N15</f>
        <v>64.900000000000006</v>
      </c>
      <c r="O15" s="65"/>
      <c r="P15" s="65"/>
      <c r="U15" s="818">
        <f>ВП!M15</f>
        <v>66.400000000000006</v>
      </c>
      <c r="V15" s="818">
        <f>ВП!N15</f>
        <v>64.900000000000006</v>
      </c>
    </row>
    <row r="16" spans="1:22" s="51" customFormat="1" ht="12.75" outlineLevel="1">
      <c r="A16" s="50"/>
      <c r="B16" s="50"/>
      <c r="C16" s="50"/>
      <c r="D16" s="50"/>
      <c r="E16" s="50"/>
      <c r="F16" s="50"/>
      <c r="G16" s="50"/>
      <c r="H16" s="50"/>
      <c r="I16" s="50"/>
      <c r="J16" s="219" t="s">
        <v>427</v>
      </c>
      <c r="K16" s="219"/>
      <c r="L16" s="219"/>
      <c r="M16" s="223" t="e">
        <f>IF(E29=0,0,E32/E29)</f>
        <v>#REF!</v>
      </c>
      <c r="N16" s="223" t="e">
        <f>M16</f>
        <v>#REF!</v>
      </c>
      <c r="O16" s="65"/>
      <c r="P16" s="65"/>
      <c r="U16" s="829" t="e">
        <f>ВП!M16</f>
        <v>#REF!</v>
      </c>
      <c r="V16" s="829" t="e">
        <f>ВП!N16</f>
        <v>#REF!</v>
      </c>
    </row>
    <row r="17" spans="1:22" s="51" customFormat="1" ht="12.75" outlineLevel="1">
      <c r="A17" s="50"/>
      <c r="B17" s="50"/>
      <c r="C17" s="50"/>
      <c r="D17" s="50"/>
      <c r="E17" s="50"/>
      <c r="F17" s="50"/>
      <c r="G17" s="50"/>
      <c r="H17" s="50"/>
      <c r="I17" s="50"/>
      <c r="J17" s="219" t="s">
        <v>428</v>
      </c>
      <c r="K17" s="219"/>
      <c r="L17" s="219"/>
      <c r="M17" s="223" t="e">
        <f>IF(E30=0,0,E33/E30)</f>
        <v>#REF!</v>
      </c>
      <c r="N17" s="223" t="e">
        <f>M17</f>
        <v>#REF!</v>
      </c>
      <c r="O17" s="65"/>
      <c r="P17" s="65"/>
      <c r="U17" s="829" t="e">
        <f>ВП!M17</f>
        <v>#REF!</v>
      </c>
      <c r="V17" s="829" t="e">
        <f>ВП!N17</f>
        <v>#REF!</v>
      </c>
    </row>
    <row r="18" spans="1:22" s="51" customFormat="1" ht="13.5" outlineLevel="1" thickBot="1">
      <c r="A18" s="50"/>
      <c r="B18" s="50"/>
      <c r="C18" s="61"/>
      <c r="D18" s="61"/>
      <c r="E18" s="61"/>
      <c r="F18" s="61"/>
      <c r="G18" s="61"/>
      <c r="H18" s="50"/>
      <c r="I18" s="50"/>
      <c r="J18" s="61"/>
      <c r="K18" s="219"/>
      <c r="L18" s="219"/>
      <c r="M18" s="223"/>
      <c r="N18" s="223"/>
      <c r="O18" s="65"/>
      <c r="P18" s="65"/>
    </row>
    <row r="19" spans="1:22" ht="14.45" customHeight="1">
      <c r="A19" s="1297"/>
      <c r="B19" s="1295" t="s">
        <v>0</v>
      </c>
      <c r="C19" s="1307" t="s">
        <v>143</v>
      </c>
      <c r="D19" s="1218" t="s">
        <v>191</v>
      </c>
      <c r="E19" s="1219"/>
      <c r="F19" s="1219"/>
      <c r="G19" s="1219"/>
      <c r="H19" s="1219"/>
      <c r="I19" s="1219"/>
      <c r="J19" s="1220"/>
      <c r="K19" s="650"/>
      <c r="L19" s="651"/>
      <c r="M19" s="1228" t="s">
        <v>380</v>
      </c>
      <c r="N19" s="1229"/>
      <c r="O19" s="1229"/>
      <c r="P19" s="1230"/>
    </row>
    <row r="20" spans="1:22" ht="51.75" customHeight="1">
      <c r="A20" s="1304"/>
      <c r="B20" s="1305"/>
      <c r="C20" s="1308"/>
      <c r="D20" s="1301" t="s">
        <v>517</v>
      </c>
      <c r="E20" s="1310"/>
      <c r="F20" s="1310"/>
      <c r="G20" s="1302"/>
      <c r="H20" s="1314" t="s">
        <v>417</v>
      </c>
      <c r="I20" s="1315"/>
      <c r="J20" s="1316"/>
      <c r="K20" s="521"/>
      <c r="L20" s="603"/>
      <c r="M20" s="1301" t="s">
        <v>518</v>
      </c>
      <c r="N20" s="1302"/>
      <c r="O20" s="1299" t="s">
        <v>417</v>
      </c>
      <c r="P20" s="1300"/>
    </row>
    <row r="21" spans="1:22" ht="26.25">
      <c r="A21" s="1298"/>
      <c r="B21" s="1306"/>
      <c r="C21" s="1309"/>
      <c r="D21" s="521" t="s">
        <v>423</v>
      </c>
      <c r="E21" s="522" t="s">
        <v>422</v>
      </c>
      <c r="F21" s="522">
        <v>2016</v>
      </c>
      <c r="G21" s="523">
        <v>2017</v>
      </c>
      <c r="H21" s="602" t="s">
        <v>424</v>
      </c>
      <c r="I21" s="522" t="s">
        <v>420</v>
      </c>
      <c r="J21" s="603" t="s">
        <v>421</v>
      </c>
      <c r="K21" s="521"/>
      <c r="L21" s="603"/>
      <c r="M21" s="521">
        <v>2016</v>
      </c>
      <c r="N21" s="523">
        <v>2017</v>
      </c>
      <c r="O21" s="602" t="s">
        <v>420</v>
      </c>
      <c r="P21" s="603" t="s">
        <v>421</v>
      </c>
    </row>
    <row r="22" spans="1:22" s="10" customFormat="1" ht="14.25">
      <c r="A22" s="191" t="s">
        <v>7</v>
      </c>
      <c r="B22" s="192" t="s">
        <v>189</v>
      </c>
      <c r="C22" s="276" t="s">
        <v>144</v>
      </c>
      <c r="D22" s="524" t="e">
        <f t="shared" ref="D22:G22" si="0">D23+D26</f>
        <v>#REF!</v>
      </c>
      <c r="E22" s="525" t="e">
        <f t="shared" si="0"/>
        <v>#REF!</v>
      </c>
      <c r="F22" s="525" t="e">
        <f t="shared" si="0"/>
        <v>#REF!</v>
      </c>
      <c r="G22" s="526" t="e">
        <f t="shared" si="0"/>
        <v>#REF!</v>
      </c>
      <c r="H22" s="604" t="e">
        <f t="shared" ref="H22:J22" si="1">IF(D22=0,"-",E22/D22)</f>
        <v>#REF!</v>
      </c>
      <c r="I22" s="605" t="e">
        <f t="shared" si="1"/>
        <v>#REF!</v>
      </c>
      <c r="J22" s="606" t="e">
        <f t="shared" si="1"/>
        <v>#REF!</v>
      </c>
      <c r="K22" s="652"/>
      <c r="L22" s="606"/>
      <c r="M22" s="524" t="e">
        <f t="shared" ref="M22:N22" si="2">M23+M26</f>
        <v>#REF!</v>
      </c>
      <c r="N22" s="526" t="e">
        <f t="shared" si="2"/>
        <v>#REF!</v>
      </c>
      <c r="O22" s="604" t="e">
        <f>IF(E22=0,"-",M22/E22)</f>
        <v>#REF!</v>
      </c>
      <c r="P22" s="606" t="e">
        <f>IF(M22=0,"-",N22/M22)</f>
        <v>#REF!</v>
      </c>
    </row>
    <row r="23" spans="1:22">
      <c r="A23" s="193" t="s">
        <v>8</v>
      </c>
      <c r="B23" s="195" t="s">
        <v>5</v>
      </c>
      <c r="C23" s="277" t="s">
        <v>160</v>
      </c>
      <c r="D23" s="527" t="e">
        <f t="shared" ref="D23:G23" si="3">SUM(D24:D25)</f>
        <v>#REF!</v>
      </c>
      <c r="E23" s="528" t="e">
        <f t="shared" si="3"/>
        <v>#REF!</v>
      </c>
      <c r="F23" s="528" t="e">
        <f t="shared" si="3"/>
        <v>#REF!</v>
      </c>
      <c r="G23" s="529" t="e">
        <f t="shared" si="3"/>
        <v>#REF!</v>
      </c>
      <c r="H23" s="607" t="e">
        <f>IF(D23=0,"-",E23/D23)</f>
        <v>#REF!</v>
      </c>
      <c r="I23" s="608" t="e">
        <f>IF(E23=0,"-",F23/E23)</f>
        <v>#REF!</v>
      </c>
      <c r="J23" s="609" t="e">
        <f>IF(F23=0,"-",G23/F23)</f>
        <v>#REF!</v>
      </c>
      <c r="K23" s="653"/>
      <c r="L23" s="609"/>
      <c r="M23" s="527" t="e">
        <f t="shared" ref="M23:N23" si="4">SUM(M24:M25)</f>
        <v>#REF!</v>
      </c>
      <c r="N23" s="529" t="e">
        <f t="shared" si="4"/>
        <v>#REF!</v>
      </c>
      <c r="O23" s="695" t="e">
        <f t="shared" ref="O23:O73" si="5">IF(E23=0,"-",M23/E23)</f>
        <v>#REF!</v>
      </c>
      <c r="P23" s="696" t="e">
        <f t="shared" ref="P23:P86" si="6">IF(M23=0,"-",N23/M23)</f>
        <v>#REF!</v>
      </c>
    </row>
    <row r="24" spans="1:22" s="7" customFormat="1" outlineLevel="1">
      <c r="A24" s="499" t="s">
        <v>158</v>
      </c>
      <c r="B24" s="500" t="s">
        <v>154</v>
      </c>
      <c r="C24" s="501"/>
      <c r="D24" s="530"/>
      <c r="E24" s="531"/>
      <c r="F24" s="531"/>
      <c r="G24" s="532"/>
      <c r="H24" s="610" t="str">
        <f t="shared" ref="H24:J73" si="7">IF(D24=0,"-",E24/D24)</f>
        <v>-</v>
      </c>
      <c r="I24" s="611" t="str">
        <f t="shared" si="7"/>
        <v>-</v>
      </c>
      <c r="J24" s="612" t="str">
        <f t="shared" si="7"/>
        <v>-</v>
      </c>
      <c r="K24" s="654"/>
      <c r="L24" s="612"/>
      <c r="M24" s="530"/>
      <c r="N24" s="532"/>
      <c r="O24" s="697" t="str">
        <f t="shared" si="5"/>
        <v>-</v>
      </c>
      <c r="P24" s="698" t="str">
        <f t="shared" si="6"/>
        <v>-</v>
      </c>
    </row>
    <row r="25" spans="1:22" s="7" customFormat="1" outlineLevel="1">
      <c r="A25" s="198" t="s">
        <v>159</v>
      </c>
      <c r="B25" s="199" t="s">
        <v>157</v>
      </c>
      <c r="C25" s="278"/>
      <c r="D25" s="533" t="e">
        <f>#REF!</f>
        <v>#REF!</v>
      </c>
      <c r="E25" s="534" t="e">
        <f>#REF!</f>
        <v>#REF!</v>
      </c>
      <c r="F25" s="534" t="e">
        <f>#REF!</f>
        <v>#REF!</v>
      </c>
      <c r="G25" s="535" t="e">
        <f>#REF!</f>
        <v>#REF!</v>
      </c>
      <c r="H25" s="613" t="e">
        <f t="shared" si="7"/>
        <v>#REF!</v>
      </c>
      <c r="I25" s="614" t="e">
        <f t="shared" si="7"/>
        <v>#REF!</v>
      </c>
      <c r="J25" s="615" t="e">
        <f t="shared" si="7"/>
        <v>#REF!</v>
      </c>
      <c r="K25" s="655"/>
      <c r="L25" s="615"/>
      <c r="M25" s="533" t="e">
        <f>#REF!</f>
        <v>#REF!</v>
      </c>
      <c r="N25" s="535" t="e">
        <f>#REF!</f>
        <v>#REF!</v>
      </c>
      <c r="O25" s="699" t="e">
        <f t="shared" si="5"/>
        <v>#REF!</v>
      </c>
      <c r="P25" s="700" t="e">
        <f t="shared" si="6"/>
        <v>#REF!</v>
      </c>
    </row>
    <row r="26" spans="1:22">
      <c r="A26" s="193" t="s">
        <v>9</v>
      </c>
      <c r="B26" s="195" t="s">
        <v>6</v>
      </c>
      <c r="C26" s="277"/>
      <c r="D26" s="527" t="e">
        <f>#REF!</f>
        <v>#REF!</v>
      </c>
      <c r="E26" s="528" t="e">
        <f>#REF!</f>
        <v>#REF!</v>
      </c>
      <c r="F26" s="528" t="e">
        <f>#REF!</f>
        <v>#REF!</v>
      </c>
      <c r="G26" s="529" t="e">
        <f>#REF!</f>
        <v>#REF!</v>
      </c>
      <c r="H26" s="607" t="e">
        <f t="shared" si="7"/>
        <v>#REF!</v>
      </c>
      <c r="I26" s="608" t="e">
        <f t="shared" si="7"/>
        <v>#REF!</v>
      </c>
      <c r="J26" s="609" t="e">
        <f t="shared" si="7"/>
        <v>#REF!</v>
      </c>
      <c r="K26" s="653"/>
      <c r="L26" s="609"/>
      <c r="M26" s="527" t="e">
        <f>#REF!</f>
        <v>#REF!</v>
      </c>
      <c r="N26" s="529" t="e">
        <f>#REF!</f>
        <v>#REF!</v>
      </c>
      <c r="O26" s="695" t="e">
        <f t="shared" si="5"/>
        <v>#REF!</v>
      </c>
      <c r="P26" s="696" t="e">
        <f t="shared" si="6"/>
        <v>#REF!</v>
      </c>
    </row>
    <row r="27" spans="1:22" s="10" customFormat="1" ht="26.25">
      <c r="A27" s="191" t="s">
        <v>12</v>
      </c>
      <c r="B27" s="192" t="s">
        <v>193</v>
      </c>
      <c r="C27" s="276" t="s">
        <v>150</v>
      </c>
      <c r="D27" s="477" t="e">
        <f>SUM(D28,D31,D34,D40,D46,D47,D56,D57,D58,D59,D38,D39)</f>
        <v>#REF!</v>
      </c>
      <c r="E27" s="478" t="e">
        <f>SUM(E28,E31,E34,E40,E46,E47,E56,E57,E58,E59,E38,E39)</f>
        <v>#REF!</v>
      </c>
      <c r="F27" s="478" t="e">
        <f>SUM(F28,F31,F34,F40,F46,F47,F56,F57,F58,F59,F38,F39)</f>
        <v>#REF!</v>
      </c>
      <c r="G27" s="479" t="e">
        <f>SUM(G28,G31,G34,G40,G46,G47,G56,G57,G58,G59,G38,G39)</f>
        <v>#REF!</v>
      </c>
      <c r="H27" s="616" t="e">
        <f t="shared" si="7"/>
        <v>#REF!</v>
      </c>
      <c r="I27" s="617" t="e">
        <f t="shared" si="7"/>
        <v>#REF!</v>
      </c>
      <c r="J27" s="618" t="e">
        <f t="shared" si="7"/>
        <v>#REF!</v>
      </c>
      <c r="K27" s="656" t="e">
        <f t="shared" ref="K27:L27" si="8">SUM(K28,K31,K34,K40,K46,K47,K56,K57,K58,K59,K38,K39)</f>
        <v>#REF!</v>
      </c>
      <c r="L27" s="618" t="e">
        <f t="shared" si="8"/>
        <v>#REF!</v>
      </c>
      <c r="M27" s="477" t="e">
        <f>SUM(M28,M31,M34,M40,M46,M47,M56,M57,M58,M59,M38,M39)</f>
        <v>#REF!</v>
      </c>
      <c r="N27" s="479" t="e">
        <f>SUM(N28,N31,N34,N40,N46,N47,N56,N57,N58,N59,N38,N39)</f>
        <v>#REF!</v>
      </c>
      <c r="O27" s="701" t="e">
        <f t="shared" si="5"/>
        <v>#REF!</v>
      </c>
      <c r="P27" s="702" t="e">
        <f t="shared" si="6"/>
        <v>#REF!</v>
      </c>
      <c r="Q27" s="54"/>
    </row>
    <row r="28" spans="1:22">
      <c r="A28" s="193" t="s">
        <v>13</v>
      </c>
      <c r="B28" s="194" t="s">
        <v>34</v>
      </c>
      <c r="C28" s="277" t="s">
        <v>145</v>
      </c>
      <c r="D28" s="536" t="e">
        <f t="shared" ref="D28:G28" si="9">SUM(D29:D30)</f>
        <v>#REF!</v>
      </c>
      <c r="E28" s="537" t="e">
        <f t="shared" si="9"/>
        <v>#REF!</v>
      </c>
      <c r="F28" s="537" t="e">
        <f t="shared" si="9"/>
        <v>#REF!</v>
      </c>
      <c r="G28" s="538" t="e">
        <f t="shared" si="9"/>
        <v>#REF!</v>
      </c>
      <c r="H28" s="607" t="e">
        <f t="shared" si="7"/>
        <v>#REF!</v>
      </c>
      <c r="I28" s="608" t="e">
        <f t="shared" si="7"/>
        <v>#REF!</v>
      </c>
      <c r="J28" s="609" t="e">
        <f t="shared" si="7"/>
        <v>#REF!</v>
      </c>
      <c r="K28" s="657" t="e">
        <f t="shared" ref="K28:L28" si="10">SUM(K29:K30)</f>
        <v>#REF!</v>
      </c>
      <c r="L28" s="658" t="e">
        <f t="shared" si="10"/>
        <v>#REF!</v>
      </c>
      <c r="M28" s="536">
        <f t="shared" ref="M28:N28" si="11">SUM(M29:M30)</f>
        <v>0</v>
      </c>
      <c r="N28" s="538">
        <f t="shared" si="11"/>
        <v>0</v>
      </c>
      <c r="O28" s="695" t="e">
        <f t="shared" si="5"/>
        <v>#REF!</v>
      </c>
      <c r="P28" s="696" t="str">
        <f t="shared" si="6"/>
        <v>-</v>
      </c>
      <c r="Q28" s="54"/>
    </row>
    <row r="29" spans="1:22" outlineLevel="1">
      <c r="A29" s="193" t="s">
        <v>14</v>
      </c>
      <c r="B29" s="195" t="s">
        <v>11</v>
      </c>
      <c r="C29" s="277"/>
      <c r="D29" s="536" t="e">
        <f>'годовая смета'!#REF!</f>
        <v>#REF!</v>
      </c>
      <c r="E29" s="537" t="e">
        <f>'годовая смета'!#REF!</f>
        <v>#REF!</v>
      </c>
      <c r="F29" s="537" t="e">
        <f>'годовая смета'!#REF!</f>
        <v>#REF!</v>
      </c>
      <c r="G29" s="538" t="e">
        <f>'годовая смета'!#REF!</f>
        <v>#REF!</v>
      </c>
      <c r="H29" s="607" t="e">
        <f t="shared" si="7"/>
        <v>#REF!</v>
      </c>
      <c r="I29" s="608" t="e">
        <f t="shared" si="7"/>
        <v>#REF!</v>
      </c>
      <c r="J29" s="609" t="e">
        <f t="shared" si="7"/>
        <v>#REF!</v>
      </c>
      <c r="K29" s="657" t="e">
        <f>E29*(1+M$11)*(1+M$9*(M$22-E$22)/E$22)</f>
        <v>#REF!</v>
      </c>
      <c r="L29" s="658" t="e">
        <f>M29*(1+N$11)*(1+N$9*(N$22-M$22)/M$22)</f>
        <v>#REF!</v>
      </c>
      <c r="M29" s="536"/>
      <c r="N29" s="538"/>
      <c r="O29" s="695" t="e">
        <f t="shared" si="5"/>
        <v>#REF!</v>
      </c>
      <c r="P29" s="696" t="str">
        <f t="shared" si="6"/>
        <v>-</v>
      </c>
      <c r="Q29" s="54"/>
    </row>
    <row r="30" spans="1:22" ht="26.25" outlineLevel="1">
      <c r="A30" s="193" t="s">
        <v>15</v>
      </c>
      <c r="B30" s="195" t="s">
        <v>10</v>
      </c>
      <c r="C30" s="277"/>
      <c r="D30" s="536" t="e">
        <f>'годовая смета'!#REF!</f>
        <v>#REF!</v>
      </c>
      <c r="E30" s="537" t="e">
        <f>'годовая смета'!#REF!</f>
        <v>#REF!</v>
      </c>
      <c r="F30" s="537" t="e">
        <f>'годовая смета'!#REF!</f>
        <v>#REF!</v>
      </c>
      <c r="G30" s="538" t="e">
        <f>'годовая смета'!#REF!</f>
        <v>#REF!</v>
      </c>
      <c r="H30" s="607" t="e">
        <f t="shared" si="7"/>
        <v>#REF!</v>
      </c>
      <c r="I30" s="608" t="e">
        <f t="shared" si="7"/>
        <v>#REF!</v>
      </c>
      <c r="J30" s="609" t="e">
        <f t="shared" si="7"/>
        <v>#REF!</v>
      </c>
      <c r="K30" s="657" t="e">
        <f>E30*(1+M$11)*(1+M$10*(M$22-E$22)/E$22)</f>
        <v>#REF!</v>
      </c>
      <c r="L30" s="658" t="e">
        <f>M30*(1+N$11)*(1+N$10*(N$22-M$22)/M$22)</f>
        <v>#REF!</v>
      </c>
      <c r="M30" s="536"/>
      <c r="N30" s="538"/>
      <c r="O30" s="695" t="e">
        <f t="shared" si="5"/>
        <v>#REF!</v>
      </c>
      <c r="P30" s="696" t="str">
        <f t="shared" si="6"/>
        <v>-</v>
      </c>
      <c r="Q30" s="54"/>
    </row>
    <row r="31" spans="1:22">
      <c r="A31" s="193" t="s">
        <v>16</v>
      </c>
      <c r="B31" s="194" t="s">
        <v>35</v>
      </c>
      <c r="C31" s="277" t="s">
        <v>146</v>
      </c>
      <c r="D31" s="536" t="e">
        <f t="shared" ref="D31:G31" si="12">SUM(D32:D33)</f>
        <v>#REF!</v>
      </c>
      <c r="E31" s="537" t="e">
        <f t="shared" si="12"/>
        <v>#REF!</v>
      </c>
      <c r="F31" s="537" t="e">
        <f t="shared" si="12"/>
        <v>#REF!</v>
      </c>
      <c r="G31" s="538" t="e">
        <f t="shared" si="12"/>
        <v>#REF!</v>
      </c>
      <c r="H31" s="607" t="e">
        <f t="shared" si="7"/>
        <v>#REF!</v>
      </c>
      <c r="I31" s="608" t="e">
        <f t="shared" si="7"/>
        <v>#REF!</v>
      </c>
      <c r="J31" s="609" t="e">
        <f t="shared" si="7"/>
        <v>#REF!</v>
      </c>
      <c r="K31" s="657" t="e">
        <f t="shared" ref="K31:L31" si="13">SUM(K32:K33)</f>
        <v>#REF!</v>
      </c>
      <c r="L31" s="658" t="e">
        <f t="shared" si="13"/>
        <v>#REF!</v>
      </c>
      <c r="M31" s="536" t="e">
        <f t="shared" ref="M31:N31" si="14">SUM(M32:M33)</f>
        <v>#REF!</v>
      </c>
      <c r="N31" s="538" t="e">
        <f t="shared" si="14"/>
        <v>#REF!</v>
      </c>
      <c r="O31" s="695" t="e">
        <f t="shared" si="5"/>
        <v>#REF!</v>
      </c>
      <c r="P31" s="696" t="e">
        <f t="shared" si="6"/>
        <v>#REF!</v>
      </c>
      <c r="Q31" s="54"/>
    </row>
    <row r="32" spans="1:22" outlineLevel="1">
      <c r="A32" s="193" t="s">
        <v>17</v>
      </c>
      <c r="B32" s="195" t="s">
        <v>11</v>
      </c>
      <c r="C32" s="277"/>
      <c r="D32" s="536" t="e">
        <f>'годовая смета'!#REF!</f>
        <v>#REF!</v>
      </c>
      <c r="E32" s="537" t="e">
        <f>'годовая смета'!#REF!</f>
        <v>#REF!</v>
      </c>
      <c r="F32" s="537" t="e">
        <f>'годовая смета'!#REF!</f>
        <v>#REF!</v>
      </c>
      <c r="G32" s="538" t="e">
        <f>'годовая смета'!#REF!</f>
        <v>#REF!</v>
      </c>
      <c r="H32" s="607" t="e">
        <f t="shared" si="7"/>
        <v>#REF!</v>
      </c>
      <c r="I32" s="608" t="e">
        <f t="shared" si="7"/>
        <v>#REF!</v>
      </c>
      <c r="J32" s="609" t="e">
        <f t="shared" si="7"/>
        <v>#REF!</v>
      </c>
      <c r="K32" s="659" t="e">
        <f>K29*M$16</f>
        <v>#REF!</v>
      </c>
      <c r="L32" s="660" t="e">
        <f>L29*N$16</f>
        <v>#REF!</v>
      </c>
      <c r="M32" s="536" t="e">
        <f>M29*M16</f>
        <v>#REF!</v>
      </c>
      <c r="N32" s="538" t="e">
        <f t="shared" ref="N32:N33" si="15">N29*N16</f>
        <v>#REF!</v>
      </c>
      <c r="O32" s="695" t="e">
        <f t="shared" si="5"/>
        <v>#REF!</v>
      </c>
      <c r="P32" s="696" t="e">
        <f t="shared" si="6"/>
        <v>#REF!</v>
      </c>
      <c r="Q32" s="54"/>
    </row>
    <row r="33" spans="1:17" ht="26.25" outlineLevel="1">
      <c r="A33" s="193" t="s">
        <v>18</v>
      </c>
      <c r="B33" s="195" t="s">
        <v>10</v>
      </c>
      <c r="C33" s="277"/>
      <c r="D33" s="536" t="e">
        <f>'годовая смета'!#REF!</f>
        <v>#REF!</v>
      </c>
      <c r="E33" s="537" t="e">
        <f>'годовая смета'!#REF!</f>
        <v>#REF!</v>
      </c>
      <c r="F33" s="537" t="e">
        <f>'годовая смета'!#REF!</f>
        <v>#REF!</v>
      </c>
      <c r="G33" s="538" t="e">
        <f>'годовая смета'!#REF!</f>
        <v>#REF!</v>
      </c>
      <c r="H33" s="607" t="e">
        <f t="shared" si="7"/>
        <v>#REF!</v>
      </c>
      <c r="I33" s="608" t="e">
        <f t="shared" si="7"/>
        <v>#REF!</v>
      </c>
      <c r="J33" s="609" t="e">
        <f t="shared" si="7"/>
        <v>#REF!</v>
      </c>
      <c r="K33" s="659" t="e">
        <f>K30*M$17</f>
        <v>#REF!</v>
      </c>
      <c r="L33" s="660" t="e">
        <f>L30*N$17</f>
        <v>#REF!</v>
      </c>
      <c r="M33" s="536" t="e">
        <f t="shared" ref="M33" si="16">M30*M17</f>
        <v>#REF!</v>
      </c>
      <c r="N33" s="538" t="e">
        <f t="shared" si="15"/>
        <v>#REF!</v>
      </c>
      <c r="O33" s="695" t="e">
        <f t="shared" si="5"/>
        <v>#REF!</v>
      </c>
      <c r="P33" s="696" t="e">
        <f t="shared" si="6"/>
        <v>#REF!</v>
      </c>
      <c r="Q33" s="54"/>
    </row>
    <row r="34" spans="1:17">
      <c r="A34" s="193" t="s">
        <v>19</v>
      </c>
      <c r="B34" s="194" t="s">
        <v>36</v>
      </c>
      <c r="C34" s="277"/>
      <c r="D34" s="536" t="e">
        <f>SUM(D35:D37)</f>
        <v>#REF!</v>
      </c>
      <c r="E34" s="537" t="e">
        <f t="shared" ref="E34:G34" si="17">SUM(E35:E37)</f>
        <v>#REF!</v>
      </c>
      <c r="F34" s="537" t="e">
        <f t="shared" si="17"/>
        <v>#REF!</v>
      </c>
      <c r="G34" s="538" t="e">
        <f t="shared" si="17"/>
        <v>#REF!</v>
      </c>
      <c r="H34" s="607" t="e">
        <f t="shared" si="7"/>
        <v>#REF!</v>
      </c>
      <c r="I34" s="608" t="e">
        <f t="shared" si="7"/>
        <v>#REF!</v>
      </c>
      <c r="J34" s="609" t="e">
        <f t="shared" si="7"/>
        <v>#REF!</v>
      </c>
      <c r="K34" s="657">
        <f t="shared" ref="K34:L34" si="18">SUM(K35:K37)</f>
        <v>0</v>
      </c>
      <c r="L34" s="658">
        <f t="shared" si="18"/>
        <v>0</v>
      </c>
      <c r="M34" s="536">
        <f t="shared" ref="M34:N34" si="19">SUM(M35:M37)</f>
        <v>0</v>
      </c>
      <c r="N34" s="538">
        <f t="shared" si="19"/>
        <v>0</v>
      </c>
      <c r="O34" s="695" t="e">
        <f t="shared" si="5"/>
        <v>#REF!</v>
      </c>
      <c r="P34" s="696" t="str">
        <f t="shared" si="6"/>
        <v>-</v>
      </c>
      <c r="Q34" s="54"/>
    </row>
    <row r="35" spans="1:17">
      <c r="A35" s="227" t="s">
        <v>465</v>
      </c>
      <c r="B35" s="230" t="s">
        <v>429</v>
      </c>
      <c r="C35" s="277"/>
      <c r="D35" s="536" t="e">
        <f>'годовая смета'!#REF!</f>
        <v>#REF!</v>
      </c>
      <c r="E35" s="537" t="e">
        <f>'годовая смета'!#REF!</f>
        <v>#REF!</v>
      </c>
      <c r="F35" s="537" t="e">
        <f>'годовая смета'!#REF!</f>
        <v>#REF!</v>
      </c>
      <c r="G35" s="538" t="e">
        <f>'годовая смета'!#REF!</f>
        <v>#REF!</v>
      </c>
      <c r="H35" s="607" t="e">
        <f t="shared" si="7"/>
        <v>#REF!</v>
      </c>
      <c r="I35" s="608" t="e">
        <f t="shared" si="7"/>
        <v>#REF!</v>
      </c>
      <c r="J35" s="609" t="e">
        <f t="shared" si="7"/>
        <v>#REF!</v>
      </c>
      <c r="K35" s="657"/>
      <c r="L35" s="658"/>
      <c r="M35" s="536"/>
      <c r="N35" s="538"/>
      <c r="O35" s="695" t="e">
        <f t="shared" si="5"/>
        <v>#REF!</v>
      </c>
      <c r="P35" s="696" t="str">
        <f t="shared" si="6"/>
        <v>-</v>
      </c>
      <c r="Q35" s="54"/>
    </row>
    <row r="36" spans="1:17">
      <c r="A36" s="193" t="s">
        <v>466</v>
      </c>
      <c r="B36" s="195" t="s">
        <v>454</v>
      </c>
      <c r="C36" s="277"/>
      <c r="D36" s="536" t="e">
        <f>'годовая смета'!#REF!</f>
        <v>#REF!</v>
      </c>
      <c r="E36" s="537" t="e">
        <f>'годовая смета'!#REF!</f>
        <v>#REF!</v>
      </c>
      <c r="F36" s="537" t="e">
        <f>'годовая смета'!#REF!</f>
        <v>#REF!</v>
      </c>
      <c r="G36" s="538" t="e">
        <f>'годовая смета'!#REF!</f>
        <v>#REF!</v>
      </c>
      <c r="H36" s="607" t="e">
        <f t="shared" si="7"/>
        <v>#REF!</v>
      </c>
      <c r="I36" s="608" t="e">
        <f t="shared" si="7"/>
        <v>#REF!</v>
      </c>
      <c r="J36" s="609" t="e">
        <f t="shared" si="7"/>
        <v>#REF!</v>
      </c>
      <c r="K36" s="657"/>
      <c r="L36" s="658"/>
      <c r="M36" s="536"/>
      <c r="N36" s="538"/>
      <c r="O36" s="695" t="e">
        <f t="shared" si="5"/>
        <v>#REF!</v>
      </c>
      <c r="P36" s="696" t="str">
        <f t="shared" si="6"/>
        <v>-</v>
      </c>
      <c r="Q36" s="54"/>
    </row>
    <row r="37" spans="1:17">
      <c r="A37" s="227" t="s">
        <v>467</v>
      </c>
      <c r="B37" s="230" t="s">
        <v>455</v>
      </c>
      <c r="C37" s="277"/>
      <c r="D37" s="536" t="e">
        <f>'годовая смета'!#REF!</f>
        <v>#REF!</v>
      </c>
      <c r="E37" s="537" t="e">
        <f>'годовая смета'!#REF!</f>
        <v>#REF!</v>
      </c>
      <c r="F37" s="537" t="e">
        <f>'годовая смета'!#REF!</f>
        <v>#REF!</v>
      </c>
      <c r="G37" s="538" t="e">
        <f>'годовая смета'!#REF!</f>
        <v>#REF!</v>
      </c>
      <c r="H37" s="607" t="e">
        <f t="shared" si="7"/>
        <v>#REF!</v>
      </c>
      <c r="I37" s="608" t="e">
        <f t="shared" si="7"/>
        <v>#REF!</v>
      </c>
      <c r="J37" s="609" t="e">
        <f t="shared" si="7"/>
        <v>#REF!</v>
      </c>
      <c r="K37" s="657"/>
      <c r="L37" s="658"/>
      <c r="M37" s="536"/>
      <c r="N37" s="538"/>
      <c r="O37" s="695" t="e">
        <f t="shared" si="5"/>
        <v>#REF!</v>
      </c>
      <c r="P37" s="696" t="str">
        <f t="shared" si="6"/>
        <v>-</v>
      </c>
      <c r="Q37" s="54"/>
    </row>
    <row r="38" spans="1:17" ht="51.75">
      <c r="A38" s="193" t="s">
        <v>44</v>
      </c>
      <c r="B38" s="285" t="s">
        <v>456</v>
      </c>
      <c r="C38" s="277"/>
      <c r="D38" s="536" t="e">
        <f>'годовая смета'!#REF!</f>
        <v>#REF!</v>
      </c>
      <c r="E38" s="537" t="e">
        <f>'годовая смета'!#REF!</f>
        <v>#REF!</v>
      </c>
      <c r="F38" s="537" t="e">
        <f>'годовая смета'!#REF!</f>
        <v>#REF!</v>
      </c>
      <c r="G38" s="538" t="e">
        <f>'годовая смета'!#REF!</f>
        <v>#REF!</v>
      </c>
      <c r="H38" s="607" t="e">
        <f t="shared" si="7"/>
        <v>#REF!</v>
      </c>
      <c r="I38" s="608" t="e">
        <f t="shared" si="7"/>
        <v>#REF!</v>
      </c>
      <c r="J38" s="609" t="e">
        <f t="shared" si="7"/>
        <v>#REF!</v>
      </c>
      <c r="K38" s="657"/>
      <c r="L38" s="658"/>
      <c r="M38" s="536"/>
      <c r="N38" s="538"/>
      <c r="O38" s="695" t="e">
        <f t="shared" si="5"/>
        <v>#REF!</v>
      </c>
      <c r="P38" s="696" t="str">
        <f t="shared" si="6"/>
        <v>-</v>
      </c>
      <c r="Q38" s="54"/>
    </row>
    <row r="39" spans="1:17" ht="26.25">
      <c r="A39" s="193" t="s">
        <v>50</v>
      </c>
      <c r="B39" s="285" t="s">
        <v>457</v>
      </c>
      <c r="C39" s="277"/>
      <c r="D39" s="536" t="e">
        <f>'годовая смета'!#REF!</f>
        <v>#REF!</v>
      </c>
      <c r="E39" s="537" t="e">
        <f>'годовая смета'!#REF!</f>
        <v>#REF!</v>
      </c>
      <c r="F39" s="537" t="e">
        <f>'годовая смета'!#REF!</f>
        <v>#REF!</v>
      </c>
      <c r="G39" s="538" t="e">
        <f>'годовая смета'!#REF!</f>
        <v>#REF!</v>
      </c>
      <c r="H39" s="607" t="e">
        <f t="shared" si="7"/>
        <v>#REF!</v>
      </c>
      <c r="I39" s="608" t="e">
        <f t="shared" si="7"/>
        <v>#REF!</v>
      </c>
      <c r="J39" s="609" t="e">
        <f t="shared" si="7"/>
        <v>#REF!</v>
      </c>
      <c r="K39" s="657"/>
      <c r="L39" s="658"/>
      <c r="M39" s="536"/>
      <c r="N39" s="538"/>
      <c r="O39" s="695" t="e">
        <f t="shared" si="5"/>
        <v>#REF!</v>
      </c>
      <c r="P39" s="696" t="str">
        <f t="shared" si="6"/>
        <v>-</v>
      </c>
      <c r="Q39" s="54"/>
    </row>
    <row r="40" spans="1:17" ht="26.25">
      <c r="A40" s="193" t="s">
        <v>51</v>
      </c>
      <c r="B40" s="194" t="s">
        <v>37</v>
      </c>
      <c r="C40" s="277" t="s">
        <v>147</v>
      </c>
      <c r="D40" s="536" t="e">
        <f>SUM(D41:D45)</f>
        <v>#REF!</v>
      </c>
      <c r="E40" s="537" t="e">
        <f t="shared" ref="E40:G40" si="20">SUM(E41:E45)</f>
        <v>#REF!</v>
      </c>
      <c r="F40" s="537" t="e">
        <f t="shared" si="20"/>
        <v>#REF!</v>
      </c>
      <c r="G40" s="538" t="e">
        <f t="shared" si="20"/>
        <v>#REF!</v>
      </c>
      <c r="H40" s="607" t="e">
        <f t="shared" si="7"/>
        <v>#REF!</v>
      </c>
      <c r="I40" s="608" t="e">
        <f t="shared" si="7"/>
        <v>#REF!</v>
      </c>
      <c r="J40" s="609" t="e">
        <f t="shared" si="7"/>
        <v>#REF!</v>
      </c>
      <c r="K40" s="657" t="e">
        <f t="shared" ref="K40:L40" si="21">SUM(K41:K45)</f>
        <v>#REF!</v>
      </c>
      <c r="L40" s="658" t="e">
        <f t="shared" si="21"/>
        <v>#REF!</v>
      </c>
      <c r="M40" s="536">
        <f t="shared" ref="M40:N40" si="22">SUM(M41:M45)</f>
        <v>0</v>
      </c>
      <c r="N40" s="538">
        <f t="shared" si="22"/>
        <v>0</v>
      </c>
      <c r="O40" s="695" t="e">
        <f t="shared" si="5"/>
        <v>#REF!</v>
      </c>
      <c r="P40" s="696" t="str">
        <f t="shared" si="6"/>
        <v>-</v>
      </c>
      <c r="Q40" s="54"/>
    </row>
    <row r="41" spans="1:17" outlineLevel="1">
      <c r="A41" s="193" t="s">
        <v>57</v>
      </c>
      <c r="B41" s="195" t="s">
        <v>20</v>
      </c>
      <c r="C41" s="277"/>
      <c r="D41" s="536" t="e">
        <f>'годовая смета'!#REF!</f>
        <v>#REF!</v>
      </c>
      <c r="E41" s="537" t="e">
        <f>'годовая смета'!#REF!</f>
        <v>#REF!</v>
      </c>
      <c r="F41" s="537" t="e">
        <f>'годовая смета'!#REF!</f>
        <v>#REF!</v>
      </c>
      <c r="G41" s="538" t="e">
        <f>'годовая смета'!#REF!</f>
        <v>#REF!</v>
      </c>
      <c r="H41" s="607" t="e">
        <f t="shared" si="7"/>
        <v>#REF!</v>
      </c>
      <c r="I41" s="608" t="e">
        <f t="shared" si="7"/>
        <v>#REF!</v>
      </c>
      <c r="J41" s="609" t="e">
        <f t="shared" si="7"/>
        <v>#REF!</v>
      </c>
      <c r="K41" s="657" t="e">
        <f>E41*M$13</f>
        <v>#REF!</v>
      </c>
      <c r="L41" s="658">
        <f>M41*N$13</f>
        <v>0</v>
      </c>
      <c r="M41" s="536"/>
      <c r="N41" s="538"/>
      <c r="O41" s="695" t="e">
        <f t="shared" si="5"/>
        <v>#REF!</v>
      </c>
      <c r="P41" s="696" t="str">
        <f t="shared" si="6"/>
        <v>-</v>
      </c>
      <c r="Q41" s="54"/>
    </row>
    <row r="42" spans="1:17" outlineLevel="1">
      <c r="A42" s="193" t="s">
        <v>58</v>
      </c>
      <c r="B42" s="195" t="s">
        <v>21</v>
      </c>
      <c r="C42" s="277"/>
      <c r="D42" s="536" t="e">
        <f>'годовая смета'!#REF!</f>
        <v>#REF!</v>
      </c>
      <c r="E42" s="537" t="e">
        <f>'годовая смета'!#REF!</f>
        <v>#REF!</v>
      </c>
      <c r="F42" s="537" t="e">
        <f>'годовая смета'!#REF!</f>
        <v>#REF!</v>
      </c>
      <c r="G42" s="538" t="e">
        <f>'годовая смета'!#REF!</f>
        <v>#REF!</v>
      </c>
      <c r="H42" s="607" t="e">
        <f t="shared" si="7"/>
        <v>#REF!</v>
      </c>
      <c r="I42" s="608" t="e">
        <f t="shared" si="7"/>
        <v>#REF!</v>
      </c>
      <c r="J42" s="609" t="e">
        <f t="shared" si="7"/>
        <v>#REF!</v>
      </c>
      <c r="K42" s="657" t="e">
        <f>E42*M$14</f>
        <v>#REF!</v>
      </c>
      <c r="L42" s="658">
        <f>M42*N$14</f>
        <v>0</v>
      </c>
      <c r="M42" s="536"/>
      <c r="N42" s="538"/>
      <c r="O42" s="695" t="e">
        <f t="shared" si="5"/>
        <v>#REF!</v>
      </c>
      <c r="P42" s="696" t="str">
        <f t="shared" si="6"/>
        <v>-</v>
      </c>
      <c r="Q42" s="54"/>
    </row>
    <row r="43" spans="1:17" ht="26.25" outlineLevel="1">
      <c r="A43" s="193" t="s">
        <v>59</v>
      </c>
      <c r="B43" s="195" t="s">
        <v>22</v>
      </c>
      <c r="C43" s="277"/>
      <c r="D43" s="536" t="e">
        <f>'годовая смета'!#REF!</f>
        <v>#REF!</v>
      </c>
      <c r="E43" s="537" t="e">
        <f>'годовая смета'!#REF!</f>
        <v>#REF!</v>
      </c>
      <c r="F43" s="537" t="e">
        <f>'годовая смета'!#REF!</f>
        <v>#REF!</v>
      </c>
      <c r="G43" s="538" t="e">
        <f>'годовая смета'!#REF!</f>
        <v>#REF!</v>
      </c>
      <c r="H43" s="607" t="e">
        <f t="shared" si="7"/>
        <v>#REF!</v>
      </c>
      <c r="I43" s="608" t="e">
        <f t="shared" si="7"/>
        <v>#REF!</v>
      </c>
      <c r="J43" s="609" t="e">
        <f t="shared" si="7"/>
        <v>#REF!</v>
      </c>
      <c r="K43" s="657" t="e">
        <f t="shared" ref="K43:K46" si="23">E43*(1+M$11)*(1+M$9*(M$22-E$22)/E$22)</f>
        <v>#REF!</v>
      </c>
      <c r="L43" s="658" t="e">
        <f t="shared" ref="L43:L46" si="24">M43*(1+N$11)*(1+N$9*(N$22-M$22)/M$22)</f>
        <v>#REF!</v>
      </c>
      <c r="M43" s="536"/>
      <c r="N43" s="538"/>
      <c r="O43" s="695" t="e">
        <f t="shared" si="5"/>
        <v>#REF!</v>
      </c>
      <c r="P43" s="696" t="str">
        <f t="shared" si="6"/>
        <v>-</v>
      </c>
      <c r="Q43" s="54"/>
    </row>
    <row r="44" spans="1:17" ht="26.25" outlineLevel="1">
      <c r="A44" s="193" t="s">
        <v>60</v>
      </c>
      <c r="B44" s="195" t="s">
        <v>23</v>
      </c>
      <c r="C44" s="277"/>
      <c r="D44" s="536" t="e">
        <f>'годовая смета'!#REF!</f>
        <v>#REF!</v>
      </c>
      <c r="E44" s="537" t="e">
        <f>'годовая смета'!#REF!</f>
        <v>#REF!</v>
      </c>
      <c r="F44" s="537" t="e">
        <f>'годовая смета'!#REF!</f>
        <v>#REF!</v>
      </c>
      <c r="G44" s="538" t="e">
        <f>'годовая смета'!#REF!</f>
        <v>#REF!</v>
      </c>
      <c r="H44" s="607" t="e">
        <f t="shared" si="7"/>
        <v>#REF!</v>
      </c>
      <c r="I44" s="608" t="e">
        <f t="shared" si="7"/>
        <v>#REF!</v>
      </c>
      <c r="J44" s="609" t="e">
        <f t="shared" si="7"/>
        <v>#REF!</v>
      </c>
      <c r="K44" s="657" t="e">
        <f t="shared" si="23"/>
        <v>#REF!</v>
      </c>
      <c r="L44" s="658" t="e">
        <f t="shared" si="24"/>
        <v>#REF!</v>
      </c>
      <c r="M44" s="536"/>
      <c r="N44" s="538"/>
      <c r="O44" s="695" t="e">
        <f t="shared" si="5"/>
        <v>#REF!</v>
      </c>
      <c r="P44" s="696" t="str">
        <f t="shared" si="6"/>
        <v>-</v>
      </c>
      <c r="Q44" s="54"/>
    </row>
    <row r="45" spans="1:17" outlineLevel="1">
      <c r="A45" s="193" t="s">
        <v>61</v>
      </c>
      <c r="B45" s="195" t="s">
        <v>24</v>
      </c>
      <c r="C45" s="277"/>
      <c r="D45" s="536" t="e">
        <f>'годовая смета'!#REF!</f>
        <v>#REF!</v>
      </c>
      <c r="E45" s="537" t="e">
        <f>'годовая смета'!#REF!</f>
        <v>#REF!</v>
      </c>
      <c r="F45" s="537" t="e">
        <f>'годовая смета'!#REF!</f>
        <v>#REF!</v>
      </c>
      <c r="G45" s="538" t="e">
        <f>'годовая смета'!#REF!</f>
        <v>#REF!</v>
      </c>
      <c r="H45" s="607" t="e">
        <f t="shared" si="7"/>
        <v>#REF!</v>
      </c>
      <c r="I45" s="608" t="e">
        <f t="shared" si="7"/>
        <v>#REF!</v>
      </c>
      <c r="J45" s="609" t="e">
        <f t="shared" si="7"/>
        <v>#REF!</v>
      </c>
      <c r="K45" s="657" t="e">
        <f t="shared" si="23"/>
        <v>#REF!</v>
      </c>
      <c r="L45" s="658" t="e">
        <f t="shared" si="24"/>
        <v>#REF!</v>
      </c>
      <c r="M45" s="536"/>
      <c r="N45" s="538"/>
      <c r="O45" s="695" t="e">
        <f t="shared" si="5"/>
        <v>#REF!</v>
      </c>
      <c r="P45" s="696" t="str">
        <f t="shared" si="6"/>
        <v>-</v>
      </c>
      <c r="Q45" s="54"/>
    </row>
    <row r="46" spans="1:17">
      <c r="A46" s="193" t="s">
        <v>52</v>
      </c>
      <c r="B46" s="194" t="s">
        <v>56</v>
      </c>
      <c r="C46" s="277"/>
      <c r="D46" s="536" t="e">
        <f>'годовая смета'!#REF!</f>
        <v>#REF!</v>
      </c>
      <c r="E46" s="537" t="e">
        <f>'годовая смета'!#REF!</f>
        <v>#REF!</v>
      </c>
      <c r="F46" s="537" t="e">
        <f>'годовая смета'!#REF!</f>
        <v>#REF!</v>
      </c>
      <c r="G46" s="538" t="e">
        <f>'годовая смета'!#REF!</f>
        <v>#REF!</v>
      </c>
      <c r="H46" s="607" t="e">
        <f t="shared" si="7"/>
        <v>#REF!</v>
      </c>
      <c r="I46" s="608" t="e">
        <f t="shared" si="7"/>
        <v>#REF!</v>
      </c>
      <c r="J46" s="609" t="e">
        <f t="shared" si="7"/>
        <v>#REF!</v>
      </c>
      <c r="K46" s="657" t="e">
        <f t="shared" si="23"/>
        <v>#REF!</v>
      </c>
      <c r="L46" s="658" t="e">
        <f t="shared" si="24"/>
        <v>#REF!</v>
      </c>
      <c r="M46" s="536"/>
      <c r="N46" s="538"/>
      <c r="O46" s="695" t="e">
        <f t="shared" si="5"/>
        <v>#REF!</v>
      </c>
      <c r="P46" s="696" t="str">
        <f t="shared" si="6"/>
        <v>-</v>
      </c>
      <c r="Q46" s="54"/>
    </row>
    <row r="47" spans="1:17" ht="26.25" outlineLevel="1">
      <c r="A47" s="193" t="s">
        <v>53</v>
      </c>
      <c r="B47" s="194" t="s">
        <v>25</v>
      </c>
      <c r="C47" s="277" t="s">
        <v>148</v>
      </c>
      <c r="D47" s="536" t="e">
        <f t="shared" ref="D47:G47" si="25">SUM(D48:D55)</f>
        <v>#REF!</v>
      </c>
      <c r="E47" s="537" t="e">
        <f t="shared" si="25"/>
        <v>#REF!</v>
      </c>
      <c r="F47" s="537" t="e">
        <f t="shared" si="25"/>
        <v>#REF!</v>
      </c>
      <c r="G47" s="538" t="e">
        <f t="shared" si="25"/>
        <v>#REF!</v>
      </c>
      <c r="H47" s="607" t="e">
        <f t="shared" si="7"/>
        <v>#REF!</v>
      </c>
      <c r="I47" s="608" t="e">
        <f t="shared" si="7"/>
        <v>#REF!</v>
      </c>
      <c r="J47" s="609" t="e">
        <f t="shared" si="7"/>
        <v>#REF!</v>
      </c>
      <c r="K47" s="657" t="e">
        <f t="shared" ref="K47:L47" si="26">SUM(K48:K55)</f>
        <v>#REF!</v>
      </c>
      <c r="L47" s="658">
        <f t="shared" si="26"/>
        <v>0</v>
      </c>
      <c r="M47" s="536">
        <f t="shared" ref="M47:N47" si="27">SUM(M48:M55)</f>
        <v>0</v>
      </c>
      <c r="N47" s="538">
        <f t="shared" si="27"/>
        <v>0</v>
      </c>
      <c r="O47" s="695" t="e">
        <f t="shared" si="5"/>
        <v>#REF!</v>
      </c>
      <c r="P47" s="696" t="str">
        <f t="shared" si="6"/>
        <v>-</v>
      </c>
      <c r="Q47" s="54"/>
    </row>
    <row r="48" spans="1:17" outlineLevel="1">
      <c r="A48" s="193" t="s">
        <v>468</v>
      </c>
      <c r="B48" s="195" t="s">
        <v>26</v>
      </c>
      <c r="C48" s="277"/>
      <c r="D48" s="536" t="e">
        <f>'годовая смета'!#REF!</f>
        <v>#REF!</v>
      </c>
      <c r="E48" s="537" t="e">
        <f>'годовая смета'!#REF!</f>
        <v>#REF!</v>
      </c>
      <c r="F48" s="537" t="e">
        <f>'годовая смета'!#REF!</f>
        <v>#REF!</v>
      </c>
      <c r="G48" s="538" t="e">
        <f>'годовая смета'!#REF!</f>
        <v>#REF!</v>
      </c>
      <c r="H48" s="607" t="e">
        <f t="shared" si="7"/>
        <v>#REF!</v>
      </c>
      <c r="I48" s="608" t="e">
        <f t="shared" si="7"/>
        <v>#REF!</v>
      </c>
      <c r="J48" s="609" t="e">
        <f t="shared" si="7"/>
        <v>#REF!</v>
      </c>
      <c r="K48" s="657" t="e">
        <f>E48*(1+M$11)</f>
        <v>#REF!</v>
      </c>
      <c r="L48" s="658">
        <f>M48*(1+N$11)</f>
        <v>0</v>
      </c>
      <c r="M48" s="536"/>
      <c r="N48" s="538"/>
      <c r="O48" s="695" t="e">
        <f t="shared" si="5"/>
        <v>#REF!</v>
      </c>
      <c r="P48" s="696" t="str">
        <f t="shared" si="6"/>
        <v>-</v>
      </c>
      <c r="Q48" s="54"/>
    </row>
    <row r="49" spans="1:17" outlineLevel="1">
      <c r="A49" s="193" t="s">
        <v>469</v>
      </c>
      <c r="B49" s="195" t="s">
        <v>27</v>
      </c>
      <c r="C49" s="277"/>
      <c r="D49" s="536" t="e">
        <f>'годовая смета'!#REF!</f>
        <v>#REF!</v>
      </c>
      <c r="E49" s="537" t="e">
        <f>'годовая смета'!#REF!</f>
        <v>#REF!</v>
      </c>
      <c r="F49" s="537" t="e">
        <f>'годовая смета'!#REF!</f>
        <v>#REF!</v>
      </c>
      <c r="G49" s="538" t="e">
        <f>'годовая смета'!#REF!</f>
        <v>#REF!</v>
      </c>
      <c r="H49" s="607" t="e">
        <f t="shared" si="7"/>
        <v>#REF!</v>
      </c>
      <c r="I49" s="608" t="e">
        <f t="shared" si="7"/>
        <v>#REF!</v>
      </c>
      <c r="J49" s="609" t="e">
        <f t="shared" si="7"/>
        <v>#REF!</v>
      </c>
      <c r="K49" s="657" t="e">
        <f t="shared" ref="K49:K58" si="28">E49*(1+M$11)</f>
        <v>#REF!</v>
      </c>
      <c r="L49" s="658">
        <f t="shared" ref="L49:L58" si="29">M49*(1+N$11)</f>
        <v>0</v>
      </c>
      <c r="M49" s="536"/>
      <c r="N49" s="538"/>
      <c r="O49" s="695" t="e">
        <f t="shared" si="5"/>
        <v>#REF!</v>
      </c>
      <c r="P49" s="696" t="str">
        <f t="shared" si="6"/>
        <v>-</v>
      </c>
      <c r="Q49" s="54"/>
    </row>
    <row r="50" spans="1:17" outlineLevel="1">
      <c r="A50" s="193" t="s">
        <v>470</v>
      </c>
      <c r="B50" s="195" t="s">
        <v>28</v>
      </c>
      <c r="C50" s="277"/>
      <c r="D50" s="536" t="e">
        <f>'годовая смета'!#REF!</f>
        <v>#REF!</v>
      </c>
      <c r="E50" s="537" t="e">
        <f>'годовая смета'!#REF!</f>
        <v>#REF!</v>
      </c>
      <c r="F50" s="537" t="e">
        <f>'годовая смета'!#REF!</f>
        <v>#REF!</v>
      </c>
      <c r="G50" s="538" t="e">
        <f>'годовая смета'!#REF!</f>
        <v>#REF!</v>
      </c>
      <c r="H50" s="607" t="e">
        <f t="shared" si="7"/>
        <v>#REF!</v>
      </c>
      <c r="I50" s="608" t="e">
        <f t="shared" si="7"/>
        <v>#REF!</v>
      </c>
      <c r="J50" s="609" t="e">
        <f t="shared" si="7"/>
        <v>#REF!</v>
      </c>
      <c r="K50" s="657" t="e">
        <f t="shared" si="28"/>
        <v>#REF!</v>
      </c>
      <c r="L50" s="658">
        <f t="shared" si="29"/>
        <v>0</v>
      </c>
      <c r="M50" s="536"/>
      <c r="N50" s="538"/>
      <c r="O50" s="695" t="e">
        <f t="shared" si="5"/>
        <v>#REF!</v>
      </c>
      <c r="P50" s="696" t="str">
        <f t="shared" si="6"/>
        <v>-</v>
      </c>
      <c r="Q50" s="54"/>
    </row>
    <row r="51" spans="1:17" outlineLevel="1">
      <c r="A51" s="193" t="s">
        <v>471</v>
      </c>
      <c r="B51" s="195" t="s">
        <v>29</v>
      </c>
      <c r="C51" s="277"/>
      <c r="D51" s="536" t="e">
        <f>'годовая смета'!#REF!</f>
        <v>#REF!</v>
      </c>
      <c r="E51" s="537" t="e">
        <f>'годовая смета'!#REF!</f>
        <v>#REF!</v>
      </c>
      <c r="F51" s="537" t="e">
        <f>'годовая смета'!#REF!</f>
        <v>#REF!</v>
      </c>
      <c r="G51" s="538" t="e">
        <f>'годовая смета'!#REF!</f>
        <v>#REF!</v>
      </c>
      <c r="H51" s="607" t="e">
        <f t="shared" si="7"/>
        <v>#REF!</v>
      </c>
      <c r="I51" s="608" t="e">
        <f t="shared" si="7"/>
        <v>#REF!</v>
      </c>
      <c r="J51" s="609" t="e">
        <f t="shared" si="7"/>
        <v>#REF!</v>
      </c>
      <c r="K51" s="657" t="e">
        <f t="shared" si="28"/>
        <v>#REF!</v>
      </c>
      <c r="L51" s="658">
        <f t="shared" si="29"/>
        <v>0</v>
      </c>
      <c r="M51" s="536"/>
      <c r="N51" s="538"/>
      <c r="O51" s="695" t="e">
        <f t="shared" si="5"/>
        <v>#REF!</v>
      </c>
      <c r="P51" s="696" t="str">
        <f t="shared" si="6"/>
        <v>-</v>
      </c>
      <c r="Q51" s="54"/>
    </row>
    <row r="52" spans="1:17" outlineLevel="1">
      <c r="A52" s="193" t="s">
        <v>472</v>
      </c>
      <c r="B52" s="195" t="s">
        <v>30</v>
      </c>
      <c r="C52" s="277"/>
      <c r="D52" s="536" t="e">
        <f>'годовая смета'!#REF!</f>
        <v>#REF!</v>
      </c>
      <c r="E52" s="537" t="e">
        <f>'годовая смета'!#REF!</f>
        <v>#REF!</v>
      </c>
      <c r="F52" s="537" t="e">
        <f>'годовая смета'!#REF!</f>
        <v>#REF!</v>
      </c>
      <c r="G52" s="538" t="e">
        <f>'годовая смета'!#REF!</f>
        <v>#REF!</v>
      </c>
      <c r="H52" s="607" t="e">
        <f t="shared" si="7"/>
        <v>#REF!</v>
      </c>
      <c r="I52" s="608" t="e">
        <f t="shared" si="7"/>
        <v>#REF!</v>
      </c>
      <c r="J52" s="609" t="e">
        <f t="shared" si="7"/>
        <v>#REF!</v>
      </c>
      <c r="K52" s="657" t="e">
        <f t="shared" si="28"/>
        <v>#REF!</v>
      </c>
      <c r="L52" s="658">
        <f t="shared" si="29"/>
        <v>0</v>
      </c>
      <c r="M52" s="536"/>
      <c r="N52" s="538"/>
      <c r="O52" s="695" t="e">
        <f t="shared" si="5"/>
        <v>#REF!</v>
      </c>
      <c r="P52" s="696" t="str">
        <f t="shared" si="6"/>
        <v>-</v>
      </c>
      <c r="Q52" s="54"/>
    </row>
    <row r="53" spans="1:17" outlineLevel="1">
      <c r="A53" s="193" t="s">
        <v>473</v>
      </c>
      <c r="B53" s="195" t="s">
        <v>31</v>
      </c>
      <c r="C53" s="277"/>
      <c r="D53" s="536" t="e">
        <f>'годовая смета'!#REF!</f>
        <v>#REF!</v>
      </c>
      <c r="E53" s="537" t="e">
        <f>'годовая смета'!#REF!</f>
        <v>#REF!</v>
      </c>
      <c r="F53" s="537" t="e">
        <f>'годовая смета'!#REF!</f>
        <v>#REF!</v>
      </c>
      <c r="G53" s="538" t="e">
        <f>'годовая смета'!#REF!</f>
        <v>#REF!</v>
      </c>
      <c r="H53" s="607" t="e">
        <f t="shared" si="7"/>
        <v>#REF!</v>
      </c>
      <c r="I53" s="608" t="e">
        <f t="shared" si="7"/>
        <v>#REF!</v>
      </c>
      <c r="J53" s="609" t="e">
        <f t="shared" si="7"/>
        <v>#REF!</v>
      </c>
      <c r="K53" s="657" t="e">
        <f t="shared" si="28"/>
        <v>#REF!</v>
      </c>
      <c r="L53" s="658">
        <f t="shared" si="29"/>
        <v>0</v>
      </c>
      <c r="M53" s="536"/>
      <c r="N53" s="538"/>
      <c r="O53" s="695" t="e">
        <f t="shared" si="5"/>
        <v>#REF!</v>
      </c>
      <c r="P53" s="696" t="str">
        <f t="shared" si="6"/>
        <v>-</v>
      </c>
      <c r="Q53" s="54"/>
    </row>
    <row r="54" spans="1:17" outlineLevel="1">
      <c r="A54" s="193" t="s">
        <v>474</v>
      </c>
      <c r="B54" s="195" t="s">
        <v>32</v>
      </c>
      <c r="C54" s="277"/>
      <c r="D54" s="536" t="e">
        <f>'годовая смета'!#REF!</f>
        <v>#REF!</v>
      </c>
      <c r="E54" s="537" t="e">
        <f>'годовая смета'!#REF!</f>
        <v>#REF!</v>
      </c>
      <c r="F54" s="537" t="e">
        <f>'годовая смета'!#REF!</f>
        <v>#REF!</v>
      </c>
      <c r="G54" s="538" t="e">
        <f>'годовая смета'!#REF!</f>
        <v>#REF!</v>
      </c>
      <c r="H54" s="607" t="e">
        <f t="shared" si="7"/>
        <v>#REF!</v>
      </c>
      <c r="I54" s="608" t="e">
        <f t="shared" si="7"/>
        <v>#REF!</v>
      </c>
      <c r="J54" s="609" t="e">
        <f t="shared" si="7"/>
        <v>#REF!</v>
      </c>
      <c r="K54" s="657" t="e">
        <f t="shared" si="28"/>
        <v>#REF!</v>
      </c>
      <c r="L54" s="658">
        <f t="shared" si="29"/>
        <v>0</v>
      </c>
      <c r="M54" s="536"/>
      <c r="N54" s="538"/>
      <c r="O54" s="695" t="e">
        <f t="shared" si="5"/>
        <v>#REF!</v>
      </c>
      <c r="P54" s="696" t="str">
        <f t="shared" si="6"/>
        <v>-</v>
      </c>
      <c r="Q54" s="54"/>
    </row>
    <row r="55" spans="1:17" outlineLevel="1">
      <c r="A55" s="193" t="s">
        <v>475</v>
      </c>
      <c r="B55" s="195" t="s">
        <v>33</v>
      </c>
      <c r="C55" s="277"/>
      <c r="D55" s="536" t="e">
        <f>'годовая смета'!#REF!</f>
        <v>#REF!</v>
      </c>
      <c r="E55" s="537" t="e">
        <f>'годовая смета'!#REF!</f>
        <v>#REF!</v>
      </c>
      <c r="F55" s="537" t="e">
        <f>'годовая смета'!#REF!</f>
        <v>#REF!</v>
      </c>
      <c r="G55" s="538" t="e">
        <f>'годовая смета'!#REF!</f>
        <v>#REF!</v>
      </c>
      <c r="H55" s="607" t="e">
        <f t="shared" si="7"/>
        <v>#REF!</v>
      </c>
      <c r="I55" s="608" t="e">
        <f t="shared" si="7"/>
        <v>#REF!</v>
      </c>
      <c r="J55" s="609" t="e">
        <f t="shared" si="7"/>
        <v>#REF!</v>
      </c>
      <c r="K55" s="657" t="e">
        <f t="shared" si="28"/>
        <v>#REF!</v>
      </c>
      <c r="L55" s="658">
        <f t="shared" si="29"/>
        <v>0</v>
      </c>
      <c r="M55" s="536"/>
      <c r="N55" s="538"/>
      <c r="O55" s="695" t="e">
        <f t="shared" si="5"/>
        <v>#REF!</v>
      </c>
      <c r="P55" s="696" t="str">
        <f t="shared" si="6"/>
        <v>-</v>
      </c>
      <c r="Q55" s="54"/>
    </row>
    <row r="56" spans="1:17">
      <c r="A56" s="193" t="s">
        <v>54</v>
      </c>
      <c r="B56" s="194" t="s">
        <v>38</v>
      </c>
      <c r="C56" s="277"/>
      <c r="D56" s="536" t="e">
        <f>'годовая смета'!#REF!</f>
        <v>#REF!</v>
      </c>
      <c r="E56" s="537" t="e">
        <f>'годовая смета'!#REF!</f>
        <v>#REF!</v>
      </c>
      <c r="F56" s="537" t="e">
        <f>'годовая смета'!#REF!</f>
        <v>#REF!</v>
      </c>
      <c r="G56" s="538" t="e">
        <f>'годовая смета'!#REF!</f>
        <v>#REF!</v>
      </c>
      <c r="H56" s="607" t="e">
        <f t="shared" si="7"/>
        <v>#REF!</v>
      </c>
      <c r="I56" s="608" t="e">
        <f t="shared" si="7"/>
        <v>#REF!</v>
      </c>
      <c r="J56" s="609" t="e">
        <f t="shared" si="7"/>
        <v>#REF!</v>
      </c>
      <c r="K56" s="657" t="e">
        <f t="shared" si="28"/>
        <v>#REF!</v>
      </c>
      <c r="L56" s="658">
        <f t="shared" si="29"/>
        <v>0</v>
      </c>
      <c r="M56" s="536"/>
      <c r="N56" s="538"/>
      <c r="O56" s="695" t="e">
        <f t="shared" si="5"/>
        <v>#REF!</v>
      </c>
      <c r="P56" s="696" t="str">
        <f t="shared" si="6"/>
        <v>-</v>
      </c>
      <c r="Q56" s="54"/>
    </row>
    <row r="57" spans="1:17">
      <c r="A57" s="193" t="s">
        <v>55</v>
      </c>
      <c r="B57" s="194" t="s">
        <v>39</v>
      </c>
      <c r="C57" s="277"/>
      <c r="D57" s="536" t="e">
        <f>'годовая смета'!#REF!</f>
        <v>#REF!</v>
      </c>
      <c r="E57" s="537" t="e">
        <f>'годовая смета'!#REF!</f>
        <v>#REF!</v>
      </c>
      <c r="F57" s="537" t="e">
        <f>'годовая смета'!#REF!</f>
        <v>#REF!</v>
      </c>
      <c r="G57" s="538" t="e">
        <f>'годовая смета'!#REF!</f>
        <v>#REF!</v>
      </c>
      <c r="H57" s="607" t="e">
        <f t="shared" si="7"/>
        <v>#REF!</v>
      </c>
      <c r="I57" s="608" t="e">
        <f t="shared" si="7"/>
        <v>#REF!</v>
      </c>
      <c r="J57" s="609" t="e">
        <f t="shared" si="7"/>
        <v>#REF!</v>
      </c>
      <c r="K57" s="657" t="e">
        <f t="shared" si="28"/>
        <v>#REF!</v>
      </c>
      <c r="L57" s="658">
        <f t="shared" si="29"/>
        <v>0</v>
      </c>
      <c r="M57" s="536"/>
      <c r="N57" s="538"/>
      <c r="O57" s="695" t="e">
        <f t="shared" si="5"/>
        <v>#REF!</v>
      </c>
      <c r="P57" s="696" t="str">
        <f t="shared" si="6"/>
        <v>-</v>
      </c>
      <c r="Q57" s="54"/>
    </row>
    <row r="58" spans="1:17">
      <c r="A58" s="193" t="s">
        <v>476</v>
      </c>
      <c r="B58" s="194" t="s">
        <v>40</v>
      </c>
      <c r="C58" s="277"/>
      <c r="D58" s="536" t="e">
        <f>'годовая смета'!#REF!</f>
        <v>#REF!</v>
      </c>
      <c r="E58" s="537" t="e">
        <f>'годовая смета'!#REF!</f>
        <v>#REF!</v>
      </c>
      <c r="F58" s="537" t="e">
        <f>'годовая смета'!#REF!</f>
        <v>#REF!</v>
      </c>
      <c r="G58" s="538" t="e">
        <f>'годовая смета'!#REF!</f>
        <v>#REF!</v>
      </c>
      <c r="H58" s="607" t="e">
        <f t="shared" si="7"/>
        <v>#REF!</v>
      </c>
      <c r="I58" s="608" t="e">
        <f t="shared" si="7"/>
        <v>#REF!</v>
      </c>
      <c r="J58" s="609" t="e">
        <f t="shared" si="7"/>
        <v>#REF!</v>
      </c>
      <c r="K58" s="657" t="e">
        <f t="shared" si="28"/>
        <v>#REF!</v>
      </c>
      <c r="L58" s="658">
        <f t="shared" si="29"/>
        <v>0</v>
      </c>
      <c r="M58" s="536"/>
      <c r="N58" s="538"/>
      <c r="O58" s="695" t="e">
        <f t="shared" si="5"/>
        <v>#REF!</v>
      </c>
      <c r="P58" s="696" t="str">
        <f t="shared" si="6"/>
        <v>-</v>
      </c>
      <c r="Q58" s="54"/>
    </row>
    <row r="59" spans="1:17">
      <c r="A59" s="193" t="s">
        <v>477</v>
      </c>
      <c r="B59" s="194" t="s">
        <v>41</v>
      </c>
      <c r="C59" s="277" t="s">
        <v>149</v>
      </c>
      <c r="D59" s="536" t="e">
        <f t="shared" ref="D59:G59" si="30">SUM(D60:D61)</f>
        <v>#REF!</v>
      </c>
      <c r="E59" s="537" t="e">
        <f t="shared" si="30"/>
        <v>#REF!</v>
      </c>
      <c r="F59" s="537" t="e">
        <f t="shared" si="30"/>
        <v>#REF!</v>
      </c>
      <c r="G59" s="538" t="e">
        <f t="shared" si="30"/>
        <v>#REF!</v>
      </c>
      <c r="H59" s="607" t="e">
        <f t="shared" si="7"/>
        <v>#REF!</v>
      </c>
      <c r="I59" s="608" t="e">
        <f t="shared" si="7"/>
        <v>#REF!</v>
      </c>
      <c r="J59" s="609" t="e">
        <f t="shared" si="7"/>
        <v>#REF!</v>
      </c>
      <c r="K59" s="657" t="e">
        <f t="shared" ref="K59:L59" si="31">SUM(K60:K61)</f>
        <v>#REF!</v>
      </c>
      <c r="L59" s="658">
        <f t="shared" si="31"/>
        <v>0</v>
      </c>
      <c r="M59" s="536">
        <f>SUM(M60:M61)</f>
        <v>0</v>
      </c>
      <c r="N59" s="538">
        <f>SUM(N60:N61)</f>
        <v>0</v>
      </c>
      <c r="O59" s="695" t="e">
        <f t="shared" si="5"/>
        <v>#REF!</v>
      </c>
      <c r="P59" s="696" t="str">
        <f t="shared" si="6"/>
        <v>-</v>
      </c>
      <c r="Q59" s="54"/>
    </row>
    <row r="60" spans="1:17" outlineLevel="1">
      <c r="A60" s="193" t="s">
        <v>478</v>
      </c>
      <c r="B60" s="195" t="s">
        <v>42</v>
      </c>
      <c r="C60" s="277"/>
      <c r="D60" s="536" t="e">
        <f>'годовая смета'!#REF!</f>
        <v>#REF!</v>
      </c>
      <c r="E60" s="537" t="e">
        <f>'годовая смета'!#REF!</f>
        <v>#REF!</v>
      </c>
      <c r="F60" s="537" t="e">
        <f>'годовая смета'!#REF!</f>
        <v>#REF!</v>
      </c>
      <c r="G60" s="538" t="e">
        <f>'годовая смета'!#REF!</f>
        <v>#REF!</v>
      </c>
      <c r="H60" s="607" t="e">
        <f t="shared" si="7"/>
        <v>#REF!</v>
      </c>
      <c r="I60" s="608" t="e">
        <f t="shared" si="7"/>
        <v>#REF!</v>
      </c>
      <c r="J60" s="609" t="e">
        <f t="shared" si="7"/>
        <v>#REF!</v>
      </c>
      <c r="K60" s="657" t="e">
        <f t="shared" ref="K60:K61" si="32">E60*(1+M$11)</f>
        <v>#REF!</v>
      </c>
      <c r="L60" s="658">
        <f t="shared" ref="L60:L61" si="33">M60*(1+N$11)</f>
        <v>0</v>
      </c>
      <c r="M60" s="536"/>
      <c r="N60" s="538"/>
      <c r="O60" s="695" t="e">
        <f t="shared" si="5"/>
        <v>#REF!</v>
      </c>
      <c r="P60" s="696" t="str">
        <f t="shared" si="6"/>
        <v>-</v>
      </c>
      <c r="Q60" s="54"/>
    </row>
    <row r="61" spans="1:17" outlineLevel="1">
      <c r="A61" s="193" t="s">
        <v>479</v>
      </c>
      <c r="B61" s="195" t="s">
        <v>43</v>
      </c>
      <c r="C61" s="277"/>
      <c r="D61" s="536" t="e">
        <f>'годовая смета'!#REF!</f>
        <v>#REF!</v>
      </c>
      <c r="E61" s="537" t="e">
        <f>'годовая смета'!#REF!</f>
        <v>#REF!</v>
      </c>
      <c r="F61" s="537" t="e">
        <f>'годовая смета'!#REF!</f>
        <v>#REF!</v>
      </c>
      <c r="G61" s="538" t="e">
        <f>'годовая смета'!#REF!</f>
        <v>#REF!</v>
      </c>
      <c r="H61" s="607" t="e">
        <f t="shared" si="7"/>
        <v>#REF!</v>
      </c>
      <c r="I61" s="608" t="e">
        <f t="shared" si="7"/>
        <v>#REF!</v>
      </c>
      <c r="J61" s="609" t="e">
        <f t="shared" si="7"/>
        <v>#REF!</v>
      </c>
      <c r="K61" s="657" t="e">
        <f t="shared" si="32"/>
        <v>#REF!</v>
      </c>
      <c r="L61" s="658">
        <f t="shared" si="33"/>
        <v>0</v>
      </c>
      <c r="M61" s="536"/>
      <c r="N61" s="538"/>
      <c r="O61" s="695" t="e">
        <f t="shared" si="5"/>
        <v>#REF!</v>
      </c>
      <c r="P61" s="696" t="str">
        <f t="shared" si="6"/>
        <v>-</v>
      </c>
      <c r="Q61" s="54"/>
    </row>
    <row r="62" spans="1:17" s="10" customFormat="1" ht="25.5">
      <c r="A62" s="191" t="s">
        <v>67</v>
      </c>
      <c r="B62" s="192" t="s">
        <v>331</v>
      </c>
      <c r="C62" s="276" t="s">
        <v>273</v>
      </c>
      <c r="D62" s="477" t="e">
        <f t="shared" ref="D62:G62" si="34">IF(D22=0,0,D27/D22)</f>
        <v>#REF!</v>
      </c>
      <c r="E62" s="478" t="e">
        <f t="shared" si="34"/>
        <v>#REF!</v>
      </c>
      <c r="F62" s="478" t="e">
        <f t="shared" si="34"/>
        <v>#REF!</v>
      </c>
      <c r="G62" s="479" t="e">
        <f t="shared" si="34"/>
        <v>#REF!</v>
      </c>
      <c r="H62" s="616" t="e">
        <f t="shared" si="7"/>
        <v>#REF!</v>
      </c>
      <c r="I62" s="617" t="e">
        <f t="shared" si="7"/>
        <v>#REF!</v>
      </c>
      <c r="J62" s="618" t="e">
        <f t="shared" si="7"/>
        <v>#REF!</v>
      </c>
      <c r="K62" s="656"/>
      <c r="L62" s="618"/>
      <c r="M62" s="477" t="e">
        <f t="shared" ref="M62:N62" si="35">IF(M22=0,0,M27/M22)</f>
        <v>#REF!</v>
      </c>
      <c r="N62" s="479" t="e">
        <f t="shared" si="35"/>
        <v>#REF!</v>
      </c>
      <c r="O62" s="701" t="e">
        <f t="shared" si="5"/>
        <v>#REF!</v>
      </c>
      <c r="P62" s="702" t="e">
        <f t="shared" si="6"/>
        <v>#REF!</v>
      </c>
    </row>
    <row r="63" spans="1:17" s="10" customFormat="1" ht="14.25">
      <c r="A63" s="191" t="s">
        <v>68</v>
      </c>
      <c r="B63" s="192" t="s">
        <v>194</v>
      </c>
      <c r="C63" s="276" t="s">
        <v>151</v>
      </c>
      <c r="D63" s="477" t="e">
        <f t="shared" ref="D63:G63" si="36">SUM(D64:D66)</f>
        <v>#REF!</v>
      </c>
      <c r="E63" s="478" t="e">
        <f t="shared" si="36"/>
        <v>#REF!</v>
      </c>
      <c r="F63" s="478" t="e">
        <f t="shared" si="36"/>
        <v>#REF!</v>
      </c>
      <c r="G63" s="479" t="e">
        <f t="shared" si="36"/>
        <v>#REF!</v>
      </c>
      <c r="H63" s="616" t="e">
        <f t="shared" si="7"/>
        <v>#REF!</v>
      </c>
      <c r="I63" s="617" t="e">
        <f t="shared" si="7"/>
        <v>#REF!</v>
      </c>
      <c r="J63" s="618" t="e">
        <f t="shared" si="7"/>
        <v>#REF!</v>
      </c>
      <c r="K63" s="656"/>
      <c r="L63" s="618"/>
      <c r="M63" s="477" t="e">
        <f t="shared" ref="M63:N63" si="37">SUM(M64:M66)</f>
        <v>#REF!</v>
      </c>
      <c r="N63" s="479" t="e">
        <f t="shared" si="37"/>
        <v>#REF!</v>
      </c>
      <c r="O63" s="701" t="e">
        <f t="shared" si="5"/>
        <v>#REF!</v>
      </c>
      <c r="P63" s="702" t="e">
        <f t="shared" si="6"/>
        <v>#REF!</v>
      </c>
    </row>
    <row r="64" spans="1:17" ht="38.25">
      <c r="A64" s="193" t="s">
        <v>75</v>
      </c>
      <c r="B64" s="196" t="s">
        <v>71</v>
      </c>
      <c r="C64" s="277"/>
      <c r="D64" s="536" t="e">
        <f>'годовая смета'!#REF!</f>
        <v>#REF!</v>
      </c>
      <c r="E64" s="537" t="e">
        <f>'годовая смета'!#REF!</f>
        <v>#REF!</v>
      </c>
      <c r="F64" s="537" t="e">
        <f>'годовая смета'!#REF!</f>
        <v>#REF!</v>
      </c>
      <c r="G64" s="538" t="e">
        <f>'годовая смета'!#REF!</f>
        <v>#REF!</v>
      </c>
      <c r="H64" s="607" t="e">
        <f t="shared" si="7"/>
        <v>#REF!</v>
      </c>
      <c r="I64" s="608" t="e">
        <f t="shared" si="7"/>
        <v>#REF!</v>
      </c>
      <c r="J64" s="609" t="e">
        <f t="shared" si="7"/>
        <v>#REF!</v>
      </c>
      <c r="K64" s="653"/>
      <c r="L64" s="609"/>
      <c r="M64" s="678" t="e">
        <f>'Прочие расходы'!I20</f>
        <v>#REF!</v>
      </c>
      <c r="N64" s="679" t="e">
        <f>'Прочие расходы'!I21</f>
        <v>#REF!</v>
      </c>
      <c r="O64" s="695" t="e">
        <f t="shared" si="5"/>
        <v>#REF!</v>
      </c>
      <c r="P64" s="696" t="e">
        <f t="shared" si="6"/>
        <v>#REF!</v>
      </c>
    </row>
    <row r="65" spans="1:26" ht="25.5">
      <c r="A65" s="193" t="s">
        <v>76</v>
      </c>
      <c r="B65" s="196" t="s">
        <v>70</v>
      </c>
      <c r="C65" s="277"/>
      <c r="D65" s="536" t="e">
        <f>'годовая смета'!#REF!</f>
        <v>#REF!</v>
      </c>
      <c r="E65" s="537" t="e">
        <f>'годовая смета'!#REF!</f>
        <v>#REF!</v>
      </c>
      <c r="F65" s="537" t="e">
        <f>'годовая смета'!#REF!</f>
        <v>#REF!</v>
      </c>
      <c r="G65" s="538" t="e">
        <f>'годовая смета'!#REF!</f>
        <v>#REF!</v>
      </c>
      <c r="H65" s="607" t="e">
        <f t="shared" si="7"/>
        <v>#REF!</v>
      </c>
      <c r="I65" s="608" t="e">
        <f t="shared" si="7"/>
        <v>#REF!</v>
      </c>
      <c r="J65" s="609" t="e">
        <f t="shared" si="7"/>
        <v>#REF!</v>
      </c>
      <c r="K65" s="653"/>
      <c r="L65" s="609"/>
      <c r="M65" s="536" t="e">
        <f>'Прочие расходы'!I24</f>
        <v>#REF!</v>
      </c>
      <c r="N65" s="538" t="e">
        <f>'Прочие расходы'!I25</f>
        <v>#REF!</v>
      </c>
      <c r="O65" s="695" t="e">
        <f t="shared" si="5"/>
        <v>#REF!</v>
      </c>
      <c r="P65" s="696" t="e">
        <f t="shared" si="6"/>
        <v>#REF!</v>
      </c>
    </row>
    <row r="66" spans="1:26" ht="25.5">
      <c r="A66" s="193" t="s">
        <v>77</v>
      </c>
      <c r="B66" s="196" t="s">
        <v>1</v>
      </c>
      <c r="C66" s="277"/>
      <c r="D66" s="536" t="e">
        <f>'годовая смета'!#REF!</f>
        <v>#REF!</v>
      </c>
      <c r="E66" s="537" t="e">
        <f>'годовая смета'!#REF!</f>
        <v>#REF!</v>
      </c>
      <c r="F66" s="537" t="e">
        <f>'годовая смета'!#REF!</f>
        <v>#REF!</v>
      </c>
      <c r="G66" s="538" t="e">
        <f>'годовая смета'!#REF!</f>
        <v>#REF!</v>
      </c>
      <c r="H66" s="607" t="e">
        <f t="shared" si="7"/>
        <v>#REF!</v>
      </c>
      <c r="I66" s="608" t="e">
        <f t="shared" si="7"/>
        <v>#REF!</v>
      </c>
      <c r="J66" s="609" t="e">
        <f t="shared" si="7"/>
        <v>#REF!</v>
      </c>
      <c r="K66" s="653"/>
      <c r="L66" s="609"/>
      <c r="M66" s="536" t="e">
        <f>'Прочие расходы'!I28</f>
        <v>#REF!</v>
      </c>
      <c r="N66" s="538" t="e">
        <f>'Прочие расходы'!I29</f>
        <v>#REF!</v>
      </c>
      <c r="O66" s="695" t="e">
        <f t="shared" si="5"/>
        <v>#REF!</v>
      </c>
      <c r="P66" s="696" t="e">
        <f t="shared" si="6"/>
        <v>#REF!</v>
      </c>
    </row>
    <row r="67" spans="1:26" s="10" customFormat="1" ht="25.5">
      <c r="A67" s="191" t="s">
        <v>72</v>
      </c>
      <c r="B67" s="192" t="s">
        <v>332</v>
      </c>
      <c r="C67" s="276" t="s">
        <v>152</v>
      </c>
      <c r="D67" s="477" t="e">
        <f t="shared" ref="D67:G67" si="38">IF(D22=0,0,D63/D22)</f>
        <v>#REF!</v>
      </c>
      <c r="E67" s="478" t="e">
        <f t="shared" si="38"/>
        <v>#REF!</v>
      </c>
      <c r="F67" s="478" t="e">
        <f t="shared" si="38"/>
        <v>#REF!</v>
      </c>
      <c r="G67" s="479" t="e">
        <f t="shared" si="38"/>
        <v>#REF!</v>
      </c>
      <c r="H67" s="616" t="e">
        <f t="shared" si="7"/>
        <v>#REF!</v>
      </c>
      <c r="I67" s="617" t="e">
        <f t="shared" si="7"/>
        <v>#REF!</v>
      </c>
      <c r="J67" s="618" t="e">
        <f t="shared" si="7"/>
        <v>#REF!</v>
      </c>
      <c r="K67" s="656"/>
      <c r="L67" s="618"/>
      <c r="M67" s="477" t="e">
        <f t="shared" ref="M67:N67" si="39">IF(M22=0,0,M63/M22)</f>
        <v>#REF!</v>
      </c>
      <c r="N67" s="479" t="e">
        <f t="shared" si="39"/>
        <v>#REF!</v>
      </c>
      <c r="O67" s="701" t="e">
        <f t="shared" si="5"/>
        <v>#REF!</v>
      </c>
      <c r="P67" s="702" t="e">
        <f t="shared" si="6"/>
        <v>#REF!</v>
      </c>
    </row>
    <row r="68" spans="1:26" s="10" customFormat="1" ht="25.5">
      <c r="A68" s="191" t="s">
        <v>78</v>
      </c>
      <c r="B68" s="197" t="s">
        <v>195</v>
      </c>
      <c r="C68" s="276" t="s">
        <v>153</v>
      </c>
      <c r="D68" s="477" t="e">
        <f>D27+D63</f>
        <v>#REF!</v>
      </c>
      <c r="E68" s="478" t="e">
        <f t="shared" ref="E68:G68" si="40">E27+E63</f>
        <v>#REF!</v>
      </c>
      <c r="F68" s="478" t="e">
        <f t="shared" si="40"/>
        <v>#REF!</v>
      </c>
      <c r="G68" s="479" t="e">
        <f t="shared" si="40"/>
        <v>#REF!</v>
      </c>
      <c r="H68" s="616" t="e">
        <f t="shared" si="7"/>
        <v>#REF!</v>
      </c>
      <c r="I68" s="617" t="e">
        <f t="shared" si="7"/>
        <v>#REF!</v>
      </c>
      <c r="J68" s="618" t="e">
        <f t="shared" si="7"/>
        <v>#REF!</v>
      </c>
      <c r="K68" s="656"/>
      <c r="L68" s="618"/>
      <c r="M68" s="477" t="e">
        <f>M27+M63</f>
        <v>#REF!</v>
      </c>
      <c r="N68" s="479" t="e">
        <f>N27+N63</f>
        <v>#REF!</v>
      </c>
      <c r="O68" s="701" t="e">
        <f t="shared" si="5"/>
        <v>#REF!</v>
      </c>
      <c r="P68" s="702" t="e">
        <f t="shared" si="6"/>
        <v>#REF!</v>
      </c>
    </row>
    <row r="69" spans="1:26">
      <c r="A69" s="193" t="s">
        <v>79</v>
      </c>
      <c r="B69" s="195" t="s">
        <v>5</v>
      </c>
      <c r="C69" s="277"/>
      <c r="D69" s="536" t="e">
        <f t="shared" ref="D69:G69" si="41">D68-D72</f>
        <v>#REF!</v>
      </c>
      <c r="E69" s="537" t="e">
        <f t="shared" si="41"/>
        <v>#REF!</v>
      </c>
      <c r="F69" s="537" t="e">
        <f t="shared" si="41"/>
        <v>#REF!</v>
      </c>
      <c r="G69" s="538" t="e">
        <f t="shared" si="41"/>
        <v>#REF!</v>
      </c>
      <c r="H69" s="607" t="e">
        <f t="shared" si="7"/>
        <v>#REF!</v>
      </c>
      <c r="I69" s="608" t="e">
        <f t="shared" si="7"/>
        <v>#REF!</v>
      </c>
      <c r="J69" s="609" t="e">
        <f t="shared" si="7"/>
        <v>#REF!</v>
      </c>
      <c r="K69" s="653"/>
      <c r="L69" s="609"/>
      <c r="M69" s="536" t="e">
        <f>M68-M72</f>
        <v>#REF!</v>
      </c>
      <c r="N69" s="538" t="e">
        <f>N68-N72</f>
        <v>#REF!</v>
      </c>
      <c r="O69" s="695" t="e">
        <f t="shared" si="5"/>
        <v>#REF!</v>
      </c>
      <c r="P69" s="696" t="e">
        <f t="shared" si="6"/>
        <v>#REF!</v>
      </c>
    </row>
    <row r="70" spans="1:26" s="7" customFormat="1" outlineLevel="1">
      <c r="A70" s="499" t="s">
        <v>155</v>
      </c>
      <c r="B70" s="500" t="s">
        <v>154</v>
      </c>
      <c r="C70" s="501" t="s">
        <v>162</v>
      </c>
      <c r="D70" s="539" t="e">
        <f t="shared" ref="D70:G70" si="42">D69-D71</f>
        <v>#REF!</v>
      </c>
      <c r="E70" s="540" t="e">
        <f t="shared" si="42"/>
        <v>#REF!</v>
      </c>
      <c r="F70" s="540" t="e">
        <f t="shared" si="42"/>
        <v>#REF!</v>
      </c>
      <c r="G70" s="541" t="e">
        <f t="shared" si="42"/>
        <v>#REF!</v>
      </c>
      <c r="H70" s="610" t="e">
        <f t="shared" si="7"/>
        <v>#REF!</v>
      </c>
      <c r="I70" s="611" t="e">
        <f t="shared" si="7"/>
        <v>#REF!</v>
      </c>
      <c r="J70" s="612" t="e">
        <f t="shared" si="7"/>
        <v>#REF!</v>
      </c>
      <c r="K70" s="654"/>
      <c r="L70" s="612"/>
      <c r="M70" s="539" t="e">
        <f>M69-M71</f>
        <v>#REF!</v>
      </c>
      <c r="N70" s="541" t="e">
        <f>N69-N71</f>
        <v>#REF!</v>
      </c>
      <c r="O70" s="697" t="e">
        <f t="shared" si="5"/>
        <v>#REF!</v>
      </c>
      <c r="P70" s="698" t="e">
        <f t="shared" si="6"/>
        <v>#REF!</v>
      </c>
    </row>
    <row r="71" spans="1:26" s="7" customFormat="1" ht="26.25" outlineLevel="1">
      <c r="A71" s="198" t="s">
        <v>156</v>
      </c>
      <c r="B71" s="199" t="s">
        <v>166</v>
      </c>
      <c r="C71" s="278" t="s">
        <v>161</v>
      </c>
      <c r="D71" s="542" t="e">
        <f t="shared" ref="D71:G71" si="43">IF(D25=0,0,D69/D23*D25)</f>
        <v>#REF!</v>
      </c>
      <c r="E71" s="543" t="e">
        <f t="shared" si="43"/>
        <v>#REF!</v>
      </c>
      <c r="F71" s="543" t="e">
        <f t="shared" si="43"/>
        <v>#REF!</v>
      </c>
      <c r="G71" s="544" t="e">
        <f t="shared" si="43"/>
        <v>#REF!</v>
      </c>
      <c r="H71" s="613" t="e">
        <f t="shared" si="7"/>
        <v>#REF!</v>
      </c>
      <c r="I71" s="614" t="e">
        <f t="shared" si="7"/>
        <v>#REF!</v>
      </c>
      <c r="J71" s="615" t="e">
        <f t="shared" si="7"/>
        <v>#REF!</v>
      </c>
      <c r="K71" s="655"/>
      <c r="L71" s="615"/>
      <c r="M71" s="542" t="e">
        <f>IF(M25=0,0,M69/M23*M25)</f>
        <v>#REF!</v>
      </c>
      <c r="N71" s="544" t="e">
        <f>IF(N25=0,0,N69/N23*N25)</f>
        <v>#REF!</v>
      </c>
      <c r="O71" s="699" t="e">
        <f t="shared" si="5"/>
        <v>#REF!</v>
      </c>
      <c r="P71" s="700" t="e">
        <f t="shared" si="6"/>
        <v>#REF!</v>
      </c>
    </row>
    <row r="72" spans="1:26">
      <c r="A72" s="193" t="s">
        <v>80</v>
      </c>
      <c r="B72" s="195" t="s">
        <v>6</v>
      </c>
      <c r="C72" s="277"/>
      <c r="D72" s="536" t="e">
        <f t="shared" ref="D72:G72" si="44">IF(D22=0,0,D68/D22*D26)</f>
        <v>#REF!</v>
      </c>
      <c r="E72" s="537" t="e">
        <f t="shared" si="44"/>
        <v>#REF!</v>
      </c>
      <c r="F72" s="537" t="e">
        <f t="shared" si="44"/>
        <v>#REF!</v>
      </c>
      <c r="G72" s="538" t="e">
        <f t="shared" si="44"/>
        <v>#REF!</v>
      </c>
      <c r="H72" s="607" t="e">
        <f t="shared" si="7"/>
        <v>#REF!</v>
      </c>
      <c r="I72" s="608" t="e">
        <f t="shared" si="7"/>
        <v>#REF!</v>
      </c>
      <c r="J72" s="609" t="e">
        <f t="shared" si="7"/>
        <v>#REF!</v>
      </c>
      <c r="K72" s="653"/>
      <c r="L72" s="609"/>
      <c r="M72" s="536" t="e">
        <f>IF(M22=0,0,M68/M22*M26)</f>
        <v>#REF!</v>
      </c>
      <c r="N72" s="538" t="e">
        <f>IF(N22=0,0,N68/N22*N26)</f>
        <v>#REF!</v>
      </c>
      <c r="O72" s="695" t="e">
        <f t="shared" si="5"/>
        <v>#REF!</v>
      </c>
      <c r="P72" s="696" t="e">
        <f t="shared" si="6"/>
        <v>#REF!</v>
      </c>
    </row>
    <row r="73" spans="1:26" s="10" customFormat="1" ht="25.5">
      <c r="A73" s="191" t="s">
        <v>81</v>
      </c>
      <c r="B73" s="197" t="s">
        <v>323</v>
      </c>
      <c r="C73" s="276" t="s">
        <v>163</v>
      </c>
      <c r="D73" s="477" t="e">
        <f t="shared" ref="D73:G73" si="45">IF(D22=0,0,D68/D22)</f>
        <v>#REF!</v>
      </c>
      <c r="E73" s="478" t="e">
        <f t="shared" si="45"/>
        <v>#REF!</v>
      </c>
      <c r="F73" s="478" t="e">
        <f t="shared" si="45"/>
        <v>#REF!</v>
      </c>
      <c r="G73" s="479" t="e">
        <f t="shared" si="45"/>
        <v>#REF!</v>
      </c>
      <c r="H73" s="616" t="e">
        <f t="shared" si="7"/>
        <v>#REF!</v>
      </c>
      <c r="I73" s="617" t="e">
        <f t="shared" si="7"/>
        <v>#REF!</v>
      </c>
      <c r="J73" s="618" t="e">
        <f t="shared" si="7"/>
        <v>#REF!</v>
      </c>
      <c r="K73" s="656"/>
      <c r="L73" s="618"/>
      <c r="M73" s="477" t="e">
        <f>IF(M22=0,0,M68/M22)</f>
        <v>#REF!</v>
      </c>
      <c r="N73" s="479" t="e">
        <f>IF(N22=0,0,N68/N22)</f>
        <v>#REF!</v>
      </c>
      <c r="O73" s="701" t="e">
        <f t="shared" si="5"/>
        <v>#REF!</v>
      </c>
      <c r="P73" s="702" t="e">
        <f t="shared" si="6"/>
        <v>#REF!</v>
      </c>
      <c r="S73" s="1"/>
      <c r="T73" s="1"/>
      <c r="U73" s="1"/>
      <c r="V73" s="1"/>
    </row>
    <row r="74" spans="1:26" s="10" customFormat="1" ht="24.75" customHeight="1">
      <c r="A74" s="191" t="s">
        <v>82</v>
      </c>
      <c r="B74" s="192" t="s">
        <v>196</v>
      </c>
      <c r="C74" s="276" t="s">
        <v>164</v>
      </c>
      <c r="D74" s="545" t="s">
        <v>267</v>
      </c>
      <c r="E74" s="546" t="s">
        <v>267</v>
      </c>
      <c r="F74" s="546" t="s">
        <v>267</v>
      </c>
      <c r="G74" s="547" t="s">
        <v>267</v>
      </c>
      <c r="H74" s="619" t="s">
        <v>267</v>
      </c>
      <c r="I74" s="620" t="s">
        <v>267</v>
      </c>
      <c r="J74" s="621" t="s">
        <v>267</v>
      </c>
      <c r="K74" s="670"/>
      <c r="L74" s="671"/>
      <c r="M74" s="477" t="e">
        <f>#REF!</f>
        <v>#REF!</v>
      </c>
      <c r="N74" s="682" t="e">
        <f>#REF!</f>
        <v>#REF!</v>
      </c>
      <c r="O74" s="619" t="s">
        <v>267</v>
      </c>
      <c r="P74" s="703" t="e">
        <f t="shared" si="6"/>
        <v>#REF!</v>
      </c>
      <c r="S74" s="1"/>
      <c r="T74" s="1"/>
      <c r="U74" s="1"/>
      <c r="V74" s="1"/>
      <c r="W74" s="407"/>
      <c r="X74" s="407"/>
      <c r="Y74" s="407"/>
      <c r="Z74" s="407"/>
    </row>
    <row r="75" spans="1:26">
      <c r="A75" s="193" t="s">
        <v>83</v>
      </c>
      <c r="B75" s="195" t="s">
        <v>5</v>
      </c>
      <c r="C75" s="277"/>
      <c r="D75" s="548" t="s">
        <v>267</v>
      </c>
      <c r="E75" s="549" t="s">
        <v>267</v>
      </c>
      <c r="F75" s="549" t="s">
        <v>267</v>
      </c>
      <c r="G75" s="550" t="s">
        <v>267</v>
      </c>
      <c r="H75" s="622" t="s">
        <v>267</v>
      </c>
      <c r="I75" s="623" t="s">
        <v>267</v>
      </c>
      <c r="J75" s="624" t="s">
        <v>267</v>
      </c>
      <c r="K75" s="672"/>
      <c r="L75" s="673"/>
      <c r="M75" s="536" t="e">
        <f>M74*Доходы_регул.!$I$13</f>
        <v>#REF!</v>
      </c>
      <c r="N75" s="538" t="e">
        <f>N74*Доходы_регул.!$I$13</f>
        <v>#REF!</v>
      </c>
      <c r="O75" s="622" t="s">
        <v>267</v>
      </c>
      <c r="P75" s="703" t="e">
        <f t="shared" si="6"/>
        <v>#REF!</v>
      </c>
      <c r="W75" s="384"/>
      <c r="X75" s="384"/>
      <c r="Y75" s="384"/>
      <c r="Z75" s="384"/>
    </row>
    <row r="76" spans="1:26">
      <c r="A76" s="193" t="s">
        <v>84</v>
      </c>
      <c r="B76" s="195" t="s">
        <v>6</v>
      </c>
      <c r="C76" s="277"/>
      <c r="D76" s="548" t="s">
        <v>267</v>
      </c>
      <c r="E76" s="549" t="s">
        <v>267</v>
      </c>
      <c r="F76" s="549" t="s">
        <v>267</v>
      </c>
      <c r="G76" s="550" t="s">
        <v>267</v>
      </c>
      <c r="H76" s="622" t="s">
        <v>267</v>
      </c>
      <c r="I76" s="623" t="s">
        <v>267</v>
      </c>
      <c r="J76" s="624" t="s">
        <v>267</v>
      </c>
      <c r="K76" s="672"/>
      <c r="L76" s="673"/>
      <c r="M76" s="536" t="e">
        <f>M74-M75</f>
        <v>#REF!</v>
      </c>
      <c r="N76" s="538" t="e">
        <f>N74-N75</f>
        <v>#REF!</v>
      </c>
      <c r="O76" s="622" t="s">
        <v>267</v>
      </c>
      <c r="P76" s="703" t="e">
        <f t="shared" si="6"/>
        <v>#REF!</v>
      </c>
      <c r="W76" s="407"/>
      <c r="X76" s="407"/>
      <c r="Y76" s="407"/>
      <c r="Z76" s="384"/>
    </row>
    <row r="77" spans="1:26" s="10" customFormat="1" ht="26.25">
      <c r="A77" s="191" t="s">
        <v>85</v>
      </c>
      <c r="B77" s="192" t="s">
        <v>329</v>
      </c>
      <c r="C77" s="276" t="s">
        <v>165</v>
      </c>
      <c r="D77" s="551" t="s">
        <v>267</v>
      </c>
      <c r="E77" s="552" t="s">
        <v>267</v>
      </c>
      <c r="F77" s="552" t="s">
        <v>267</v>
      </c>
      <c r="G77" s="553" t="s">
        <v>267</v>
      </c>
      <c r="H77" s="625" t="s">
        <v>267</v>
      </c>
      <c r="I77" s="626" t="s">
        <v>267</v>
      </c>
      <c r="J77" s="627" t="s">
        <v>267</v>
      </c>
      <c r="K77" s="670"/>
      <c r="L77" s="671"/>
      <c r="M77" s="683" t="e">
        <f t="shared" ref="M77:N77" si="46">IF(M22=0,0,M74/M22)</f>
        <v>#REF!</v>
      </c>
      <c r="N77" s="684" t="e">
        <f t="shared" si="46"/>
        <v>#REF!</v>
      </c>
      <c r="O77" s="625" t="s">
        <v>267</v>
      </c>
      <c r="P77" s="703" t="e">
        <f t="shared" si="6"/>
        <v>#REF!</v>
      </c>
      <c r="S77" s="1"/>
      <c r="T77" s="1"/>
      <c r="U77" s="1"/>
      <c r="V77" s="1"/>
    </row>
    <row r="78" spans="1:26" s="10" customFormat="1" ht="26.25">
      <c r="A78" s="191" t="s">
        <v>86</v>
      </c>
      <c r="B78" s="192" t="s">
        <v>197</v>
      </c>
      <c r="C78" s="276" t="s">
        <v>167</v>
      </c>
      <c r="D78" s="545" t="s">
        <v>267</v>
      </c>
      <c r="E78" s="546" t="s">
        <v>267</v>
      </c>
      <c r="F78" s="546" t="s">
        <v>267</v>
      </c>
      <c r="G78" s="547" t="s">
        <v>267</v>
      </c>
      <c r="H78" s="619" t="s">
        <v>267</v>
      </c>
      <c r="I78" s="620" t="s">
        <v>267</v>
      </c>
      <c r="J78" s="621" t="s">
        <v>267</v>
      </c>
      <c r="K78" s="670"/>
      <c r="L78" s="671"/>
      <c r="M78" s="477" t="e">
        <f t="shared" ref="M78:N78" si="47">M79+M80</f>
        <v>#REF!</v>
      </c>
      <c r="N78" s="479" t="e">
        <f t="shared" si="47"/>
        <v>#REF!</v>
      </c>
      <c r="O78" s="619" t="s">
        <v>267</v>
      </c>
      <c r="P78" s="703" t="e">
        <f t="shared" si="6"/>
        <v>#REF!</v>
      </c>
      <c r="S78" s="1"/>
      <c r="T78" s="1"/>
      <c r="U78" s="1"/>
      <c r="V78" s="1"/>
    </row>
    <row r="79" spans="1:26">
      <c r="A79" s="193" t="s">
        <v>102</v>
      </c>
      <c r="B79" s="195" t="s">
        <v>5</v>
      </c>
      <c r="C79" s="277"/>
      <c r="D79" s="548" t="s">
        <v>267</v>
      </c>
      <c r="E79" s="549" t="s">
        <v>267</v>
      </c>
      <c r="F79" s="549" t="s">
        <v>267</v>
      </c>
      <c r="G79" s="550" t="s">
        <v>267</v>
      </c>
      <c r="H79" s="622" t="s">
        <v>267</v>
      </c>
      <c r="I79" s="623" t="s">
        <v>267</v>
      </c>
      <c r="J79" s="624" t="s">
        <v>267</v>
      </c>
      <c r="K79" s="672"/>
      <c r="L79" s="673"/>
      <c r="M79" s="536" t="e">
        <f t="shared" ref="M79:N79" si="48">M69+M75</f>
        <v>#REF!</v>
      </c>
      <c r="N79" s="538" t="e">
        <f t="shared" si="48"/>
        <v>#REF!</v>
      </c>
      <c r="O79" s="622" t="s">
        <v>267</v>
      </c>
      <c r="P79" s="703" t="e">
        <f t="shared" si="6"/>
        <v>#REF!</v>
      </c>
    </row>
    <row r="80" spans="1:26">
      <c r="A80" s="193" t="s">
        <v>103</v>
      </c>
      <c r="B80" s="195" t="s">
        <v>6</v>
      </c>
      <c r="C80" s="277"/>
      <c r="D80" s="548" t="s">
        <v>267</v>
      </c>
      <c r="E80" s="549" t="s">
        <v>267</v>
      </c>
      <c r="F80" s="549" t="s">
        <v>267</v>
      </c>
      <c r="G80" s="550" t="s">
        <v>267</v>
      </c>
      <c r="H80" s="622" t="s">
        <v>267</v>
      </c>
      <c r="I80" s="623" t="s">
        <v>267</v>
      </c>
      <c r="J80" s="624" t="s">
        <v>267</v>
      </c>
      <c r="K80" s="672"/>
      <c r="L80" s="673"/>
      <c r="M80" s="536" t="e">
        <f t="shared" ref="M80:N80" si="49">M72+M76</f>
        <v>#REF!</v>
      </c>
      <c r="N80" s="538" t="e">
        <f t="shared" si="49"/>
        <v>#REF!</v>
      </c>
      <c r="O80" s="622" t="s">
        <v>267</v>
      </c>
      <c r="P80" s="703" t="e">
        <f t="shared" si="6"/>
        <v>#REF!</v>
      </c>
    </row>
    <row r="81" spans="1:25" s="10" customFormat="1" ht="25.5">
      <c r="A81" s="191" t="s">
        <v>104</v>
      </c>
      <c r="B81" s="192" t="s">
        <v>330</v>
      </c>
      <c r="C81" s="276" t="s">
        <v>168</v>
      </c>
      <c r="D81" s="554" t="s">
        <v>267</v>
      </c>
      <c r="E81" s="555" t="s">
        <v>267</v>
      </c>
      <c r="F81" s="555" t="s">
        <v>267</v>
      </c>
      <c r="G81" s="556" t="s">
        <v>267</v>
      </c>
      <c r="H81" s="628" t="s">
        <v>267</v>
      </c>
      <c r="I81" s="629" t="s">
        <v>267</v>
      </c>
      <c r="J81" s="630" t="s">
        <v>267</v>
      </c>
      <c r="K81" s="670"/>
      <c r="L81" s="671"/>
      <c r="M81" s="685" t="e">
        <f t="shared" ref="M81:N81" si="50">IF(M22=0,0,M78/M22)</f>
        <v>#REF!</v>
      </c>
      <c r="N81" s="686" t="e">
        <f t="shared" si="50"/>
        <v>#REF!</v>
      </c>
      <c r="O81" s="628" t="s">
        <v>267</v>
      </c>
      <c r="P81" s="703" t="e">
        <f t="shared" si="6"/>
        <v>#REF!</v>
      </c>
    </row>
    <row r="82" spans="1:25" s="10" customFormat="1" ht="26.25">
      <c r="A82" s="191" t="s">
        <v>105</v>
      </c>
      <c r="B82" s="192" t="s">
        <v>198</v>
      </c>
      <c r="C82" s="276"/>
      <c r="D82" s="545" t="s">
        <v>267</v>
      </c>
      <c r="E82" s="546" t="s">
        <v>267</v>
      </c>
      <c r="F82" s="546" t="s">
        <v>267</v>
      </c>
      <c r="G82" s="547" t="s">
        <v>267</v>
      </c>
      <c r="H82" s="619" t="s">
        <v>267</v>
      </c>
      <c r="I82" s="620" t="s">
        <v>267</v>
      </c>
      <c r="J82" s="621" t="s">
        <v>267</v>
      </c>
      <c r="K82" s="670"/>
      <c r="L82" s="671"/>
      <c r="M82" s="477">
        <f t="shared" ref="M82:N82" si="51">SUM(M83:M84)</f>
        <v>0</v>
      </c>
      <c r="N82" s="479">
        <f t="shared" si="51"/>
        <v>0</v>
      </c>
      <c r="O82" s="619" t="s">
        <v>267</v>
      </c>
      <c r="P82" s="703" t="str">
        <f t="shared" si="6"/>
        <v>-</v>
      </c>
      <c r="U82" s="1"/>
      <c r="V82" s="1"/>
      <c r="W82" s="1"/>
      <c r="X82" s="1"/>
      <c r="Y82" s="1"/>
    </row>
    <row r="83" spans="1:25">
      <c r="A83" s="193" t="s">
        <v>106</v>
      </c>
      <c r="B83" s="195" t="s">
        <v>5</v>
      </c>
      <c r="C83" s="277"/>
      <c r="D83" s="548" t="s">
        <v>267</v>
      </c>
      <c r="E83" s="549" t="s">
        <v>267</v>
      </c>
      <c r="F83" s="549" t="s">
        <v>267</v>
      </c>
      <c r="G83" s="550" t="s">
        <v>267</v>
      </c>
      <c r="H83" s="622" t="s">
        <v>267</v>
      </c>
      <c r="I83" s="623" t="s">
        <v>267</v>
      </c>
      <c r="J83" s="624" t="s">
        <v>267</v>
      </c>
      <c r="K83" s="672"/>
      <c r="L83" s="673"/>
      <c r="M83" s="536"/>
      <c r="N83" s="538"/>
      <c r="O83" s="622" t="s">
        <v>267</v>
      </c>
      <c r="P83" s="703" t="str">
        <f t="shared" si="6"/>
        <v>-</v>
      </c>
      <c r="S83" s="10"/>
      <c r="T83" s="10"/>
    </row>
    <row r="84" spans="1:25">
      <c r="A84" s="193" t="s">
        <v>107</v>
      </c>
      <c r="B84" s="195" t="s">
        <v>6</v>
      </c>
      <c r="C84" s="277"/>
      <c r="D84" s="548" t="s">
        <v>267</v>
      </c>
      <c r="E84" s="549" t="s">
        <v>267</v>
      </c>
      <c r="F84" s="549" t="s">
        <v>267</v>
      </c>
      <c r="G84" s="550" t="s">
        <v>267</v>
      </c>
      <c r="H84" s="622" t="s">
        <v>267</v>
      </c>
      <c r="I84" s="623" t="s">
        <v>267</v>
      </c>
      <c r="J84" s="624" t="s">
        <v>267</v>
      </c>
      <c r="K84" s="672"/>
      <c r="L84" s="673"/>
      <c r="M84" s="536"/>
      <c r="N84" s="538"/>
      <c r="O84" s="622" t="s">
        <v>267</v>
      </c>
      <c r="P84" s="703" t="str">
        <f t="shared" si="6"/>
        <v>-</v>
      </c>
      <c r="S84" s="10"/>
      <c r="T84" s="10"/>
      <c r="U84" s="10"/>
      <c r="V84" s="10"/>
      <c r="W84" s="10"/>
      <c r="X84" s="10"/>
      <c r="Y84" s="10"/>
    </row>
    <row r="85" spans="1:25" s="10" customFormat="1" ht="26.25">
      <c r="A85" s="191" t="s">
        <v>108</v>
      </c>
      <c r="B85" s="192" t="s">
        <v>199</v>
      </c>
      <c r="C85" s="276"/>
      <c r="D85" s="545" t="s">
        <v>267</v>
      </c>
      <c r="E85" s="546" t="s">
        <v>267</v>
      </c>
      <c r="F85" s="546" t="s">
        <v>267</v>
      </c>
      <c r="G85" s="547" t="s">
        <v>267</v>
      </c>
      <c r="H85" s="619" t="s">
        <v>267</v>
      </c>
      <c r="I85" s="620" t="s">
        <v>267</v>
      </c>
      <c r="J85" s="621" t="s">
        <v>267</v>
      </c>
      <c r="K85" s="670"/>
      <c r="L85" s="671"/>
      <c r="M85" s="477"/>
      <c r="N85" s="479"/>
      <c r="O85" s="619" t="s">
        <v>267</v>
      </c>
      <c r="P85" s="703" t="str">
        <f t="shared" si="6"/>
        <v>-</v>
      </c>
      <c r="S85" s="1"/>
      <c r="T85" s="1"/>
    </row>
    <row r="86" spans="1:25" s="10" customFormat="1" ht="26.25">
      <c r="A86" s="191" t="s">
        <v>109</v>
      </c>
      <c r="B86" s="192" t="s">
        <v>200</v>
      </c>
      <c r="C86" s="276" t="s">
        <v>169</v>
      </c>
      <c r="D86" s="545" t="s">
        <v>267</v>
      </c>
      <c r="E86" s="546" t="s">
        <v>267</v>
      </c>
      <c r="F86" s="546" t="s">
        <v>267</v>
      </c>
      <c r="G86" s="547" t="s">
        <v>267</v>
      </c>
      <c r="H86" s="619" t="s">
        <v>267</v>
      </c>
      <c r="I86" s="620" t="s">
        <v>267</v>
      </c>
      <c r="J86" s="621" t="s">
        <v>267</v>
      </c>
      <c r="K86" s="670"/>
      <c r="L86" s="671"/>
      <c r="M86" s="477" t="e">
        <f t="shared" ref="M86:N86" si="52">M78+M82-M85</f>
        <v>#REF!</v>
      </c>
      <c r="N86" s="479" t="e">
        <f t="shared" si="52"/>
        <v>#REF!</v>
      </c>
      <c r="O86" s="619" t="s">
        <v>267</v>
      </c>
      <c r="P86" s="703" t="e">
        <f t="shared" si="6"/>
        <v>#REF!</v>
      </c>
      <c r="S86" s="1"/>
      <c r="T86" s="1"/>
      <c r="U86" s="1"/>
      <c r="V86" s="1"/>
      <c r="W86" s="1"/>
      <c r="X86" s="1"/>
      <c r="Y86" s="1"/>
    </row>
    <row r="87" spans="1:25">
      <c r="A87" s="193" t="s">
        <v>110</v>
      </c>
      <c r="B87" s="195" t="s">
        <v>5</v>
      </c>
      <c r="C87" s="277" t="s">
        <v>171</v>
      </c>
      <c r="D87" s="548" t="s">
        <v>267</v>
      </c>
      <c r="E87" s="549" t="s">
        <v>267</v>
      </c>
      <c r="F87" s="549" t="s">
        <v>267</v>
      </c>
      <c r="G87" s="550" t="s">
        <v>267</v>
      </c>
      <c r="H87" s="622" t="s">
        <v>267</v>
      </c>
      <c r="I87" s="623" t="s">
        <v>267</v>
      </c>
      <c r="J87" s="624" t="s">
        <v>267</v>
      </c>
      <c r="K87" s="672"/>
      <c r="L87" s="673"/>
      <c r="M87" s="536" t="e">
        <f t="shared" ref="M87:N87" si="53">M79+M83-M85</f>
        <v>#REF!</v>
      </c>
      <c r="N87" s="538" t="e">
        <f t="shared" si="53"/>
        <v>#REF!</v>
      </c>
      <c r="O87" s="622" t="s">
        <v>267</v>
      </c>
      <c r="P87" s="703" t="e">
        <f t="shared" ref="P87:P123" si="54">IF(M87=0,"-",N87/M87)</f>
        <v>#REF!</v>
      </c>
    </row>
    <row r="88" spans="1:25">
      <c r="A88" s="193" t="s">
        <v>111</v>
      </c>
      <c r="B88" s="195" t="s">
        <v>6</v>
      </c>
      <c r="C88" s="277" t="s">
        <v>170</v>
      </c>
      <c r="D88" s="548" t="s">
        <v>267</v>
      </c>
      <c r="E88" s="549" t="s">
        <v>267</v>
      </c>
      <c r="F88" s="549" t="s">
        <v>267</v>
      </c>
      <c r="G88" s="550" t="s">
        <v>267</v>
      </c>
      <c r="H88" s="622" t="s">
        <v>267</v>
      </c>
      <c r="I88" s="623" t="s">
        <v>267</v>
      </c>
      <c r="J88" s="624" t="s">
        <v>267</v>
      </c>
      <c r="K88" s="672"/>
      <c r="L88" s="673"/>
      <c r="M88" s="536" t="e">
        <f t="shared" ref="M88:N88" si="55">M80+M84</f>
        <v>#REF!</v>
      </c>
      <c r="N88" s="538" t="e">
        <f t="shared" si="55"/>
        <v>#REF!</v>
      </c>
      <c r="O88" s="622" t="s">
        <v>267</v>
      </c>
      <c r="P88" s="703" t="e">
        <f t="shared" si="54"/>
        <v>#REF!</v>
      </c>
      <c r="U88" s="10"/>
      <c r="V88" s="10"/>
      <c r="W88" s="10"/>
      <c r="X88" s="10"/>
      <c r="Y88" s="10"/>
    </row>
    <row r="89" spans="1:25" s="10" customFormat="1">
      <c r="A89" s="191" t="s">
        <v>112</v>
      </c>
      <c r="B89" s="192" t="s">
        <v>87</v>
      </c>
      <c r="C89" s="276" t="s">
        <v>172</v>
      </c>
      <c r="D89" s="554" t="s">
        <v>267</v>
      </c>
      <c r="E89" s="555" t="s">
        <v>267</v>
      </c>
      <c r="F89" s="555" t="s">
        <v>267</v>
      </c>
      <c r="G89" s="556" t="s">
        <v>267</v>
      </c>
      <c r="H89" s="628" t="s">
        <v>267</v>
      </c>
      <c r="I89" s="629" t="s">
        <v>267</v>
      </c>
      <c r="J89" s="630" t="s">
        <v>267</v>
      </c>
      <c r="K89" s="670"/>
      <c r="L89" s="671"/>
      <c r="M89" s="685" t="e">
        <f t="shared" ref="M89:N89" si="56">IF(M22=0,0,M86/M22)</f>
        <v>#REF!</v>
      </c>
      <c r="N89" s="686" t="e">
        <f t="shared" si="56"/>
        <v>#REF!</v>
      </c>
      <c r="O89" s="628" t="s">
        <v>267</v>
      </c>
      <c r="P89" s="703" t="e">
        <f t="shared" si="54"/>
        <v>#REF!</v>
      </c>
      <c r="S89" s="1"/>
      <c r="T89" s="1"/>
      <c r="U89" s="1"/>
      <c r="V89" s="1"/>
    </row>
    <row r="90" spans="1:25" ht="26.25">
      <c r="A90" s="193" t="s">
        <v>113</v>
      </c>
      <c r="B90" s="195" t="s">
        <v>88</v>
      </c>
      <c r="C90" s="277"/>
      <c r="D90" s="548" t="s">
        <v>267</v>
      </c>
      <c r="E90" s="549" t="s">
        <v>267</v>
      </c>
      <c r="F90" s="549" t="s">
        <v>267</v>
      </c>
      <c r="G90" s="550" t="s">
        <v>267</v>
      </c>
      <c r="H90" s="622" t="s">
        <v>267</v>
      </c>
      <c r="I90" s="623" t="s">
        <v>267</v>
      </c>
      <c r="J90" s="624" t="s">
        <v>267</v>
      </c>
      <c r="K90" s="672"/>
      <c r="L90" s="673"/>
      <c r="M90" s="536"/>
      <c r="N90" s="538"/>
      <c r="O90" s="622" t="s">
        <v>267</v>
      </c>
      <c r="P90" s="703" t="str">
        <f t="shared" si="54"/>
        <v>-</v>
      </c>
    </row>
    <row r="91" spans="1:25" ht="26.25">
      <c r="A91" s="193" t="s">
        <v>114</v>
      </c>
      <c r="B91" s="195" t="s">
        <v>89</v>
      </c>
      <c r="C91" s="277"/>
      <c r="D91" s="548" t="s">
        <v>267</v>
      </c>
      <c r="E91" s="549" t="s">
        <v>267</v>
      </c>
      <c r="F91" s="549" t="s">
        <v>267</v>
      </c>
      <c r="G91" s="550" t="s">
        <v>267</v>
      </c>
      <c r="H91" s="622" t="s">
        <v>267</v>
      </c>
      <c r="I91" s="623" t="s">
        <v>267</v>
      </c>
      <c r="J91" s="624" t="s">
        <v>267</v>
      </c>
      <c r="K91" s="672"/>
      <c r="L91" s="673"/>
      <c r="M91" s="536"/>
      <c r="N91" s="538"/>
      <c r="O91" s="622" t="s">
        <v>267</v>
      </c>
      <c r="P91" s="703" t="str">
        <f t="shared" si="54"/>
        <v>-</v>
      </c>
      <c r="S91" s="10"/>
      <c r="T91" s="10"/>
      <c r="U91" s="10"/>
      <c r="V91" s="10"/>
    </row>
    <row r="92" spans="1:25" ht="26.25">
      <c r="A92" s="193" t="s">
        <v>115</v>
      </c>
      <c r="B92" s="195" t="s">
        <v>90</v>
      </c>
      <c r="C92" s="277" t="s">
        <v>173</v>
      </c>
      <c r="D92" s="557" t="s">
        <v>267</v>
      </c>
      <c r="E92" s="558" t="s">
        <v>267</v>
      </c>
      <c r="F92" s="558" t="s">
        <v>267</v>
      </c>
      <c r="G92" s="559" t="s">
        <v>267</v>
      </c>
      <c r="H92" s="631" t="s">
        <v>267</v>
      </c>
      <c r="I92" s="632" t="s">
        <v>267</v>
      </c>
      <c r="J92" s="633" t="s">
        <v>267</v>
      </c>
      <c r="K92" s="672"/>
      <c r="L92" s="673"/>
      <c r="M92" s="687" t="e">
        <f t="shared" ref="M92:N92" si="57">M89+M90-M91</f>
        <v>#REF!</v>
      </c>
      <c r="N92" s="688" t="e">
        <f t="shared" si="57"/>
        <v>#REF!</v>
      </c>
      <c r="O92" s="631" t="s">
        <v>267</v>
      </c>
      <c r="P92" s="703" t="e">
        <f t="shared" si="54"/>
        <v>#REF!</v>
      </c>
      <c r="W92" s="10"/>
      <c r="X92" s="10"/>
      <c r="Y92" s="10"/>
    </row>
    <row r="93" spans="1:25" s="10" customFormat="1" ht="38.25">
      <c r="A93" s="191" t="s">
        <v>116</v>
      </c>
      <c r="B93" s="197" t="s">
        <v>392</v>
      </c>
      <c r="C93" s="276"/>
      <c r="D93" s="477"/>
      <c r="E93" s="478"/>
      <c r="F93" s="478"/>
      <c r="G93" s="479"/>
      <c r="H93" s="616" t="str">
        <f t="shared" ref="H93:J94" si="58">IF(D93=0,"-",E93/D93)</f>
        <v>-</v>
      </c>
      <c r="I93" s="617" t="str">
        <f t="shared" si="58"/>
        <v>-</v>
      </c>
      <c r="J93" s="618" t="str">
        <f t="shared" si="58"/>
        <v>-</v>
      </c>
      <c r="K93" s="656"/>
      <c r="L93" s="618"/>
      <c r="M93" s="477"/>
      <c r="N93" s="479"/>
      <c r="O93" s="701" t="str">
        <f t="shared" ref="O93:O94" si="59">IF(E93=0,"-",M93/E93)</f>
        <v>-</v>
      </c>
      <c r="P93" s="702" t="str">
        <f t="shared" si="54"/>
        <v>-</v>
      </c>
      <c r="S93" s="1"/>
      <c r="T93" s="1"/>
      <c r="U93" s="1"/>
      <c r="V93" s="1"/>
      <c r="W93" s="1"/>
      <c r="X93" s="1"/>
      <c r="Y93" s="1"/>
    </row>
    <row r="94" spans="1:25">
      <c r="A94" s="206" t="s">
        <v>117</v>
      </c>
      <c r="B94" s="207" t="s">
        <v>175</v>
      </c>
      <c r="C94" s="279"/>
      <c r="D94" s="595"/>
      <c r="E94" s="596"/>
      <c r="F94" s="597">
        <v>0.05</v>
      </c>
      <c r="G94" s="598">
        <f>F100</f>
        <v>0.05</v>
      </c>
      <c r="H94" s="634" t="str">
        <f t="shared" si="58"/>
        <v>-</v>
      </c>
      <c r="I94" s="635" t="str">
        <f t="shared" si="58"/>
        <v>-</v>
      </c>
      <c r="J94" s="636">
        <f t="shared" si="58"/>
        <v>1</v>
      </c>
      <c r="K94" s="674"/>
      <c r="L94" s="675"/>
      <c r="M94" s="595">
        <v>0.05</v>
      </c>
      <c r="N94" s="691">
        <f>M100</f>
        <v>0.05</v>
      </c>
      <c r="O94" s="704" t="str">
        <f t="shared" si="59"/>
        <v>-</v>
      </c>
      <c r="P94" s="705">
        <f t="shared" si="54"/>
        <v>1</v>
      </c>
    </row>
    <row r="95" spans="1:25">
      <c r="A95" s="193" t="s">
        <v>118</v>
      </c>
      <c r="B95" s="196" t="s">
        <v>97</v>
      </c>
      <c r="C95" s="277" t="s">
        <v>176</v>
      </c>
      <c r="D95" s="557" t="s">
        <v>267</v>
      </c>
      <c r="E95" s="558" t="s">
        <v>267</v>
      </c>
      <c r="F95" s="558" t="s">
        <v>267</v>
      </c>
      <c r="G95" s="559" t="s">
        <v>267</v>
      </c>
      <c r="H95" s="631" t="s">
        <v>267</v>
      </c>
      <c r="I95" s="632" t="s">
        <v>267</v>
      </c>
      <c r="J95" s="633" t="s">
        <v>267</v>
      </c>
      <c r="K95" s="672"/>
      <c r="L95" s="673"/>
      <c r="M95" s="687" t="e">
        <f t="shared" ref="M95:N95" si="60">IF(M23=0,0,M87/M23)</f>
        <v>#REF!</v>
      </c>
      <c r="N95" s="688" t="e">
        <f t="shared" si="60"/>
        <v>#REF!</v>
      </c>
      <c r="O95" s="631" t="s">
        <v>267</v>
      </c>
      <c r="P95" s="703" t="e">
        <f t="shared" si="54"/>
        <v>#REF!</v>
      </c>
      <c r="S95" s="10"/>
      <c r="T95" s="10"/>
      <c r="U95" s="10"/>
      <c r="V95" s="10"/>
    </row>
    <row r="96" spans="1:25" ht="25.5">
      <c r="A96" s="193" t="s">
        <v>119</v>
      </c>
      <c r="B96" s="196" t="s">
        <v>91</v>
      </c>
      <c r="C96" s="277" t="s">
        <v>177</v>
      </c>
      <c r="D96" s="563" t="s">
        <v>267</v>
      </c>
      <c r="E96" s="564" t="s">
        <v>267</v>
      </c>
      <c r="F96" s="564" t="s">
        <v>267</v>
      </c>
      <c r="G96" s="565" t="s">
        <v>267</v>
      </c>
      <c r="H96" s="637" t="s">
        <v>267</v>
      </c>
      <c r="I96" s="638" t="s">
        <v>267</v>
      </c>
      <c r="J96" s="639" t="s">
        <v>267</v>
      </c>
      <c r="K96" s="672"/>
      <c r="L96" s="673"/>
      <c r="M96" s="571" t="e">
        <f t="shared" ref="M96:N96" si="61">IF(M94=0,0,M95/M94)</f>
        <v>#REF!</v>
      </c>
      <c r="N96" s="573" t="e">
        <f t="shared" si="61"/>
        <v>#REF!</v>
      </c>
      <c r="O96" s="637" t="s">
        <v>267</v>
      </c>
      <c r="P96" s="703" t="e">
        <f t="shared" si="54"/>
        <v>#REF!</v>
      </c>
      <c r="W96" s="10"/>
      <c r="X96" s="10"/>
      <c r="Y96" s="10"/>
    </row>
    <row r="97" spans="1:25">
      <c r="A97" s="193" t="s">
        <v>120</v>
      </c>
      <c r="B97" s="196" t="s">
        <v>92</v>
      </c>
      <c r="C97" s="277"/>
      <c r="D97" s="548" t="s">
        <v>267</v>
      </c>
      <c r="E97" s="549" t="s">
        <v>267</v>
      </c>
      <c r="F97" s="549" t="s">
        <v>267</v>
      </c>
      <c r="G97" s="550" t="s">
        <v>267</v>
      </c>
      <c r="H97" s="622" t="s">
        <v>267</v>
      </c>
      <c r="I97" s="623" t="s">
        <v>267</v>
      </c>
      <c r="J97" s="624" t="s">
        <v>267</v>
      </c>
      <c r="K97" s="672"/>
      <c r="L97" s="673"/>
      <c r="M97" s="536"/>
      <c r="N97" s="538"/>
      <c r="O97" s="622" t="s">
        <v>267</v>
      </c>
      <c r="P97" s="703" t="str">
        <f t="shared" si="54"/>
        <v>-</v>
      </c>
    </row>
    <row r="98" spans="1:25" ht="25.5">
      <c r="A98" s="193" t="s">
        <v>121</v>
      </c>
      <c r="B98" s="196" t="s">
        <v>93</v>
      </c>
      <c r="C98" s="277"/>
      <c r="D98" s="548" t="s">
        <v>267</v>
      </c>
      <c r="E98" s="549" t="s">
        <v>267</v>
      </c>
      <c r="F98" s="549" t="s">
        <v>267</v>
      </c>
      <c r="G98" s="550" t="s">
        <v>267</v>
      </c>
      <c r="H98" s="622" t="s">
        <v>267</v>
      </c>
      <c r="I98" s="623" t="s">
        <v>267</v>
      </c>
      <c r="J98" s="624" t="s">
        <v>267</v>
      </c>
      <c r="K98" s="672"/>
      <c r="L98" s="673"/>
      <c r="M98" s="536"/>
      <c r="N98" s="538"/>
      <c r="O98" s="622" t="s">
        <v>267</v>
      </c>
      <c r="P98" s="703" t="str">
        <f t="shared" si="54"/>
        <v>-</v>
      </c>
    </row>
    <row r="99" spans="1:25">
      <c r="A99" s="193" t="s">
        <v>122</v>
      </c>
      <c r="B99" s="196" t="s">
        <v>95</v>
      </c>
      <c r="C99" s="277" t="s">
        <v>178</v>
      </c>
      <c r="D99" s="557" t="s">
        <v>267</v>
      </c>
      <c r="E99" s="558" t="s">
        <v>267</v>
      </c>
      <c r="F99" s="558" t="s">
        <v>267</v>
      </c>
      <c r="G99" s="559" t="s">
        <v>267</v>
      </c>
      <c r="H99" s="631" t="s">
        <v>267</v>
      </c>
      <c r="I99" s="632" t="s">
        <v>267</v>
      </c>
      <c r="J99" s="633" t="s">
        <v>267</v>
      </c>
      <c r="K99" s="672"/>
      <c r="L99" s="673"/>
      <c r="M99" s="687"/>
      <c r="N99" s="688"/>
      <c r="O99" s="631" t="s">
        <v>267</v>
      </c>
      <c r="P99" s="703" t="str">
        <f t="shared" si="54"/>
        <v>-</v>
      </c>
    </row>
    <row r="100" spans="1:25">
      <c r="A100" s="206" t="s">
        <v>123</v>
      </c>
      <c r="B100" s="207" t="s">
        <v>3</v>
      </c>
      <c r="C100" s="279"/>
      <c r="D100" s="566" t="s">
        <v>267</v>
      </c>
      <c r="E100" s="567" t="s">
        <v>267</v>
      </c>
      <c r="F100" s="597">
        <v>0.05</v>
      </c>
      <c r="G100" s="598">
        <v>0.05</v>
      </c>
      <c r="H100" s="640" t="s">
        <v>267</v>
      </c>
      <c r="I100" s="641" t="s">
        <v>267</v>
      </c>
      <c r="J100" s="636">
        <f t="shared" ref="J100:J103" si="62">IF(F100=0,"-",G100/F100)</f>
        <v>1</v>
      </c>
      <c r="K100" s="674"/>
      <c r="L100" s="675"/>
      <c r="M100" s="692">
        <v>0.05</v>
      </c>
      <c r="N100" s="598">
        <v>0.05</v>
      </c>
      <c r="O100" s="704" t="s">
        <v>267</v>
      </c>
      <c r="P100" s="705">
        <f t="shared" si="54"/>
        <v>1</v>
      </c>
    </row>
    <row r="101" spans="1:25" ht="25.5">
      <c r="A101" s="193" t="s">
        <v>124</v>
      </c>
      <c r="B101" s="196" t="s">
        <v>304</v>
      </c>
      <c r="C101" s="277" t="s">
        <v>179</v>
      </c>
      <c r="D101" s="527">
        <f t="shared" ref="D101:G101" si="63">IF(D94=0,0,D100/D94)</f>
        <v>0</v>
      </c>
      <c r="E101" s="528">
        <f t="shared" si="63"/>
        <v>0</v>
      </c>
      <c r="F101" s="528">
        <f t="shared" si="63"/>
        <v>1</v>
      </c>
      <c r="G101" s="529">
        <f t="shared" si="63"/>
        <v>1</v>
      </c>
      <c r="H101" s="642" t="s">
        <v>267</v>
      </c>
      <c r="I101" s="643" t="s">
        <v>267</v>
      </c>
      <c r="J101" s="609">
        <f t="shared" si="62"/>
        <v>1</v>
      </c>
      <c r="K101" s="653"/>
      <c r="L101" s="609"/>
      <c r="M101" s="527">
        <f t="shared" ref="M101:N101" si="64">IF(M94=0,0,M100/M94)</f>
        <v>1</v>
      </c>
      <c r="N101" s="529">
        <f t="shared" si="64"/>
        <v>1</v>
      </c>
      <c r="O101" s="631" t="s">
        <v>267</v>
      </c>
      <c r="P101" s="696">
        <f t="shared" si="54"/>
        <v>1</v>
      </c>
    </row>
    <row r="102" spans="1:25" s="10" customFormat="1" ht="39">
      <c r="A102" s="191" t="s">
        <v>125</v>
      </c>
      <c r="B102" s="192" t="s">
        <v>393</v>
      </c>
      <c r="C102" s="276"/>
      <c r="D102" s="477"/>
      <c r="E102" s="478"/>
      <c r="F102" s="478"/>
      <c r="G102" s="479"/>
      <c r="H102" s="616" t="str">
        <f t="shared" ref="H102:I103" si="65">IF(D102=0,"-",E102/D102)</f>
        <v>-</v>
      </c>
      <c r="I102" s="617" t="str">
        <f t="shared" si="65"/>
        <v>-</v>
      </c>
      <c r="J102" s="618" t="str">
        <f t="shared" si="62"/>
        <v>-</v>
      </c>
      <c r="K102" s="656"/>
      <c r="L102" s="618"/>
      <c r="M102" s="477"/>
      <c r="N102" s="479"/>
      <c r="O102" s="701" t="str">
        <f t="shared" ref="O102:O103" si="66">IF(E102=0,"-",M102/E102)</f>
        <v>-</v>
      </c>
      <c r="P102" s="702" t="str">
        <f t="shared" si="54"/>
        <v>-</v>
      </c>
      <c r="S102" s="1"/>
      <c r="T102" s="1"/>
      <c r="U102" s="1"/>
      <c r="V102" s="1"/>
      <c r="W102" s="1"/>
      <c r="X102" s="1"/>
      <c r="Y102" s="1"/>
    </row>
    <row r="103" spans="1:25">
      <c r="A103" s="206" t="s">
        <v>126</v>
      </c>
      <c r="B103" s="207" t="s">
        <v>2</v>
      </c>
      <c r="C103" s="279"/>
      <c r="D103" s="595"/>
      <c r="E103" s="596"/>
      <c r="F103" s="597">
        <v>0.15</v>
      </c>
      <c r="G103" s="598">
        <f>F108</f>
        <v>0.15</v>
      </c>
      <c r="H103" s="634" t="str">
        <f t="shared" si="65"/>
        <v>-</v>
      </c>
      <c r="I103" s="635" t="str">
        <f t="shared" si="65"/>
        <v>-</v>
      </c>
      <c r="J103" s="636">
        <f t="shared" si="62"/>
        <v>1</v>
      </c>
      <c r="K103" s="674"/>
      <c r="L103" s="675"/>
      <c r="M103" s="693">
        <v>0.15</v>
      </c>
      <c r="N103" s="694">
        <f>M108</f>
        <v>0.15</v>
      </c>
      <c r="O103" s="706" t="str">
        <f t="shared" si="66"/>
        <v>-</v>
      </c>
      <c r="P103" s="707">
        <f t="shared" si="54"/>
        <v>1</v>
      </c>
    </row>
    <row r="104" spans="1:25">
      <c r="A104" s="193" t="s">
        <v>127</v>
      </c>
      <c r="B104" s="196" t="s">
        <v>96</v>
      </c>
      <c r="C104" s="277" t="s">
        <v>180</v>
      </c>
      <c r="D104" s="557" t="s">
        <v>267</v>
      </c>
      <c r="E104" s="558" t="s">
        <v>267</v>
      </c>
      <c r="F104" s="558" t="s">
        <v>267</v>
      </c>
      <c r="G104" s="559" t="s">
        <v>267</v>
      </c>
      <c r="H104" s="631" t="s">
        <v>267</v>
      </c>
      <c r="I104" s="632" t="s">
        <v>267</v>
      </c>
      <c r="J104" s="633" t="s">
        <v>267</v>
      </c>
      <c r="K104" s="672"/>
      <c r="L104" s="673"/>
      <c r="M104" s="687"/>
      <c r="N104" s="688"/>
      <c r="O104" s="631" t="s">
        <v>267</v>
      </c>
      <c r="P104" s="703" t="str">
        <f t="shared" si="54"/>
        <v>-</v>
      </c>
      <c r="S104" s="10"/>
      <c r="T104" s="10"/>
      <c r="U104" s="10"/>
      <c r="V104" s="10"/>
    </row>
    <row r="105" spans="1:25" ht="25.5">
      <c r="A105" s="193" t="s">
        <v>128</v>
      </c>
      <c r="B105" s="196" t="s">
        <v>91</v>
      </c>
      <c r="C105" s="277" t="s">
        <v>181</v>
      </c>
      <c r="D105" s="563" t="s">
        <v>267</v>
      </c>
      <c r="E105" s="564" t="s">
        <v>267</v>
      </c>
      <c r="F105" s="564" t="s">
        <v>267</v>
      </c>
      <c r="G105" s="565" t="s">
        <v>267</v>
      </c>
      <c r="H105" s="637" t="s">
        <v>267</v>
      </c>
      <c r="I105" s="638" t="s">
        <v>267</v>
      </c>
      <c r="J105" s="639" t="s">
        <v>267</v>
      </c>
      <c r="K105" s="672"/>
      <c r="L105" s="673"/>
      <c r="M105" s="571"/>
      <c r="N105" s="573"/>
      <c r="O105" s="637" t="s">
        <v>267</v>
      </c>
      <c r="P105" s="703" t="str">
        <f t="shared" si="54"/>
        <v>-</v>
      </c>
      <c r="W105" s="10"/>
      <c r="X105" s="10"/>
      <c r="Y105" s="10"/>
    </row>
    <row r="106" spans="1:25">
      <c r="A106" s="193" t="s">
        <v>129</v>
      </c>
      <c r="B106" s="196" t="s">
        <v>92</v>
      </c>
      <c r="C106" s="277"/>
      <c r="D106" s="548" t="s">
        <v>267</v>
      </c>
      <c r="E106" s="549" t="s">
        <v>267</v>
      </c>
      <c r="F106" s="549" t="s">
        <v>267</v>
      </c>
      <c r="G106" s="550" t="s">
        <v>267</v>
      </c>
      <c r="H106" s="622" t="s">
        <v>267</v>
      </c>
      <c r="I106" s="623" t="s">
        <v>267</v>
      </c>
      <c r="J106" s="624" t="s">
        <v>267</v>
      </c>
      <c r="K106" s="672"/>
      <c r="L106" s="673"/>
      <c r="M106" s="536"/>
      <c r="N106" s="538"/>
      <c r="O106" s="622" t="s">
        <v>267</v>
      </c>
      <c r="P106" s="703" t="str">
        <f t="shared" si="54"/>
        <v>-</v>
      </c>
    </row>
    <row r="107" spans="1:25">
      <c r="A107" s="193" t="s">
        <v>130</v>
      </c>
      <c r="B107" s="196" t="s">
        <v>95</v>
      </c>
      <c r="C107" s="277" t="s">
        <v>182</v>
      </c>
      <c r="D107" s="557" t="s">
        <v>267</v>
      </c>
      <c r="E107" s="558" t="s">
        <v>267</v>
      </c>
      <c r="F107" s="558" t="s">
        <v>267</v>
      </c>
      <c r="G107" s="559" t="s">
        <v>267</v>
      </c>
      <c r="H107" s="631" t="s">
        <v>267</v>
      </c>
      <c r="I107" s="632" t="s">
        <v>267</v>
      </c>
      <c r="J107" s="633" t="s">
        <v>267</v>
      </c>
      <c r="K107" s="672"/>
      <c r="L107" s="673"/>
      <c r="M107" s="687"/>
      <c r="N107" s="688"/>
      <c r="O107" s="631" t="s">
        <v>267</v>
      </c>
      <c r="P107" s="703" t="str">
        <f t="shared" si="54"/>
        <v>-</v>
      </c>
    </row>
    <row r="108" spans="1:25">
      <c r="A108" s="206" t="s">
        <v>131</v>
      </c>
      <c r="B108" s="207" t="s">
        <v>3</v>
      </c>
      <c r="C108" s="279"/>
      <c r="D108" s="566" t="s">
        <v>267</v>
      </c>
      <c r="E108" s="596"/>
      <c r="F108" s="597">
        <v>0.15</v>
      </c>
      <c r="G108" s="598">
        <v>0.15</v>
      </c>
      <c r="H108" s="640" t="s">
        <v>267</v>
      </c>
      <c r="I108" s="641" t="s">
        <v>267</v>
      </c>
      <c r="J108" s="636">
        <f t="shared" ref="J108:J116" si="67">IF(F108=0,"-",G108/F108)</f>
        <v>1</v>
      </c>
      <c r="K108" s="674"/>
      <c r="L108" s="675"/>
      <c r="M108" s="693">
        <v>0.15</v>
      </c>
      <c r="N108" s="694">
        <v>0.15</v>
      </c>
      <c r="O108" s="640" t="s">
        <v>267</v>
      </c>
      <c r="P108" s="707">
        <f t="shared" si="54"/>
        <v>1</v>
      </c>
    </row>
    <row r="109" spans="1:25" ht="25.5">
      <c r="A109" s="193" t="s">
        <v>132</v>
      </c>
      <c r="B109" s="196" t="s">
        <v>304</v>
      </c>
      <c r="C109" s="277" t="s">
        <v>183</v>
      </c>
      <c r="D109" s="571">
        <f t="shared" ref="D109:G109" si="68">IF(D103=0,0,D108/D103)</f>
        <v>0</v>
      </c>
      <c r="E109" s="572">
        <f t="shared" si="68"/>
        <v>0</v>
      </c>
      <c r="F109" s="572">
        <f t="shared" si="68"/>
        <v>1</v>
      </c>
      <c r="G109" s="573">
        <f t="shared" si="68"/>
        <v>1</v>
      </c>
      <c r="H109" s="642" t="s">
        <v>267</v>
      </c>
      <c r="I109" s="643" t="s">
        <v>267</v>
      </c>
      <c r="J109" s="609">
        <f t="shared" si="67"/>
        <v>1</v>
      </c>
      <c r="K109" s="653"/>
      <c r="L109" s="609"/>
      <c r="M109" s="571">
        <f t="shared" ref="M109:N109" si="69">M108/M103</f>
        <v>1</v>
      </c>
      <c r="N109" s="573">
        <f t="shared" si="69"/>
        <v>1</v>
      </c>
      <c r="O109" s="631" t="s">
        <v>267</v>
      </c>
      <c r="P109" s="696">
        <f t="shared" si="54"/>
        <v>1</v>
      </c>
    </row>
    <row r="110" spans="1:25" s="10" customFormat="1" ht="25.5">
      <c r="A110" s="191" t="s">
        <v>133</v>
      </c>
      <c r="B110" s="197" t="s">
        <v>98</v>
      </c>
      <c r="C110" s="276" t="s">
        <v>188</v>
      </c>
      <c r="D110" s="477" t="e">
        <f t="shared" ref="D110:E110" si="70">D111+D114</f>
        <v>#REF!</v>
      </c>
      <c r="E110" s="478" t="e">
        <f t="shared" si="70"/>
        <v>#REF!</v>
      </c>
      <c r="F110" s="478" t="e">
        <f t="shared" ref="F110:G110" si="71">F111+F114</f>
        <v>#REF!</v>
      </c>
      <c r="G110" s="479" t="e">
        <f t="shared" si="71"/>
        <v>#REF!</v>
      </c>
      <c r="H110" s="616" t="e">
        <f t="shared" ref="H110:I116" si="72">IF(D110=0,"-",E110/D110)</f>
        <v>#REF!</v>
      </c>
      <c r="I110" s="617" t="e">
        <f t="shared" si="72"/>
        <v>#REF!</v>
      </c>
      <c r="J110" s="618" t="e">
        <f t="shared" si="67"/>
        <v>#REF!</v>
      </c>
      <c r="K110" s="656"/>
      <c r="L110" s="618"/>
      <c r="M110" s="477" t="e">
        <f t="shared" ref="M110:N110" si="73">M111+M114</f>
        <v>#REF!</v>
      </c>
      <c r="N110" s="479" t="e">
        <f t="shared" si="73"/>
        <v>#REF!</v>
      </c>
      <c r="O110" s="701" t="e">
        <f t="shared" ref="O110:O116" si="74">IF(E110=0,"-",M110/E110)</f>
        <v>#REF!</v>
      </c>
      <c r="P110" s="702" t="e">
        <f t="shared" si="54"/>
        <v>#REF!</v>
      </c>
      <c r="S110" s="1"/>
      <c r="T110" s="1"/>
      <c r="U110" s="1"/>
      <c r="V110" s="1"/>
      <c r="W110" s="1"/>
      <c r="X110" s="1"/>
      <c r="Y110" s="1"/>
    </row>
    <row r="111" spans="1:25">
      <c r="A111" s="193" t="s">
        <v>134</v>
      </c>
      <c r="B111" s="195" t="s">
        <v>5</v>
      </c>
      <c r="C111" s="277"/>
      <c r="D111" s="536" t="e">
        <f>'годовая смета'!#REF!</f>
        <v>#REF!</v>
      </c>
      <c r="E111" s="537" t="e">
        <f>'годовая смета'!#REF!</f>
        <v>#REF!</v>
      </c>
      <c r="F111" s="537" t="e">
        <f t="shared" ref="F111:G111" si="75">SUM(F112:F113)</f>
        <v>#REF!</v>
      </c>
      <c r="G111" s="538" t="e">
        <f t="shared" si="75"/>
        <v>#REF!</v>
      </c>
      <c r="H111" s="607" t="e">
        <f t="shared" si="72"/>
        <v>#REF!</v>
      </c>
      <c r="I111" s="608" t="e">
        <f t="shared" si="72"/>
        <v>#REF!</v>
      </c>
      <c r="J111" s="609" t="e">
        <f t="shared" si="67"/>
        <v>#REF!</v>
      </c>
      <c r="K111" s="653"/>
      <c r="L111" s="609"/>
      <c r="M111" s="536" t="e">
        <f t="shared" ref="M111:N111" si="76">SUM(M112:M113)</f>
        <v>#REF!</v>
      </c>
      <c r="N111" s="538" t="e">
        <f t="shared" si="76"/>
        <v>#REF!</v>
      </c>
      <c r="O111" s="695" t="e">
        <f t="shared" si="74"/>
        <v>#REF!</v>
      </c>
      <c r="P111" s="696" t="e">
        <f t="shared" si="54"/>
        <v>#REF!</v>
      </c>
    </row>
    <row r="112" spans="1:25" s="87" customFormat="1" outlineLevel="1">
      <c r="A112" s="206"/>
      <c r="B112" s="208" t="s">
        <v>368</v>
      </c>
      <c r="C112" s="279"/>
      <c r="D112" s="574"/>
      <c r="E112" s="575"/>
      <c r="F112" s="575" t="e">
        <f>(E111/12*M7+E111/12*M8*(F100/F94)*(ВП!F100/ВП!F94))*F25/E25</f>
        <v>#REF!</v>
      </c>
      <c r="G112" s="576" t="e">
        <f>(F111/12*N7+F111/12*N8*(G100/G94)*(ВП!G100/ВП!G94))*G25/F25</f>
        <v>#REF!</v>
      </c>
      <c r="H112" s="634" t="str">
        <f t="shared" si="72"/>
        <v>-</v>
      </c>
      <c r="I112" s="635" t="str">
        <f t="shared" si="72"/>
        <v>-</v>
      </c>
      <c r="J112" s="636" t="e">
        <f t="shared" si="67"/>
        <v>#REF!</v>
      </c>
      <c r="K112" s="666"/>
      <c r="L112" s="636"/>
      <c r="M112" s="574" t="e">
        <f>(E111/12*M7+E111/12*M8*(M100/M94)*(ВП!M105/ВП!M100))*M25/E25</f>
        <v>#REF!</v>
      </c>
      <c r="N112" s="576" t="e">
        <f>(F111/12*N7+F111/12*N8*(N100/N94)*(ВП!N105/ВП!N100))*N25/F25</f>
        <v>#REF!</v>
      </c>
      <c r="O112" s="706" t="str">
        <f t="shared" si="74"/>
        <v>-</v>
      </c>
      <c r="P112" s="707" t="e">
        <f t="shared" si="54"/>
        <v>#REF!</v>
      </c>
      <c r="S112" s="10"/>
      <c r="T112" s="10"/>
      <c r="U112" s="10"/>
      <c r="V112" s="10"/>
      <c r="W112" s="1"/>
      <c r="X112" s="1"/>
      <c r="Y112" s="1"/>
    </row>
    <row r="113" spans="1:25" s="87" customFormat="1" outlineLevel="1">
      <c r="A113" s="206"/>
      <c r="B113" s="208" t="s">
        <v>369</v>
      </c>
      <c r="C113" s="279"/>
      <c r="D113" s="574"/>
      <c r="E113" s="575"/>
      <c r="F113" s="575"/>
      <c r="G113" s="576"/>
      <c r="H113" s="634" t="str">
        <f t="shared" si="72"/>
        <v>-</v>
      </c>
      <c r="I113" s="635" t="str">
        <f t="shared" si="72"/>
        <v>-</v>
      </c>
      <c r="J113" s="636" t="str">
        <f t="shared" si="67"/>
        <v>-</v>
      </c>
      <c r="K113" s="666"/>
      <c r="L113" s="636"/>
      <c r="M113" s="574"/>
      <c r="N113" s="576"/>
      <c r="O113" s="706" t="str">
        <f t="shared" si="74"/>
        <v>-</v>
      </c>
      <c r="P113" s="707" t="str">
        <f t="shared" si="54"/>
        <v>-</v>
      </c>
      <c r="S113" s="1"/>
      <c r="T113" s="1"/>
      <c r="U113" s="1"/>
      <c r="V113" s="1"/>
      <c r="W113" s="10"/>
      <c r="X113" s="10"/>
      <c r="Y113" s="10"/>
    </row>
    <row r="114" spans="1:25">
      <c r="A114" s="193" t="s">
        <v>135</v>
      </c>
      <c r="B114" s="195" t="s">
        <v>6</v>
      </c>
      <c r="C114" s="277"/>
      <c r="D114" s="536" t="e">
        <f>'годовая смета'!#REF!</f>
        <v>#REF!</v>
      </c>
      <c r="E114" s="537" t="e">
        <f>'годовая смета'!#REF!</f>
        <v>#REF!</v>
      </c>
      <c r="F114" s="537" t="e">
        <f t="shared" ref="F114:G114" si="77">SUM(F115:F116)</f>
        <v>#REF!</v>
      </c>
      <c r="G114" s="538" t="e">
        <f t="shared" si="77"/>
        <v>#REF!</v>
      </c>
      <c r="H114" s="607" t="e">
        <f t="shared" si="72"/>
        <v>#REF!</v>
      </c>
      <c r="I114" s="608" t="e">
        <f t="shared" si="72"/>
        <v>#REF!</v>
      </c>
      <c r="J114" s="609" t="e">
        <f t="shared" si="67"/>
        <v>#REF!</v>
      </c>
      <c r="K114" s="653"/>
      <c r="L114" s="609"/>
      <c r="M114" s="536" t="e">
        <f t="shared" ref="M114:N114" si="78">SUM(M115:M116)</f>
        <v>#REF!</v>
      </c>
      <c r="N114" s="538" t="e">
        <f t="shared" si="78"/>
        <v>#REF!</v>
      </c>
      <c r="O114" s="695" t="e">
        <f t="shared" si="74"/>
        <v>#REF!</v>
      </c>
      <c r="P114" s="696" t="e">
        <f t="shared" si="54"/>
        <v>#REF!</v>
      </c>
      <c r="S114" s="87"/>
      <c r="T114" s="87"/>
      <c r="U114" s="87"/>
      <c r="V114" s="87"/>
    </row>
    <row r="115" spans="1:25" s="87" customFormat="1" outlineLevel="1">
      <c r="A115" s="206" t="s">
        <v>134</v>
      </c>
      <c r="B115" s="208" t="s">
        <v>368</v>
      </c>
      <c r="C115" s="279"/>
      <c r="D115" s="574"/>
      <c r="E115" s="575"/>
      <c r="F115" s="575" t="e">
        <f>(E114/12*M7+E114/12*M8*(F108/F103)*(ВП!F108/ВП!F103))*F26/E26</f>
        <v>#REF!</v>
      </c>
      <c r="G115" s="576" t="e">
        <f>(F114/12*N7+F114/12*N8*(G108/G103)*(ВП!G108/ВП!G103))*G26/F26</f>
        <v>#REF!</v>
      </c>
      <c r="H115" s="634" t="str">
        <f t="shared" si="72"/>
        <v>-</v>
      </c>
      <c r="I115" s="635" t="str">
        <f t="shared" si="72"/>
        <v>-</v>
      </c>
      <c r="J115" s="636" t="e">
        <f t="shared" si="67"/>
        <v>#REF!</v>
      </c>
      <c r="K115" s="666"/>
      <c r="L115" s="636"/>
      <c r="M115" s="574" t="e">
        <f>(E114/12*M7+E114/12*M8*(M108/M103)*(ВП!M108/ВП!M103))*M26/E26</f>
        <v>#REF!</v>
      </c>
      <c r="N115" s="576" t="e">
        <f>(F114/12*N7+F114/12*N8*(N108/N103)*(ВП!N108/ВП!N103))*N26/F26</f>
        <v>#REF!</v>
      </c>
      <c r="O115" s="706" t="str">
        <f t="shared" si="74"/>
        <v>-</v>
      </c>
      <c r="P115" s="707" t="e">
        <f t="shared" si="54"/>
        <v>#REF!</v>
      </c>
    </row>
    <row r="116" spans="1:25" s="87" customFormat="1" outlineLevel="1">
      <c r="A116" s="206" t="s">
        <v>135</v>
      </c>
      <c r="B116" s="208" t="s">
        <v>369</v>
      </c>
      <c r="C116" s="279"/>
      <c r="D116" s="574"/>
      <c r="E116" s="575"/>
      <c r="F116" s="575"/>
      <c r="G116" s="576"/>
      <c r="H116" s="634" t="str">
        <f t="shared" si="72"/>
        <v>-</v>
      </c>
      <c r="I116" s="635" t="str">
        <f t="shared" si="72"/>
        <v>-</v>
      </c>
      <c r="J116" s="636" t="str">
        <f t="shared" si="67"/>
        <v>-</v>
      </c>
      <c r="K116" s="666"/>
      <c r="L116" s="636"/>
      <c r="M116" s="574"/>
      <c r="N116" s="576"/>
      <c r="O116" s="706" t="str">
        <f t="shared" si="74"/>
        <v>-</v>
      </c>
      <c r="P116" s="707" t="str">
        <f t="shared" si="54"/>
        <v>-</v>
      </c>
      <c r="S116" s="1"/>
      <c r="T116" s="1"/>
      <c r="U116" s="1"/>
      <c r="V116" s="1"/>
    </row>
    <row r="117" spans="1:25" s="63" customFormat="1" ht="26.25" outlineLevel="1">
      <c r="A117" s="513" t="s">
        <v>136</v>
      </c>
      <c r="B117" s="514" t="s">
        <v>519</v>
      </c>
      <c r="C117" s="515"/>
      <c r="D117" s="577"/>
      <c r="E117" s="578"/>
      <c r="F117" s="578"/>
      <c r="G117" s="579"/>
      <c r="H117" s="644"/>
      <c r="I117" s="645"/>
      <c r="J117" s="646"/>
      <c r="K117" s="668"/>
      <c r="L117" s="646"/>
      <c r="M117" s="577"/>
      <c r="N117" s="579"/>
      <c r="O117" s="708"/>
      <c r="P117" s="709" t="str">
        <f t="shared" si="54"/>
        <v>-</v>
      </c>
      <c r="S117" s="87"/>
      <c r="T117" s="87"/>
      <c r="U117" s="87"/>
      <c r="V117" s="87"/>
      <c r="W117" s="1"/>
      <c r="X117" s="1"/>
      <c r="Y117" s="1"/>
    </row>
    <row r="118" spans="1:25" s="10" customFormat="1" ht="25.5">
      <c r="A118" s="191" t="s">
        <v>137</v>
      </c>
      <c r="B118" s="197" t="s">
        <v>99</v>
      </c>
      <c r="C118" s="276"/>
      <c r="D118" s="580"/>
      <c r="E118" s="581"/>
      <c r="F118" s="581"/>
      <c r="G118" s="582"/>
      <c r="H118" s="616" t="str">
        <f t="shared" ref="H118:J123" si="79">IF(D118=0,"-",E118/D118)</f>
        <v>-</v>
      </c>
      <c r="I118" s="617" t="str">
        <f t="shared" si="79"/>
        <v>-</v>
      </c>
      <c r="J118" s="618" t="str">
        <f t="shared" si="79"/>
        <v>-</v>
      </c>
      <c r="K118" s="656"/>
      <c r="L118" s="618"/>
      <c r="M118" s="580"/>
      <c r="N118" s="582"/>
      <c r="O118" s="701" t="str">
        <f t="shared" ref="O118:O123" si="80">IF(E118=0,"-",M118/E118)</f>
        <v>-</v>
      </c>
      <c r="P118" s="702" t="str">
        <f t="shared" si="54"/>
        <v>-</v>
      </c>
      <c r="S118" s="87"/>
      <c r="T118" s="87"/>
      <c r="U118" s="87"/>
      <c r="V118" s="87"/>
      <c r="W118" s="87"/>
      <c r="X118" s="87"/>
      <c r="Y118" s="87"/>
    </row>
    <row r="119" spans="1:25" s="10" customFormat="1" ht="57.75" customHeight="1">
      <c r="A119" s="409" t="s">
        <v>140</v>
      </c>
      <c r="B119" s="415" t="s">
        <v>536</v>
      </c>
      <c r="C119" s="276"/>
      <c r="D119" s="580" t="e">
        <f>D110-D27+D117</f>
        <v>#REF!</v>
      </c>
      <c r="E119" s="581" t="e">
        <f t="shared" ref="E119:G119" si="81">E110-E27</f>
        <v>#REF!</v>
      </c>
      <c r="F119" s="581" t="e">
        <f t="shared" si="81"/>
        <v>#REF!</v>
      </c>
      <c r="G119" s="582" t="e">
        <f t="shared" si="81"/>
        <v>#REF!</v>
      </c>
      <c r="H119" s="616" t="e">
        <f t="shared" si="79"/>
        <v>#REF!</v>
      </c>
      <c r="I119" s="617" t="e">
        <f t="shared" si="79"/>
        <v>#REF!</v>
      </c>
      <c r="J119" s="618" t="e">
        <f t="shared" si="79"/>
        <v>#REF!</v>
      </c>
      <c r="K119" s="656"/>
      <c r="L119" s="618"/>
      <c r="M119" s="580" t="e">
        <f t="shared" ref="M119:N119" si="82">M110-M27</f>
        <v>#REF!</v>
      </c>
      <c r="N119" s="582" t="e">
        <f t="shared" si="82"/>
        <v>#REF!</v>
      </c>
      <c r="O119" s="701" t="e">
        <f t="shared" si="80"/>
        <v>#REF!</v>
      </c>
      <c r="P119" s="702" t="e">
        <f t="shared" si="54"/>
        <v>#REF!</v>
      </c>
      <c r="S119" s="87"/>
      <c r="T119" s="87"/>
      <c r="U119" s="87"/>
      <c r="V119" s="87"/>
      <c r="W119" s="87"/>
      <c r="X119" s="87"/>
      <c r="Y119" s="87"/>
    </row>
    <row r="120" spans="1:25" s="10" customFormat="1" ht="39">
      <c r="A120" s="191" t="s">
        <v>141</v>
      </c>
      <c r="B120" s="192" t="s">
        <v>529</v>
      </c>
      <c r="C120" s="276"/>
      <c r="D120" s="477" t="e">
        <f>D110+D117-D68</f>
        <v>#REF!</v>
      </c>
      <c r="E120" s="478" t="e">
        <f t="shared" ref="E120:G120" si="83">E110+E117-E68</f>
        <v>#REF!</v>
      </c>
      <c r="F120" s="478" t="e">
        <f t="shared" si="83"/>
        <v>#REF!</v>
      </c>
      <c r="G120" s="479" t="e">
        <f t="shared" si="83"/>
        <v>#REF!</v>
      </c>
      <c r="H120" s="616" t="e">
        <f t="shared" si="79"/>
        <v>#REF!</v>
      </c>
      <c r="I120" s="617" t="e">
        <f t="shared" si="79"/>
        <v>#REF!</v>
      </c>
      <c r="J120" s="618" t="e">
        <f t="shared" si="79"/>
        <v>#REF!</v>
      </c>
      <c r="K120" s="656"/>
      <c r="L120" s="618"/>
      <c r="M120" s="477" t="e">
        <f t="shared" ref="M120:N120" si="84">M110+M117-M68</f>
        <v>#REF!</v>
      </c>
      <c r="N120" s="479" t="e">
        <f t="shared" si="84"/>
        <v>#REF!</v>
      </c>
      <c r="O120" s="701" t="e">
        <f t="shared" si="80"/>
        <v>#REF!</v>
      </c>
      <c r="P120" s="702" t="e">
        <f t="shared" si="54"/>
        <v>#REF!</v>
      </c>
      <c r="S120" s="63"/>
      <c r="T120" s="63"/>
      <c r="U120" s="63"/>
      <c r="V120" s="63"/>
      <c r="W120" s="87"/>
      <c r="X120" s="87"/>
      <c r="Y120" s="87"/>
    </row>
    <row r="121" spans="1:25" s="10" customFormat="1">
      <c r="A121" s="191" t="s">
        <v>142</v>
      </c>
      <c r="B121" s="200" t="s">
        <v>520</v>
      </c>
      <c r="C121" s="276" t="s">
        <v>542</v>
      </c>
      <c r="D121" s="583" t="e">
        <f t="shared" ref="D121:G121" si="85">IF(D68=0,0,D120/D68)</f>
        <v>#REF!</v>
      </c>
      <c r="E121" s="584" t="e">
        <f t="shared" si="85"/>
        <v>#REF!</v>
      </c>
      <c r="F121" s="584" t="e">
        <f t="shared" si="85"/>
        <v>#REF!</v>
      </c>
      <c r="G121" s="585" t="e">
        <f t="shared" si="85"/>
        <v>#REF!</v>
      </c>
      <c r="H121" s="616" t="e">
        <f t="shared" si="79"/>
        <v>#REF!</v>
      </c>
      <c r="I121" s="617" t="e">
        <f t="shared" si="79"/>
        <v>#REF!</v>
      </c>
      <c r="J121" s="618" t="e">
        <f t="shared" si="79"/>
        <v>#REF!</v>
      </c>
      <c r="K121" s="656"/>
      <c r="L121" s="618"/>
      <c r="M121" s="583" t="e">
        <f t="shared" ref="M121:N121" si="86">IF(M68=0,0,M120/M68)</f>
        <v>#REF!</v>
      </c>
      <c r="N121" s="585" t="e">
        <f t="shared" si="86"/>
        <v>#REF!</v>
      </c>
      <c r="O121" s="701" t="e">
        <f t="shared" si="80"/>
        <v>#REF!</v>
      </c>
      <c r="P121" s="702" t="e">
        <f t="shared" si="54"/>
        <v>#REF!</v>
      </c>
      <c r="S121" s="1"/>
      <c r="T121" s="1"/>
      <c r="U121" s="1"/>
      <c r="V121" s="1"/>
    </row>
    <row r="122" spans="1:25" s="10" customFormat="1">
      <c r="A122" s="191" t="s">
        <v>271</v>
      </c>
      <c r="B122" s="201" t="s">
        <v>101</v>
      </c>
      <c r="C122" s="276"/>
      <c r="D122" s="586"/>
      <c r="E122" s="587"/>
      <c r="F122" s="587"/>
      <c r="G122" s="588"/>
      <c r="H122" s="616" t="str">
        <f t="shared" si="79"/>
        <v>-</v>
      </c>
      <c r="I122" s="617" t="str">
        <f t="shared" si="79"/>
        <v>-</v>
      </c>
      <c r="J122" s="618" t="str">
        <f t="shared" si="79"/>
        <v>-</v>
      </c>
      <c r="K122" s="656"/>
      <c r="L122" s="618"/>
      <c r="M122" s="586"/>
      <c r="N122" s="588"/>
      <c r="O122" s="701" t="str">
        <f t="shared" si="80"/>
        <v>-</v>
      </c>
      <c r="P122" s="702" t="str">
        <f t="shared" si="54"/>
        <v>-</v>
      </c>
      <c r="S122" s="1"/>
      <c r="T122" s="1"/>
      <c r="U122" s="1"/>
      <c r="V122" s="1"/>
      <c r="W122" s="1"/>
      <c r="X122" s="1"/>
      <c r="Y122" s="1"/>
    </row>
    <row r="123" spans="1:25" s="10" customFormat="1" ht="27" customHeight="1" thickBot="1">
      <c r="A123" s="202" t="s">
        <v>272</v>
      </c>
      <c r="B123" s="203" t="s">
        <v>100</v>
      </c>
      <c r="C123" s="280" t="s">
        <v>543</v>
      </c>
      <c r="D123" s="589" t="e">
        <f>D120+D122</f>
        <v>#REF!</v>
      </c>
      <c r="E123" s="590" t="e">
        <f t="shared" ref="E123:G123" si="87">E120+E122</f>
        <v>#REF!</v>
      </c>
      <c r="F123" s="590" t="e">
        <f t="shared" si="87"/>
        <v>#REF!</v>
      </c>
      <c r="G123" s="591" t="e">
        <f t="shared" si="87"/>
        <v>#REF!</v>
      </c>
      <c r="H123" s="647" t="e">
        <f t="shared" si="79"/>
        <v>#REF!</v>
      </c>
      <c r="I123" s="648" t="e">
        <f t="shared" si="79"/>
        <v>#REF!</v>
      </c>
      <c r="J123" s="649" t="e">
        <f t="shared" si="79"/>
        <v>#REF!</v>
      </c>
      <c r="K123" s="669"/>
      <c r="L123" s="649"/>
      <c r="M123" s="589" t="e">
        <f t="shared" ref="M123:N123" si="88">M120+M122</f>
        <v>#REF!</v>
      </c>
      <c r="N123" s="591" t="e">
        <f t="shared" si="88"/>
        <v>#REF!</v>
      </c>
      <c r="O123" s="710" t="e">
        <f t="shared" si="80"/>
        <v>#REF!</v>
      </c>
      <c r="P123" s="711" t="e">
        <f t="shared" si="54"/>
        <v>#REF!</v>
      </c>
      <c r="W123" s="1"/>
      <c r="X123" s="1"/>
      <c r="Y123" s="1"/>
    </row>
    <row r="124" spans="1:25">
      <c r="S124" s="10"/>
      <c r="T124" s="10"/>
      <c r="U124" s="10"/>
      <c r="V124" s="10"/>
      <c r="W124" s="10"/>
      <c r="X124" s="10"/>
      <c r="Y124" s="10"/>
    </row>
    <row r="125" spans="1:25" ht="30" outlineLevel="1">
      <c r="B125" s="88" t="s">
        <v>370</v>
      </c>
      <c r="S125" s="10"/>
      <c r="T125" s="10"/>
      <c r="U125" s="10"/>
      <c r="V125" s="10"/>
      <c r="W125" s="10"/>
      <c r="X125" s="10"/>
      <c r="Y125" s="10"/>
    </row>
    <row r="126" spans="1:25" s="89" customFormat="1" outlineLevel="1">
      <c r="B126" s="90" t="s">
        <v>5</v>
      </c>
      <c r="C126" s="91"/>
      <c r="S126" s="1"/>
      <c r="T126" s="1"/>
      <c r="U126" s="1"/>
      <c r="V126" s="1"/>
      <c r="W126" s="10"/>
      <c r="X126" s="10"/>
      <c r="Y126" s="10"/>
    </row>
    <row r="127" spans="1:25" s="89" customFormat="1" outlineLevel="1">
      <c r="B127" s="90" t="s">
        <v>6</v>
      </c>
      <c r="D127" s="92">
        <v>0</v>
      </c>
      <c r="E127" s="92">
        <f t="shared" ref="E127:G127" si="89">D127</f>
        <v>0</v>
      </c>
      <c r="F127" s="92">
        <f t="shared" si="89"/>
        <v>0</v>
      </c>
      <c r="G127" s="92">
        <f t="shared" si="89"/>
        <v>0</v>
      </c>
      <c r="H127" s="92"/>
      <c r="I127" s="92"/>
      <c r="J127" s="92"/>
      <c r="K127" s="92"/>
      <c r="L127" s="92"/>
      <c r="M127" s="130">
        <v>0</v>
      </c>
      <c r="N127" s="130">
        <f t="shared" ref="N127" si="90">M127</f>
        <v>0</v>
      </c>
      <c r="S127" s="1"/>
      <c r="T127" s="1"/>
      <c r="U127" s="1"/>
      <c r="V127" s="1"/>
      <c r="W127" s="1"/>
      <c r="X127" s="1"/>
      <c r="Y127" s="1"/>
    </row>
    <row r="128" spans="1:25">
      <c r="S128" s="89"/>
      <c r="T128" s="89"/>
      <c r="U128" s="89"/>
      <c r="V128" s="89"/>
    </row>
    <row r="129" spans="19:25">
      <c r="S129" s="89"/>
      <c r="T129" s="89"/>
      <c r="U129" s="89"/>
      <c r="V129" s="89"/>
      <c r="W129" s="89"/>
      <c r="X129" s="89"/>
      <c r="Y129" s="89"/>
    </row>
    <row r="130" spans="19:25">
      <c r="W130" s="89"/>
      <c r="X130" s="89"/>
      <c r="Y130" s="89"/>
    </row>
  </sheetData>
  <mergeCells count="13">
    <mergeCell ref="O20:P20"/>
    <mergeCell ref="M20:N20"/>
    <mergeCell ref="M19:P19"/>
    <mergeCell ref="A2:L2"/>
    <mergeCell ref="A3:L3"/>
    <mergeCell ref="A4:L4"/>
    <mergeCell ref="A19:A21"/>
    <mergeCell ref="B19:B21"/>
    <mergeCell ref="C19:C21"/>
    <mergeCell ref="A5:L5"/>
    <mergeCell ref="D20:G20"/>
    <mergeCell ref="H20:J20"/>
    <mergeCell ref="D19:J19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theme="3" tint="0.59999389629810485"/>
  </sheetPr>
  <dimension ref="A2:AB123"/>
  <sheetViews>
    <sheetView zoomScale="80" zoomScaleNormal="80" workbookViewId="0">
      <pane xSplit="3" ySplit="21" topLeftCell="I64" activePane="bottomRight" state="frozen"/>
      <selection activeCell="F121" sqref="F121"/>
      <selection pane="topRight" activeCell="F121" sqref="F121"/>
      <selection pane="bottomLeft" activeCell="F121" sqref="F121"/>
      <selection pane="bottomRight" activeCell="S33" sqref="S33:T35"/>
    </sheetView>
  </sheetViews>
  <sheetFormatPr defaultColWidth="9.140625" defaultRowHeight="15" outlineLevelRow="1" outlineLevelCol="2"/>
  <cols>
    <col min="1" max="1" width="8" style="1" customWidth="1"/>
    <col min="2" max="2" width="36.85546875" style="1" customWidth="1"/>
    <col min="3" max="3" width="21.7109375" style="1" customWidth="1"/>
    <col min="4" max="7" width="14.28515625" style="1" customWidth="1"/>
    <col min="8" max="8" width="13.42578125" style="1" customWidth="1" outlineLevel="2"/>
    <col min="9" max="11" width="12.42578125" style="1" customWidth="1" outlineLevel="2"/>
    <col min="12" max="13" width="14.28515625" style="1" customWidth="1" outlineLevel="1"/>
    <col min="14" max="15" width="13.42578125" style="1" customWidth="1" outlineLevel="1"/>
    <col min="16" max="20" width="13.85546875" style="1" customWidth="1"/>
    <col min="21" max="21" width="14.140625" style="1" customWidth="1"/>
    <col min="22" max="22" width="12.42578125" style="1" bestFit="1" customWidth="1"/>
    <col min="23" max="24" width="12.42578125" style="1" customWidth="1"/>
    <col min="25" max="26" width="12.42578125" style="1" customWidth="1" outlineLevel="1"/>
    <col min="27" max="28" width="11.42578125" style="1" customWidth="1"/>
    <col min="29" max="16384" width="9.140625" style="1"/>
  </cols>
  <sheetData>
    <row r="2" spans="1:28" ht="15.75">
      <c r="A2" s="1290" t="s">
        <v>202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  <c r="M2" s="1290"/>
      <c r="N2" s="1290"/>
      <c r="O2" s="1290"/>
      <c r="P2" s="71"/>
      <c r="Q2" s="71"/>
      <c r="R2" s="71"/>
      <c r="S2" s="71"/>
      <c r="T2" s="71"/>
      <c r="U2" s="71"/>
    </row>
    <row r="3" spans="1:28" ht="15.75">
      <c r="A3" s="1290" t="s">
        <v>203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  <c r="M3" s="1290"/>
      <c r="N3" s="1290"/>
      <c r="O3" s="1290"/>
      <c r="P3" s="71"/>
      <c r="Q3" s="71"/>
      <c r="R3" s="71"/>
      <c r="S3" s="71"/>
      <c r="T3" s="71"/>
      <c r="U3" s="71"/>
    </row>
    <row r="4" spans="1:28" ht="18.75">
      <c r="A4" s="1303" t="s">
        <v>215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  <c r="M4" s="1303"/>
      <c r="N4" s="1303"/>
      <c r="O4" s="1303"/>
      <c r="P4" s="426"/>
      <c r="Q4" s="426"/>
      <c r="R4" s="426"/>
      <c r="S4" s="426"/>
      <c r="T4" s="426"/>
      <c r="U4" s="426"/>
    </row>
    <row r="5" spans="1:28" s="51" customFormat="1" ht="20.25">
      <c r="A5" s="1227" t="str">
        <f>Сравн._табл.!A1</f>
        <v>___________________________________________</v>
      </c>
      <c r="B5" s="1227"/>
      <c r="C5" s="1227"/>
      <c r="D5" s="1227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425"/>
      <c r="Q5" s="425"/>
      <c r="R5" s="425"/>
      <c r="S5" s="425"/>
      <c r="T5" s="425"/>
      <c r="U5" s="425"/>
    </row>
    <row r="6" spans="1:28" s="51" customFormat="1" ht="12.7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</row>
    <row r="7" spans="1:28" s="51" customFormat="1" ht="12.75" outlineLevel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2" t="s">
        <v>315</v>
      </c>
      <c r="S7" s="62"/>
      <c r="T7" s="62"/>
      <c r="U7" s="62" t="e">
        <f>#REF!</f>
        <v>#REF!</v>
      </c>
      <c r="V7" s="819" t="e">
        <f>#REF!</f>
        <v>#REF!</v>
      </c>
      <c r="W7" s="62" t="e">
        <f>U7</f>
        <v>#REF!</v>
      </c>
      <c r="X7" s="62" t="e">
        <f t="shared" ref="X7:X17" si="0">V7</f>
        <v>#REF!</v>
      </c>
      <c r="Y7" s="62" t="e">
        <f t="shared" ref="Y7:Y17" si="1">U7</f>
        <v>#REF!</v>
      </c>
      <c r="Z7" s="62" t="e">
        <f t="shared" ref="Z7:Z17" si="2">V7</f>
        <v>#REF!</v>
      </c>
      <c r="AA7" s="65"/>
      <c r="AB7" s="65"/>
    </row>
    <row r="8" spans="1:28" s="51" customFormat="1" ht="12.75" outlineLevel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2" t="s">
        <v>316</v>
      </c>
      <c r="S8" s="62"/>
      <c r="T8" s="62"/>
      <c r="U8" s="819" t="e">
        <f>#REF!</f>
        <v>#REF!</v>
      </c>
      <c r="V8" s="819" t="e">
        <f>#REF!</f>
        <v>#REF!</v>
      </c>
      <c r="W8" s="62" t="e">
        <f t="shared" ref="W8:W17" si="3">U8</f>
        <v>#REF!</v>
      </c>
      <c r="X8" s="62" t="e">
        <f t="shared" si="0"/>
        <v>#REF!</v>
      </c>
      <c r="Y8" s="62" t="e">
        <f t="shared" si="1"/>
        <v>#REF!</v>
      </c>
      <c r="Z8" s="62" t="e">
        <f t="shared" si="2"/>
        <v>#REF!</v>
      </c>
      <c r="AA8" s="65"/>
      <c r="AB8" s="65"/>
    </row>
    <row r="9" spans="1:28" s="51" customFormat="1" ht="12.75" outlineLevel="1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2"/>
      <c r="N9" s="62"/>
      <c r="O9" s="61"/>
      <c r="P9" s="61"/>
      <c r="Q9" s="61"/>
      <c r="R9" s="65" t="s">
        <v>338</v>
      </c>
      <c r="S9" s="65"/>
      <c r="T9" s="65"/>
      <c r="U9" s="819" t="e">
        <f>IF((M22-E22)/E22=0,0,IF((M22-H22)/H22&gt;0,0.4,0.3))</f>
        <v>#REF!</v>
      </c>
      <c r="V9" s="819" t="e">
        <f>IF((N22-F22)/F22=0,0,IF((N22-I22)/I22&gt;0,0.4,0.3))</f>
        <v>#REF!</v>
      </c>
      <c r="W9" s="62" t="e">
        <f t="shared" si="3"/>
        <v>#REF!</v>
      </c>
      <c r="X9" s="62" t="e">
        <f t="shared" si="0"/>
        <v>#REF!</v>
      </c>
      <c r="Y9" s="62" t="e">
        <f t="shared" si="1"/>
        <v>#REF!</v>
      </c>
      <c r="Z9" s="62" t="e">
        <f t="shared" si="2"/>
        <v>#REF!</v>
      </c>
      <c r="AA9" s="65"/>
      <c r="AB9" s="65"/>
    </row>
    <row r="10" spans="1:28" s="51" customFormat="1" ht="12.75" outlineLevel="1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2"/>
      <c r="N10" s="62"/>
      <c r="O10" s="61"/>
      <c r="P10" s="61"/>
      <c r="Q10" s="61"/>
      <c r="R10" s="65" t="s">
        <v>339</v>
      </c>
      <c r="S10" s="65"/>
      <c r="T10" s="65"/>
      <c r="U10" s="819" t="e">
        <f>IF((M22-E22)/E22=0,0,IF((M22-E22)/E22&gt;0,0.1,0.25))</f>
        <v>#REF!</v>
      </c>
      <c r="V10" s="819" t="e">
        <f>IF((N22-F22)/F22=0,0,IF((N22-F22)/F22&gt;0,0.1,0.25))</f>
        <v>#REF!</v>
      </c>
      <c r="W10" s="62" t="e">
        <f t="shared" si="3"/>
        <v>#REF!</v>
      </c>
      <c r="X10" s="62" t="e">
        <f t="shared" si="0"/>
        <v>#REF!</v>
      </c>
      <c r="Y10" s="62" t="e">
        <f t="shared" si="1"/>
        <v>#REF!</v>
      </c>
      <c r="Z10" s="62" t="e">
        <f t="shared" si="2"/>
        <v>#REF!</v>
      </c>
      <c r="AA10" s="65"/>
      <c r="AB10" s="65"/>
    </row>
    <row r="11" spans="1:28" s="51" customFormat="1" ht="12.75" outlineLevel="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5" t="s">
        <v>399</v>
      </c>
      <c r="S11" s="65"/>
      <c r="T11" s="65"/>
      <c r="U11" s="823" t="e">
        <f>#REF!</f>
        <v>#REF!</v>
      </c>
      <c r="V11" s="823" t="e">
        <f>#REF!</f>
        <v>#REF!</v>
      </c>
      <c r="W11" s="823" t="e">
        <f t="shared" si="3"/>
        <v>#REF!</v>
      </c>
      <c r="X11" s="823" t="e">
        <f t="shared" si="0"/>
        <v>#REF!</v>
      </c>
      <c r="Y11" s="823" t="e">
        <f t="shared" si="1"/>
        <v>#REF!</v>
      </c>
      <c r="Z11" s="823" t="e">
        <f t="shared" si="2"/>
        <v>#REF!</v>
      </c>
      <c r="AA11" s="65"/>
      <c r="AB11" s="65"/>
    </row>
    <row r="12" spans="1:28" s="51" customFormat="1" ht="12.75" outlineLevel="1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5" t="s">
        <v>400</v>
      </c>
      <c r="S12" s="65"/>
      <c r="T12" s="65"/>
      <c r="U12" s="823" t="e">
        <f>#REF!</f>
        <v>#REF!</v>
      </c>
      <c r="V12" s="823" t="e">
        <f>#REF!</f>
        <v>#REF!</v>
      </c>
      <c r="W12" s="823" t="e">
        <f t="shared" si="3"/>
        <v>#REF!</v>
      </c>
      <c r="X12" s="823" t="e">
        <f t="shared" si="0"/>
        <v>#REF!</v>
      </c>
      <c r="Y12" s="823" t="e">
        <f t="shared" si="1"/>
        <v>#REF!</v>
      </c>
      <c r="Z12" s="823" t="e">
        <f t="shared" si="2"/>
        <v>#REF!</v>
      </c>
      <c r="AA12" s="65"/>
      <c r="AB12" s="65"/>
    </row>
    <row r="13" spans="1:28" s="51" customFormat="1" ht="12.75" outlineLevel="1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5" t="s">
        <v>389</v>
      </c>
      <c r="S13" s="65"/>
      <c r="T13" s="65"/>
      <c r="U13" s="819" t="e">
        <f>#REF!</f>
        <v>#REF!</v>
      </c>
      <c r="V13" s="819" t="e">
        <f>#REF!</f>
        <v>#REF!</v>
      </c>
      <c r="W13" s="62" t="e">
        <f t="shared" si="3"/>
        <v>#REF!</v>
      </c>
      <c r="X13" s="62" t="e">
        <f t="shared" si="0"/>
        <v>#REF!</v>
      </c>
      <c r="Y13" s="62" t="e">
        <f t="shared" si="1"/>
        <v>#REF!</v>
      </c>
      <c r="Z13" s="62" t="e">
        <f t="shared" si="2"/>
        <v>#REF!</v>
      </c>
      <c r="AA13" s="65"/>
      <c r="AB13" s="65"/>
    </row>
    <row r="14" spans="1:28" s="51" customFormat="1" ht="12.75" outlineLevel="1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5" t="s">
        <v>390</v>
      </c>
      <c r="S14" s="65"/>
      <c r="T14" s="65"/>
      <c r="U14" s="819" t="e">
        <f>#REF!</f>
        <v>#REF!</v>
      </c>
      <c r="V14" s="819" t="e">
        <f>#REF!</f>
        <v>#REF!</v>
      </c>
      <c r="W14" s="62" t="e">
        <f t="shared" si="3"/>
        <v>#REF!</v>
      </c>
      <c r="X14" s="62" t="e">
        <f t="shared" si="0"/>
        <v>#REF!</v>
      </c>
      <c r="Y14" s="62" t="e">
        <f t="shared" si="1"/>
        <v>#REF!</v>
      </c>
      <c r="Z14" s="62" t="e">
        <f t="shared" si="2"/>
        <v>#REF!</v>
      </c>
      <c r="AA14" s="65"/>
      <c r="AB14" s="65"/>
    </row>
    <row r="15" spans="1:28" s="51" customFormat="1" ht="12.75" outlineLevel="1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131" t="s">
        <v>391</v>
      </c>
      <c r="S15" s="219"/>
      <c r="T15" s="219"/>
      <c r="U15" s="819" t="e">
        <f>#REF!</f>
        <v>#REF!</v>
      </c>
      <c r="V15" s="819" t="e">
        <f>#REF!</f>
        <v>#REF!</v>
      </c>
      <c r="W15" s="62" t="e">
        <f t="shared" si="3"/>
        <v>#REF!</v>
      </c>
      <c r="X15" s="62" t="e">
        <f t="shared" si="0"/>
        <v>#REF!</v>
      </c>
      <c r="Y15" s="62" t="e">
        <f t="shared" si="1"/>
        <v>#REF!</v>
      </c>
      <c r="Z15" s="62" t="e">
        <f t="shared" si="2"/>
        <v>#REF!</v>
      </c>
      <c r="AA15" s="65"/>
      <c r="AB15" s="65"/>
    </row>
    <row r="16" spans="1:28" s="51" customFormat="1" ht="12.75" outlineLevel="1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219" t="s">
        <v>427</v>
      </c>
      <c r="S16" s="219"/>
      <c r="T16" s="219"/>
      <c r="U16" s="830" t="e">
        <f>IF(E27=0,0,E30/E27)</f>
        <v>#REF!</v>
      </c>
      <c r="V16" s="830" t="e">
        <f>IF(F27=0,0,F30/F27)</f>
        <v>#REF!</v>
      </c>
      <c r="W16" s="830" t="e">
        <f t="shared" si="3"/>
        <v>#REF!</v>
      </c>
      <c r="X16" s="830" t="e">
        <f t="shared" si="0"/>
        <v>#REF!</v>
      </c>
      <c r="Y16" s="830" t="e">
        <f t="shared" si="1"/>
        <v>#REF!</v>
      </c>
      <c r="Z16" s="830" t="e">
        <f t="shared" si="2"/>
        <v>#REF!</v>
      </c>
      <c r="AA16" s="65"/>
      <c r="AB16" s="65"/>
    </row>
    <row r="17" spans="1:28" s="51" customFormat="1" ht="12.75" outlineLevel="1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219" t="s">
        <v>428</v>
      </c>
      <c r="S17" s="219"/>
      <c r="T17" s="219"/>
      <c r="U17" s="830" t="e">
        <f>IF(E28=0,0,E31/E28)</f>
        <v>#REF!</v>
      </c>
      <c r="V17" s="830" t="e">
        <f>IF(F28=0,0,F31/F28)</f>
        <v>#REF!</v>
      </c>
      <c r="W17" s="830" t="e">
        <f t="shared" si="3"/>
        <v>#REF!</v>
      </c>
      <c r="X17" s="830" t="e">
        <f t="shared" si="0"/>
        <v>#REF!</v>
      </c>
      <c r="Y17" s="830" t="e">
        <f t="shared" si="1"/>
        <v>#REF!</v>
      </c>
      <c r="Z17" s="830" t="e">
        <f t="shared" si="2"/>
        <v>#REF!</v>
      </c>
      <c r="AA17" s="65"/>
      <c r="AB17" s="65"/>
    </row>
    <row r="18" spans="1:28" s="51" customFormat="1" ht="13.5" outlineLevel="1" thickBot="1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219" t="s">
        <v>502</v>
      </c>
      <c r="S18" s="219"/>
      <c r="T18" s="219"/>
      <c r="U18" s="223"/>
      <c r="V18" s="223"/>
      <c r="W18" s="223" t="e">
        <f>IF(U22=0,0,U24/U22)</f>
        <v>#REF!</v>
      </c>
      <c r="X18" s="223" t="e">
        <f>IF(V22=0,0,V24/V22)</f>
        <v>#REF!</v>
      </c>
      <c r="Y18" s="223" t="e">
        <f>IF(U22=0,0,U23/U22)</f>
        <v>#REF!</v>
      </c>
      <c r="Z18" s="223" t="e">
        <f>IF(V22=0,0,V23/V22)</f>
        <v>#REF!</v>
      </c>
      <c r="AA18" s="65"/>
      <c r="AB18" s="65"/>
    </row>
    <row r="19" spans="1:28" ht="14.45" customHeight="1">
      <c r="A19" s="1297"/>
      <c r="B19" s="1295" t="s">
        <v>0</v>
      </c>
      <c r="C19" s="1307" t="s">
        <v>143</v>
      </c>
      <c r="D19" s="1218" t="s">
        <v>191</v>
      </c>
      <c r="E19" s="1219"/>
      <c r="F19" s="1219"/>
      <c r="G19" s="1219"/>
      <c r="H19" s="1219"/>
      <c r="I19" s="1219"/>
      <c r="J19" s="1219"/>
      <c r="K19" s="1219"/>
      <c r="L19" s="1219"/>
      <c r="M19" s="1219"/>
      <c r="N19" s="1219"/>
      <c r="O19" s="1219"/>
      <c r="P19" s="1219"/>
      <c r="Q19" s="1219"/>
      <c r="R19" s="1220"/>
      <c r="S19" s="650"/>
      <c r="T19" s="651"/>
      <c r="U19" s="1229" t="s">
        <v>201</v>
      </c>
      <c r="V19" s="1229"/>
      <c r="W19" s="1229"/>
      <c r="X19" s="1229"/>
      <c r="Y19" s="1229"/>
      <c r="Z19" s="1229"/>
      <c r="AA19" s="1229"/>
      <c r="AB19" s="1230"/>
    </row>
    <row r="20" spans="1:28" ht="26.25" customHeight="1">
      <c r="A20" s="1304"/>
      <c r="B20" s="1305"/>
      <c r="C20" s="1308"/>
      <c r="D20" s="1317" t="s">
        <v>275</v>
      </c>
      <c r="E20" s="1209"/>
      <c r="F20" s="1209"/>
      <c r="G20" s="1209"/>
      <c r="H20" s="1299" t="s">
        <v>504</v>
      </c>
      <c r="I20" s="1310"/>
      <c r="J20" s="1310"/>
      <c r="K20" s="1302"/>
      <c r="L20" s="1209" t="s">
        <v>503</v>
      </c>
      <c r="M20" s="1209"/>
      <c r="N20" s="1209"/>
      <c r="O20" s="1209"/>
      <c r="P20" s="1299" t="s">
        <v>417</v>
      </c>
      <c r="Q20" s="1310"/>
      <c r="R20" s="1300"/>
      <c r="S20" s="1301" t="s">
        <v>568</v>
      </c>
      <c r="T20" s="1300"/>
      <c r="U20" s="1310" t="s">
        <v>275</v>
      </c>
      <c r="V20" s="1310"/>
      <c r="W20" s="1299" t="s">
        <v>504</v>
      </c>
      <c r="X20" s="1302"/>
      <c r="Y20" s="1209" t="s">
        <v>503</v>
      </c>
      <c r="Z20" s="1209"/>
      <c r="AA20" s="1209" t="s">
        <v>417</v>
      </c>
      <c r="AB20" s="1210"/>
    </row>
    <row r="21" spans="1:28">
      <c r="A21" s="1298"/>
      <c r="B21" s="1296"/>
      <c r="C21" s="1309"/>
      <c r="D21" s="521">
        <v>2017</v>
      </c>
      <c r="E21" s="522">
        <v>2018</v>
      </c>
      <c r="F21" s="522">
        <v>2019</v>
      </c>
      <c r="G21" s="523">
        <v>2020</v>
      </c>
      <c r="H21" s="602">
        <v>2017</v>
      </c>
      <c r="I21" s="522">
        <v>2018</v>
      </c>
      <c r="J21" s="522">
        <v>2019</v>
      </c>
      <c r="K21" s="523">
        <v>2020</v>
      </c>
      <c r="L21" s="602">
        <v>2017</v>
      </c>
      <c r="M21" s="522">
        <v>2018</v>
      </c>
      <c r="N21" s="522">
        <v>2019</v>
      </c>
      <c r="O21" s="523">
        <v>2020</v>
      </c>
      <c r="P21" s="602" t="s">
        <v>552</v>
      </c>
      <c r="Q21" s="522" t="s">
        <v>551</v>
      </c>
      <c r="R21" s="603" t="s">
        <v>550</v>
      </c>
      <c r="S21" s="521">
        <v>2019</v>
      </c>
      <c r="T21" s="603">
        <v>2020</v>
      </c>
      <c r="U21" s="521">
        <v>2019</v>
      </c>
      <c r="V21" s="523">
        <v>2020</v>
      </c>
      <c r="W21" s="602">
        <v>2019</v>
      </c>
      <c r="X21" s="523">
        <v>2020</v>
      </c>
      <c r="Y21" s="602">
        <v>2019</v>
      </c>
      <c r="Z21" s="523">
        <v>2020</v>
      </c>
      <c r="AA21" s="602" t="s">
        <v>551</v>
      </c>
      <c r="AB21" s="603" t="s">
        <v>550</v>
      </c>
    </row>
    <row r="22" spans="1:28" s="10" customFormat="1" ht="14.25">
      <c r="A22" s="409" t="s">
        <v>7</v>
      </c>
      <c r="B22" s="410" t="s">
        <v>189</v>
      </c>
      <c r="C22" s="276" t="s">
        <v>144</v>
      </c>
      <c r="D22" s="524" t="e">
        <f>D23+D24</f>
        <v>#REF!</v>
      </c>
      <c r="E22" s="525" t="e">
        <f t="shared" ref="E22:O22" si="4">E23+E24</f>
        <v>#REF!</v>
      </c>
      <c r="F22" s="525" t="e">
        <f t="shared" si="4"/>
        <v>#REF!</v>
      </c>
      <c r="G22" s="526" t="e">
        <f t="shared" si="4"/>
        <v>#REF!</v>
      </c>
      <c r="H22" s="719" t="e">
        <f>H23+H24</f>
        <v>#REF!</v>
      </c>
      <c r="I22" s="525" t="e">
        <f>I23+I24</f>
        <v>#REF!</v>
      </c>
      <c r="J22" s="525" t="e">
        <f>J23+J24</f>
        <v>#REF!</v>
      </c>
      <c r="K22" s="526" t="e">
        <f>K23+K24</f>
        <v>#REF!</v>
      </c>
      <c r="L22" s="719" t="e">
        <f t="shared" si="4"/>
        <v>#REF!</v>
      </c>
      <c r="M22" s="525" t="e">
        <f t="shared" si="4"/>
        <v>#REF!</v>
      </c>
      <c r="N22" s="525" t="e">
        <f t="shared" si="4"/>
        <v>#REF!</v>
      </c>
      <c r="O22" s="526" t="e">
        <f t="shared" si="4"/>
        <v>#REF!</v>
      </c>
      <c r="P22" s="750" t="e">
        <f t="shared" ref="P22:P69" si="5">IF(D22=0,"-",E22/D22)</f>
        <v>#REF!</v>
      </c>
      <c r="Q22" s="751" t="e">
        <f t="shared" ref="Q22:Q69" si="6">IF(E22=0,"-",F22/E22)</f>
        <v>#REF!</v>
      </c>
      <c r="R22" s="752" t="e">
        <f t="shared" ref="R22:R69" si="7">IF(F22=0,"-",G22/F22)</f>
        <v>#REF!</v>
      </c>
      <c r="S22" s="652"/>
      <c r="T22" s="606"/>
      <c r="U22" s="524" t="e">
        <f>U23+U24</f>
        <v>#REF!</v>
      </c>
      <c r="V22" s="526" t="e">
        <f>V23+V24</f>
        <v>#REF!</v>
      </c>
      <c r="W22" s="719" t="e">
        <f>W23+W24</f>
        <v>#REF!</v>
      </c>
      <c r="X22" s="526" t="e">
        <f>X23+X24</f>
        <v>#REF!</v>
      </c>
      <c r="Y22" s="719" t="e">
        <f t="shared" ref="Y22:Z22" si="8">Y23+Y24</f>
        <v>#REF!</v>
      </c>
      <c r="Z22" s="526" t="e">
        <f t="shared" si="8"/>
        <v>#REF!</v>
      </c>
      <c r="AA22" s="604" t="e">
        <f t="shared" ref="AA22:AA69" si="9">IF(E22=0,"-",U22/E22)</f>
        <v>#REF!</v>
      </c>
      <c r="AB22" s="606" t="e">
        <f>IF(U22=0,"-",V22/U22)</f>
        <v>#REF!</v>
      </c>
    </row>
    <row r="23" spans="1:28" s="266" customFormat="1">
      <c r="A23" s="411" t="s">
        <v>8</v>
      </c>
      <c r="B23" s="230" t="s">
        <v>497</v>
      </c>
      <c r="C23" s="286"/>
      <c r="D23" s="712" t="e">
        <f t="shared" ref="D23:G24" si="10">L23+H23</f>
        <v>#REF!</v>
      </c>
      <c r="E23" s="713" t="e">
        <f t="shared" si="10"/>
        <v>#REF!</v>
      </c>
      <c r="F23" s="713" t="e">
        <f t="shared" si="10"/>
        <v>#REF!</v>
      </c>
      <c r="G23" s="714" t="e">
        <f t="shared" si="10"/>
        <v>#REF!</v>
      </c>
      <c r="H23" s="720"/>
      <c r="I23" s="721"/>
      <c r="J23" s="721"/>
      <c r="K23" s="722"/>
      <c r="L23" s="723" t="e">
        <f>#REF!</f>
        <v>#REF!</v>
      </c>
      <c r="M23" s="713" t="e">
        <f>#REF!</f>
        <v>#REF!</v>
      </c>
      <c r="N23" s="713" t="e">
        <f>#REF!</f>
        <v>#REF!</v>
      </c>
      <c r="O23" s="714" t="e">
        <f>#REF!</f>
        <v>#REF!</v>
      </c>
      <c r="P23" s="753" t="e">
        <f t="shared" si="5"/>
        <v>#REF!</v>
      </c>
      <c r="Q23" s="754" t="e">
        <f t="shared" si="6"/>
        <v>#REF!</v>
      </c>
      <c r="R23" s="755" t="e">
        <f t="shared" si="7"/>
        <v>#REF!</v>
      </c>
      <c r="S23" s="764"/>
      <c r="T23" s="765"/>
      <c r="U23" s="712" t="e">
        <f>Y23</f>
        <v>#REF!</v>
      </c>
      <c r="V23" s="714" t="e">
        <f>Z23</f>
        <v>#REF!</v>
      </c>
      <c r="W23" s="720"/>
      <c r="X23" s="722"/>
      <c r="Y23" s="723" t="e">
        <f>#REF!</f>
        <v>#REF!</v>
      </c>
      <c r="Z23" s="714" t="e">
        <f>#REF!</f>
        <v>#REF!</v>
      </c>
      <c r="AA23" s="787" t="e">
        <f t="shared" si="9"/>
        <v>#REF!</v>
      </c>
      <c r="AB23" s="703" t="e">
        <f t="shared" ref="AB23:AB86" si="11">IF(U23=0,"-",V23/U23)</f>
        <v>#REF!</v>
      </c>
    </row>
    <row r="24" spans="1:28" s="266" customFormat="1">
      <c r="A24" s="411" t="s">
        <v>9</v>
      </c>
      <c r="B24" s="230" t="s">
        <v>496</v>
      </c>
      <c r="C24" s="286"/>
      <c r="D24" s="712" t="e">
        <f t="shared" si="10"/>
        <v>#REF!</v>
      </c>
      <c r="E24" s="713" t="e">
        <f t="shared" si="10"/>
        <v>#REF!</v>
      </c>
      <c r="F24" s="713" t="e">
        <f t="shared" si="10"/>
        <v>#REF!</v>
      </c>
      <c r="G24" s="714" t="e">
        <f t="shared" si="10"/>
        <v>#REF!</v>
      </c>
      <c r="H24" s="723" t="e">
        <f>#REF!</f>
        <v>#REF!</v>
      </c>
      <c r="I24" s="713" t="e">
        <f>#REF!</f>
        <v>#REF!</v>
      </c>
      <c r="J24" s="713" t="e">
        <f>#REF!</f>
        <v>#REF!</v>
      </c>
      <c r="K24" s="714" t="e">
        <f>#REF!</f>
        <v>#REF!</v>
      </c>
      <c r="L24" s="720"/>
      <c r="M24" s="721"/>
      <c r="N24" s="721"/>
      <c r="O24" s="722"/>
      <c r="P24" s="753" t="e">
        <f t="shared" si="5"/>
        <v>#REF!</v>
      </c>
      <c r="Q24" s="754" t="e">
        <f t="shared" si="6"/>
        <v>#REF!</v>
      </c>
      <c r="R24" s="755" t="e">
        <f t="shared" si="7"/>
        <v>#REF!</v>
      </c>
      <c r="S24" s="764"/>
      <c r="T24" s="765"/>
      <c r="U24" s="712" t="e">
        <f>W24</f>
        <v>#REF!</v>
      </c>
      <c r="V24" s="714" t="e">
        <f>X24</f>
        <v>#REF!</v>
      </c>
      <c r="W24" s="723" t="e">
        <f>#REF!</f>
        <v>#REF!</v>
      </c>
      <c r="X24" s="714" t="e">
        <f>#REF!</f>
        <v>#REF!</v>
      </c>
      <c r="Y24" s="720"/>
      <c r="Z24" s="722"/>
      <c r="AA24" s="787" t="e">
        <f t="shared" si="9"/>
        <v>#REF!</v>
      </c>
      <c r="AB24" s="703" t="e">
        <f t="shared" si="11"/>
        <v>#REF!</v>
      </c>
    </row>
    <row r="25" spans="1:28" s="10" customFormat="1" ht="25.5">
      <c r="A25" s="409" t="s">
        <v>12</v>
      </c>
      <c r="B25" s="410" t="s">
        <v>193</v>
      </c>
      <c r="C25" s="276" t="s">
        <v>150</v>
      </c>
      <c r="D25" s="477" t="e">
        <f t="shared" ref="D25:O25" si="12">SUM(D26,D29,D32,D38,D44,D45,D54,D55,D56,D57)</f>
        <v>#REF!</v>
      </c>
      <c r="E25" s="478" t="e">
        <f t="shared" si="12"/>
        <v>#REF!</v>
      </c>
      <c r="F25" s="478" t="e">
        <f t="shared" si="12"/>
        <v>#REF!</v>
      </c>
      <c r="G25" s="479" t="e">
        <f t="shared" si="12"/>
        <v>#REF!</v>
      </c>
      <c r="H25" s="485" t="e">
        <f>SUM(H26,H29,H32,H38,H44,H45,H54,H55,H56,H57)</f>
        <v>#REF!</v>
      </c>
      <c r="I25" s="478" t="e">
        <f>SUM(I26,I29,I32,I38,I44,I45,I54,I55,I56,I57)</f>
        <v>#REF!</v>
      </c>
      <c r="J25" s="478" t="e">
        <f>SUM(J26,J29,J32,J38,J44,J45,J54,J55,J56,J57)</f>
        <v>#REF!</v>
      </c>
      <c r="K25" s="479" t="e">
        <f>SUM(K26,K29,K32,K38,K44,K45,K54,K55,K56,K57)</f>
        <v>#REF!</v>
      </c>
      <c r="L25" s="485" t="e">
        <f t="shared" si="12"/>
        <v>#REF!</v>
      </c>
      <c r="M25" s="478" t="e">
        <f t="shared" si="12"/>
        <v>#REF!</v>
      </c>
      <c r="N25" s="478" t="e">
        <f t="shared" si="12"/>
        <v>#REF!</v>
      </c>
      <c r="O25" s="479" t="e">
        <f t="shared" si="12"/>
        <v>#REF!</v>
      </c>
      <c r="P25" s="750" t="e">
        <f t="shared" si="5"/>
        <v>#REF!</v>
      </c>
      <c r="Q25" s="751" t="e">
        <f t="shared" si="6"/>
        <v>#REF!</v>
      </c>
      <c r="R25" s="752" t="e">
        <f t="shared" si="7"/>
        <v>#REF!</v>
      </c>
      <c r="S25" s="810" t="e">
        <f t="shared" ref="S25:T25" si="13">SUM(S26,S29,S32,S38,S44,S45,S54,S55,S56,S57,S36,S37)</f>
        <v>#REF!</v>
      </c>
      <c r="T25" s="811" t="e">
        <f t="shared" si="13"/>
        <v>#REF!</v>
      </c>
      <c r="U25" s="477" t="e">
        <f>SUM(U26,U29,U32,U38,U44,U45,U54,U55,U56,U57)</f>
        <v>#REF!</v>
      </c>
      <c r="V25" s="479" t="e">
        <f>SUM(V26,V29,V32,V38,V44,V45,V54,V55,V56,V57)</f>
        <v>#REF!</v>
      </c>
      <c r="W25" s="485" t="e">
        <f>SUM(W26,W29,W32,W38,W44,W45,W54,W55,W56,W57)</f>
        <v>#REF!</v>
      </c>
      <c r="X25" s="479" t="e">
        <f>SUM(X26,X29,X32,X38,X44,X45,X54,X55,X56,X57)</f>
        <v>#REF!</v>
      </c>
      <c r="Y25" s="485" t="e">
        <f t="shared" ref="Y25:Z25" si="14">SUM(Y26,Y29,Y32,Y38,Y44,Y45,Y54,Y55,Y56,Y57)</f>
        <v>#REF!</v>
      </c>
      <c r="Z25" s="479" t="e">
        <f t="shared" si="14"/>
        <v>#REF!</v>
      </c>
      <c r="AA25" s="701" t="e">
        <f t="shared" si="9"/>
        <v>#REF!</v>
      </c>
      <c r="AB25" s="702" t="e">
        <f t="shared" si="11"/>
        <v>#REF!</v>
      </c>
    </row>
    <row r="26" spans="1:28">
      <c r="A26" s="227" t="s">
        <v>13</v>
      </c>
      <c r="B26" s="412" t="s">
        <v>34</v>
      </c>
      <c r="C26" s="277" t="s">
        <v>145</v>
      </c>
      <c r="D26" s="536" t="e">
        <f t="shared" ref="D26:O26" si="15">SUM(D27:D28)</f>
        <v>#REF!</v>
      </c>
      <c r="E26" s="537" t="e">
        <f t="shared" si="15"/>
        <v>#REF!</v>
      </c>
      <c r="F26" s="537" t="e">
        <f t="shared" si="15"/>
        <v>#REF!</v>
      </c>
      <c r="G26" s="538" t="e">
        <f t="shared" si="15"/>
        <v>#REF!</v>
      </c>
      <c r="H26" s="724" t="e">
        <f>SUM(H27:H28)</f>
        <v>#REF!</v>
      </c>
      <c r="I26" s="537" t="e">
        <f>SUM(I27:I28)</f>
        <v>#REF!</v>
      </c>
      <c r="J26" s="537" t="e">
        <f>SUM(J27:J28)</f>
        <v>#REF!</v>
      </c>
      <c r="K26" s="538" t="e">
        <f>SUM(K27:K28)</f>
        <v>#REF!</v>
      </c>
      <c r="L26" s="724" t="e">
        <f t="shared" si="15"/>
        <v>#REF!</v>
      </c>
      <c r="M26" s="537" t="e">
        <f t="shared" si="15"/>
        <v>#REF!</v>
      </c>
      <c r="N26" s="537" t="e">
        <f t="shared" si="15"/>
        <v>#REF!</v>
      </c>
      <c r="O26" s="538" t="e">
        <f t="shared" si="15"/>
        <v>#REF!</v>
      </c>
      <c r="P26" s="756" t="e">
        <f t="shared" si="5"/>
        <v>#REF!</v>
      </c>
      <c r="Q26" s="757" t="e">
        <f t="shared" si="6"/>
        <v>#REF!</v>
      </c>
      <c r="R26" s="758" t="e">
        <f t="shared" si="7"/>
        <v>#REF!</v>
      </c>
      <c r="S26" s="827" t="e">
        <f>SUM(S27:S28)</f>
        <v>#REF!</v>
      </c>
      <c r="T26" s="828" t="e">
        <f t="shared" ref="T26" si="16">SUM(T27:T28)</f>
        <v>#REF!</v>
      </c>
      <c r="U26" s="536" t="e">
        <f t="shared" ref="U26:Z26" si="17">SUM(U27:U28)</f>
        <v>#REF!</v>
      </c>
      <c r="V26" s="538" t="e">
        <f t="shared" si="17"/>
        <v>#REF!</v>
      </c>
      <c r="W26" s="724" t="e">
        <f>SUM(W27:W28)</f>
        <v>#REF!</v>
      </c>
      <c r="X26" s="538" t="e">
        <f>SUM(X27:X28)</f>
        <v>#REF!</v>
      </c>
      <c r="Y26" s="724" t="e">
        <f t="shared" si="17"/>
        <v>#REF!</v>
      </c>
      <c r="Z26" s="538" t="e">
        <f t="shared" si="17"/>
        <v>#REF!</v>
      </c>
      <c r="AA26" s="695" t="e">
        <f t="shared" si="9"/>
        <v>#REF!</v>
      </c>
      <c r="AB26" s="696" t="e">
        <f t="shared" si="11"/>
        <v>#REF!</v>
      </c>
    </row>
    <row r="27" spans="1:28" outlineLevel="1">
      <c r="A27" s="227" t="s">
        <v>14</v>
      </c>
      <c r="B27" s="230" t="s">
        <v>11</v>
      </c>
      <c r="C27" s="277"/>
      <c r="D27" s="536" t="e">
        <f t="shared" ref="D27:G28" si="18">L27+H27</f>
        <v>#REF!</v>
      </c>
      <c r="E27" s="537" t="e">
        <f t="shared" si="18"/>
        <v>#REF!</v>
      </c>
      <c r="F27" s="537" t="e">
        <f t="shared" si="18"/>
        <v>#REF!</v>
      </c>
      <c r="G27" s="538" t="e">
        <f t="shared" si="18"/>
        <v>#REF!</v>
      </c>
      <c r="H27" s="724" t="e">
        <f>'годовая смета'!#REF!</f>
        <v>#REF!</v>
      </c>
      <c r="I27" s="537" t="e">
        <f>'годовая смета'!#REF!</f>
        <v>#REF!</v>
      </c>
      <c r="J27" s="537" t="e">
        <f>'годовая смета'!#REF!</f>
        <v>#REF!</v>
      </c>
      <c r="K27" s="538" t="e">
        <f>'годовая смета'!#REF!</f>
        <v>#REF!</v>
      </c>
      <c r="L27" s="724" t="e">
        <f>'годовая смета'!#REF!</f>
        <v>#REF!</v>
      </c>
      <c r="M27" s="537" t="e">
        <f>'годовая смета'!#REF!</f>
        <v>#REF!</v>
      </c>
      <c r="N27" s="537" t="e">
        <f>'годовая смета'!#REF!</f>
        <v>#REF!</v>
      </c>
      <c r="O27" s="538" t="e">
        <f>'годовая смета'!#REF!</f>
        <v>#REF!</v>
      </c>
      <c r="P27" s="756" t="e">
        <f t="shared" si="5"/>
        <v>#REF!</v>
      </c>
      <c r="Q27" s="757" t="e">
        <f t="shared" si="6"/>
        <v>#REF!</v>
      </c>
      <c r="R27" s="758" t="e">
        <f t="shared" si="7"/>
        <v>#REF!</v>
      </c>
      <c r="S27" s="827" t="e">
        <f>E27*(1+U$11)*(1+U$9*(U$22-E$22)/E$22)</f>
        <v>#REF!</v>
      </c>
      <c r="T27" s="828" t="e">
        <f>U27*(1+V$11)*(1+V$9*(V$22-U$22)/U$22)</f>
        <v>#REF!</v>
      </c>
      <c r="U27" s="536" t="e">
        <f>S27</f>
        <v>#REF!</v>
      </c>
      <c r="V27" s="538" t="e">
        <f>T27</f>
        <v>#REF!</v>
      </c>
      <c r="W27" s="724" t="e">
        <f>U27*W$18</f>
        <v>#REF!</v>
      </c>
      <c r="X27" s="538" t="e">
        <f>V27*X$18</f>
        <v>#REF!</v>
      </c>
      <c r="Y27" s="724" t="e">
        <f>U27*Y$18</f>
        <v>#REF!</v>
      </c>
      <c r="Z27" s="538" t="e">
        <f>V27*Z$18</f>
        <v>#REF!</v>
      </c>
      <c r="AA27" s="695" t="e">
        <f t="shared" si="9"/>
        <v>#REF!</v>
      </c>
      <c r="AB27" s="696" t="e">
        <f t="shared" si="11"/>
        <v>#REF!</v>
      </c>
    </row>
    <row r="28" spans="1:28" ht="26.25" outlineLevel="1">
      <c r="A28" s="227" t="s">
        <v>15</v>
      </c>
      <c r="B28" s="230" t="s">
        <v>10</v>
      </c>
      <c r="C28" s="277"/>
      <c r="D28" s="536" t="e">
        <f t="shared" si="18"/>
        <v>#REF!</v>
      </c>
      <c r="E28" s="537" t="e">
        <f t="shared" si="18"/>
        <v>#REF!</v>
      </c>
      <c r="F28" s="537" t="e">
        <f t="shared" si="18"/>
        <v>#REF!</v>
      </c>
      <c r="G28" s="538" t="e">
        <f t="shared" si="18"/>
        <v>#REF!</v>
      </c>
      <c r="H28" s="724" t="e">
        <f>'годовая смета'!#REF!</f>
        <v>#REF!</v>
      </c>
      <c r="I28" s="537" t="e">
        <f>'годовая смета'!#REF!</f>
        <v>#REF!</v>
      </c>
      <c r="J28" s="537" t="e">
        <f>'годовая смета'!#REF!</f>
        <v>#REF!</v>
      </c>
      <c r="K28" s="538" t="e">
        <f>'годовая смета'!#REF!</f>
        <v>#REF!</v>
      </c>
      <c r="L28" s="724" t="e">
        <f>'годовая смета'!#REF!</f>
        <v>#REF!</v>
      </c>
      <c r="M28" s="537" t="e">
        <f>'годовая смета'!#REF!</f>
        <v>#REF!</v>
      </c>
      <c r="N28" s="537" t="e">
        <f>'годовая смета'!#REF!</f>
        <v>#REF!</v>
      </c>
      <c r="O28" s="538" t="e">
        <f>'годовая смета'!#REF!</f>
        <v>#REF!</v>
      </c>
      <c r="P28" s="756" t="e">
        <f t="shared" si="5"/>
        <v>#REF!</v>
      </c>
      <c r="Q28" s="757" t="e">
        <f t="shared" si="6"/>
        <v>#REF!</v>
      </c>
      <c r="R28" s="758" t="e">
        <f t="shared" si="7"/>
        <v>#REF!</v>
      </c>
      <c r="S28" s="827" t="e">
        <f>E28*(1+U$11)*(1+U$10*(U$22-E$22)/E$22)</f>
        <v>#REF!</v>
      </c>
      <c r="T28" s="828" t="e">
        <f>U28*(1+V$11)*(1+V$10*(V$22-U$22)/U$22)</f>
        <v>#REF!</v>
      </c>
      <c r="U28" s="536" t="e">
        <f>S28</f>
        <v>#REF!</v>
      </c>
      <c r="V28" s="538" t="e">
        <f>T28</f>
        <v>#REF!</v>
      </c>
      <c r="W28" s="724" t="e">
        <f>U28*W$18</f>
        <v>#REF!</v>
      </c>
      <c r="X28" s="538" t="e">
        <f>V28*X$18</f>
        <v>#REF!</v>
      </c>
      <c r="Y28" s="724" t="e">
        <f t="shared" ref="Y28" si="19">U28*Y$18</f>
        <v>#REF!</v>
      </c>
      <c r="Z28" s="538" t="e">
        <f>V28*Z$18</f>
        <v>#REF!</v>
      </c>
      <c r="AA28" s="695" t="e">
        <f t="shared" si="9"/>
        <v>#REF!</v>
      </c>
      <c r="AB28" s="696" t="e">
        <f t="shared" si="11"/>
        <v>#REF!</v>
      </c>
    </row>
    <row r="29" spans="1:28">
      <c r="A29" s="227" t="s">
        <v>16</v>
      </c>
      <c r="B29" s="412" t="s">
        <v>35</v>
      </c>
      <c r="C29" s="277" t="s">
        <v>146</v>
      </c>
      <c r="D29" s="536" t="e">
        <f t="shared" ref="D29:O29" si="20">SUM(D30:D31)</f>
        <v>#REF!</v>
      </c>
      <c r="E29" s="537" t="e">
        <f t="shared" si="20"/>
        <v>#REF!</v>
      </c>
      <c r="F29" s="537" t="e">
        <f t="shared" si="20"/>
        <v>#REF!</v>
      </c>
      <c r="G29" s="538" t="e">
        <f t="shared" si="20"/>
        <v>#REF!</v>
      </c>
      <c r="H29" s="724" t="e">
        <f>SUM(H30:H31)</f>
        <v>#REF!</v>
      </c>
      <c r="I29" s="537" t="e">
        <f>SUM(I30:I31)</f>
        <v>#REF!</v>
      </c>
      <c r="J29" s="537" t="e">
        <f>SUM(J30:J31)</f>
        <v>#REF!</v>
      </c>
      <c r="K29" s="538" t="e">
        <f>SUM(K30:K31)</f>
        <v>#REF!</v>
      </c>
      <c r="L29" s="724" t="e">
        <f t="shared" si="20"/>
        <v>#REF!</v>
      </c>
      <c r="M29" s="537" t="e">
        <f t="shared" si="20"/>
        <v>#REF!</v>
      </c>
      <c r="N29" s="537" t="e">
        <f t="shared" si="20"/>
        <v>#REF!</v>
      </c>
      <c r="O29" s="538" t="e">
        <f t="shared" si="20"/>
        <v>#REF!</v>
      </c>
      <c r="P29" s="756" t="e">
        <f t="shared" si="5"/>
        <v>#REF!</v>
      </c>
      <c r="Q29" s="757" t="e">
        <f t="shared" si="6"/>
        <v>#REF!</v>
      </c>
      <c r="R29" s="758" t="e">
        <f t="shared" si="7"/>
        <v>#REF!</v>
      </c>
      <c r="S29" s="827" t="e">
        <f t="shared" ref="S29:T29" si="21">SUM(S30:S31)</f>
        <v>#REF!</v>
      </c>
      <c r="T29" s="828" t="e">
        <f t="shared" si="21"/>
        <v>#REF!</v>
      </c>
      <c r="U29" s="536" t="e">
        <f t="shared" ref="U29:Z29" si="22">SUM(U30:U31)</f>
        <v>#REF!</v>
      </c>
      <c r="V29" s="538" t="e">
        <f t="shared" si="22"/>
        <v>#REF!</v>
      </c>
      <c r="W29" s="724" t="e">
        <f>SUM(W30:W31)</f>
        <v>#REF!</v>
      </c>
      <c r="X29" s="538" t="e">
        <f>SUM(X30:X31)</f>
        <v>#REF!</v>
      </c>
      <c r="Y29" s="724" t="e">
        <f t="shared" si="22"/>
        <v>#REF!</v>
      </c>
      <c r="Z29" s="538" t="e">
        <f t="shared" si="22"/>
        <v>#REF!</v>
      </c>
      <c r="AA29" s="695" t="e">
        <f t="shared" si="9"/>
        <v>#REF!</v>
      </c>
      <c r="AB29" s="696" t="e">
        <f t="shared" si="11"/>
        <v>#REF!</v>
      </c>
    </row>
    <row r="30" spans="1:28" outlineLevel="1">
      <c r="A30" s="227" t="s">
        <v>17</v>
      </c>
      <c r="B30" s="230" t="s">
        <v>11</v>
      </c>
      <c r="C30" s="277"/>
      <c r="D30" s="536" t="e">
        <f t="shared" ref="D30:G31" si="23">L30+H30</f>
        <v>#REF!</v>
      </c>
      <c r="E30" s="537" t="e">
        <f t="shared" si="23"/>
        <v>#REF!</v>
      </c>
      <c r="F30" s="537" t="e">
        <f t="shared" si="23"/>
        <v>#REF!</v>
      </c>
      <c r="G30" s="538" t="e">
        <f t="shared" si="23"/>
        <v>#REF!</v>
      </c>
      <c r="H30" s="724" t="e">
        <f>'годовая смета'!#REF!</f>
        <v>#REF!</v>
      </c>
      <c r="I30" s="537" t="e">
        <f>'годовая смета'!#REF!</f>
        <v>#REF!</v>
      </c>
      <c r="J30" s="537" t="e">
        <f>'годовая смета'!#REF!</f>
        <v>#REF!</v>
      </c>
      <c r="K30" s="538" t="e">
        <f>'годовая смета'!#REF!</f>
        <v>#REF!</v>
      </c>
      <c r="L30" s="724" t="e">
        <f>'годовая смета'!#REF!</f>
        <v>#REF!</v>
      </c>
      <c r="M30" s="537" t="e">
        <f>'годовая смета'!#REF!</f>
        <v>#REF!</v>
      </c>
      <c r="N30" s="537" t="e">
        <f>'годовая смета'!#REF!</f>
        <v>#REF!</v>
      </c>
      <c r="O30" s="538" t="e">
        <f>'годовая смета'!#REF!</f>
        <v>#REF!</v>
      </c>
      <c r="P30" s="756" t="e">
        <f t="shared" si="5"/>
        <v>#REF!</v>
      </c>
      <c r="Q30" s="757" t="e">
        <f t="shared" si="6"/>
        <v>#REF!</v>
      </c>
      <c r="R30" s="758" t="e">
        <f t="shared" si="7"/>
        <v>#REF!</v>
      </c>
      <c r="S30" s="827" t="e">
        <f>S27*U$16</f>
        <v>#REF!</v>
      </c>
      <c r="T30" s="828" t="e">
        <f>T27*V$16</f>
        <v>#REF!</v>
      </c>
      <c r="U30" s="536" t="e">
        <f>S30</f>
        <v>#REF!</v>
      </c>
      <c r="V30" s="538" t="e">
        <f>T30</f>
        <v>#REF!</v>
      </c>
      <c r="W30" s="724" t="e">
        <f t="shared" ref="W30:W31" si="24">U30*W$18</f>
        <v>#REF!</v>
      </c>
      <c r="X30" s="538" t="e">
        <f t="shared" ref="X30:X31" si="25">V30*X$18</f>
        <v>#REF!</v>
      </c>
      <c r="Y30" s="724" t="e">
        <f>U30*Y$18</f>
        <v>#REF!</v>
      </c>
      <c r="Z30" s="538" t="e">
        <f>V30*Z$18</f>
        <v>#REF!</v>
      </c>
      <c r="AA30" s="695" t="e">
        <f t="shared" si="9"/>
        <v>#REF!</v>
      </c>
      <c r="AB30" s="696" t="e">
        <f t="shared" si="11"/>
        <v>#REF!</v>
      </c>
    </row>
    <row r="31" spans="1:28" ht="26.25" outlineLevel="1">
      <c r="A31" s="227" t="s">
        <v>18</v>
      </c>
      <c r="B31" s="230" t="s">
        <v>10</v>
      </c>
      <c r="C31" s="277"/>
      <c r="D31" s="536" t="e">
        <f t="shared" si="23"/>
        <v>#REF!</v>
      </c>
      <c r="E31" s="537" t="e">
        <f t="shared" si="23"/>
        <v>#REF!</v>
      </c>
      <c r="F31" s="537" t="e">
        <f t="shared" si="23"/>
        <v>#REF!</v>
      </c>
      <c r="G31" s="538" t="e">
        <f t="shared" si="23"/>
        <v>#REF!</v>
      </c>
      <c r="H31" s="724" t="e">
        <f>'годовая смета'!#REF!</f>
        <v>#REF!</v>
      </c>
      <c r="I31" s="537" t="e">
        <f>'годовая смета'!#REF!</f>
        <v>#REF!</v>
      </c>
      <c r="J31" s="537" t="e">
        <f>'годовая смета'!#REF!</f>
        <v>#REF!</v>
      </c>
      <c r="K31" s="538" t="e">
        <f>'годовая смета'!#REF!</f>
        <v>#REF!</v>
      </c>
      <c r="L31" s="724" t="e">
        <f>'годовая смета'!#REF!</f>
        <v>#REF!</v>
      </c>
      <c r="M31" s="537" t="e">
        <f>'годовая смета'!#REF!</f>
        <v>#REF!</v>
      </c>
      <c r="N31" s="537" t="e">
        <f>'годовая смета'!#REF!</f>
        <v>#REF!</v>
      </c>
      <c r="O31" s="538" t="e">
        <f>'годовая смета'!#REF!</f>
        <v>#REF!</v>
      </c>
      <c r="P31" s="756" t="e">
        <f t="shared" si="5"/>
        <v>#REF!</v>
      </c>
      <c r="Q31" s="757" t="e">
        <f t="shared" si="6"/>
        <v>#REF!</v>
      </c>
      <c r="R31" s="758" t="e">
        <f t="shared" si="7"/>
        <v>#REF!</v>
      </c>
      <c r="S31" s="827" t="e">
        <f>S28*U$17</f>
        <v>#REF!</v>
      </c>
      <c r="T31" s="828" t="e">
        <f>T28*V$17</f>
        <v>#REF!</v>
      </c>
      <c r="U31" s="536" t="e">
        <f>S31</f>
        <v>#REF!</v>
      </c>
      <c r="V31" s="538" t="e">
        <f>T31</f>
        <v>#REF!</v>
      </c>
      <c r="W31" s="724" t="e">
        <f t="shared" si="24"/>
        <v>#REF!</v>
      </c>
      <c r="X31" s="538" t="e">
        <f t="shared" si="25"/>
        <v>#REF!</v>
      </c>
      <c r="Y31" s="724" t="e">
        <f>U31*Y$18</f>
        <v>#REF!</v>
      </c>
      <c r="Z31" s="538" t="e">
        <f>V31*Z$18</f>
        <v>#REF!</v>
      </c>
      <c r="AA31" s="695" t="e">
        <f t="shared" si="9"/>
        <v>#REF!</v>
      </c>
      <c r="AB31" s="696" t="e">
        <f t="shared" si="11"/>
        <v>#REF!</v>
      </c>
    </row>
    <row r="32" spans="1:28">
      <c r="A32" s="227" t="s">
        <v>19</v>
      </c>
      <c r="B32" s="412" t="s">
        <v>36</v>
      </c>
      <c r="C32" s="277"/>
      <c r="D32" s="536" t="e">
        <f>SUM(D33:D35)</f>
        <v>#REF!</v>
      </c>
      <c r="E32" s="537" t="e">
        <f t="shared" ref="E32:O32" si="26">SUM(E33:E35)</f>
        <v>#REF!</v>
      </c>
      <c r="F32" s="537" t="e">
        <f t="shared" si="26"/>
        <v>#REF!</v>
      </c>
      <c r="G32" s="538" t="e">
        <f t="shared" si="26"/>
        <v>#REF!</v>
      </c>
      <c r="H32" s="724" t="e">
        <f t="shared" si="26"/>
        <v>#REF!</v>
      </c>
      <c r="I32" s="537" t="e">
        <f t="shared" si="26"/>
        <v>#REF!</v>
      </c>
      <c r="J32" s="537" t="e">
        <f t="shared" si="26"/>
        <v>#REF!</v>
      </c>
      <c r="K32" s="538" t="e">
        <f t="shared" si="26"/>
        <v>#REF!</v>
      </c>
      <c r="L32" s="724" t="e">
        <f t="shared" si="26"/>
        <v>#REF!</v>
      </c>
      <c r="M32" s="537" t="e">
        <f t="shared" si="26"/>
        <v>#REF!</v>
      </c>
      <c r="N32" s="537" t="e">
        <f t="shared" si="26"/>
        <v>#REF!</v>
      </c>
      <c r="O32" s="538" t="e">
        <f t="shared" si="26"/>
        <v>#REF!</v>
      </c>
      <c r="P32" s="756" t="e">
        <f t="shared" si="5"/>
        <v>#REF!</v>
      </c>
      <c r="Q32" s="757" t="e">
        <f t="shared" si="6"/>
        <v>#REF!</v>
      </c>
      <c r="R32" s="758" t="e">
        <f t="shared" si="7"/>
        <v>#REF!</v>
      </c>
      <c r="S32" s="657" t="e">
        <f t="shared" ref="S32:T32" si="27">SUM(S33:S35)</f>
        <v>#REF!</v>
      </c>
      <c r="T32" s="658" t="e">
        <f t="shared" si="27"/>
        <v>#REF!</v>
      </c>
      <c r="U32" s="536" t="e">
        <f>S32</f>
        <v>#REF!</v>
      </c>
      <c r="V32" s="538" t="e">
        <f>V33+V35</f>
        <v>#REF!</v>
      </c>
      <c r="W32" s="724" t="e">
        <f>W33+W35</f>
        <v>#REF!</v>
      </c>
      <c r="X32" s="538" t="e">
        <f>X33+X35</f>
        <v>#REF!</v>
      </c>
      <c r="Y32" s="724" t="e">
        <f t="shared" ref="Y32:Z32" si="28">Y33+Y35</f>
        <v>#REF!</v>
      </c>
      <c r="Z32" s="538" t="e">
        <f t="shared" si="28"/>
        <v>#REF!</v>
      </c>
      <c r="AA32" s="695" t="e">
        <f t="shared" si="9"/>
        <v>#REF!</v>
      </c>
      <c r="AB32" s="696" t="e">
        <f t="shared" si="11"/>
        <v>#REF!</v>
      </c>
    </row>
    <row r="33" spans="1:28">
      <c r="A33" s="227" t="s">
        <v>465</v>
      </c>
      <c r="B33" s="230" t="s">
        <v>429</v>
      </c>
      <c r="C33" s="277"/>
      <c r="D33" s="536" t="e">
        <f t="shared" ref="D33:G37" si="29">L33+H33</f>
        <v>#REF!</v>
      </c>
      <c r="E33" s="537" t="e">
        <f t="shared" si="29"/>
        <v>#REF!</v>
      </c>
      <c r="F33" s="537" t="e">
        <f t="shared" si="29"/>
        <v>#REF!</v>
      </c>
      <c r="G33" s="538" t="e">
        <f t="shared" si="29"/>
        <v>#REF!</v>
      </c>
      <c r="H33" s="724" t="e">
        <f>'годовая смета'!#REF!</f>
        <v>#REF!</v>
      </c>
      <c r="I33" s="537" t="e">
        <f>'годовая смета'!#REF!</f>
        <v>#REF!</v>
      </c>
      <c r="J33" s="537" t="e">
        <f>'годовая смета'!#REF!</f>
        <v>#REF!</v>
      </c>
      <c r="K33" s="538" t="e">
        <f>'годовая смета'!#REF!</f>
        <v>#REF!</v>
      </c>
      <c r="L33" s="724" t="e">
        <f>'годовая смета'!#REF!</f>
        <v>#REF!</v>
      </c>
      <c r="M33" s="537" t="e">
        <f>'годовая смета'!#REF!</f>
        <v>#REF!</v>
      </c>
      <c r="N33" s="537" t="e">
        <f>'годовая смета'!#REF!</f>
        <v>#REF!</v>
      </c>
      <c r="O33" s="538" t="e">
        <f>'годовая смета'!#REF!</f>
        <v>#REF!</v>
      </c>
      <c r="P33" s="756" t="e">
        <f t="shared" si="5"/>
        <v>#REF!</v>
      </c>
      <c r="Q33" s="757" t="e">
        <f t="shared" si="6"/>
        <v>#REF!</v>
      </c>
      <c r="R33" s="758" t="e">
        <f t="shared" si="7"/>
        <v>#REF!</v>
      </c>
      <c r="S33" s="832" t="e">
        <f>F32</f>
        <v>#REF!</v>
      </c>
      <c r="T33" s="833" t="e">
        <f>S33</f>
        <v>#REF!</v>
      </c>
      <c r="U33" s="536" t="e">
        <f>S33</f>
        <v>#REF!</v>
      </c>
      <c r="V33" s="538" t="e">
        <f>T33</f>
        <v>#REF!</v>
      </c>
      <c r="W33" s="724" t="e">
        <f t="shared" ref="W33:W37" si="30">U33*W$18</f>
        <v>#REF!</v>
      </c>
      <c r="X33" s="538" t="e">
        <f t="shared" ref="X33:X37" si="31">V33*X$18</f>
        <v>#REF!</v>
      </c>
      <c r="Y33" s="724" t="e">
        <f t="shared" ref="Y33:Z37" si="32">U33*Y$18</f>
        <v>#REF!</v>
      </c>
      <c r="Z33" s="538" t="e">
        <f t="shared" si="32"/>
        <v>#REF!</v>
      </c>
      <c r="AA33" s="695" t="e">
        <f t="shared" si="9"/>
        <v>#REF!</v>
      </c>
      <c r="AB33" s="696" t="e">
        <f t="shared" si="11"/>
        <v>#REF!</v>
      </c>
    </row>
    <row r="34" spans="1:28">
      <c r="A34" s="227" t="s">
        <v>466</v>
      </c>
      <c r="B34" s="230" t="s">
        <v>454</v>
      </c>
      <c r="C34" s="277"/>
      <c r="D34" s="536" t="e">
        <f t="shared" si="29"/>
        <v>#REF!</v>
      </c>
      <c r="E34" s="537" t="e">
        <f t="shared" si="29"/>
        <v>#REF!</v>
      </c>
      <c r="F34" s="537" t="e">
        <f t="shared" si="29"/>
        <v>#REF!</v>
      </c>
      <c r="G34" s="538" t="e">
        <f t="shared" si="29"/>
        <v>#REF!</v>
      </c>
      <c r="H34" s="724" t="e">
        <f>'годовая смета'!#REF!</f>
        <v>#REF!</v>
      </c>
      <c r="I34" s="537" t="e">
        <f>'годовая смета'!#REF!</f>
        <v>#REF!</v>
      </c>
      <c r="J34" s="537" t="e">
        <f>'годовая смета'!#REF!</f>
        <v>#REF!</v>
      </c>
      <c r="K34" s="538" t="e">
        <f>'годовая смета'!#REF!</f>
        <v>#REF!</v>
      </c>
      <c r="L34" s="724" t="e">
        <f>'годовая смета'!#REF!</f>
        <v>#REF!</v>
      </c>
      <c r="M34" s="537" t="e">
        <f>'годовая смета'!#REF!</f>
        <v>#REF!</v>
      </c>
      <c r="N34" s="537" t="e">
        <f>'годовая смета'!#REF!</f>
        <v>#REF!</v>
      </c>
      <c r="O34" s="538" t="e">
        <f>'годовая смета'!#REF!</f>
        <v>#REF!</v>
      </c>
      <c r="P34" s="756" t="e">
        <f t="shared" si="5"/>
        <v>#REF!</v>
      </c>
      <c r="Q34" s="757" t="e">
        <f t="shared" si="6"/>
        <v>#REF!</v>
      </c>
      <c r="R34" s="758" t="e">
        <f t="shared" si="7"/>
        <v>#REF!</v>
      </c>
      <c r="S34" s="832" t="e">
        <f>F34</f>
        <v>#REF!</v>
      </c>
      <c r="T34" s="833" t="e">
        <f>S34</f>
        <v>#REF!</v>
      </c>
      <c r="U34" s="536" t="e">
        <f>S34</f>
        <v>#REF!</v>
      </c>
      <c r="V34" s="538" t="e">
        <f>T34</f>
        <v>#REF!</v>
      </c>
      <c r="W34" s="724" t="e">
        <f t="shared" si="30"/>
        <v>#REF!</v>
      </c>
      <c r="X34" s="538" t="e">
        <f t="shared" si="31"/>
        <v>#REF!</v>
      </c>
      <c r="Y34" s="724" t="e">
        <f t="shared" si="32"/>
        <v>#REF!</v>
      </c>
      <c r="Z34" s="538" t="e">
        <f t="shared" si="32"/>
        <v>#REF!</v>
      </c>
      <c r="AA34" s="695" t="e">
        <f t="shared" si="9"/>
        <v>#REF!</v>
      </c>
      <c r="AB34" s="696" t="e">
        <f t="shared" si="11"/>
        <v>#REF!</v>
      </c>
    </row>
    <row r="35" spans="1:28">
      <c r="A35" s="227" t="s">
        <v>467</v>
      </c>
      <c r="B35" s="230" t="s">
        <v>455</v>
      </c>
      <c r="C35" s="277"/>
      <c r="D35" s="536" t="e">
        <f t="shared" si="29"/>
        <v>#REF!</v>
      </c>
      <c r="E35" s="537" t="e">
        <f t="shared" si="29"/>
        <v>#REF!</v>
      </c>
      <c r="F35" s="537" t="e">
        <f t="shared" si="29"/>
        <v>#REF!</v>
      </c>
      <c r="G35" s="538" t="e">
        <f t="shared" si="29"/>
        <v>#REF!</v>
      </c>
      <c r="H35" s="724" t="e">
        <f>'годовая смета'!#REF!</f>
        <v>#REF!</v>
      </c>
      <c r="I35" s="537" t="e">
        <f>'годовая смета'!#REF!</f>
        <v>#REF!</v>
      </c>
      <c r="J35" s="537" t="e">
        <f>'годовая смета'!#REF!</f>
        <v>#REF!</v>
      </c>
      <c r="K35" s="538" t="e">
        <f>'годовая смета'!#REF!</f>
        <v>#REF!</v>
      </c>
      <c r="L35" s="724" t="e">
        <f>'годовая смета'!#REF!</f>
        <v>#REF!</v>
      </c>
      <c r="M35" s="537" t="e">
        <f>'годовая смета'!#REF!</f>
        <v>#REF!</v>
      </c>
      <c r="N35" s="537" t="e">
        <f>'годовая смета'!#REF!</f>
        <v>#REF!</v>
      </c>
      <c r="O35" s="538" t="e">
        <f>'годовая смета'!#REF!</f>
        <v>#REF!</v>
      </c>
      <c r="P35" s="756" t="e">
        <f t="shared" si="5"/>
        <v>#REF!</v>
      </c>
      <c r="Q35" s="757" t="e">
        <f t="shared" si="6"/>
        <v>#REF!</v>
      </c>
      <c r="R35" s="758" t="e">
        <f t="shared" si="7"/>
        <v>#REF!</v>
      </c>
      <c r="S35" s="832" t="e">
        <f>F35</f>
        <v>#REF!</v>
      </c>
      <c r="T35" s="833" t="e">
        <f>S35</f>
        <v>#REF!</v>
      </c>
      <c r="U35" s="536" t="e">
        <f>S35</f>
        <v>#REF!</v>
      </c>
      <c r="V35" s="538" t="e">
        <f>T35</f>
        <v>#REF!</v>
      </c>
      <c r="W35" s="724" t="e">
        <f t="shared" si="30"/>
        <v>#REF!</v>
      </c>
      <c r="X35" s="538" t="e">
        <f t="shared" si="31"/>
        <v>#REF!</v>
      </c>
      <c r="Y35" s="724" t="e">
        <f t="shared" si="32"/>
        <v>#REF!</v>
      </c>
      <c r="Z35" s="538" t="e">
        <f t="shared" si="32"/>
        <v>#REF!</v>
      </c>
      <c r="AA35" s="695" t="e">
        <f t="shared" si="9"/>
        <v>#REF!</v>
      </c>
      <c r="AB35" s="696" t="e">
        <f t="shared" si="11"/>
        <v>#REF!</v>
      </c>
    </row>
    <row r="36" spans="1:28" ht="51.75">
      <c r="A36" s="227" t="s">
        <v>44</v>
      </c>
      <c r="B36" s="413" t="s">
        <v>456</v>
      </c>
      <c r="C36" s="277"/>
      <c r="D36" s="536" t="e">
        <f t="shared" si="29"/>
        <v>#REF!</v>
      </c>
      <c r="E36" s="537" t="e">
        <f t="shared" si="29"/>
        <v>#REF!</v>
      </c>
      <c r="F36" s="537" t="e">
        <f t="shared" si="29"/>
        <v>#REF!</v>
      </c>
      <c r="G36" s="538" t="e">
        <f t="shared" si="29"/>
        <v>#REF!</v>
      </c>
      <c r="H36" s="724" t="e">
        <f>'годовая смета'!#REF!</f>
        <v>#REF!</v>
      </c>
      <c r="I36" s="537" t="e">
        <f>'годовая смета'!#REF!</f>
        <v>#REF!</v>
      </c>
      <c r="J36" s="537" t="e">
        <f>'годовая смета'!#REF!</f>
        <v>#REF!</v>
      </c>
      <c r="K36" s="538" t="e">
        <f>'годовая смета'!#REF!</f>
        <v>#REF!</v>
      </c>
      <c r="L36" s="724" t="e">
        <f>'годовая смета'!#REF!</f>
        <v>#REF!</v>
      </c>
      <c r="M36" s="537" t="e">
        <f>'годовая смета'!#REF!</f>
        <v>#REF!</v>
      </c>
      <c r="N36" s="537" t="e">
        <f>'годовая смета'!#REF!</f>
        <v>#REF!</v>
      </c>
      <c r="O36" s="538" t="e">
        <f>'годовая смета'!#REF!</f>
        <v>#REF!</v>
      </c>
      <c r="P36" s="756" t="e">
        <f t="shared" si="5"/>
        <v>#REF!</v>
      </c>
      <c r="Q36" s="757" t="e">
        <f t="shared" si="6"/>
        <v>#REF!</v>
      </c>
      <c r="R36" s="758" t="e">
        <f t="shared" si="7"/>
        <v>#REF!</v>
      </c>
      <c r="S36" s="657"/>
      <c r="T36" s="658"/>
      <c r="U36" s="536"/>
      <c r="V36" s="538"/>
      <c r="W36" s="724" t="e">
        <f t="shared" si="30"/>
        <v>#REF!</v>
      </c>
      <c r="X36" s="538" t="e">
        <f t="shared" si="31"/>
        <v>#REF!</v>
      </c>
      <c r="Y36" s="724" t="e">
        <f t="shared" si="32"/>
        <v>#REF!</v>
      </c>
      <c r="Z36" s="538" t="e">
        <f t="shared" si="32"/>
        <v>#REF!</v>
      </c>
      <c r="AA36" s="695" t="e">
        <f t="shared" si="9"/>
        <v>#REF!</v>
      </c>
      <c r="AB36" s="696" t="str">
        <f t="shared" si="11"/>
        <v>-</v>
      </c>
    </row>
    <row r="37" spans="1:28" ht="26.25">
      <c r="A37" s="227" t="s">
        <v>50</v>
      </c>
      <c r="B37" s="413" t="s">
        <v>457</v>
      </c>
      <c r="C37" s="277"/>
      <c r="D37" s="536" t="e">
        <f t="shared" si="29"/>
        <v>#REF!</v>
      </c>
      <c r="E37" s="537" t="e">
        <f t="shared" si="29"/>
        <v>#REF!</v>
      </c>
      <c r="F37" s="537" t="e">
        <f t="shared" si="29"/>
        <v>#REF!</v>
      </c>
      <c r="G37" s="538" t="e">
        <f t="shared" si="29"/>
        <v>#REF!</v>
      </c>
      <c r="H37" s="724" t="e">
        <f>'годовая смета'!#REF!</f>
        <v>#REF!</v>
      </c>
      <c r="I37" s="537" t="e">
        <f>'годовая смета'!#REF!</f>
        <v>#REF!</v>
      </c>
      <c r="J37" s="537" t="e">
        <f>'годовая смета'!#REF!</f>
        <v>#REF!</v>
      </c>
      <c r="K37" s="538" t="e">
        <f>'годовая смета'!#REF!</f>
        <v>#REF!</v>
      </c>
      <c r="L37" s="724" t="e">
        <f>'годовая смета'!#REF!</f>
        <v>#REF!</v>
      </c>
      <c r="M37" s="537" t="e">
        <f>'годовая смета'!#REF!</f>
        <v>#REF!</v>
      </c>
      <c r="N37" s="537" t="e">
        <f>'годовая смета'!#REF!</f>
        <v>#REF!</v>
      </c>
      <c r="O37" s="538" t="e">
        <f>'годовая смета'!#REF!</f>
        <v>#REF!</v>
      </c>
      <c r="P37" s="756" t="e">
        <f t="shared" si="5"/>
        <v>#REF!</v>
      </c>
      <c r="Q37" s="757" t="e">
        <f t="shared" si="6"/>
        <v>#REF!</v>
      </c>
      <c r="R37" s="758" t="e">
        <f t="shared" si="7"/>
        <v>#REF!</v>
      </c>
      <c r="S37" s="657"/>
      <c r="T37" s="658"/>
      <c r="U37" s="536"/>
      <c r="V37" s="538"/>
      <c r="W37" s="724" t="e">
        <f t="shared" si="30"/>
        <v>#REF!</v>
      </c>
      <c r="X37" s="538" t="e">
        <f t="shared" si="31"/>
        <v>#REF!</v>
      </c>
      <c r="Y37" s="724" t="e">
        <f t="shared" si="32"/>
        <v>#REF!</v>
      </c>
      <c r="Z37" s="538" t="e">
        <f t="shared" si="32"/>
        <v>#REF!</v>
      </c>
      <c r="AA37" s="695" t="e">
        <f t="shared" si="9"/>
        <v>#REF!</v>
      </c>
      <c r="AB37" s="696" t="str">
        <f t="shared" si="11"/>
        <v>-</v>
      </c>
    </row>
    <row r="38" spans="1:28" ht="26.25">
      <c r="A38" s="227" t="s">
        <v>51</v>
      </c>
      <c r="B38" s="412" t="s">
        <v>37</v>
      </c>
      <c r="C38" s="277" t="s">
        <v>147</v>
      </c>
      <c r="D38" s="536" t="e">
        <f t="shared" ref="D38:O38" si="33">SUM(D39,D40,D41,D42,D43)</f>
        <v>#REF!</v>
      </c>
      <c r="E38" s="537" t="e">
        <f t="shared" si="33"/>
        <v>#REF!</v>
      </c>
      <c r="F38" s="537" t="e">
        <f t="shared" si="33"/>
        <v>#REF!</v>
      </c>
      <c r="G38" s="538" t="e">
        <f t="shared" si="33"/>
        <v>#REF!</v>
      </c>
      <c r="H38" s="724" t="e">
        <f>SUM(H39,H40,H41,H42,H43)</f>
        <v>#REF!</v>
      </c>
      <c r="I38" s="537" t="e">
        <f>SUM(I39,I40,I41,I42,I43)</f>
        <v>#REF!</v>
      </c>
      <c r="J38" s="537" t="e">
        <f>SUM(J39,J40,J41,J42,J43)</f>
        <v>#REF!</v>
      </c>
      <c r="K38" s="538" t="e">
        <f>SUM(K39,K40,K41,K42,K43)</f>
        <v>#REF!</v>
      </c>
      <c r="L38" s="724" t="e">
        <f t="shared" si="33"/>
        <v>#REF!</v>
      </c>
      <c r="M38" s="537" t="e">
        <f t="shared" si="33"/>
        <v>#REF!</v>
      </c>
      <c r="N38" s="537" t="e">
        <f t="shared" si="33"/>
        <v>#REF!</v>
      </c>
      <c r="O38" s="538" t="e">
        <f t="shared" si="33"/>
        <v>#REF!</v>
      </c>
      <c r="P38" s="756" t="e">
        <f t="shared" si="5"/>
        <v>#REF!</v>
      </c>
      <c r="Q38" s="757" t="e">
        <f t="shared" si="6"/>
        <v>#REF!</v>
      </c>
      <c r="R38" s="758" t="e">
        <f t="shared" si="7"/>
        <v>#REF!</v>
      </c>
      <c r="S38" s="657" t="e">
        <f t="shared" ref="S38:T38" si="34">SUM(S39:S43)</f>
        <v>#REF!</v>
      </c>
      <c r="T38" s="658" t="e">
        <f t="shared" si="34"/>
        <v>#REF!</v>
      </c>
      <c r="U38" s="536" t="e">
        <f>SUM(U39,U40,U41,U42,U43)</f>
        <v>#REF!</v>
      </c>
      <c r="V38" s="538" t="e">
        <f>SUM(V39,V40,V41,V42,V43)</f>
        <v>#REF!</v>
      </c>
      <c r="W38" s="724" t="e">
        <f>SUM(W39,W40,W41,W42,W43)</f>
        <v>#REF!</v>
      </c>
      <c r="X38" s="538" t="e">
        <f>SUM(X39,X40,X41,X42,X43)</f>
        <v>#REF!</v>
      </c>
      <c r="Y38" s="724" t="e">
        <f t="shared" ref="Y38:Z38" si="35">SUM(Y39,Y40,Y41,Y42,Y43)</f>
        <v>#REF!</v>
      </c>
      <c r="Z38" s="538" t="e">
        <f t="shared" si="35"/>
        <v>#REF!</v>
      </c>
      <c r="AA38" s="695" t="e">
        <f t="shared" si="9"/>
        <v>#REF!</v>
      </c>
      <c r="AB38" s="696" t="e">
        <f t="shared" si="11"/>
        <v>#REF!</v>
      </c>
    </row>
    <row r="39" spans="1:28" outlineLevel="1">
      <c r="A39" s="227" t="s">
        <v>57</v>
      </c>
      <c r="B39" s="230" t="s">
        <v>20</v>
      </c>
      <c r="C39" s="277"/>
      <c r="D39" s="536" t="e">
        <f t="shared" ref="D39:G44" si="36">L39+H39</f>
        <v>#REF!</v>
      </c>
      <c r="E39" s="537" t="e">
        <f t="shared" si="36"/>
        <v>#REF!</v>
      </c>
      <c r="F39" s="537" t="e">
        <f t="shared" si="36"/>
        <v>#REF!</v>
      </c>
      <c r="G39" s="538" t="e">
        <f t="shared" si="36"/>
        <v>#REF!</v>
      </c>
      <c r="H39" s="724" t="e">
        <f>'годовая смета'!#REF!</f>
        <v>#REF!</v>
      </c>
      <c r="I39" s="537" t="e">
        <f>'годовая смета'!#REF!</f>
        <v>#REF!</v>
      </c>
      <c r="J39" s="537" t="e">
        <f>'годовая смета'!#REF!</f>
        <v>#REF!</v>
      </c>
      <c r="K39" s="538" t="e">
        <f>'годовая смета'!#REF!</f>
        <v>#REF!</v>
      </c>
      <c r="L39" s="724" t="e">
        <f>'годовая смета'!#REF!</f>
        <v>#REF!</v>
      </c>
      <c r="M39" s="537" t="e">
        <f>'годовая смета'!#REF!</f>
        <v>#REF!</v>
      </c>
      <c r="N39" s="537" t="e">
        <f>'годовая смета'!#REF!</f>
        <v>#REF!</v>
      </c>
      <c r="O39" s="538" t="e">
        <f>'годовая смета'!#REF!</f>
        <v>#REF!</v>
      </c>
      <c r="P39" s="756" t="e">
        <f t="shared" si="5"/>
        <v>#REF!</v>
      </c>
      <c r="Q39" s="757" t="e">
        <f t="shared" si="6"/>
        <v>#REF!</v>
      </c>
      <c r="R39" s="758" t="e">
        <f t="shared" si="7"/>
        <v>#REF!</v>
      </c>
      <c r="S39" s="657" t="e">
        <f>E39*U$13</f>
        <v>#REF!</v>
      </c>
      <c r="T39" s="658" t="e">
        <f>U39*V$13</f>
        <v>#REF!</v>
      </c>
      <c r="U39" s="536" t="e">
        <f>F39</f>
        <v>#REF!</v>
      </c>
      <c r="V39" s="538" t="e">
        <f>T39</f>
        <v>#REF!</v>
      </c>
      <c r="W39" s="724" t="e">
        <f t="shared" ref="W39:W44" si="37">U39*W$18</f>
        <v>#REF!</v>
      </c>
      <c r="X39" s="538" t="e">
        <f t="shared" ref="X39:X44" si="38">V39*X$18</f>
        <v>#REF!</v>
      </c>
      <c r="Y39" s="724" t="e">
        <f t="shared" ref="Y39:Z44" si="39">U39*Y$18</f>
        <v>#REF!</v>
      </c>
      <c r="Z39" s="538" t="e">
        <f t="shared" si="39"/>
        <v>#REF!</v>
      </c>
      <c r="AA39" s="695" t="e">
        <f t="shared" si="9"/>
        <v>#REF!</v>
      </c>
      <c r="AB39" s="696" t="e">
        <f t="shared" si="11"/>
        <v>#REF!</v>
      </c>
    </row>
    <row r="40" spans="1:28" outlineLevel="1">
      <c r="A40" s="227" t="s">
        <v>58</v>
      </c>
      <c r="B40" s="230" t="s">
        <v>21</v>
      </c>
      <c r="C40" s="277"/>
      <c r="D40" s="536" t="e">
        <f t="shared" si="36"/>
        <v>#REF!</v>
      </c>
      <c r="E40" s="537" t="e">
        <f t="shared" si="36"/>
        <v>#REF!</v>
      </c>
      <c r="F40" s="537" t="e">
        <f t="shared" si="36"/>
        <v>#REF!</v>
      </c>
      <c r="G40" s="538" t="e">
        <f t="shared" si="36"/>
        <v>#REF!</v>
      </c>
      <c r="H40" s="724" t="e">
        <f>'годовая смета'!#REF!</f>
        <v>#REF!</v>
      </c>
      <c r="I40" s="537" t="e">
        <f>'годовая смета'!#REF!</f>
        <v>#REF!</v>
      </c>
      <c r="J40" s="537" t="e">
        <f>'годовая смета'!#REF!</f>
        <v>#REF!</v>
      </c>
      <c r="K40" s="538" t="e">
        <f>'годовая смета'!#REF!</f>
        <v>#REF!</v>
      </c>
      <c r="L40" s="724" t="e">
        <f>'годовая смета'!#REF!</f>
        <v>#REF!</v>
      </c>
      <c r="M40" s="537" t="e">
        <f>'годовая смета'!#REF!</f>
        <v>#REF!</v>
      </c>
      <c r="N40" s="537" t="e">
        <f>'годовая смета'!#REF!</f>
        <v>#REF!</v>
      </c>
      <c r="O40" s="538" t="e">
        <f>'годовая смета'!#REF!</f>
        <v>#REF!</v>
      </c>
      <c r="P40" s="756" t="e">
        <f t="shared" si="5"/>
        <v>#REF!</v>
      </c>
      <c r="Q40" s="757" t="e">
        <f t="shared" si="6"/>
        <v>#REF!</v>
      </c>
      <c r="R40" s="758" t="e">
        <f t="shared" si="7"/>
        <v>#REF!</v>
      </c>
      <c r="S40" s="657" t="e">
        <f>E40*U$14</f>
        <v>#REF!</v>
      </c>
      <c r="T40" s="658" t="e">
        <f>U40*V$14</f>
        <v>#REF!</v>
      </c>
      <c r="U40" s="824" t="e">
        <f t="shared" ref="U40:U44" si="40">F40</f>
        <v>#REF!</v>
      </c>
      <c r="V40" s="825" t="e">
        <f t="shared" ref="V40:V44" si="41">T40</f>
        <v>#REF!</v>
      </c>
      <c r="W40" s="724" t="e">
        <f t="shared" si="37"/>
        <v>#REF!</v>
      </c>
      <c r="X40" s="538" t="e">
        <f t="shared" si="38"/>
        <v>#REF!</v>
      </c>
      <c r="Y40" s="724" t="e">
        <f t="shared" si="39"/>
        <v>#REF!</v>
      </c>
      <c r="Z40" s="538" t="e">
        <f t="shared" si="39"/>
        <v>#REF!</v>
      </c>
      <c r="AA40" s="695" t="e">
        <f t="shared" si="9"/>
        <v>#REF!</v>
      </c>
      <c r="AB40" s="696" t="e">
        <f t="shared" si="11"/>
        <v>#REF!</v>
      </c>
    </row>
    <row r="41" spans="1:28" ht="26.25" outlineLevel="1">
      <c r="A41" s="227" t="s">
        <v>59</v>
      </c>
      <c r="B41" s="230" t="s">
        <v>22</v>
      </c>
      <c r="C41" s="277"/>
      <c r="D41" s="536" t="e">
        <f t="shared" si="36"/>
        <v>#REF!</v>
      </c>
      <c r="E41" s="537" t="e">
        <f t="shared" si="36"/>
        <v>#REF!</v>
      </c>
      <c r="F41" s="537" t="e">
        <f t="shared" si="36"/>
        <v>#REF!</v>
      </c>
      <c r="G41" s="538" t="e">
        <f t="shared" si="36"/>
        <v>#REF!</v>
      </c>
      <c r="H41" s="724" t="e">
        <f>'годовая смета'!#REF!</f>
        <v>#REF!</v>
      </c>
      <c r="I41" s="537" t="e">
        <f>'годовая смета'!#REF!</f>
        <v>#REF!</v>
      </c>
      <c r="J41" s="537" t="e">
        <f>'годовая смета'!#REF!</f>
        <v>#REF!</v>
      </c>
      <c r="K41" s="538" t="e">
        <f>'годовая смета'!#REF!</f>
        <v>#REF!</v>
      </c>
      <c r="L41" s="724" t="e">
        <f>'годовая смета'!#REF!</f>
        <v>#REF!</v>
      </c>
      <c r="M41" s="537" t="e">
        <f>'годовая смета'!#REF!</f>
        <v>#REF!</v>
      </c>
      <c r="N41" s="537" t="e">
        <f>'годовая смета'!#REF!</f>
        <v>#REF!</v>
      </c>
      <c r="O41" s="538" t="e">
        <f>'годовая смета'!#REF!</f>
        <v>#REF!</v>
      </c>
      <c r="P41" s="756" t="e">
        <f t="shared" si="5"/>
        <v>#REF!</v>
      </c>
      <c r="Q41" s="757" t="e">
        <f t="shared" si="6"/>
        <v>#REF!</v>
      </c>
      <c r="R41" s="758" t="e">
        <f t="shared" si="7"/>
        <v>#REF!</v>
      </c>
      <c r="S41" s="657" t="e">
        <f>E41*(1+U$12)*(1+U$9*(U$22-M$22)/M$22)</f>
        <v>#REF!</v>
      </c>
      <c r="T41" s="658" t="e">
        <f>U41*(1+V$12)*(1+V$9*(V$22-U$22)/U$22)</f>
        <v>#REF!</v>
      </c>
      <c r="U41" s="824" t="e">
        <f t="shared" si="40"/>
        <v>#REF!</v>
      </c>
      <c r="V41" s="825" t="e">
        <f t="shared" si="41"/>
        <v>#REF!</v>
      </c>
      <c r="W41" s="724" t="e">
        <f t="shared" si="37"/>
        <v>#REF!</v>
      </c>
      <c r="X41" s="538" t="e">
        <f t="shared" si="38"/>
        <v>#REF!</v>
      </c>
      <c r="Y41" s="724" t="e">
        <f t="shared" si="39"/>
        <v>#REF!</v>
      </c>
      <c r="Z41" s="538" t="e">
        <f t="shared" si="39"/>
        <v>#REF!</v>
      </c>
      <c r="AA41" s="695" t="e">
        <f t="shared" si="9"/>
        <v>#REF!</v>
      </c>
      <c r="AB41" s="696" t="e">
        <f t="shared" si="11"/>
        <v>#REF!</v>
      </c>
    </row>
    <row r="42" spans="1:28" ht="26.25" outlineLevel="1">
      <c r="A42" s="227" t="s">
        <v>60</v>
      </c>
      <c r="B42" s="230" t="s">
        <v>23</v>
      </c>
      <c r="C42" s="277"/>
      <c r="D42" s="536" t="e">
        <f t="shared" si="36"/>
        <v>#REF!</v>
      </c>
      <c r="E42" s="537" t="e">
        <f t="shared" si="36"/>
        <v>#REF!</v>
      </c>
      <c r="F42" s="537" t="e">
        <f t="shared" si="36"/>
        <v>#REF!</v>
      </c>
      <c r="G42" s="538" t="e">
        <f t="shared" si="36"/>
        <v>#REF!</v>
      </c>
      <c r="H42" s="724" t="e">
        <f>'годовая смета'!#REF!</f>
        <v>#REF!</v>
      </c>
      <c r="I42" s="537" t="e">
        <f>'годовая смета'!#REF!</f>
        <v>#REF!</v>
      </c>
      <c r="J42" s="537" t="e">
        <f>'годовая смета'!#REF!</f>
        <v>#REF!</v>
      </c>
      <c r="K42" s="538" t="e">
        <f>'годовая смета'!#REF!</f>
        <v>#REF!</v>
      </c>
      <c r="L42" s="724" t="e">
        <f>'годовая смета'!#REF!</f>
        <v>#REF!</v>
      </c>
      <c r="M42" s="537" t="e">
        <f>'годовая смета'!#REF!</f>
        <v>#REF!</v>
      </c>
      <c r="N42" s="537" t="e">
        <f>'годовая смета'!#REF!</f>
        <v>#REF!</v>
      </c>
      <c r="O42" s="538" t="e">
        <f>'годовая смета'!#REF!</f>
        <v>#REF!</v>
      </c>
      <c r="P42" s="756" t="e">
        <f t="shared" si="5"/>
        <v>#REF!</v>
      </c>
      <c r="Q42" s="757" t="e">
        <f t="shared" si="6"/>
        <v>#REF!</v>
      </c>
      <c r="R42" s="758" t="e">
        <f t="shared" si="7"/>
        <v>#REF!</v>
      </c>
      <c r="S42" s="657" t="e">
        <f>E42*(1+U$12)*(1+U$9*(U$22-M$22)/M$22)</f>
        <v>#REF!</v>
      </c>
      <c r="T42" s="658" t="e">
        <f>U42*(1+V$12)*(1+V$9*(V$22-U$22)/U$22)</f>
        <v>#REF!</v>
      </c>
      <c r="U42" s="824" t="e">
        <f t="shared" si="40"/>
        <v>#REF!</v>
      </c>
      <c r="V42" s="825" t="e">
        <f t="shared" si="41"/>
        <v>#REF!</v>
      </c>
      <c r="W42" s="724" t="e">
        <f t="shared" si="37"/>
        <v>#REF!</v>
      </c>
      <c r="X42" s="538" t="e">
        <f t="shared" si="38"/>
        <v>#REF!</v>
      </c>
      <c r="Y42" s="724" t="e">
        <f t="shared" si="39"/>
        <v>#REF!</v>
      </c>
      <c r="Z42" s="538" t="e">
        <f t="shared" si="39"/>
        <v>#REF!</v>
      </c>
      <c r="AA42" s="695" t="e">
        <f t="shared" si="9"/>
        <v>#REF!</v>
      </c>
      <c r="AB42" s="696" t="e">
        <f t="shared" si="11"/>
        <v>#REF!</v>
      </c>
    </row>
    <row r="43" spans="1:28" outlineLevel="1">
      <c r="A43" s="227" t="s">
        <v>61</v>
      </c>
      <c r="B43" s="230" t="s">
        <v>24</v>
      </c>
      <c r="C43" s="277"/>
      <c r="D43" s="536" t="e">
        <f t="shared" si="36"/>
        <v>#REF!</v>
      </c>
      <c r="E43" s="537" t="e">
        <f t="shared" si="36"/>
        <v>#REF!</v>
      </c>
      <c r="F43" s="537" t="e">
        <f t="shared" si="36"/>
        <v>#REF!</v>
      </c>
      <c r="G43" s="538" t="e">
        <f t="shared" si="36"/>
        <v>#REF!</v>
      </c>
      <c r="H43" s="724" t="e">
        <f>'годовая смета'!#REF!</f>
        <v>#REF!</v>
      </c>
      <c r="I43" s="537" t="e">
        <f>'годовая смета'!#REF!</f>
        <v>#REF!</v>
      </c>
      <c r="J43" s="537" t="e">
        <f>'годовая смета'!#REF!</f>
        <v>#REF!</v>
      </c>
      <c r="K43" s="538" t="e">
        <f>'годовая смета'!#REF!</f>
        <v>#REF!</v>
      </c>
      <c r="L43" s="724" t="e">
        <f>'годовая смета'!#REF!</f>
        <v>#REF!</v>
      </c>
      <c r="M43" s="537" t="e">
        <f>'годовая смета'!#REF!</f>
        <v>#REF!</v>
      </c>
      <c r="N43" s="537" t="e">
        <f>'годовая смета'!#REF!</f>
        <v>#REF!</v>
      </c>
      <c r="O43" s="538" t="e">
        <f>'годовая смета'!#REF!</f>
        <v>#REF!</v>
      </c>
      <c r="P43" s="756" t="e">
        <f t="shared" si="5"/>
        <v>#REF!</v>
      </c>
      <c r="Q43" s="757" t="e">
        <f t="shared" si="6"/>
        <v>#REF!</v>
      </c>
      <c r="R43" s="758" t="e">
        <f t="shared" si="7"/>
        <v>#REF!</v>
      </c>
      <c r="S43" s="657" t="e">
        <f>E43*(1+U$11)*(1+U$9*(U$22-M$22)/M$22)</f>
        <v>#REF!</v>
      </c>
      <c r="T43" s="658" t="e">
        <f t="shared" ref="T43:T44" si="42">U43*(1+V$11)*(1+V$9*(V$22-U$22)/U$22)</f>
        <v>#REF!</v>
      </c>
      <c r="U43" s="824" t="e">
        <f t="shared" si="40"/>
        <v>#REF!</v>
      </c>
      <c r="V43" s="825" t="e">
        <f t="shared" si="41"/>
        <v>#REF!</v>
      </c>
      <c r="W43" s="724" t="e">
        <f t="shared" si="37"/>
        <v>#REF!</v>
      </c>
      <c r="X43" s="538" t="e">
        <f t="shared" si="38"/>
        <v>#REF!</v>
      </c>
      <c r="Y43" s="724" t="e">
        <f t="shared" si="39"/>
        <v>#REF!</v>
      </c>
      <c r="Z43" s="538" t="e">
        <f t="shared" si="39"/>
        <v>#REF!</v>
      </c>
      <c r="AA43" s="695" t="e">
        <f t="shared" si="9"/>
        <v>#REF!</v>
      </c>
      <c r="AB43" s="696" t="e">
        <f t="shared" si="11"/>
        <v>#REF!</v>
      </c>
    </row>
    <row r="44" spans="1:28">
      <c r="A44" s="227" t="s">
        <v>52</v>
      </c>
      <c r="B44" s="412" t="s">
        <v>56</v>
      </c>
      <c r="C44" s="277"/>
      <c r="D44" s="536" t="e">
        <f t="shared" si="36"/>
        <v>#REF!</v>
      </c>
      <c r="E44" s="537" t="e">
        <f t="shared" si="36"/>
        <v>#REF!</v>
      </c>
      <c r="F44" s="537" t="e">
        <f t="shared" si="36"/>
        <v>#REF!</v>
      </c>
      <c r="G44" s="538" t="e">
        <f t="shared" si="36"/>
        <v>#REF!</v>
      </c>
      <c r="H44" s="724" t="e">
        <f>'годовая смета'!#REF!</f>
        <v>#REF!</v>
      </c>
      <c r="I44" s="537" t="e">
        <f>'годовая смета'!#REF!</f>
        <v>#REF!</v>
      </c>
      <c r="J44" s="537" t="e">
        <f>'годовая смета'!#REF!</f>
        <v>#REF!</v>
      </c>
      <c r="K44" s="538" t="e">
        <f>'годовая смета'!#REF!</f>
        <v>#REF!</v>
      </c>
      <c r="L44" s="724" t="e">
        <f>'годовая смета'!#REF!</f>
        <v>#REF!</v>
      </c>
      <c r="M44" s="537" t="e">
        <f>'годовая смета'!#REF!</f>
        <v>#REF!</v>
      </c>
      <c r="N44" s="537" t="e">
        <f>'годовая смета'!#REF!</f>
        <v>#REF!</v>
      </c>
      <c r="O44" s="538" t="e">
        <f>'годовая смета'!#REF!</f>
        <v>#REF!</v>
      </c>
      <c r="P44" s="756" t="e">
        <f t="shared" si="5"/>
        <v>#REF!</v>
      </c>
      <c r="Q44" s="757" t="e">
        <f t="shared" si="6"/>
        <v>#REF!</v>
      </c>
      <c r="R44" s="758" t="e">
        <f t="shared" si="7"/>
        <v>#REF!</v>
      </c>
      <c r="S44" s="657" t="e">
        <f>E44*(1+U$11)*(1+U$9*(U$22-M$22)/M$22)</f>
        <v>#REF!</v>
      </c>
      <c r="T44" s="658" t="e">
        <f t="shared" si="42"/>
        <v>#REF!</v>
      </c>
      <c r="U44" s="824" t="e">
        <f t="shared" si="40"/>
        <v>#REF!</v>
      </c>
      <c r="V44" s="825" t="e">
        <f t="shared" si="41"/>
        <v>#REF!</v>
      </c>
      <c r="W44" s="724" t="e">
        <f t="shared" si="37"/>
        <v>#REF!</v>
      </c>
      <c r="X44" s="538" t="e">
        <f t="shared" si="38"/>
        <v>#REF!</v>
      </c>
      <c r="Y44" s="724" t="e">
        <f t="shared" si="39"/>
        <v>#REF!</v>
      </c>
      <c r="Z44" s="538" t="e">
        <f t="shared" si="39"/>
        <v>#REF!</v>
      </c>
      <c r="AA44" s="695" t="e">
        <f t="shared" si="9"/>
        <v>#REF!</v>
      </c>
      <c r="AB44" s="696" t="e">
        <f t="shared" si="11"/>
        <v>#REF!</v>
      </c>
    </row>
    <row r="45" spans="1:28" ht="26.25" outlineLevel="1">
      <c r="A45" s="227" t="s">
        <v>53</v>
      </c>
      <c r="B45" s="412" t="s">
        <v>25</v>
      </c>
      <c r="C45" s="277" t="s">
        <v>148</v>
      </c>
      <c r="D45" s="536" t="e">
        <f t="shared" ref="D45:O45" si="43">SUM(D46:D53)</f>
        <v>#REF!</v>
      </c>
      <c r="E45" s="537" t="e">
        <f t="shared" si="43"/>
        <v>#REF!</v>
      </c>
      <c r="F45" s="537" t="e">
        <f t="shared" si="43"/>
        <v>#REF!</v>
      </c>
      <c r="G45" s="538" t="e">
        <f t="shared" si="43"/>
        <v>#REF!</v>
      </c>
      <c r="H45" s="724" t="e">
        <f>SUM(H46:H53)</f>
        <v>#REF!</v>
      </c>
      <c r="I45" s="537" t="e">
        <f>SUM(I46:I53)</f>
        <v>#REF!</v>
      </c>
      <c r="J45" s="537" t="e">
        <f>SUM(J46:J53)</f>
        <v>#REF!</v>
      </c>
      <c r="K45" s="538" t="e">
        <f>SUM(K46:K53)</f>
        <v>#REF!</v>
      </c>
      <c r="L45" s="724" t="e">
        <f t="shared" si="43"/>
        <v>#REF!</v>
      </c>
      <c r="M45" s="537" t="e">
        <f t="shared" si="43"/>
        <v>#REF!</v>
      </c>
      <c r="N45" s="537" t="e">
        <f t="shared" si="43"/>
        <v>#REF!</v>
      </c>
      <c r="O45" s="538" t="e">
        <f t="shared" si="43"/>
        <v>#REF!</v>
      </c>
      <c r="P45" s="756" t="e">
        <f t="shared" si="5"/>
        <v>#REF!</v>
      </c>
      <c r="Q45" s="757" t="e">
        <f t="shared" si="6"/>
        <v>#REF!</v>
      </c>
      <c r="R45" s="758" t="e">
        <f t="shared" si="7"/>
        <v>#REF!</v>
      </c>
      <c r="S45" s="657" t="e">
        <f t="shared" ref="S45:T45" si="44">SUM(S46:S53)</f>
        <v>#REF!</v>
      </c>
      <c r="T45" s="658" t="e">
        <f t="shared" si="44"/>
        <v>#REF!</v>
      </c>
      <c r="U45" s="536" t="e">
        <f t="shared" ref="U45:Z45" si="45">SUM(U46:U53)</f>
        <v>#REF!</v>
      </c>
      <c r="V45" s="538" t="e">
        <f t="shared" si="45"/>
        <v>#REF!</v>
      </c>
      <c r="W45" s="724" t="e">
        <f>SUM(W46:W53)</f>
        <v>#REF!</v>
      </c>
      <c r="X45" s="538" t="e">
        <f>SUM(X46:X53)</f>
        <v>#REF!</v>
      </c>
      <c r="Y45" s="724" t="e">
        <f t="shared" si="45"/>
        <v>#REF!</v>
      </c>
      <c r="Z45" s="538" t="e">
        <f t="shared" si="45"/>
        <v>#REF!</v>
      </c>
      <c r="AA45" s="695" t="e">
        <f t="shared" si="9"/>
        <v>#REF!</v>
      </c>
      <c r="AB45" s="696" t="e">
        <f t="shared" si="11"/>
        <v>#REF!</v>
      </c>
    </row>
    <row r="46" spans="1:28" outlineLevel="1">
      <c r="A46" s="227" t="s">
        <v>468</v>
      </c>
      <c r="B46" s="230" t="s">
        <v>26</v>
      </c>
      <c r="C46" s="277"/>
      <c r="D46" s="536" t="e">
        <f t="shared" ref="D46:D56" si="46">L46+H46</f>
        <v>#REF!</v>
      </c>
      <c r="E46" s="537" t="e">
        <f t="shared" ref="E46:E56" si="47">M46+I46</f>
        <v>#REF!</v>
      </c>
      <c r="F46" s="537" t="e">
        <f t="shared" ref="F46:F56" si="48">N46+J46</f>
        <v>#REF!</v>
      </c>
      <c r="G46" s="538" t="e">
        <f t="shared" ref="G46:G56" si="49">O46+K46</f>
        <v>#REF!</v>
      </c>
      <c r="H46" s="724" t="e">
        <f>'годовая смета'!#REF!</f>
        <v>#REF!</v>
      </c>
      <c r="I46" s="537" t="e">
        <f>'годовая смета'!#REF!</f>
        <v>#REF!</v>
      </c>
      <c r="J46" s="537" t="e">
        <f>'годовая смета'!#REF!</f>
        <v>#REF!</v>
      </c>
      <c r="K46" s="538" t="e">
        <f>'годовая смета'!#REF!</f>
        <v>#REF!</v>
      </c>
      <c r="L46" s="724" t="e">
        <f>'годовая смета'!#REF!</f>
        <v>#REF!</v>
      </c>
      <c r="M46" s="537" t="e">
        <f>'годовая смета'!#REF!</f>
        <v>#REF!</v>
      </c>
      <c r="N46" s="537" t="e">
        <f>'годовая смета'!#REF!</f>
        <v>#REF!</v>
      </c>
      <c r="O46" s="538" t="e">
        <f>'годовая смета'!#REF!</f>
        <v>#REF!</v>
      </c>
      <c r="P46" s="756" t="e">
        <f t="shared" si="5"/>
        <v>#REF!</v>
      </c>
      <c r="Q46" s="757" t="e">
        <f t="shared" si="6"/>
        <v>#REF!</v>
      </c>
      <c r="R46" s="758" t="e">
        <f t="shared" si="7"/>
        <v>#REF!</v>
      </c>
      <c r="S46" s="657" t="e">
        <f>E46*(1+U$11)</f>
        <v>#REF!</v>
      </c>
      <c r="T46" s="658" t="e">
        <f>U46*(1+V$11)</f>
        <v>#REF!</v>
      </c>
      <c r="U46" s="536"/>
      <c r="V46" s="538"/>
      <c r="W46" s="724" t="e">
        <f t="shared" ref="W46:W56" si="50">U46*W$18</f>
        <v>#REF!</v>
      </c>
      <c r="X46" s="538" t="e">
        <f t="shared" ref="X46:X56" si="51">V46*X$18</f>
        <v>#REF!</v>
      </c>
      <c r="Y46" s="724" t="e">
        <f t="shared" ref="Y46:Y56" si="52">U46*Y$18</f>
        <v>#REF!</v>
      </c>
      <c r="Z46" s="538" t="e">
        <f t="shared" ref="Z46:Z56" si="53">V46*Z$18</f>
        <v>#REF!</v>
      </c>
      <c r="AA46" s="695" t="e">
        <f t="shared" si="9"/>
        <v>#REF!</v>
      </c>
      <c r="AB46" s="696" t="str">
        <f t="shared" si="11"/>
        <v>-</v>
      </c>
    </row>
    <row r="47" spans="1:28" outlineLevel="1">
      <c r="A47" s="227" t="s">
        <v>469</v>
      </c>
      <c r="B47" s="230" t="s">
        <v>27</v>
      </c>
      <c r="C47" s="277"/>
      <c r="D47" s="536" t="e">
        <f t="shared" si="46"/>
        <v>#REF!</v>
      </c>
      <c r="E47" s="537" t="e">
        <f t="shared" si="47"/>
        <v>#REF!</v>
      </c>
      <c r="F47" s="537" t="e">
        <f t="shared" si="48"/>
        <v>#REF!</v>
      </c>
      <c r="G47" s="538" t="e">
        <f t="shared" si="49"/>
        <v>#REF!</v>
      </c>
      <c r="H47" s="724" t="e">
        <f>'годовая смета'!#REF!</f>
        <v>#REF!</v>
      </c>
      <c r="I47" s="537" t="e">
        <f>'годовая смета'!#REF!</f>
        <v>#REF!</v>
      </c>
      <c r="J47" s="537" t="e">
        <f>'годовая смета'!#REF!</f>
        <v>#REF!</v>
      </c>
      <c r="K47" s="538" t="e">
        <f>'годовая смета'!#REF!</f>
        <v>#REF!</v>
      </c>
      <c r="L47" s="724" t="e">
        <f>'годовая смета'!#REF!</f>
        <v>#REF!</v>
      </c>
      <c r="M47" s="537" t="e">
        <f>'годовая смета'!#REF!</f>
        <v>#REF!</v>
      </c>
      <c r="N47" s="537" t="e">
        <f>'годовая смета'!#REF!</f>
        <v>#REF!</v>
      </c>
      <c r="O47" s="538" t="e">
        <f>'годовая смета'!#REF!</f>
        <v>#REF!</v>
      </c>
      <c r="P47" s="756" t="e">
        <f t="shared" si="5"/>
        <v>#REF!</v>
      </c>
      <c r="Q47" s="757" t="e">
        <f t="shared" si="6"/>
        <v>#REF!</v>
      </c>
      <c r="R47" s="758" t="e">
        <f t="shared" si="7"/>
        <v>#REF!</v>
      </c>
      <c r="S47" s="657" t="e">
        <f t="shared" ref="S47:S56" si="54">E47*(1+U$11)</f>
        <v>#REF!</v>
      </c>
      <c r="T47" s="658" t="e">
        <f t="shared" ref="T47:T56" si="55">U47*(1+V$11)</f>
        <v>#REF!</v>
      </c>
      <c r="U47" s="536" t="e">
        <f>S47</f>
        <v>#REF!</v>
      </c>
      <c r="V47" s="538" t="e">
        <f>T47</f>
        <v>#REF!</v>
      </c>
      <c r="W47" s="724" t="e">
        <f t="shared" si="50"/>
        <v>#REF!</v>
      </c>
      <c r="X47" s="538" t="e">
        <f t="shared" si="51"/>
        <v>#REF!</v>
      </c>
      <c r="Y47" s="724" t="e">
        <f t="shared" si="52"/>
        <v>#REF!</v>
      </c>
      <c r="Z47" s="538" t="e">
        <f t="shared" si="53"/>
        <v>#REF!</v>
      </c>
      <c r="AA47" s="695" t="e">
        <f t="shared" si="9"/>
        <v>#REF!</v>
      </c>
      <c r="AB47" s="696" t="e">
        <f t="shared" si="11"/>
        <v>#REF!</v>
      </c>
    </row>
    <row r="48" spans="1:28" outlineLevel="1">
      <c r="A48" s="227" t="s">
        <v>470</v>
      </c>
      <c r="B48" s="230" t="s">
        <v>28</v>
      </c>
      <c r="C48" s="277"/>
      <c r="D48" s="536" t="e">
        <f t="shared" si="46"/>
        <v>#REF!</v>
      </c>
      <c r="E48" s="537" t="e">
        <f t="shared" si="47"/>
        <v>#REF!</v>
      </c>
      <c r="F48" s="537" t="e">
        <f t="shared" si="48"/>
        <v>#REF!</v>
      </c>
      <c r="G48" s="538" t="e">
        <f t="shared" si="49"/>
        <v>#REF!</v>
      </c>
      <c r="H48" s="724" t="e">
        <f>'годовая смета'!#REF!</f>
        <v>#REF!</v>
      </c>
      <c r="I48" s="537" t="e">
        <f>'годовая смета'!#REF!</f>
        <v>#REF!</v>
      </c>
      <c r="J48" s="537" t="e">
        <f>'годовая смета'!#REF!</f>
        <v>#REF!</v>
      </c>
      <c r="K48" s="538" t="e">
        <f>'годовая смета'!#REF!</f>
        <v>#REF!</v>
      </c>
      <c r="L48" s="724" t="e">
        <f>'годовая смета'!#REF!</f>
        <v>#REF!</v>
      </c>
      <c r="M48" s="537" t="e">
        <f>'годовая смета'!#REF!</f>
        <v>#REF!</v>
      </c>
      <c r="N48" s="537" t="e">
        <f>'годовая смета'!#REF!</f>
        <v>#REF!</v>
      </c>
      <c r="O48" s="538" t="e">
        <f>'годовая смета'!#REF!</f>
        <v>#REF!</v>
      </c>
      <c r="P48" s="756" t="e">
        <f t="shared" si="5"/>
        <v>#REF!</v>
      </c>
      <c r="Q48" s="757" t="e">
        <f t="shared" si="6"/>
        <v>#REF!</v>
      </c>
      <c r="R48" s="758" t="e">
        <f t="shared" si="7"/>
        <v>#REF!</v>
      </c>
      <c r="S48" s="657" t="e">
        <f t="shared" si="54"/>
        <v>#REF!</v>
      </c>
      <c r="T48" s="658" t="e">
        <f t="shared" si="55"/>
        <v>#REF!</v>
      </c>
      <c r="U48" s="536" t="e">
        <f>S48</f>
        <v>#REF!</v>
      </c>
      <c r="V48" s="538" t="e">
        <f>T48</f>
        <v>#REF!</v>
      </c>
      <c r="W48" s="724" t="e">
        <f t="shared" si="50"/>
        <v>#REF!</v>
      </c>
      <c r="X48" s="538" t="e">
        <f t="shared" si="51"/>
        <v>#REF!</v>
      </c>
      <c r="Y48" s="724" t="e">
        <f t="shared" si="52"/>
        <v>#REF!</v>
      </c>
      <c r="Z48" s="538" t="e">
        <f t="shared" si="53"/>
        <v>#REF!</v>
      </c>
      <c r="AA48" s="695" t="e">
        <f t="shared" si="9"/>
        <v>#REF!</v>
      </c>
      <c r="AB48" s="696" t="e">
        <f t="shared" si="11"/>
        <v>#REF!</v>
      </c>
    </row>
    <row r="49" spans="1:28" outlineLevel="1">
      <c r="A49" s="227" t="s">
        <v>471</v>
      </c>
      <c r="B49" s="230" t="s">
        <v>29</v>
      </c>
      <c r="C49" s="277"/>
      <c r="D49" s="536" t="e">
        <f t="shared" si="46"/>
        <v>#REF!</v>
      </c>
      <c r="E49" s="537" t="e">
        <f t="shared" si="47"/>
        <v>#REF!</v>
      </c>
      <c r="F49" s="537" t="e">
        <f t="shared" si="48"/>
        <v>#REF!</v>
      </c>
      <c r="G49" s="538" t="e">
        <f t="shared" si="49"/>
        <v>#REF!</v>
      </c>
      <c r="H49" s="724" t="e">
        <f>'годовая смета'!#REF!</f>
        <v>#REF!</v>
      </c>
      <c r="I49" s="537" t="e">
        <f>'годовая смета'!#REF!</f>
        <v>#REF!</v>
      </c>
      <c r="J49" s="537" t="e">
        <f>'годовая смета'!#REF!</f>
        <v>#REF!</v>
      </c>
      <c r="K49" s="538" t="e">
        <f>'годовая смета'!#REF!</f>
        <v>#REF!</v>
      </c>
      <c r="L49" s="724" t="e">
        <f>'годовая смета'!#REF!</f>
        <v>#REF!</v>
      </c>
      <c r="M49" s="537" t="e">
        <f>'годовая смета'!#REF!</f>
        <v>#REF!</v>
      </c>
      <c r="N49" s="537" t="e">
        <f>'годовая смета'!#REF!</f>
        <v>#REF!</v>
      </c>
      <c r="O49" s="538" t="e">
        <f>'годовая смета'!#REF!</f>
        <v>#REF!</v>
      </c>
      <c r="P49" s="756" t="e">
        <f t="shared" si="5"/>
        <v>#REF!</v>
      </c>
      <c r="Q49" s="757" t="e">
        <f t="shared" si="6"/>
        <v>#REF!</v>
      </c>
      <c r="R49" s="758" t="e">
        <f t="shared" si="7"/>
        <v>#REF!</v>
      </c>
      <c r="S49" s="657" t="e">
        <f t="shared" si="54"/>
        <v>#REF!</v>
      </c>
      <c r="T49" s="658" t="e">
        <f t="shared" si="55"/>
        <v>#REF!</v>
      </c>
      <c r="U49" s="536"/>
      <c r="V49" s="538"/>
      <c r="W49" s="724" t="e">
        <f t="shared" si="50"/>
        <v>#REF!</v>
      </c>
      <c r="X49" s="538" t="e">
        <f t="shared" si="51"/>
        <v>#REF!</v>
      </c>
      <c r="Y49" s="724" t="e">
        <f t="shared" si="52"/>
        <v>#REF!</v>
      </c>
      <c r="Z49" s="538" t="e">
        <f t="shared" si="53"/>
        <v>#REF!</v>
      </c>
      <c r="AA49" s="695" t="e">
        <f t="shared" si="9"/>
        <v>#REF!</v>
      </c>
      <c r="AB49" s="696" t="str">
        <f t="shared" si="11"/>
        <v>-</v>
      </c>
    </row>
    <row r="50" spans="1:28" outlineLevel="1">
      <c r="A50" s="227" t="s">
        <v>472</v>
      </c>
      <c r="B50" s="230" t="s">
        <v>30</v>
      </c>
      <c r="C50" s="277"/>
      <c r="D50" s="536" t="e">
        <f t="shared" si="46"/>
        <v>#REF!</v>
      </c>
      <c r="E50" s="537" t="e">
        <f t="shared" si="47"/>
        <v>#REF!</v>
      </c>
      <c r="F50" s="537" t="e">
        <f t="shared" si="48"/>
        <v>#REF!</v>
      </c>
      <c r="G50" s="538" t="e">
        <f t="shared" si="49"/>
        <v>#REF!</v>
      </c>
      <c r="H50" s="724" t="e">
        <f>'годовая смета'!#REF!</f>
        <v>#REF!</v>
      </c>
      <c r="I50" s="537" t="e">
        <f>'годовая смета'!#REF!</f>
        <v>#REF!</v>
      </c>
      <c r="J50" s="537" t="e">
        <f>'годовая смета'!#REF!</f>
        <v>#REF!</v>
      </c>
      <c r="K50" s="538" t="e">
        <f>'годовая смета'!#REF!</f>
        <v>#REF!</v>
      </c>
      <c r="L50" s="724" t="e">
        <f>'годовая смета'!#REF!</f>
        <v>#REF!</v>
      </c>
      <c r="M50" s="537" t="e">
        <f>'годовая смета'!#REF!</f>
        <v>#REF!</v>
      </c>
      <c r="N50" s="537" t="e">
        <f>'годовая смета'!#REF!</f>
        <v>#REF!</v>
      </c>
      <c r="O50" s="538" t="e">
        <f>'годовая смета'!#REF!</f>
        <v>#REF!</v>
      </c>
      <c r="P50" s="756" t="e">
        <f t="shared" si="5"/>
        <v>#REF!</v>
      </c>
      <c r="Q50" s="757" t="e">
        <f t="shared" si="6"/>
        <v>#REF!</v>
      </c>
      <c r="R50" s="758" t="e">
        <f t="shared" si="7"/>
        <v>#REF!</v>
      </c>
      <c r="S50" s="657" t="e">
        <f t="shared" si="54"/>
        <v>#REF!</v>
      </c>
      <c r="T50" s="658" t="e">
        <f t="shared" si="55"/>
        <v>#REF!</v>
      </c>
      <c r="U50" s="536"/>
      <c r="V50" s="538"/>
      <c r="W50" s="724" t="e">
        <f t="shared" si="50"/>
        <v>#REF!</v>
      </c>
      <c r="X50" s="538" t="e">
        <f t="shared" si="51"/>
        <v>#REF!</v>
      </c>
      <c r="Y50" s="724" t="e">
        <f t="shared" si="52"/>
        <v>#REF!</v>
      </c>
      <c r="Z50" s="538" t="e">
        <f t="shared" si="53"/>
        <v>#REF!</v>
      </c>
      <c r="AA50" s="695" t="e">
        <f t="shared" si="9"/>
        <v>#REF!</v>
      </c>
      <c r="AB50" s="696" t="str">
        <f t="shared" si="11"/>
        <v>-</v>
      </c>
    </row>
    <row r="51" spans="1:28" outlineLevel="1">
      <c r="A51" s="227" t="s">
        <v>473</v>
      </c>
      <c r="B51" s="230" t="s">
        <v>31</v>
      </c>
      <c r="C51" s="277"/>
      <c r="D51" s="536" t="e">
        <f t="shared" si="46"/>
        <v>#REF!</v>
      </c>
      <c r="E51" s="537" t="e">
        <f t="shared" si="47"/>
        <v>#REF!</v>
      </c>
      <c r="F51" s="537" t="e">
        <f t="shared" si="48"/>
        <v>#REF!</v>
      </c>
      <c r="G51" s="538" t="e">
        <f t="shared" si="49"/>
        <v>#REF!</v>
      </c>
      <c r="H51" s="724" t="e">
        <f>'годовая смета'!#REF!</f>
        <v>#REF!</v>
      </c>
      <c r="I51" s="537" t="e">
        <f>'годовая смета'!#REF!</f>
        <v>#REF!</v>
      </c>
      <c r="J51" s="537" t="e">
        <f>'годовая смета'!#REF!</f>
        <v>#REF!</v>
      </c>
      <c r="K51" s="538" t="e">
        <f>'годовая смета'!#REF!</f>
        <v>#REF!</v>
      </c>
      <c r="L51" s="724" t="e">
        <f>'годовая смета'!#REF!</f>
        <v>#REF!</v>
      </c>
      <c r="M51" s="537" t="e">
        <f>'годовая смета'!#REF!</f>
        <v>#REF!</v>
      </c>
      <c r="N51" s="537" t="e">
        <f>'годовая смета'!#REF!</f>
        <v>#REF!</v>
      </c>
      <c r="O51" s="538" t="e">
        <f>'годовая смета'!#REF!</f>
        <v>#REF!</v>
      </c>
      <c r="P51" s="756" t="e">
        <f t="shared" si="5"/>
        <v>#REF!</v>
      </c>
      <c r="Q51" s="757" t="e">
        <f t="shared" si="6"/>
        <v>#REF!</v>
      </c>
      <c r="R51" s="758" t="e">
        <f t="shared" si="7"/>
        <v>#REF!</v>
      </c>
      <c r="S51" s="657" t="e">
        <f t="shared" si="54"/>
        <v>#REF!</v>
      </c>
      <c r="T51" s="658" t="e">
        <f t="shared" si="55"/>
        <v>#REF!</v>
      </c>
      <c r="U51" s="536"/>
      <c r="V51" s="538"/>
      <c r="W51" s="724" t="e">
        <f t="shared" si="50"/>
        <v>#REF!</v>
      </c>
      <c r="X51" s="538" t="e">
        <f t="shared" si="51"/>
        <v>#REF!</v>
      </c>
      <c r="Y51" s="724" t="e">
        <f t="shared" si="52"/>
        <v>#REF!</v>
      </c>
      <c r="Z51" s="538" t="e">
        <f t="shared" si="53"/>
        <v>#REF!</v>
      </c>
      <c r="AA51" s="695" t="e">
        <f t="shared" si="9"/>
        <v>#REF!</v>
      </c>
      <c r="AB51" s="696" t="str">
        <f t="shared" si="11"/>
        <v>-</v>
      </c>
    </row>
    <row r="52" spans="1:28" outlineLevel="1">
      <c r="A52" s="227" t="s">
        <v>474</v>
      </c>
      <c r="B52" s="230" t="s">
        <v>32</v>
      </c>
      <c r="C52" s="277"/>
      <c r="D52" s="536" t="e">
        <f t="shared" si="46"/>
        <v>#REF!</v>
      </c>
      <c r="E52" s="537" t="e">
        <f t="shared" si="47"/>
        <v>#REF!</v>
      </c>
      <c r="F52" s="537" t="e">
        <f t="shared" si="48"/>
        <v>#REF!</v>
      </c>
      <c r="G52" s="538" t="e">
        <f t="shared" si="49"/>
        <v>#REF!</v>
      </c>
      <c r="H52" s="724" t="e">
        <f>'годовая смета'!#REF!</f>
        <v>#REF!</v>
      </c>
      <c r="I52" s="537" t="e">
        <f>'годовая смета'!#REF!</f>
        <v>#REF!</v>
      </c>
      <c r="J52" s="537" t="e">
        <f>'годовая смета'!#REF!</f>
        <v>#REF!</v>
      </c>
      <c r="K52" s="538" t="e">
        <f>'годовая смета'!#REF!</f>
        <v>#REF!</v>
      </c>
      <c r="L52" s="724" t="e">
        <f>'годовая смета'!#REF!</f>
        <v>#REF!</v>
      </c>
      <c r="M52" s="537" t="e">
        <f>'годовая смета'!#REF!</f>
        <v>#REF!</v>
      </c>
      <c r="N52" s="537" t="e">
        <f>'годовая смета'!#REF!</f>
        <v>#REF!</v>
      </c>
      <c r="O52" s="538" t="e">
        <f>'годовая смета'!#REF!</f>
        <v>#REF!</v>
      </c>
      <c r="P52" s="756" t="e">
        <f t="shared" si="5"/>
        <v>#REF!</v>
      </c>
      <c r="Q52" s="757" t="e">
        <f t="shared" si="6"/>
        <v>#REF!</v>
      </c>
      <c r="R52" s="758" t="e">
        <f t="shared" si="7"/>
        <v>#REF!</v>
      </c>
      <c r="S52" s="657" t="e">
        <f t="shared" si="54"/>
        <v>#REF!</v>
      </c>
      <c r="T52" s="658" t="e">
        <f t="shared" si="55"/>
        <v>#REF!</v>
      </c>
      <c r="U52" s="536"/>
      <c r="V52" s="538"/>
      <c r="W52" s="724" t="e">
        <f t="shared" si="50"/>
        <v>#REF!</v>
      </c>
      <c r="X52" s="538" t="e">
        <f t="shared" si="51"/>
        <v>#REF!</v>
      </c>
      <c r="Y52" s="724" t="e">
        <f t="shared" si="52"/>
        <v>#REF!</v>
      </c>
      <c r="Z52" s="538" t="e">
        <f t="shared" si="53"/>
        <v>#REF!</v>
      </c>
      <c r="AA52" s="695" t="e">
        <f t="shared" si="9"/>
        <v>#REF!</v>
      </c>
      <c r="AB52" s="696" t="str">
        <f t="shared" si="11"/>
        <v>-</v>
      </c>
    </row>
    <row r="53" spans="1:28" outlineLevel="1">
      <c r="A53" s="227" t="s">
        <v>475</v>
      </c>
      <c r="B53" s="230" t="s">
        <v>33</v>
      </c>
      <c r="C53" s="277"/>
      <c r="D53" s="536" t="e">
        <f t="shared" si="46"/>
        <v>#REF!</v>
      </c>
      <c r="E53" s="537" t="e">
        <f t="shared" si="47"/>
        <v>#REF!</v>
      </c>
      <c r="F53" s="537" t="e">
        <f t="shared" si="48"/>
        <v>#REF!</v>
      </c>
      <c r="G53" s="538" t="e">
        <f t="shared" si="49"/>
        <v>#REF!</v>
      </c>
      <c r="H53" s="724" t="e">
        <f>'годовая смета'!#REF!</f>
        <v>#REF!</v>
      </c>
      <c r="I53" s="537" t="e">
        <f>'годовая смета'!#REF!</f>
        <v>#REF!</v>
      </c>
      <c r="J53" s="537" t="e">
        <f>'годовая смета'!#REF!</f>
        <v>#REF!</v>
      </c>
      <c r="K53" s="538" t="e">
        <f>'годовая смета'!#REF!</f>
        <v>#REF!</v>
      </c>
      <c r="L53" s="724" t="e">
        <f>'годовая смета'!#REF!</f>
        <v>#REF!</v>
      </c>
      <c r="M53" s="537" t="e">
        <f>'годовая смета'!#REF!</f>
        <v>#REF!</v>
      </c>
      <c r="N53" s="537" t="e">
        <f>'годовая смета'!#REF!</f>
        <v>#REF!</v>
      </c>
      <c r="O53" s="538" t="e">
        <f>'годовая смета'!#REF!</f>
        <v>#REF!</v>
      </c>
      <c r="P53" s="756" t="e">
        <f t="shared" si="5"/>
        <v>#REF!</v>
      </c>
      <c r="Q53" s="757" t="e">
        <f t="shared" si="6"/>
        <v>#REF!</v>
      </c>
      <c r="R53" s="758" t="e">
        <f t="shared" si="7"/>
        <v>#REF!</v>
      </c>
      <c r="S53" s="657" t="e">
        <f t="shared" si="54"/>
        <v>#REF!</v>
      </c>
      <c r="T53" s="658" t="e">
        <f t="shared" si="55"/>
        <v>#REF!</v>
      </c>
      <c r="U53" s="536" t="e">
        <f>S53</f>
        <v>#REF!</v>
      </c>
      <c r="V53" s="538" t="e">
        <f>T53</f>
        <v>#REF!</v>
      </c>
      <c r="W53" s="724" t="e">
        <f t="shared" si="50"/>
        <v>#REF!</v>
      </c>
      <c r="X53" s="538" t="e">
        <f t="shared" si="51"/>
        <v>#REF!</v>
      </c>
      <c r="Y53" s="724" t="e">
        <f t="shared" si="52"/>
        <v>#REF!</v>
      </c>
      <c r="Z53" s="538" t="e">
        <f t="shared" si="53"/>
        <v>#REF!</v>
      </c>
      <c r="AA53" s="695" t="e">
        <f t="shared" si="9"/>
        <v>#REF!</v>
      </c>
      <c r="AB53" s="696" t="e">
        <f t="shared" si="11"/>
        <v>#REF!</v>
      </c>
    </row>
    <row r="54" spans="1:28">
      <c r="A54" s="227" t="s">
        <v>54</v>
      </c>
      <c r="B54" s="412" t="s">
        <v>38</v>
      </c>
      <c r="C54" s="277"/>
      <c r="D54" s="536" t="e">
        <f t="shared" si="46"/>
        <v>#REF!</v>
      </c>
      <c r="E54" s="537" t="e">
        <f t="shared" si="47"/>
        <v>#REF!</v>
      </c>
      <c r="F54" s="537" t="e">
        <f t="shared" si="48"/>
        <v>#REF!</v>
      </c>
      <c r="G54" s="538" t="e">
        <f t="shared" si="49"/>
        <v>#REF!</v>
      </c>
      <c r="H54" s="724" t="e">
        <f>'годовая смета'!#REF!</f>
        <v>#REF!</v>
      </c>
      <c r="I54" s="537" t="e">
        <f>'годовая смета'!#REF!</f>
        <v>#REF!</v>
      </c>
      <c r="J54" s="537" t="e">
        <f>'годовая смета'!#REF!</f>
        <v>#REF!</v>
      </c>
      <c r="K54" s="538" t="e">
        <f>'годовая смета'!#REF!</f>
        <v>#REF!</v>
      </c>
      <c r="L54" s="724" t="e">
        <f>'годовая смета'!#REF!</f>
        <v>#REF!</v>
      </c>
      <c r="M54" s="537" t="e">
        <f>'годовая смета'!#REF!</f>
        <v>#REF!</v>
      </c>
      <c r="N54" s="537" t="e">
        <f>'годовая смета'!#REF!</f>
        <v>#REF!</v>
      </c>
      <c r="O54" s="538" t="e">
        <f>'годовая смета'!#REF!</f>
        <v>#REF!</v>
      </c>
      <c r="P54" s="756" t="e">
        <f t="shared" si="5"/>
        <v>#REF!</v>
      </c>
      <c r="Q54" s="757" t="e">
        <f t="shared" si="6"/>
        <v>#REF!</v>
      </c>
      <c r="R54" s="758" t="e">
        <f t="shared" si="7"/>
        <v>#REF!</v>
      </c>
      <c r="S54" s="657" t="e">
        <f t="shared" si="54"/>
        <v>#REF!</v>
      </c>
      <c r="T54" s="658" t="e">
        <f t="shared" si="55"/>
        <v>#REF!</v>
      </c>
      <c r="U54" s="824" t="e">
        <f t="shared" ref="U54:U56" si="56">S54</f>
        <v>#REF!</v>
      </c>
      <c r="V54" s="825" t="e">
        <f t="shared" ref="V54:V56" si="57">T54</f>
        <v>#REF!</v>
      </c>
      <c r="W54" s="724" t="e">
        <f t="shared" si="50"/>
        <v>#REF!</v>
      </c>
      <c r="X54" s="538" t="e">
        <f t="shared" si="51"/>
        <v>#REF!</v>
      </c>
      <c r="Y54" s="724" t="e">
        <f t="shared" si="52"/>
        <v>#REF!</v>
      </c>
      <c r="Z54" s="538" t="e">
        <f t="shared" si="53"/>
        <v>#REF!</v>
      </c>
      <c r="AA54" s="695" t="e">
        <f t="shared" si="9"/>
        <v>#REF!</v>
      </c>
      <c r="AB54" s="696" t="e">
        <f t="shared" si="11"/>
        <v>#REF!</v>
      </c>
    </row>
    <row r="55" spans="1:28">
      <c r="A55" s="227" t="s">
        <v>55</v>
      </c>
      <c r="B55" s="412" t="s">
        <v>39</v>
      </c>
      <c r="C55" s="277"/>
      <c r="D55" s="536" t="e">
        <f t="shared" si="46"/>
        <v>#REF!</v>
      </c>
      <c r="E55" s="537" t="e">
        <f t="shared" si="47"/>
        <v>#REF!</v>
      </c>
      <c r="F55" s="537" t="e">
        <f t="shared" si="48"/>
        <v>#REF!</v>
      </c>
      <c r="G55" s="538" t="e">
        <f t="shared" si="49"/>
        <v>#REF!</v>
      </c>
      <c r="H55" s="724" t="e">
        <f>'годовая смета'!#REF!</f>
        <v>#REF!</v>
      </c>
      <c r="I55" s="537" t="e">
        <f>'годовая смета'!#REF!</f>
        <v>#REF!</v>
      </c>
      <c r="J55" s="537" t="e">
        <f>'годовая смета'!#REF!</f>
        <v>#REF!</v>
      </c>
      <c r="K55" s="538" t="e">
        <f>'годовая смета'!#REF!</f>
        <v>#REF!</v>
      </c>
      <c r="L55" s="724" t="e">
        <f>'годовая смета'!#REF!</f>
        <v>#REF!</v>
      </c>
      <c r="M55" s="537" t="e">
        <f>'годовая смета'!#REF!</f>
        <v>#REF!</v>
      </c>
      <c r="N55" s="537" t="e">
        <f>'годовая смета'!#REF!</f>
        <v>#REF!</v>
      </c>
      <c r="O55" s="538" t="e">
        <f>'годовая смета'!#REF!</f>
        <v>#REF!</v>
      </c>
      <c r="P55" s="756" t="e">
        <f t="shared" si="5"/>
        <v>#REF!</v>
      </c>
      <c r="Q55" s="757" t="e">
        <f t="shared" si="6"/>
        <v>#REF!</v>
      </c>
      <c r="R55" s="758" t="e">
        <f t="shared" si="7"/>
        <v>#REF!</v>
      </c>
      <c r="S55" s="657" t="e">
        <f t="shared" si="54"/>
        <v>#REF!</v>
      </c>
      <c r="T55" s="658" t="e">
        <f t="shared" si="55"/>
        <v>#REF!</v>
      </c>
      <c r="U55" s="824" t="e">
        <f t="shared" si="56"/>
        <v>#REF!</v>
      </c>
      <c r="V55" s="825" t="e">
        <f t="shared" si="57"/>
        <v>#REF!</v>
      </c>
      <c r="W55" s="724" t="e">
        <f t="shared" si="50"/>
        <v>#REF!</v>
      </c>
      <c r="X55" s="538" t="e">
        <f t="shared" si="51"/>
        <v>#REF!</v>
      </c>
      <c r="Y55" s="724" t="e">
        <f t="shared" si="52"/>
        <v>#REF!</v>
      </c>
      <c r="Z55" s="538" t="e">
        <f t="shared" si="53"/>
        <v>#REF!</v>
      </c>
      <c r="AA55" s="695" t="e">
        <f t="shared" si="9"/>
        <v>#REF!</v>
      </c>
      <c r="AB55" s="696" t="e">
        <f t="shared" si="11"/>
        <v>#REF!</v>
      </c>
    </row>
    <row r="56" spans="1:28">
      <c r="A56" s="227" t="s">
        <v>476</v>
      </c>
      <c r="B56" s="412" t="s">
        <v>40</v>
      </c>
      <c r="C56" s="277"/>
      <c r="D56" s="536" t="e">
        <f t="shared" si="46"/>
        <v>#REF!</v>
      </c>
      <c r="E56" s="537" t="e">
        <f t="shared" si="47"/>
        <v>#REF!</v>
      </c>
      <c r="F56" s="537" t="e">
        <f t="shared" si="48"/>
        <v>#REF!</v>
      </c>
      <c r="G56" s="538" t="e">
        <f t="shared" si="49"/>
        <v>#REF!</v>
      </c>
      <c r="H56" s="724" t="e">
        <f>'годовая смета'!#REF!</f>
        <v>#REF!</v>
      </c>
      <c r="I56" s="537" t="e">
        <f>'годовая смета'!#REF!</f>
        <v>#REF!</v>
      </c>
      <c r="J56" s="537" t="e">
        <f>'годовая смета'!#REF!</f>
        <v>#REF!</v>
      </c>
      <c r="K56" s="538" t="e">
        <f>'годовая смета'!#REF!</f>
        <v>#REF!</v>
      </c>
      <c r="L56" s="724" t="e">
        <f>'годовая смета'!#REF!</f>
        <v>#REF!</v>
      </c>
      <c r="M56" s="537" t="e">
        <f>'годовая смета'!#REF!</f>
        <v>#REF!</v>
      </c>
      <c r="N56" s="537" t="e">
        <f>'годовая смета'!#REF!</f>
        <v>#REF!</v>
      </c>
      <c r="O56" s="538" t="e">
        <f>'годовая смета'!#REF!</f>
        <v>#REF!</v>
      </c>
      <c r="P56" s="756" t="e">
        <f t="shared" si="5"/>
        <v>#REF!</v>
      </c>
      <c r="Q56" s="757" t="e">
        <f t="shared" si="6"/>
        <v>#REF!</v>
      </c>
      <c r="R56" s="758" t="e">
        <f t="shared" si="7"/>
        <v>#REF!</v>
      </c>
      <c r="S56" s="657" t="e">
        <f t="shared" si="54"/>
        <v>#REF!</v>
      </c>
      <c r="T56" s="658" t="e">
        <f t="shared" si="55"/>
        <v>#REF!</v>
      </c>
      <c r="U56" s="824" t="e">
        <f t="shared" si="56"/>
        <v>#REF!</v>
      </c>
      <c r="V56" s="825" t="e">
        <f t="shared" si="57"/>
        <v>#REF!</v>
      </c>
      <c r="W56" s="724" t="e">
        <f t="shared" si="50"/>
        <v>#REF!</v>
      </c>
      <c r="X56" s="538" t="e">
        <f t="shared" si="51"/>
        <v>#REF!</v>
      </c>
      <c r="Y56" s="724" t="e">
        <f t="shared" si="52"/>
        <v>#REF!</v>
      </c>
      <c r="Z56" s="538" t="e">
        <f t="shared" si="53"/>
        <v>#REF!</v>
      </c>
      <c r="AA56" s="695" t="e">
        <f t="shared" si="9"/>
        <v>#REF!</v>
      </c>
      <c r="AB56" s="696" t="e">
        <f t="shared" si="11"/>
        <v>#REF!</v>
      </c>
    </row>
    <row r="57" spans="1:28">
      <c r="A57" s="227" t="s">
        <v>477</v>
      </c>
      <c r="B57" s="412" t="s">
        <v>41</v>
      </c>
      <c r="C57" s="277" t="s">
        <v>149</v>
      </c>
      <c r="D57" s="536" t="e">
        <f t="shared" ref="D57:O57" si="58">SUM(D58:D59)</f>
        <v>#REF!</v>
      </c>
      <c r="E57" s="537" t="e">
        <f t="shared" si="58"/>
        <v>#REF!</v>
      </c>
      <c r="F57" s="537" t="e">
        <f t="shared" si="58"/>
        <v>#REF!</v>
      </c>
      <c r="G57" s="538" t="e">
        <f t="shared" si="58"/>
        <v>#REF!</v>
      </c>
      <c r="H57" s="724" t="e">
        <f>SUM(H58:H59)</f>
        <v>#REF!</v>
      </c>
      <c r="I57" s="537" t="e">
        <f>SUM(I58:I59)</f>
        <v>#REF!</v>
      </c>
      <c r="J57" s="537" t="e">
        <f>SUM(J58:J59)</f>
        <v>#REF!</v>
      </c>
      <c r="K57" s="538" t="e">
        <f>SUM(K58:K59)</f>
        <v>#REF!</v>
      </c>
      <c r="L57" s="724" t="e">
        <f t="shared" si="58"/>
        <v>#REF!</v>
      </c>
      <c r="M57" s="537" t="e">
        <f t="shared" si="58"/>
        <v>#REF!</v>
      </c>
      <c r="N57" s="537" t="e">
        <f t="shared" si="58"/>
        <v>#REF!</v>
      </c>
      <c r="O57" s="538" t="e">
        <f t="shared" si="58"/>
        <v>#REF!</v>
      </c>
      <c r="P57" s="756" t="e">
        <f t="shared" si="5"/>
        <v>#REF!</v>
      </c>
      <c r="Q57" s="757" t="e">
        <f t="shared" si="6"/>
        <v>#REF!</v>
      </c>
      <c r="R57" s="758" t="e">
        <f t="shared" si="7"/>
        <v>#REF!</v>
      </c>
      <c r="S57" s="657" t="e">
        <f t="shared" ref="S57:T57" si="59">SUM(S58:S59)</f>
        <v>#REF!</v>
      </c>
      <c r="T57" s="658" t="e">
        <f t="shared" si="59"/>
        <v>#REF!</v>
      </c>
      <c r="U57" s="536" t="e">
        <f t="shared" ref="U57:Z57" si="60">SUM(U58:U59)</f>
        <v>#REF!</v>
      </c>
      <c r="V57" s="538" t="e">
        <f t="shared" si="60"/>
        <v>#REF!</v>
      </c>
      <c r="W57" s="724" t="e">
        <f>SUM(W58:W59)</f>
        <v>#REF!</v>
      </c>
      <c r="X57" s="538" t="e">
        <f>SUM(X58:X59)</f>
        <v>#REF!</v>
      </c>
      <c r="Y57" s="724" t="e">
        <f t="shared" si="60"/>
        <v>#REF!</v>
      </c>
      <c r="Z57" s="538" t="e">
        <f t="shared" si="60"/>
        <v>#REF!</v>
      </c>
      <c r="AA57" s="695" t="e">
        <f t="shared" si="9"/>
        <v>#REF!</v>
      </c>
      <c r="AB57" s="696" t="e">
        <f t="shared" si="11"/>
        <v>#REF!</v>
      </c>
    </row>
    <row r="58" spans="1:28" outlineLevel="1">
      <c r="A58" s="227" t="s">
        <v>478</v>
      </c>
      <c r="B58" s="230" t="s">
        <v>42</v>
      </c>
      <c r="C58" s="277"/>
      <c r="D58" s="536" t="e">
        <f t="shared" ref="D58:G59" si="61">L58+H58</f>
        <v>#REF!</v>
      </c>
      <c r="E58" s="537" t="e">
        <f t="shared" si="61"/>
        <v>#REF!</v>
      </c>
      <c r="F58" s="537" t="e">
        <f t="shared" si="61"/>
        <v>#REF!</v>
      </c>
      <c r="G58" s="538" t="e">
        <f t="shared" si="61"/>
        <v>#REF!</v>
      </c>
      <c r="H58" s="724" t="e">
        <f>'годовая смета'!#REF!</f>
        <v>#REF!</v>
      </c>
      <c r="I58" s="537" t="e">
        <f>'годовая смета'!#REF!</f>
        <v>#REF!</v>
      </c>
      <c r="J58" s="537" t="e">
        <f>'годовая смета'!#REF!</f>
        <v>#REF!</v>
      </c>
      <c r="K58" s="538" t="e">
        <f>'годовая смета'!#REF!</f>
        <v>#REF!</v>
      </c>
      <c r="L58" s="724" t="e">
        <f>'годовая смета'!#REF!</f>
        <v>#REF!</v>
      </c>
      <c r="M58" s="537" t="e">
        <f>'годовая смета'!#REF!</f>
        <v>#REF!</v>
      </c>
      <c r="N58" s="537" t="e">
        <f>'годовая смета'!#REF!</f>
        <v>#REF!</v>
      </c>
      <c r="O58" s="538" t="e">
        <f>'годовая смета'!#REF!</f>
        <v>#REF!</v>
      </c>
      <c r="P58" s="756" t="e">
        <f t="shared" si="5"/>
        <v>#REF!</v>
      </c>
      <c r="Q58" s="757" t="e">
        <f t="shared" si="6"/>
        <v>#REF!</v>
      </c>
      <c r="R58" s="758" t="e">
        <f t="shared" si="7"/>
        <v>#REF!</v>
      </c>
      <c r="S58" s="657" t="e">
        <f t="shared" ref="S58:S59" si="62">E58*(1+U$11)</f>
        <v>#REF!</v>
      </c>
      <c r="T58" s="658" t="e">
        <f t="shared" ref="T58:T59" si="63">U58*(1+V$11)</f>
        <v>#REF!</v>
      </c>
      <c r="U58" s="536" t="e">
        <f>F58</f>
        <v>#REF!</v>
      </c>
      <c r="V58" s="538" t="e">
        <f>T58</f>
        <v>#REF!</v>
      </c>
      <c r="W58" s="724" t="e">
        <f t="shared" ref="W58:W59" si="64">U58*W$18</f>
        <v>#REF!</v>
      </c>
      <c r="X58" s="538" t="e">
        <f t="shared" ref="X58:X59" si="65">V58*X$18</f>
        <v>#REF!</v>
      </c>
      <c r="Y58" s="724" t="e">
        <f>U58*Y$18</f>
        <v>#REF!</v>
      </c>
      <c r="Z58" s="538" t="e">
        <f>V58*Z$18</f>
        <v>#REF!</v>
      </c>
      <c r="AA58" s="695" t="e">
        <f t="shared" si="9"/>
        <v>#REF!</v>
      </c>
      <c r="AB58" s="696" t="e">
        <f t="shared" si="11"/>
        <v>#REF!</v>
      </c>
    </row>
    <row r="59" spans="1:28" outlineLevel="1">
      <c r="A59" s="227" t="s">
        <v>479</v>
      </c>
      <c r="B59" s="230" t="s">
        <v>43</v>
      </c>
      <c r="C59" s="277"/>
      <c r="D59" s="536" t="e">
        <f t="shared" si="61"/>
        <v>#REF!</v>
      </c>
      <c r="E59" s="537" t="e">
        <f t="shared" si="61"/>
        <v>#REF!</v>
      </c>
      <c r="F59" s="537" t="e">
        <f t="shared" si="61"/>
        <v>#REF!</v>
      </c>
      <c r="G59" s="538" t="e">
        <f t="shared" si="61"/>
        <v>#REF!</v>
      </c>
      <c r="H59" s="724" t="e">
        <f>'годовая смета'!#REF!</f>
        <v>#REF!</v>
      </c>
      <c r="I59" s="537" t="e">
        <f>'годовая смета'!#REF!</f>
        <v>#REF!</v>
      </c>
      <c r="J59" s="537" t="e">
        <f>'годовая смета'!#REF!</f>
        <v>#REF!</v>
      </c>
      <c r="K59" s="538" t="e">
        <f>'годовая смета'!#REF!</f>
        <v>#REF!</v>
      </c>
      <c r="L59" s="724" t="e">
        <f>'годовая смета'!#REF!</f>
        <v>#REF!</v>
      </c>
      <c r="M59" s="537" t="e">
        <f>'годовая смета'!#REF!</f>
        <v>#REF!</v>
      </c>
      <c r="N59" s="537" t="e">
        <f>'годовая смета'!#REF!</f>
        <v>#REF!</v>
      </c>
      <c r="O59" s="538" t="e">
        <f>'годовая смета'!#REF!</f>
        <v>#REF!</v>
      </c>
      <c r="P59" s="756" t="e">
        <f t="shared" si="5"/>
        <v>#REF!</v>
      </c>
      <c r="Q59" s="757" t="e">
        <f t="shared" si="6"/>
        <v>#REF!</v>
      </c>
      <c r="R59" s="758" t="e">
        <f t="shared" si="7"/>
        <v>#REF!</v>
      </c>
      <c r="S59" s="657" t="e">
        <f t="shared" si="62"/>
        <v>#REF!</v>
      </c>
      <c r="T59" s="658" t="e">
        <f t="shared" si="63"/>
        <v>#REF!</v>
      </c>
      <c r="U59" s="536" t="e">
        <f>F59</f>
        <v>#REF!</v>
      </c>
      <c r="V59" s="538" t="e">
        <f>T59</f>
        <v>#REF!</v>
      </c>
      <c r="W59" s="724" t="e">
        <f t="shared" si="64"/>
        <v>#REF!</v>
      </c>
      <c r="X59" s="538" t="e">
        <f t="shared" si="65"/>
        <v>#REF!</v>
      </c>
      <c r="Y59" s="724" t="e">
        <f>U59*Y$18</f>
        <v>#REF!</v>
      </c>
      <c r="Z59" s="538" t="e">
        <f>V59*Z$18</f>
        <v>#REF!</v>
      </c>
      <c r="AA59" s="695" t="e">
        <f t="shared" si="9"/>
        <v>#REF!</v>
      </c>
      <c r="AB59" s="696" t="e">
        <f t="shared" si="11"/>
        <v>#REF!</v>
      </c>
    </row>
    <row r="60" spans="1:28" s="10" customFormat="1" ht="25.5">
      <c r="A60" s="409" t="s">
        <v>67</v>
      </c>
      <c r="B60" s="410" t="s">
        <v>331</v>
      </c>
      <c r="C60" s="276" t="s">
        <v>273</v>
      </c>
      <c r="D60" s="477" t="e">
        <f t="shared" ref="D60:O60" si="66">IF(D22=0,0,D25/D22)</f>
        <v>#REF!</v>
      </c>
      <c r="E60" s="478" t="e">
        <f t="shared" si="66"/>
        <v>#REF!</v>
      </c>
      <c r="F60" s="478" t="e">
        <f t="shared" si="66"/>
        <v>#REF!</v>
      </c>
      <c r="G60" s="479" t="e">
        <f t="shared" si="66"/>
        <v>#REF!</v>
      </c>
      <c r="H60" s="485" t="e">
        <f>IF(H22=0,0,H25/H22)</f>
        <v>#REF!</v>
      </c>
      <c r="I60" s="478" t="e">
        <f>IF(I22=0,0,I25/I22)</f>
        <v>#REF!</v>
      </c>
      <c r="J60" s="478" t="e">
        <f>IF(J22=0,0,J25/J22)</f>
        <v>#REF!</v>
      </c>
      <c r="K60" s="479" t="e">
        <f>IF(K22=0,0,K25/K22)</f>
        <v>#REF!</v>
      </c>
      <c r="L60" s="485" t="e">
        <f t="shared" si="66"/>
        <v>#REF!</v>
      </c>
      <c r="M60" s="478" t="e">
        <f t="shared" si="66"/>
        <v>#REF!</v>
      </c>
      <c r="N60" s="478" t="e">
        <f t="shared" si="66"/>
        <v>#REF!</v>
      </c>
      <c r="O60" s="479" t="e">
        <f t="shared" si="66"/>
        <v>#REF!</v>
      </c>
      <c r="P60" s="750" t="e">
        <f t="shared" si="5"/>
        <v>#REF!</v>
      </c>
      <c r="Q60" s="751" t="e">
        <f t="shared" si="6"/>
        <v>#REF!</v>
      </c>
      <c r="R60" s="752" t="e">
        <f t="shared" si="7"/>
        <v>#REF!</v>
      </c>
      <c r="S60" s="656"/>
      <c r="T60" s="618"/>
      <c r="U60" s="477" t="e">
        <f>IF(U22=0,0,U25/U22)</f>
        <v>#REF!</v>
      </c>
      <c r="V60" s="479" t="e">
        <f>IF(V22=0,0,V25/V22)</f>
        <v>#REF!</v>
      </c>
      <c r="W60" s="485" t="e">
        <f>IF(W22=0,0,W25/W22)</f>
        <v>#REF!</v>
      </c>
      <c r="X60" s="479" t="e">
        <f>IF(X22=0,0,X25/X22)</f>
        <v>#REF!</v>
      </c>
      <c r="Y60" s="485" t="e">
        <f t="shared" ref="Y60:Z60" si="67">IF(Y22=0,0,Y25/Y22)</f>
        <v>#REF!</v>
      </c>
      <c r="Z60" s="479" t="e">
        <f t="shared" si="67"/>
        <v>#REF!</v>
      </c>
      <c r="AA60" s="701" t="e">
        <f t="shared" si="9"/>
        <v>#REF!</v>
      </c>
      <c r="AB60" s="702" t="e">
        <f t="shared" si="11"/>
        <v>#REF!</v>
      </c>
    </row>
    <row r="61" spans="1:28" s="10" customFormat="1" ht="14.25">
      <c r="A61" s="409" t="s">
        <v>68</v>
      </c>
      <c r="B61" s="410" t="s">
        <v>194</v>
      </c>
      <c r="C61" s="276" t="s">
        <v>151</v>
      </c>
      <c r="D61" s="477" t="e">
        <f>SUM(D62:D64)</f>
        <v>#REF!</v>
      </c>
      <c r="E61" s="478" t="e">
        <f t="shared" ref="E61:O61" si="68">SUM(E62:E64)</f>
        <v>#REF!</v>
      </c>
      <c r="F61" s="478" t="e">
        <f t="shared" si="68"/>
        <v>#REF!</v>
      </c>
      <c r="G61" s="479" t="e">
        <f t="shared" si="68"/>
        <v>#REF!</v>
      </c>
      <c r="H61" s="485" t="e">
        <f>SUM(H62:H64)</f>
        <v>#REF!</v>
      </c>
      <c r="I61" s="478" t="e">
        <f>SUM(I62:I64)</f>
        <v>#REF!</v>
      </c>
      <c r="J61" s="478" t="e">
        <f>SUM(J62:J64)</f>
        <v>#REF!</v>
      </c>
      <c r="K61" s="479" t="e">
        <f>SUM(K62:K64)</f>
        <v>#REF!</v>
      </c>
      <c r="L61" s="485" t="e">
        <f t="shared" si="68"/>
        <v>#REF!</v>
      </c>
      <c r="M61" s="478" t="e">
        <f t="shared" si="68"/>
        <v>#REF!</v>
      </c>
      <c r="N61" s="478" t="e">
        <f t="shared" si="68"/>
        <v>#REF!</v>
      </c>
      <c r="O61" s="479" t="e">
        <f t="shared" si="68"/>
        <v>#REF!</v>
      </c>
      <c r="P61" s="750" t="e">
        <f t="shared" si="5"/>
        <v>#REF!</v>
      </c>
      <c r="Q61" s="751" t="e">
        <f t="shared" si="6"/>
        <v>#REF!</v>
      </c>
      <c r="R61" s="752" t="e">
        <f t="shared" si="7"/>
        <v>#REF!</v>
      </c>
      <c r="S61" s="656"/>
      <c r="T61" s="618"/>
      <c r="U61" s="477" t="e">
        <f t="shared" ref="U61:Z61" si="69">SUM(U62:U64)</f>
        <v>#REF!</v>
      </c>
      <c r="V61" s="479" t="e">
        <f t="shared" si="69"/>
        <v>#REF!</v>
      </c>
      <c r="W61" s="485" t="e">
        <f>SUM(W62:W64)</f>
        <v>#REF!</v>
      </c>
      <c r="X61" s="479" t="e">
        <f>SUM(X62:X64)</f>
        <v>#REF!</v>
      </c>
      <c r="Y61" s="485" t="e">
        <f t="shared" si="69"/>
        <v>#REF!</v>
      </c>
      <c r="Z61" s="479" t="e">
        <f t="shared" si="69"/>
        <v>#REF!</v>
      </c>
      <c r="AA61" s="701" t="e">
        <f t="shared" si="9"/>
        <v>#REF!</v>
      </c>
      <c r="AB61" s="702" t="e">
        <f t="shared" si="11"/>
        <v>#REF!</v>
      </c>
    </row>
    <row r="62" spans="1:28" ht="25.5">
      <c r="A62" s="227" t="s">
        <v>75</v>
      </c>
      <c r="B62" s="414" t="s">
        <v>303</v>
      </c>
      <c r="C62" s="277"/>
      <c r="D62" s="536" t="e">
        <f t="shared" ref="D62:G64" si="70">L62+H62</f>
        <v>#REF!</v>
      </c>
      <c r="E62" s="537" t="e">
        <f t="shared" si="70"/>
        <v>#REF!</v>
      </c>
      <c r="F62" s="537" t="e">
        <f t="shared" si="70"/>
        <v>#REF!</v>
      </c>
      <c r="G62" s="538" t="e">
        <f t="shared" si="70"/>
        <v>#REF!</v>
      </c>
      <c r="H62" s="724" t="e">
        <f>'годовая смета'!#REF!</f>
        <v>#REF!</v>
      </c>
      <c r="I62" s="537" t="e">
        <f>'годовая смета'!#REF!</f>
        <v>#REF!</v>
      </c>
      <c r="J62" s="537" t="e">
        <f>'годовая смета'!#REF!</f>
        <v>#REF!</v>
      </c>
      <c r="K62" s="538" t="e">
        <f>'годовая смета'!#REF!</f>
        <v>#REF!</v>
      </c>
      <c r="L62" s="724" t="e">
        <f>'годовая смета'!#REF!</f>
        <v>#REF!</v>
      </c>
      <c r="M62" s="537" t="e">
        <f>'годовая смета'!#REF!</f>
        <v>#REF!</v>
      </c>
      <c r="N62" s="537" t="e">
        <f>'годовая смета'!#REF!</f>
        <v>#REF!</v>
      </c>
      <c r="O62" s="538" t="e">
        <f>'годовая смета'!#REF!</f>
        <v>#REF!</v>
      </c>
      <c r="P62" s="756" t="e">
        <f t="shared" si="5"/>
        <v>#REF!</v>
      </c>
      <c r="Q62" s="757" t="e">
        <f t="shared" si="6"/>
        <v>#REF!</v>
      </c>
      <c r="R62" s="758" t="e">
        <f t="shared" si="7"/>
        <v>#REF!</v>
      </c>
      <c r="S62" s="653"/>
      <c r="T62" s="609"/>
      <c r="U62" s="536" t="e">
        <f>'Прочие расходы'!K20</f>
        <v>#REF!</v>
      </c>
      <c r="V62" s="538" t="e">
        <f>'Прочие расходы'!K21</f>
        <v>#REF!</v>
      </c>
      <c r="W62" s="724" t="e">
        <f t="shared" ref="W62:W64" si="71">U62*W$18</f>
        <v>#REF!</v>
      </c>
      <c r="X62" s="538" t="e">
        <f t="shared" ref="X62:X64" si="72">V62*X$18</f>
        <v>#REF!</v>
      </c>
      <c r="Y62" s="724" t="e">
        <f t="shared" ref="Y62:Z64" si="73">U62*Y$18</f>
        <v>#REF!</v>
      </c>
      <c r="Z62" s="538" t="e">
        <f t="shared" si="73"/>
        <v>#REF!</v>
      </c>
      <c r="AA62" s="695" t="e">
        <f t="shared" si="9"/>
        <v>#REF!</v>
      </c>
      <c r="AB62" s="696" t="e">
        <f t="shared" si="11"/>
        <v>#REF!</v>
      </c>
    </row>
    <row r="63" spans="1:28" ht="25.5">
      <c r="A63" s="227" t="s">
        <v>76</v>
      </c>
      <c r="B63" s="414" t="s">
        <v>70</v>
      </c>
      <c r="C63" s="277"/>
      <c r="D63" s="536" t="e">
        <f t="shared" si="70"/>
        <v>#REF!</v>
      </c>
      <c r="E63" s="537" t="e">
        <f t="shared" si="70"/>
        <v>#REF!</v>
      </c>
      <c r="F63" s="537" t="e">
        <f t="shared" si="70"/>
        <v>#REF!</v>
      </c>
      <c r="G63" s="538" t="e">
        <f t="shared" si="70"/>
        <v>#REF!</v>
      </c>
      <c r="H63" s="724" t="e">
        <f>'годовая смета'!#REF!</f>
        <v>#REF!</v>
      </c>
      <c r="I63" s="537" t="e">
        <f>'годовая смета'!#REF!</f>
        <v>#REF!</v>
      </c>
      <c r="J63" s="537" t="e">
        <f>'годовая смета'!#REF!</f>
        <v>#REF!</v>
      </c>
      <c r="K63" s="538" t="e">
        <f>'годовая смета'!#REF!</f>
        <v>#REF!</v>
      </c>
      <c r="L63" s="724" t="e">
        <f>'годовая смета'!#REF!</f>
        <v>#REF!</v>
      </c>
      <c r="M63" s="537" t="e">
        <f>'годовая смета'!#REF!</f>
        <v>#REF!</v>
      </c>
      <c r="N63" s="537" t="e">
        <f>'годовая смета'!#REF!</f>
        <v>#REF!</v>
      </c>
      <c r="O63" s="538" t="e">
        <f>'годовая смета'!#REF!</f>
        <v>#REF!</v>
      </c>
      <c r="P63" s="756" t="e">
        <f t="shared" si="5"/>
        <v>#REF!</v>
      </c>
      <c r="Q63" s="757" t="e">
        <f t="shared" si="6"/>
        <v>#REF!</v>
      </c>
      <c r="R63" s="758" t="e">
        <f t="shared" si="7"/>
        <v>#REF!</v>
      </c>
      <c r="S63" s="653"/>
      <c r="T63" s="609"/>
      <c r="U63" s="536" t="e">
        <f>'Прочие расходы'!K24</f>
        <v>#REF!</v>
      </c>
      <c r="V63" s="538">
        <f>'Прочие расходы'!K25</f>
        <v>0</v>
      </c>
      <c r="W63" s="724" t="e">
        <f t="shared" si="71"/>
        <v>#REF!</v>
      </c>
      <c r="X63" s="538" t="e">
        <f t="shared" si="72"/>
        <v>#REF!</v>
      </c>
      <c r="Y63" s="724" t="e">
        <f t="shared" si="73"/>
        <v>#REF!</v>
      </c>
      <c r="Z63" s="538" t="e">
        <f t="shared" si="73"/>
        <v>#REF!</v>
      </c>
      <c r="AA63" s="695" t="e">
        <f t="shared" si="9"/>
        <v>#REF!</v>
      </c>
      <c r="AB63" s="696" t="e">
        <f t="shared" si="11"/>
        <v>#REF!</v>
      </c>
    </row>
    <row r="64" spans="1:28" ht="25.5">
      <c r="A64" s="227" t="s">
        <v>77</v>
      </c>
      <c r="B64" s="414" t="s">
        <v>1</v>
      </c>
      <c r="C64" s="277"/>
      <c r="D64" s="536" t="e">
        <f t="shared" si="70"/>
        <v>#REF!</v>
      </c>
      <c r="E64" s="537" t="e">
        <f t="shared" si="70"/>
        <v>#REF!</v>
      </c>
      <c r="F64" s="537" t="e">
        <f t="shared" si="70"/>
        <v>#REF!</v>
      </c>
      <c r="G64" s="538" t="e">
        <f t="shared" si="70"/>
        <v>#REF!</v>
      </c>
      <c r="H64" s="724" t="e">
        <f>'годовая смета'!#REF!</f>
        <v>#REF!</v>
      </c>
      <c r="I64" s="537" t="e">
        <f>'годовая смета'!#REF!</f>
        <v>#REF!</v>
      </c>
      <c r="J64" s="537" t="e">
        <f>'годовая смета'!#REF!</f>
        <v>#REF!</v>
      </c>
      <c r="K64" s="538" t="e">
        <f>'годовая смета'!#REF!</f>
        <v>#REF!</v>
      </c>
      <c r="L64" s="724" t="e">
        <f>'годовая смета'!#REF!</f>
        <v>#REF!</v>
      </c>
      <c r="M64" s="537" t="e">
        <f>'годовая смета'!#REF!</f>
        <v>#REF!</v>
      </c>
      <c r="N64" s="537" t="e">
        <f>'годовая смета'!#REF!</f>
        <v>#REF!</v>
      </c>
      <c r="O64" s="538" t="e">
        <f>'годовая смета'!#REF!</f>
        <v>#REF!</v>
      </c>
      <c r="P64" s="756" t="e">
        <f t="shared" si="5"/>
        <v>#REF!</v>
      </c>
      <c r="Q64" s="757" t="e">
        <f t="shared" si="6"/>
        <v>#REF!</v>
      </c>
      <c r="R64" s="758" t="e">
        <f t="shared" si="7"/>
        <v>#REF!</v>
      </c>
      <c r="S64" s="653"/>
      <c r="T64" s="609"/>
      <c r="U64" s="536" t="e">
        <f>'Прочие расходы'!K28</f>
        <v>#REF!</v>
      </c>
      <c r="V64" s="538" t="e">
        <f>'Прочие расходы'!K29</f>
        <v>#REF!</v>
      </c>
      <c r="W64" s="724" t="e">
        <f t="shared" si="71"/>
        <v>#REF!</v>
      </c>
      <c r="X64" s="538" t="e">
        <f t="shared" si="72"/>
        <v>#REF!</v>
      </c>
      <c r="Y64" s="724" t="e">
        <f t="shared" si="73"/>
        <v>#REF!</v>
      </c>
      <c r="Z64" s="538" t="e">
        <f t="shared" si="73"/>
        <v>#REF!</v>
      </c>
      <c r="AA64" s="695" t="e">
        <f t="shared" si="9"/>
        <v>#REF!</v>
      </c>
      <c r="AB64" s="696" t="e">
        <f t="shared" si="11"/>
        <v>#REF!</v>
      </c>
    </row>
    <row r="65" spans="1:28" s="10" customFormat="1" ht="25.5">
      <c r="A65" s="409" t="s">
        <v>72</v>
      </c>
      <c r="B65" s="410" t="s">
        <v>327</v>
      </c>
      <c r="C65" s="276" t="s">
        <v>152</v>
      </c>
      <c r="D65" s="477" t="e">
        <f>IF(D22=0,0,D61/D22)</f>
        <v>#REF!</v>
      </c>
      <c r="E65" s="478" t="e">
        <f t="shared" ref="E65:O65" si="74">IF(E22=0,0,E61/E22)</f>
        <v>#REF!</v>
      </c>
      <c r="F65" s="478" t="e">
        <f t="shared" si="74"/>
        <v>#REF!</v>
      </c>
      <c r="G65" s="479" t="e">
        <f t="shared" si="74"/>
        <v>#REF!</v>
      </c>
      <c r="H65" s="485" t="e">
        <f>IF(H22=0,0,H61/H22)</f>
        <v>#REF!</v>
      </c>
      <c r="I65" s="478" t="e">
        <f>IF(I22=0,0,I61/I22)</f>
        <v>#REF!</v>
      </c>
      <c r="J65" s="478" t="e">
        <f>IF(J22=0,0,J61/J22)</f>
        <v>#REF!</v>
      </c>
      <c r="K65" s="479" t="e">
        <f>IF(K22=0,0,K61/K22)</f>
        <v>#REF!</v>
      </c>
      <c r="L65" s="485" t="e">
        <f t="shared" si="74"/>
        <v>#REF!</v>
      </c>
      <c r="M65" s="478" t="e">
        <f t="shared" si="74"/>
        <v>#REF!</v>
      </c>
      <c r="N65" s="478" t="e">
        <f t="shared" si="74"/>
        <v>#REF!</v>
      </c>
      <c r="O65" s="479" t="e">
        <f t="shared" si="74"/>
        <v>#REF!</v>
      </c>
      <c r="P65" s="750" t="e">
        <f t="shared" si="5"/>
        <v>#REF!</v>
      </c>
      <c r="Q65" s="751" t="e">
        <f t="shared" si="6"/>
        <v>#REF!</v>
      </c>
      <c r="R65" s="752" t="e">
        <f t="shared" si="7"/>
        <v>#REF!</v>
      </c>
      <c r="S65" s="656"/>
      <c r="T65" s="618"/>
      <c r="U65" s="477" t="e">
        <f>IF(U22=0,0,U61/U22)</f>
        <v>#REF!</v>
      </c>
      <c r="V65" s="479" t="e">
        <f t="shared" ref="V65:Z65" si="75">IF(V22=0,0,V61/V22)</f>
        <v>#REF!</v>
      </c>
      <c r="W65" s="485" t="e">
        <f t="shared" si="75"/>
        <v>#REF!</v>
      </c>
      <c r="X65" s="479" t="e">
        <f t="shared" si="75"/>
        <v>#REF!</v>
      </c>
      <c r="Y65" s="485" t="e">
        <f t="shared" si="75"/>
        <v>#REF!</v>
      </c>
      <c r="Z65" s="479" t="e">
        <f t="shared" si="75"/>
        <v>#REF!</v>
      </c>
      <c r="AA65" s="701" t="e">
        <f t="shared" si="9"/>
        <v>#REF!</v>
      </c>
      <c r="AB65" s="702" t="e">
        <f t="shared" si="11"/>
        <v>#REF!</v>
      </c>
    </row>
    <row r="66" spans="1:28" s="10" customFormat="1" ht="25.5">
      <c r="A66" s="409" t="s">
        <v>78</v>
      </c>
      <c r="B66" s="415" t="s">
        <v>195</v>
      </c>
      <c r="C66" s="276" t="s">
        <v>153</v>
      </c>
      <c r="D66" s="477" t="e">
        <f>SUM(D67:D68)</f>
        <v>#REF!</v>
      </c>
      <c r="E66" s="478" t="e">
        <f t="shared" ref="E66:O66" si="76">SUM(E67:E68)</f>
        <v>#REF!</v>
      </c>
      <c r="F66" s="478" t="e">
        <f t="shared" si="76"/>
        <v>#REF!</v>
      </c>
      <c r="G66" s="479" t="e">
        <f t="shared" si="76"/>
        <v>#REF!</v>
      </c>
      <c r="H66" s="485" t="e">
        <f>SUM(H67:H68)</f>
        <v>#REF!</v>
      </c>
      <c r="I66" s="478" t="e">
        <f>SUM(I67:I68)</f>
        <v>#REF!</v>
      </c>
      <c r="J66" s="478" t="e">
        <f>SUM(J67:J68)</f>
        <v>#REF!</v>
      </c>
      <c r="K66" s="479" t="e">
        <f>SUM(K67:K68)</f>
        <v>#REF!</v>
      </c>
      <c r="L66" s="485" t="e">
        <f t="shared" si="76"/>
        <v>#REF!</v>
      </c>
      <c r="M66" s="478" t="e">
        <f t="shared" si="76"/>
        <v>#REF!</v>
      </c>
      <c r="N66" s="478" t="e">
        <f t="shared" si="76"/>
        <v>#REF!</v>
      </c>
      <c r="O66" s="479" t="e">
        <f t="shared" si="76"/>
        <v>#REF!</v>
      </c>
      <c r="P66" s="750" t="e">
        <f t="shared" si="5"/>
        <v>#REF!</v>
      </c>
      <c r="Q66" s="751" t="e">
        <f t="shared" si="6"/>
        <v>#REF!</v>
      </c>
      <c r="R66" s="752" t="e">
        <f t="shared" si="7"/>
        <v>#REF!</v>
      </c>
      <c r="S66" s="656"/>
      <c r="T66" s="618"/>
      <c r="U66" s="477" t="e">
        <f>SUM(U67:U68)</f>
        <v>#REF!</v>
      </c>
      <c r="V66" s="479" t="e">
        <f>SUM(V67:V68)</f>
        <v>#REF!</v>
      </c>
      <c r="W66" s="485" t="e">
        <f t="shared" ref="W66:X66" si="77">W61+W25</f>
        <v>#REF!</v>
      </c>
      <c r="X66" s="479" t="e">
        <f t="shared" si="77"/>
        <v>#REF!</v>
      </c>
      <c r="Y66" s="485" t="e">
        <f>Y61+Y25</f>
        <v>#REF!</v>
      </c>
      <c r="Z66" s="479" t="e">
        <f>Z61+Z25</f>
        <v>#REF!</v>
      </c>
      <c r="AA66" s="701" t="e">
        <f t="shared" si="9"/>
        <v>#REF!</v>
      </c>
      <c r="AB66" s="702" t="e">
        <f t="shared" si="11"/>
        <v>#REF!</v>
      </c>
    </row>
    <row r="67" spans="1:28">
      <c r="A67" s="227" t="s">
        <v>79</v>
      </c>
      <c r="B67" s="230" t="s">
        <v>497</v>
      </c>
      <c r="C67" s="277"/>
      <c r="D67" s="536" t="e">
        <f t="shared" ref="D67:G68" si="78">L67+H67</f>
        <v>#REF!</v>
      </c>
      <c r="E67" s="537" t="e">
        <f t="shared" si="78"/>
        <v>#REF!</v>
      </c>
      <c r="F67" s="537" t="e">
        <f t="shared" si="78"/>
        <v>#REF!</v>
      </c>
      <c r="G67" s="538" t="e">
        <f t="shared" si="78"/>
        <v>#REF!</v>
      </c>
      <c r="H67" s="724"/>
      <c r="I67" s="537"/>
      <c r="J67" s="537"/>
      <c r="K67" s="538"/>
      <c r="L67" s="724" t="e">
        <f>L61+L25</f>
        <v>#REF!</v>
      </c>
      <c r="M67" s="537" t="e">
        <f t="shared" ref="M67:O67" si="79">M61+M25</f>
        <v>#REF!</v>
      </c>
      <c r="N67" s="537" t="e">
        <f t="shared" si="79"/>
        <v>#REF!</v>
      </c>
      <c r="O67" s="538" t="e">
        <f t="shared" si="79"/>
        <v>#REF!</v>
      </c>
      <c r="P67" s="756" t="e">
        <f t="shared" si="5"/>
        <v>#REF!</v>
      </c>
      <c r="Q67" s="757" t="e">
        <f t="shared" si="6"/>
        <v>#REF!</v>
      </c>
      <c r="R67" s="758" t="e">
        <f t="shared" si="7"/>
        <v>#REF!</v>
      </c>
      <c r="S67" s="653"/>
      <c r="T67" s="609"/>
      <c r="U67" s="536" t="e">
        <f>Y67</f>
        <v>#REF!</v>
      </c>
      <c r="V67" s="538" t="e">
        <f>Z67</f>
        <v>#REF!</v>
      </c>
      <c r="W67" s="768"/>
      <c r="X67" s="769"/>
      <c r="Y67" s="724" t="e">
        <f>Y66</f>
        <v>#REF!</v>
      </c>
      <c r="Z67" s="538" t="e">
        <f>Z66</f>
        <v>#REF!</v>
      </c>
      <c r="AA67" s="695" t="e">
        <f t="shared" si="9"/>
        <v>#REF!</v>
      </c>
      <c r="AB67" s="696" t="e">
        <f t="shared" si="11"/>
        <v>#REF!</v>
      </c>
    </row>
    <row r="68" spans="1:28">
      <c r="A68" s="227" t="s">
        <v>80</v>
      </c>
      <c r="B68" s="230" t="s">
        <v>496</v>
      </c>
      <c r="C68" s="277"/>
      <c r="D68" s="536" t="e">
        <f t="shared" si="78"/>
        <v>#REF!</v>
      </c>
      <c r="E68" s="537" t="e">
        <f t="shared" si="78"/>
        <v>#REF!</v>
      </c>
      <c r="F68" s="537" t="e">
        <f t="shared" si="78"/>
        <v>#REF!</v>
      </c>
      <c r="G68" s="538" t="e">
        <f t="shared" si="78"/>
        <v>#REF!</v>
      </c>
      <c r="H68" s="724" t="e">
        <f>H25+H61</f>
        <v>#REF!</v>
      </c>
      <c r="I68" s="537" t="e">
        <f t="shared" ref="I68:K68" si="80">I25+I61</f>
        <v>#REF!</v>
      </c>
      <c r="J68" s="537" t="e">
        <f t="shared" si="80"/>
        <v>#REF!</v>
      </c>
      <c r="K68" s="538" t="e">
        <f t="shared" si="80"/>
        <v>#REF!</v>
      </c>
      <c r="L68" s="724"/>
      <c r="M68" s="537"/>
      <c r="N68" s="537"/>
      <c r="O68" s="538"/>
      <c r="P68" s="756" t="e">
        <f t="shared" si="5"/>
        <v>#REF!</v>
      </c>
      <c r="Q68" s="757" t="e">
        <f t="shared" si="6"/>
        <v>#REF!</v>
      </c>
      <c r="R68" s="758" t="e">
        <f t="shared" si="7"/>
        <v>#REF!</v>
      </c>
      <c r="S68" s="653"/>
      <c r="T68" s="609"/>
      <c r="U68" s="536" t="e">
        <f>W68</f>
        <v>#REF!</v>
      </c>
      <c r="V68" s="538" t="e">
        <f>X68</f>
        <v>#REF!</v>
      </c>
      <c r="W68" s="724" t="e">
        <f>W66</f>
        <v>#REF!</v>
      </c>
      <c r="X68" s="538" t="e">
        <f>X66</f>
        <v>#REF!</v>
      </c>
      <c r="Y68" s="768"/>
      <c r="Z68" s="769"/>
      <c r="AA68" s="695" t="e">
        <f t="shared" si="9"/>
        <v>#REF!</v>
      </c>
      <c r="AB68" s="696" t="e">
        <f t="shared" si="11"/>
        <v>#REF!</v>
      </c>
    </row>
    <row r="69" spans="1:28" s="10" customFormat="1" ht="25.5">
      <c r="A69" s="409" t="s">
        <v>81</v>
      </c>
      <c r="B69" s="415" t="s">
        <v>321</v>
      </c>
      <c r="C69" s="276" t="s">
        <v>163</v>
      </c>
      <c r="D69" s="477" t="e">
        <f>IF(D22=0,0,D66/D22)</f>
        <v>#REF!</v>
      </c>
      <c r="E69" s="478" t="e">
        <f t="shared" ref="E69:O69" si="81">IF(E22=0,0,E66/E22)</f>
        <v>#REF!</v>
      </c>
      <c r="F69" s="478" t="e">
        <f t="shared" si="81"/>
        <v>#REF!</v>
      </c>
      <c r="G69" s="479" t="e">
        <f t="shared" si="81"/>
        <v>#REF!</v>
      </c>
      <c r="H69" s="485" t="e">
        <f>IF(H22=0,0,H66/H22)</f>
        <v>#REF!</v>
      </c>
      <c r="I69" s="478" t="e">
        <f>IF(I22=0,0,I66/I22)</f>
        <v>#REF!</v>
      </c>
      <c r="J69" s="478" t="e">
        <f>IF(J22=0,0,J66/J22)</f>
        <v>#REF!</v>
      </c>
      <c r="K69" s="479" t="e">
        <f>IF(K22=0,0,K66/K22)</f>
        <v>#REF!</v>
      </c>
      <c r="L69" s="485" t="e">
        <f t="shared" si="81"/>
        <v>#REF!</v>
      </c>
      <c r="M69" s="478" t="e">
        <f t="shared" si="81"/>
        <v>#REF!</v>
      </c>
      <c r="N69" s="478" t="e">
        <f t="shared" si="81"/>
        <v>#REF!</v>
      </c>
      <c r="O69" s="479" t="e">
        <f t="shared" si="81"/>
        <v>#REF!</v>
      </c>
      <c r="P69" s="750" t="e">
        <f t="shared" si="5"/>
        <v>#REF!</v>
      </c>
      <c r="Q69" s="751" t="e">
        <f t="shared" si="6"/>
        <v>#REF!</v>
      </c>
      <c r="R69" s="752" t="e">
        <f t="shared" si="7"/>
        <v>#REF!</v>
      </c>
      <c r="S69" s="656"/>
      <c r="T69" s="618"/>
      <c r="U69" s="536" t="e">
        <f>U66/U22</f>
        <v>#REF!</v>
      </c>
      <c r="V69" s="538" t="e">
        <f>V66/V22</f>
        <v>#REF!</v>
      </c>
      <c r="W69" s="724" t="e">
        <f>W66/W22</f>
        <v>#REF!</v>
      </c>
      <c r="X69" s="538" t="e">
        <f>X66/X22</f>
        <v>#REF!</v>
      </c>
      <c r="Y69" s="724" t="e">
        <f t="shared" ref="Y69:Z69" si="82">Y66/Y22</f>
        <v>#REF!</v>
      </c>
      <c r="Z69" s="538" t="e">
        <f t="shared" si="82"/>
        <v>#REF!</v>
      </c>
      <c r="AA69" s="701" t="e">
        <f t="shared" si="9"/>
        <v>#REF!</v>
      </c>
      <c r="AB69" s="702" t="e">
        <f t="shared" si="11"/>
        <v>#REF!</v>
      </c>
    </row>
    <row r="70" spans="1:28" s="10" customFormat="1" ht="24" customHeight="1">
      <c r="A70" s="409" t="s">
        <v>82</v>
      </c>
      <c r="B70" s="410" t="s">
        <v>196</v>
      </c>
      <c r="C70" s="276" t="s">
        <v>164</v>
      </c>
      <c r="D70" s="545" t="s">
        <v>267</v>
      </c>
      <c r="E70" s="546" t="s">
        <v>267</v>
      </c>
      <c r="F70" s="546" t="s">
        <v>267</v>
      </c>
      <c r="G70" s="547" t="s">
        <v>267</v>
      </c>
      <c r="H70" s="725" t="s">
        <v>267</v>
      </c>
      <c r="I70" s="546" t="s">
        <v>267</v>
      </c>
      <c r="J70" s="546" t="s">
        <v>267</v>
      </c>
      <c r="K70" s="547" t="s">
        <v>267</v>
      </c>
      <c r="L70" s="725" t="s">
        <v>267</v>
      </c>
      <c r="M70" s="546" t="s">
        <v>267</v>
      </c>
      <c r="N70" s="546" t="s">
        <v>267</v>
      </c>
      <c r="O70" s="547" t="s">
        <v>267</v>
      </c>
      <c r="P70" s="759" t="s">
        <v>267</v>
      </c>
      <c r="Q70" s="760" t="s">
        <v>267</v>
      </c>
      <c r="R70" s="671" t="s">
        <v>267</v>
      </c>
      <c r="S70" s="670"/>
      <c r="T70" s="671"/>
      <c r="U70" s="477" t="e">
        <f>#REF!</f>
        <v>#REF!</v>
      </c>
      <c r="V70" s="479" t="e">
        <f>#REF!</f>
        <v>#REF!</v>
      </c>
      <c r="W70" s="770" t="e">
        <f>U70*W18</f>
        <v>#REF!</v>
      </c>
      <c r="X70" s="682" t="e">
        <f>V70*X18</f>
        <v>#REF!</v>
      </c>
      <c r="Y70" s="485" t="e">
        <f>U70-W70</f>
        <v>#REF!</v>
      </c>
      <c r="Z70" s="479" t="e">
        <f>V70-X70</f>
        <v>#REF!</v>
      </c>
      <c r="AA70" s="788" t="s">
        <v>267</v>
      </c>
      <c r="AB70" s="703" t="e">
        <f t="shared" si="11"/>
        <v>#REF!</v>
      </c>
    </row>
    <row r="71" spans="1:28">
      <c r="A71" s="227" t="s">
        <v>83</v>
      </c>
      <c r="B71" s="230" t="s">
        <v>497</v>
      </c>
      <c r="C71" s="277"/>
      <c r="D71" s="548" t="s">
        <v>267</v>
      </c>
      <c r="E71" s="549" t="s">
        <v>267</v>
      </c>
      <c r="F71" s="549" t="s">
        <v>267</v>
      </c>
      <c r="G71" s="550" t="s">
        <v>267</v>
      </c>
      <c r="H71" s="726" t="s">
        <v>267</v>
      </c>
      <c r="I71" s="549" t="s">
        <v>267</v>
      </c>
      <c r="J71" s="549" t="s">
        <v>267</v>
      </c>
      <c r="K71" s="550" t="s">
        <v>267</v>
      </c>
      <c r="L71" s="726" t="s">
        <v>267</v>
      </c>
      <c r="M71" s="549" t="s">
        <v>267</v>
      </c>
      <c r="N71" s="549" t="s">
        <v>267</v>
      </c>
      <c r="O71" s="550" t="s">
        <v>267</v>
      </c>
      <c r="P71" s="642" t="s">
        <v>267</v>
      </c>
      <c r="Q71" s="643" t="s">
        <v>267</v>
      </c>
      <c r="R71" s="673" t="s">
        <v>267</v>
      </c>
      <c r="S71" s="672"/>
      <c r="T71" s="673"/>
      <c r="U71" s="536" t="e">
        <f>Y71</f>
        <v>#REF!</v>
      </c>
      <c r="V71" s="538" t="e">
        <f>Z71</f>
        <v>#REF!</v>
      </c>
      <c r="W71" s="768"/>
      <c r="X71" s="769"/>
      <c r="Y71" s="724" t="e">
        <f>Y70</f>
        <v>#REF!</v>
      </c>
      <c r="Z71" s="538" t="e">
        <f>Z70</f>
        <v>#REF!</v>
      </c>
      <c r="AA71" s="788" t="s">
        <v>267</v>
      </c>
      <c r="AB71" s="703" t="e">
        <f t="shared" si="11"/>
        <v>#REF!</v>
      </c>
    </row>
    <row r="72" spans="1:28">
      <c r="A72" s="227" t="s">
        <v>84</v>
      </c>
      <c r="B72" s="230" t="s">
        <v>496</v>
      </c>
      <c r="C72" s="277"/>
      <c r="D72" s="548" t="s">
        <v>267</v>
      </c>
      <c r="E72" s="549" t="s">
        <v>267</v>
      </c>
      <c r="F72" s="549" t="s">
        <v>267</v>
      </c>
      <c r="G72" s="550" t="s">
        <v>267</v>
      </c>
      <c r="H72" s="726" t="s">
        <v>267</v>
      </c>
      <c r="I72" s="549" t="s">
        <v>267</v>
      </c>
      <c r="J72" s="549" t="s">
        <v>267</v>
      </c>
      <c r="K72" s="550" t="s">
        <v>267</v>
      </c>
      <c r="L72" s="726" t="s">
        <v>267</v>
      </c>
      <c r="M72" s="549" t="s">
        <v>267</v>
      </c>
      <c r="N72" s="549" t="s">
        <v>267</v>
      </c>
      <c r="O72" s="550" t="s">
        <v>267</v>
      </c>
      <c r="P72" s="642" t="s">
        <v>267</v>
      </c>
      <c r="Q72" s="643" t="s">
        <v>267</v>
      </c>
      <c r="R72" s="673" t="s">
        <v>267</v>
      </c>
      <c r="S72" s="672"/>
      <c r="T72" s="673"/>
      <c r="U72" s="536" t="e">
        <f>W72</f>
        <v>#REF!</v>
      </c>
      <c r="V72" s="538" t="e">
        <f>X72</f>
        <v>#REF!</v>
      </c>
      <c r="W72" s="724" t="e">
        <f>W70</f>
        <v>#REF!</v>
      </c>
      <c r="X72" s="538" t="e">
        <f>X70</f>
        <v>#REF!</v>
      </c>
      <c r="Y72" s="768"/>
      <c r="Z72" s="769"/>
      <c r="AA72" s="788" t="s">
        <v>267</v>
      </c>
      <c r="AB72" s="703" t="e">
        <f t="shared" si="11"/>
        <v>#REF!</v>
      </c>
    </row>
    <row r="73" spans="1:28" s="10" customFormat="1" ht="25.5">
      <c r="A73" s="409" t="s">
        <v>85</v>
      </c>
      <c r="B73" s="410" t="s">
        <v>329</v>
      </c>
      <c r="C73" s="276" t="s">
        <v>165</v>
      </c>
      <c r="D73" s="551" t="s">
        <v>267</v>
      </c>
      <c r="E73" s="552" t="s">
        <v>267</v>
      </c>
      <c r="F73" s="552" t="s">
        <v>267</v>
      </c>
      <c r="G73" s="553" t="s">
        <v>267</v>
      </c>
      <c r="H73" s="727" t="s">
        <v>267</v>
      </c>
      <c r="I73" s="552" t="s">
        <v>267</v>
      </c>
      <c r="J73" s="552" t="s">
        <v>267</v>
      </c>
      <c r="K73" s="553" t="s">
        <v>267</v>
      </c>
      <c r="L73" s="727" t="s">
        <v>267</v>
      </c>
      <c r="M73" s="552" t="s">
        <v>267</v>
      </c>
      <c r="N73" s="552" t="s">
        <v>267</v>
      </c>
      <c r="O73" s="553" t="s">
        <v>267</v>
      </c>
      <c r="P73" s="759" t="s">
        <v>267</v>
      </c>
      <c r="Q73" s="760" t="s">
        <v>267</v>
      </c>
      <c r="R73" s="671" t="s">
        <v>267</v>
      </c>
      <c r="S73" s="670"/>
      <c r="T73" s="671"/>
      <c r="U73" s="683" t="e">
        <f>IF(U22=0,0,U70/U22)</f>
        <v>#REF!</v>
      </c>
      <c r="V73" s="684" t="e">
        <f t="shared" ref="V73:Z73" si="83">IF(V22=0,0,V70/V22)</f>
        <v>#REF!</v>
      </c>
      <c r="W73" s="771" t="e">
        <f>IF(W22=0,0,W70/W22)</f>
        <v>#REF!</v>
      </c>
      <c r="X73" s="684" t="e">
        <f>IF(X22=0,0,X70/X22)</f>
        <v>#REF!</v>
      </c>
      <c r="Y73" s="771" t="e">
        <f t="shared" si="83"/>
        <v>#REF!</v>
      </c>
      <c r="Z73" s="684" t="e">
        <f t="shared" si="83"/>
        <v>#REF!</v>
      </c>
      <c r="AA73" s="788" t="s">
        <v>267</v>
      </c>
      <c r="AB73" s="703" t="e">
        <f t="shared" si="11"/>
        <v>#REF!</v>
      </c>
    </row>
    <row r="74" spans="1:28" s="10" customFormat="1" ht="25.5">
      <c r="A74" s="409" t="s">
        <v>86</v>
      </c>
      <c r="B74" s="410" t="s">
        <v>197</v>
      </c>
      <c r="C74" s="276" t="s">
        <v>167</v>
      </c>
      <c r="D74" s="545" t="s">
        <v>267</v>
      </c>
      <c r="E74" s="546" t="s">
        <v>267</v>
      </c>
      <c r="F74" s="546" t="s">
        <v>267</v>
      </c>
      <c r="G74" s="547" t="s">
        <v>267</v>
      </c>
      <c r="H74" s="725" t="s">
        <v>267</v>
      </c>
      <c r="I74" s="546" t="s">
        <v>267</v>
      </c>
      <c r="J74" s="546" t="s">
        <v>267</v>
      </c>
      <c r="K74" s="547" t="s">
        <v>267</v>
      </c>
      <c r="L74" s="725" t="s">
        <v>267</v>
      </c>
      <c r="M74" s="546" t="s">
        <v>267</v>
      </c>
      <c r="N74" s="546" t="s">
        <v>267</v>
      </c>
      <c r="O74" s="547" t="s">
        <v>267</v>
      </c>
      <c r="P74" s="759" t="s">
        <v>267</v>
      </c>
      <c r="Q74" s="760" t="s">
        <v>267</v>
      </c>
      <c r="R74" s="671" t="s">
        <v>267</v>
      </c>
      <c r="S74" s="670"/>
      <c r="T74" s="671"/>
      <c r="U74" s="477" t="e">
        <f t="shared" ref="U74:V74" si="84">SUM(U75:U76)</f>
        <v>#REF!</v>
      </c>
      <c r="V74" s="479" t="e">
        <f t="shared" si="84"/>
        <v>#REF!</v>
      </c>
      <c r="W74" s="485" t="e">
        <f>SUM(W75:W76)</f>
        <v>#REF!</v>
      </c>
      <c r="X74" s="479" t="e">
        <f>SUM(X75:X76)</f>
        <v>#REF!</v>
      </c>
      <c r="Y74" s="485" t="e">
        <f>SUM(Y75:Y76)</f>
        <v>#REF!</v>
      </c>
      <c r="Z74" s="479" t="e">
        <f t="shared" ref="Z74" si="85">SUM(Z75:Z76)</f>
        <v>#REF!</v>
      </c>
      <c r="AA74" s="788" t="s">
        <v>267</v>
      </c>
      <c r="AB74" s="703" t="e">
        <f t="shared" si="11"/>
        <v>#REF!</v>
      </c>
    </row>
    <row r="75" spans="1:28">
      <c r="A75" s="227" t="s">
        <v>102</v>
      </c>
      <c r="B75" s="230" t="s">
        <v>497</v>
      </c>
      <c r="C75" s="277"/>
      <c r="D75" s="548" t="s">
        <v>267</v>
      </c>
      <c r="E75" s="549" t="s">
        <v>267</v>
      </c>
      <c r="F75" s="549" t="s">
        <v>267</v>
      </c>
      <c r="G75" s="550" t="s">
        <v>267</v>
      </c>
      <c r="H75" s="726" t="s">
        <v>267</v>
      </c>
      <c r="I75" s="549" t="s">
        <v>267</v>
      </c>
      <c r="J75" s="549" t="s">
        <v>267</v>
      </c>
      <c r="K75" s="550" t="s">
        <v>267</v>
      </c>
      <c r="L75" s="726" t="s">
        <v>267</v>
      </c>
      <c r="M75" s="549" t="s">
        <v>267</v>
      </c>
      <c r="N75" s="549" t="s">
        <v>267</v>
      </c>
      <c r="O75" s="550" t="s">
        <v>267</v>
      </c>
      <c r="P75" s="642" t="s">
        <v>267</v>
      </c>
      <c r="Q75" s="643" t="s">
        <v>267</v>
      </c>
      <c r="R75" s="673" t="s">
        <v>267</v>
      </c>
      <c r="S75" s="672"/>
      <c r="T75" s="673"/>
      <c r="U75" s="536" t="e">
        <f>Y75</f>
        <v>#REF!</v>
      </c>
      <c r="V75" s="538" t="e">
        <f>Z75</f>
        <v>#REF!</v>
      </c>
      <c r="W75" s="768"/>
      <c r="X75" s="769"/>
      <c r="Y75" s="724" t="e">
        <f t="shared" ref="Y75:Z75" si="86">Y67+Y71</f>
        <v>#REF!</v>
      </c>
      <c r="Z75" s="538" t="e">
        <f t="shared" si="86"/>
        <v>#REF!</v>
      </c>
      <c r="AA75" s="788" t="s">
        <v>267</v>
      </c>
      <c r="AB75" s="703" t="e">
        <f t="shared" si="11"/>
        <v>#REF!</v>
      </c>
    </row>
    <row r="76" spans="1:28">
      <c r="A76" s="227" t="s">
        <v>103</v>
      </c>
      <c r="B76" s="230" t="s">
        <v>496</v>
      </c>
      <c r="C76" s="277"/>
      <c r="D76" s="548" t="s">
        <v>267</v>
      </c>
      <c r="E76" s="549" t="s">
        <v>267</v>
      </c>
      <c r="F76" s="549" t="s">
        <v>267</v>
      </c>
      <c r="G76" s="550" t="s">
        <v>267</v>
      </c>
      <c r="H76" s="726" t="s">
        <v>267</v>
      </c>
      <c r="I76" s="549" t="s">
        <v>267</v>
      </c>
      <c r="J76" s="549" t="s">
        <v>267</v>
      </c>
      <c r="K76" s="550" t="s">
        <v>267</v>
      </c>
      <c r="L76" s="726" t="s">
        <v>267</v>
      </c>
      <c r="M76" s="549" t="s">
        <v>267</v>
      </c>
      <c r="N76" s="549" t="s">
        <v>267</v>
      </c>
      <c r="O76" s="550" t="s">
        <v>267</v>
      </c>
      <c r="P76" s="642" t="s">
        <v>267</v>
      </c>
      <c r="Q76" s="643" t="s">
        <v>267</v>
      </c>
      <c r="R76" s="673" t="s">
        <v>267</v>
      </c>
      <c r="S76" s="672"/>
      <c r="T76" s="673"/>
      <c r="U76" s="536" t="e">
        <f>W76</f>
        <v>#REF!</v>
      </c>
      <c r="V76" s="538" t="e">
        <f>X76</f>
        <v>#REF!</v>
      </c>
      <c r="W76" s="724" t="e">
        <f t="shared" ref="W76:X76" si="87">W68+W72</f>
        <v>#REF!</v>
      </c>
      <c r="X76" s="538" t="e">
        <f t="shared" si="87"/>
        <v>#REF!</v>
      </c>
      <c r="Y76" s="768"/>
      <c r="Z76" s="769"/>
      <c r="AA76" s="788" t="s">
        <v>267</v>
      </c>
      <c r="AB76" s="703" t="e">
        <f t="shared" si="11"/>
        <v>#REF!</v>
      </c>
    </row>
    <row r="77" spans="1:28" s="10" customFormat="1" ht="25.5">
      <c r="A77" s="409" t="s">
        <v>104</v>
      </c>
      <c r="B77" s="410" t="s">
        <v>324</v>
      </c>
      <c r="C77" s="276" t="s">
        <v>168</v>
      </c>
      <c r="D77" s="554" t="s">
        <v>267</v>
      </c>
      <c r="E77" s="555" t="s">
        <v>267</v>
      </c>
      <c r="F77" s="555" t="s">
        <v>267</v>
      </c>
      <c r="G77" s="556" t="s">
        <v>267</v>
      </c>
      <c r="H77" s="728" t="s">
        <v>267</v>
      </c>
      <c r="I77" s="555" t="s">
        <v>267</v>
      </c>
      <c r="J77" s="555" t="s">
        <v>267</v>
      </c>
      <c r="K77" s="556" t="s">
        <v>267</v>
      </c>
      <c r="L77" s="728" t="s">
        <v>267</v>
      </c>
      <c r="M77" s="555" t="s">
        <v>267</v>
      </c>
      <c r="N77" s="555" t="s">
        <v>267</v>
      </c>
      <c r="O77" s="556" t="s">
        <v>267</v>
      </c>
      <c r="P77" s="759" t="s">
        <v>267</v>
      </c>
      <c r="Q77" s="760" t="s">
        <v>267</v>
      </c>
      <c r="R77" s="671" t="s">
        <v>267</v>
      </c>
      <c r="S77" s="670"/>
      <c r="T77" s="671"/>
      <c r="U77" s="685" t="e">
        <f>IF(U22=0,0,U74/U22)</f>
        <v>#REF!</v>
      </c>
      <c r="V77" s="686" t="e">
        <f>IF(V22=0,0,V74/V22)</f>
        <v>#REF!</v>
      </c>
      <c r="W77" s="772" t="e">
        <f>IF(W22=0,0,W74/W22)</f>
        <v>#REF!</v>
      </c>
      <c r="X77" s="686" t="e">
        <f>IF(X22=0,0,X74/X22)</f>
        <v>#REF!</v>
      </c>
      <c r="Y77" s="772" t="e">
        <f t="shared" ref="Y77:Z77" si="88">IF(Y22=0,0,Y74/Y22)</f>
        <v>#REF!</v>
      </c>
      <c r="Z77" s="686" t="e">
        <f t="shared" si="88"/>
        <v>#REF!</v>
      </c>
      <c r="AA77" s="788" t="s">
        <v>267</v>
      </c>
      <c r="AB77" s="703" t="e">
        <f t="shared" si="11"/>
        <v>#REF!</v>
      </c>
    </row>
    <row r="78" spans="1:28" s="10" customFormat="1" ht="25.5">
      <c r="A78" s="409" t="s">
        <v>105</v>
      </c>
      <c r="B78" s="410" t="s">
        <v>198</v>
      </c>
      <c r="C78" s="276"/>
      <c r="D78" s="545" t="s">
        <v>267</v>
      </c>
      <c r="E78" s="546" t="s">
        <v>267</v>
      </c>
      <c r="F78" s="546" t="s">
        <v>267</v>
      </c>
      <c r="G78" s="547" t="s">
        <v>267</v>
      </c>
      <c r="H78" s="725" t="s">
        <v>267</v>
      </c>
      <c r="I78" s="546" t="s">
        <v>267</v>
      </c>
      <c r="J78" s="546" t="s">
        <v>267</v>
      </c>
      <c r="K78" s="547" t="s">
        <v>267</v>
      </c>
      <c r="L78" s="725" t="s">
        <v>267</v>
      </c>
      <c r="M78" s="546" t="s">
        <v>267</v>
      </c>
      <c r="N78" s="546" t="s">
        <v>267</v>
      </c>
      <c r="O78" s="547" t="s">
        <v>267</v>
      </c>
      <c r="P78" s="759" t="s">
        <v>267</v>
      </c>
      <c r="Q78" s="760" t="s">
        <v>267</v>
      </c>
      <c r="R78" s="671" t="s">
        <v>267</v>
      </c>
      <c r="S78" s="670"/>
      <c r="T78" s="671"/>
      <c r="U78" s="477">
        <f t="shared" ref="U78:Z78" si="89">SUM(U79:U80)</f>
        <v>0</v>
      </c>
      <c r="V78" s="479">
        <f t="shared" si="89"/>
        <v>0</v>
      </c>
      <c r="W78" s="485">
        <f>SUM(W79:W80)</f>
        <v>0</v>
      </c>
      <c r="X78" s="479">
        <f>SUM(X79:X80)</f>
        <v>0</v>
      </c>
      <c r="Y78" s="485">
        <f t="shared" si="89"/>
        <v>0</v>
      </c>
      <c r="Z78" s="479">
        <f t="shared" si="89"/>
        <v>0</v>
      </c>
      <c r="AA78" s="788" t="s">
        <v>267</v>
      </c>
      <c r="AB78" s="703" t="str">
        <f t="shared" si="11"/>
        <v>-</v>
      </c>
    </row>
    <row r="79" spans="1:28">
      <c r="A79" s="227" t="s">
        <v>106</v>
      </c>
      <c r="B79" s="230" t="s">
        <v>497</v>
      </c>
      <c r="C79" s="277"/>
      <c r="D79" s="548" t="s">
        <v>267</v>
      </c>
      <c r="E79" s="549" t="s">
        <v>267</v>
      </c>
      <c r="F79" s="549" t="s">
        <v>267</v>
      </c>
      <c r="G79" s="550" t="s">
        <v>267</v>
      </c>
      <c r="H79" s="726" t="s">
        <v>267</v>
      </c>
      <c r="I79" s="549" t="s">
        <v>267</v>
      </c>
      <c r="J79" s="549" t="s">
        <v>267</v>
      </c>
      <c r="K79" s="550" t="s">
        <v>267</v>
      </c>
      <c r="L79" s="726" t="s">
        <v>267</v>
      </c>
      <c r="M79" s="549" t="s">
        <v>267</v>
      </c>
      <c r="N79" s="549" t="s">
        <v>267</v>
      </c>
      <c r="O79" s="550" t="s">
        <v>267</v>
      </c>
      <c r="P79" s="642" t="s">
        <v>267</v>
      </c>
      <c r="Q79" s="643" t="s">
        <v>267</v>
      </c>
      <c r="R79" s="673" t="s">
        <v>267</v>
      </c>
      <c r="S79" s="672"/>
      <c r="T79" s="673"/>
      <c r="U79" s="536"/>
      <c r="V79" s="538"/>
      <c r="W79" s="768"/>
      <c r="X79" s="769"/>
      <c r="Y79" s="724"/>
      <c r="Z79" s="538"/>
      <c r="AA79" s="788" t="s">
        <v>267</v>
      </c>
      <c r="AB79" s="703" t="str">
        <f t="shared" si="11"/>
        <v>-</v>
      </c>
    </row>
    <row r="80" spans="1:28">
      <c r="A80" s="227" t="s">
        <v>107</v>
      </c>
      <c r="B80" s="230" t="s">
        <v>496</v>
      </c>
      <c r="C80" s="277"/>
      <c r="D80" s="548" t="s">
        <v>267</v>
      </c>
      <c r="E80" s="549" t="s">
        <v>267</v>
      </c>
      <c r="F80" s="549" t="s">
        <v>267</v>
      </c>
      <c r="G80" s="550" t="s">
        <v>267</v>
      </c>
      <c r="H80" s="726" t="s">
        <v>267</v>
      </c>
      <c r="I80" s="549" t="s">
        <v>267</v>
      </c>
      <c r="J80" s="549" t="s">
        <v>267</v>
      </c>
      <c r="K80" s="550" t="s">
        <v>267</v>
      </c>
      <c r="L80" s="726" t="s">
        <v>267</v>
      </c>
      <c r="M80" s="549" t="s">
        <v>267</v>
      </c>
      <c r="N80" s="549" t="s">
        <v>267</v>
      </c>
      <c r="O80" s="550" t="s">
        <v>267</v>
      </c>
      <c r="P80" s="642" t="s">
        <v>267</v>
      </c>
      <c r="Q80" s="643" t="s">
        <v>267</v>
      </c>
      <c r="R80" s="673" t="s">
        <v>267</v>
      </c>
      <c r="S80" s="672"/>
      <c r="T80" s="673"/>
      <c r="U80" s="536"/>
      <c r="V80" s="538"/>
      <c r="W80" s="724"/>
      <c r="X80" s="538"/>
      <c r="Y80" s="768"/>
      <c r="Z80" s="769"/>
      <c r="AA80" s="788" t="s">
        <v>267</v>
      </c>
      <c r="AB80" s="703" t="str">
        <f t="shared" si="11"/>
        <v>-</v>
      </c>
    </row>
    <row r="81" spans="1:28" s="10" customFormat="1" ht="25.5">
      <c r="A81" s="409" t="s">
        <v>108</v>
      </c>
      <c r="B81" s="410" t="s">
        <v>333</v>
      </c>
      <c r="C81" s="276"/>
      <c r="D81" s="545" t="s">
        <v>267</v>
      </c>
      <c r="E81" s="546" t="s">
        <v>267</v>
      </c>
      <c r="F81" s="546" t="s">
        <v>267</v>
      </c>
      <c r="G81" s="547" t="s">
        <v>267</v>
      </c>
      <c r="H81" s="725" t="s">
        <v>267</v>
      </c>
      <c r="I81" s="546" t="s">
        <v>267</v>
      </c>
      <c r="J81" s="546" t="s">
        <v>267</v>
      </c>
      <c r="K81" s="547" t="s">
        <v>267</v>
      </c>
      <c r="L81" s="725" t="s">
        <v>267</v>
      </c>
      <c r="M81" s="546" t="s">
        <v>267</v>
      </c>
      <c r="N81" s="546" t="s">
        <v>267</v>
      </c>
      <c r="O81" s="547" t="s">
        <v>267</v>
      </c>
      <c r="P81" s="759" t="s">
        <v>267</v>
      </c>
      <c r="Q81" s="760" t="s">
        <v>267</v>
      </c>
      <c r="R81" s="671" t="s">
        <v>267</v>
      </c>
      <c r="S81" s="670"/>
      <c r="T81" s="671"/>
      <c r="U81" s="477"/>
      <c r="V81" s="479"/>
      <c r="W81" s="485"/>
      <c r="X81" s="479"/>
      <c r="Y81" s="485"/>
      <c r="Z81" s="479"/>
      <c r="AA81" s="788" t="s">
        <v>267</v>
      </c>
      <c r="AB81" s="703" t="str">
        <f t="shared" si="11"/>
        <v>-</v>
      </c>
    </row>
    <row r="82" spans="1:28" s="10" customFormat="1" ht="25.5">
      <c r="A82" s="409" t="s">
        <v>109</v>
      </c>
      <c r="B82" s="410" t="s">
        <v>200</v>
      </c>
      <c r="C82" s="276" t="s">
        <v>169</v>
      </c>
      <c r="D82" s="545" t="s">
        <v>267</v>
      </c>
      <c r="E82" s="546" t="s">
        <v>267</v>
      </c>
      <c r="F82" s="546" t="s">
        <v>267</v>
      </c>
      <c r="G82" s="547" t="s">
        <v>267</v>
      </c>
      <c r="H82" s="725" t="s">
        <v>267</v>
      </c>
      <c r="I82" s="546" t="s">
        <v>267</v>
      </c>
      <c r="J82" s="546" t="s">
        <v>267</v>
      </c>
      <c r="K82" s="547" t="s">
        <v>267</v>
      </c>
      <c r="L82" s="725" t="s">
        <v>267</v>
      </c>
      <c r="M82" s="546" t="s">
        <v>267</v>
      </c>
      <c r="N82" s="546" t="s">
        <v>267</v>
      </c>
      <c r="O82" s="547" t="s">
        <v>267</v>
      </c>
      <c r="P82" s="759" t="s">
        <v>267</v>
      </c>
      <c r="Q82" s="760" t="s">
        <v>267</v>
      </c>
      <c r="R82" s="671" t="s">
        <v>267</v>
      </c>
      <c r="S82" s="670"/>
      <c r="T82" s="671"/>
      <c r="U82" s="477" t="e">
        <f t="shared" ref="U82:Z82" si="90">U74+U78-U81</f>
        <v>#REF!</v>
      </c>
      <c r="V82" s="479" t="e">
        <f t="shared" si="90"/>
        <v>#REF!</v>
      </c>
      <c r="W82" s="485" t="e">
        <f>W74+W78-W81</f>
        <v>#REF!</v>
      </c>
      <c r="X82" s="479" t="e">
        <f>X74+X78-X81</f>
        <v>#REF!</v>
      </c>
      <c r="Y82" s="485" t="e">
        <f t="shared" si="90"/>
        <v>#REF!</v>
      </c>
      <c r="Z82" s="479" t="e">
        <f t="shared" si="90"/>
        <v>#REF!</v>
      </c>
      <c r="AA82" s="788" t="s">
        <v>267</v>
      </c>
      <c r="AB82" s="703" t="e">
        <f t="shared" si="11"/>
        <v>#REF!</v>
      </c>
    </row>
    <row r="83" spans="1:28">
      <c r="A83" s="227" t="s">
        <v>110</v>
      </c>
      <c r="B83" s="230" t="s">
        <v>497</v>
      </c>
      <c r="C83" s="277" t="s">
        <v>171</v>
      </c>
      <c r="D83" s="548" t="s">
        <v>267</v>
      </c>
      <c r="E83" s="549" t="s">
        <v>267</v>
      </c>
      <c r="F83" s="549" t="s">
        <v>267</v>
      </c>
      <c r="G83" s="550" t="s">
        <v>267</v>
      </c>
      <c r="H83" s="726" t="s">
        <v>267</v>
      </c>
      <c r="I83" s="549" t="s">
        <v>267</v>
      </c>
      <c r="J83" s="549" t="s">
        <v>267</v>
      </c>
      <c r="K83" s="550" t="s">
        <v>267</v>
      </c>
      <c r="L83" s="726" t="s">
        <v>267</v>
      </c>
      <c r="M83" s="549" t="s">
        <v>267</v>
      </c>
      <c r="N83" s="549" t="s">
        <v>267</v>
      </c>
      <c r="O83" s="550" t="s">
        <v>267</v>
      </c>
      <c r="P83" s="642" t="s">
        <v>267</v>
      </c>
      <c r="Q83" s="643" t="s">
        <v>267</v>
      </c>
      <c r="R83" s="673" t="s">
        <v>267</v>
      </c>
      <c r="S83" s="672"/>
      <c r="T83" s="673"/>
      <c r="U83" s="536" t="e">
        <f>Y83</f>
        <v>#REF!</v>
      </c>
      <c r="V83" s="538" t="e">
        <f>Z83</f>
        <v>#REF!</v>
      </c>
      <c r="W83" s="768">
        <f>W75+W79-W81</f>
        <v>0</v>
      </c>
      <c r="X83" s="769">
        <f>X75+X79-X81</f>
        <v>0</v>
      </c>
      <c r="Y83" s="724" t="e">
        <f t="shared" ref="Y83:Z83" si="91">Y75+Y79-Y81</f>
        <v>#REF!</v>
      </c>
      <c r="Z83" s="538" t="e">
        <f t="shared" si="91"/>
        <v>#REF!</v>
      </c>
      <c r="AA83" s="788" t="s">
        <v>267</v>
      </c>
      <c r="AB83" s="703" t="e">
        <f t="shared" si="11"/>
        <v>#REF!</v>
      </c>
    </row>
    <row r="84" spans="1:28">
      <c r="A84" s="227" t="s">
        <v>111</v>
      </c>
      <c r="B84" s="230" t="s">
        <v>496</v>
      </c>
      <c r="C84" s="277" t="s">
        <v>170</v>
      </c>
      <c r="D84" s="548" t="s">
        <v>267</v>
      </c>
      <c r="E84" s="549" t="s">
        <v>267</v>
      </c>
      <c r="F84" s="549" t="s">
        <v>267</v>
      </c>
      <c r="G84" s="550" t="s">
        <v>267</v>
      </c>
      <c r="H84" s="726" t="s">
        <v>267</v>
      </c>
      <c r="I84" s="549" t="s">
        <v>267</v>
      </c>
      <c r="J84" s="549" t="s">
        <v>267</v>
      </c>
      <c r="K84" s="550" t="s">
        <v>267</v>
      </c>
      <c r="L84" s="726" t="s">
        <v>267</v>
      </c>
      <c r="M84" s="549" t="s">
        <v>267</v>
      </c>
      <c r="N84" s="549" t="s">
        <v>267</v>
      </c>
      <c r="O84" s="550" t="s">
        <v>267</v>
      </c>
      <c r="P84" s="642" t="s">
        <v>267</v>
      </c>
      <c r="Q84" s="643" t="s">
        <v>267</v>
      </c>
      <c r="R84" s="673" t="s">
        <v>267</v>
      </c>
      <c r="S84" s="672"/>
      <c r="T84" s="673"/>
      <c r="U84" s="536" t="e">
        <f>W84</f>
        <v>#REF!</v>
      </c>
      <c r="V84" s="538" t="e">
        <f>X84</f>
        <v>#REF!</v>
      </c>
      <c r="W84" s="724" t="e">
        <f>W76+W80</f>
        <v>#REF!</v>
      </c>
      <c r="X84" s="538" t="e">
        <f>X76+X80</f>
        <v>#REF!</v>
      </c>
      <c r="Y84" s="768">
        <f t="shared" ref="Y84:Z84" si="92">Y76+Y80</f>
        <v>0</v>
      </c>
      <c r="Z84" s="769">
        <f t="shared" si="92"/>
        <v>0</v>
      </c>
      <c r="AA84" s="788" t="s">
        <v>267</v>
      </c>
      <c r="AB84" s="703" t="e">
        <f t="shared" si="11"/>
        <v>#REF!</v>
      </c>
    </row>
    <row r="85" spans="1:28" s="10" customFormat="1" ht="24" customHeight="1">
      <c r="A85" s="409" t="s">
        <v>112</v>
      </c>
      <c r="B85" s="410" t="s">
        <v>87</v>
      </c>
      <c r="C85" s="276" t="s">
        <v>172</v>
      </c>
      <c r="D85" s="554" t="s">
        <v>267</v>
      </c>
      <c r="E85" s="555" t="s">
        <v>267</v>
      </c>
      <c r="F85" s="555" t="s">
        <v>267</v>
      </c>
      <c r="G85" s="556" t="s">
        <v>267</v>
      </c>
      <c r="H85" s="728" t="s">
        <v>267</v>
      </c>
      <c r="I85" s="555" t="s">
        <v>267</v>
      </c>
      <c r="J85" s="555" t="s">
        <v>267</v>
      </c>
      <c r="K85" s="556" t="s">
        <v>267</v>
      </c>
      <c r="L85" s="728" t="s">
        <v>267</v>
      </c>
      <c r="M85" s="555" t="s">
        <v>267</v>
      </c>
      <c r="N85" s="555" t="s">
        <v>267</v>
      </c>
      <c r="O85" s="556" t="s">
        <v>267</v>
      </c>
      <c r="P85" s="759" t="s">
        <v>267</v>
      </c>
      <c r="Q85" s="760" t="s">
        <v>267</v>
      </c>
      <c r="R85" s="671" t="s">
        <v>267</v>
      </c>
      <c r="S85" s="670"/>
      <c r="T85" s="671"/>
      <c r="U85" s="685" t="e">
        <f>IF(U22=0,0,U82/U22)</f>
        <v>#REF!</v>
      </c>
      <c r="V85" s="686" t="e">
        <f>IF(V22=0,0,V82/V22)</f>
        <v>#REF!</v>
      </c>
      <c r="W85" s="772" t="e">
        <f>IF(W22=0,0,W82/W22)</f>
        <v>#REF!</v>
      </c>
      <c r="X85" s="686" t="e">
        <f>IF(X22=0,0,X82/X22)</f>
        <v>#REF!</v>
      </c>
      <c r="Y85" s="772" t="e">
        <f t="shared" ref="Y85:Z85" si="93">IF(Y22=0,0,Y82/Y22)</f>
        <v>#REF!</v>
      </c>
      <c r="Z85" s="686" t="e">
        <f t="shared" si="93"/>
        <v>#REF!</v>
      </c>
      <c r="AA85" s="788" t="s">
        <v>267</v>
      </c>
      <c r="AB85" s="703" t="e">
        <f t="shared" si="11"/>
        <v>#REF!</v>
      </c>
    </row>
    <row r="86" spans="1:28" ht="26.25">
      <c r="A86" s="227" t="s">
        <v>113</v>
      </c>
      <c r="B86" s="230" t="s">
        <v>88</v>
      </c>
      <c r="C86" s="277"/>
      <c r="D86" s="548" t="s">
        <v>267</v>
      </c>
      <c r="E86" s="549" t="s">
        <v>267</v>
      </c>
      <c r="F86" s="549" t="s">
        <v>267</v>
      </c>
      <c r="G86" s="550" t="s">
        <v>267</v>
      </c>
      <c r="H86" s="726" t="s">
        <v>267</v>
      </c>
      <c r="I86" s="549" t="s">
        <v>267</v>
      </c>
      <c r="J86" s="549" t="s">
        <v>267</v>
      </c>
      <c r="K86" s="550" t="s">
        <v>267</v>
      </c>
      <c r="L86" s="726" t="s">
        <v>267</v>
      </c>
      <c r="M86" s="549" t="s">
        <v>267</v>
      </c>
      <c r="N86" s="549" t="s">
        <v>267</v>
      </c>
      <c r="O86" s="550" t="s">
        <v>267</v>
      </c>
      <c r="P86" s="642" t="s">
        <v>267</v>
      </c>
      <c r="Q86" s="643" t="s">
        <v>267</v>
      </c>
      <c r="R86" s="673" t="s">
        <v>267</v>
      </c>
      <c r="S86" s="672"/>
      <c r="T86" s="673"/>
      <c r="U86" s="536"/>
      <c r="V86" s="538"/>
      <c r="W86" s="724"/>
      <c r="X86" s="538"/>
      <c r="Y86" s="724"/>
      <c r="Z86" s="538"/>
      <c r="AA86" s="788" t="s">
        <v>267</v>
      </c>
      <c r="AB86" s="703" t="str">
        <f t="shared" si="11"/>
        <v>-</v>
      </c>
    </row>
    <row r="87" spans="1:28" ht="26.25">
      <c r="A87" s="227" t="s">
        <v>114</v>
      </c>
      <c r="B87" s="230" t="s">
        <v>89</v>
      </c>
      <c r="C87" s="277"/>
      <c r="D87" s="548" t="s">
        <v>267</v>
      </c>
      <c r="E87" s="549" t="s">
        <v>267</v>
      </c>
      <c r="F87" s="549" t="s">
        <v>267</v>
      </c>
      <c r="G87" s="550" t="s">
        <v>267</v>
      </c>
      <c r="H87" s="726" t="s">
        <v>267</v>
      </c>
      <c r="I87" s="549" t="s">
        <v>267</v>
      </c>
      <c r="J87" s="549" t="s">
        <v>267</v>
      </c>
      <c r="K87" s="550" t="s">
        <v>267</v>
      </c>
      <c r="L87" s="726" t="s">
        <v>267</v>
      </c>
      <c r="M87" s="549" t="s">
        <v>267</v>
      </c>
      <c r="N87" s="549" t="s">
        <v>267</v>
      </c>
      <c r="O87" s="550" t="s">
        <v>267</v>
      </c>
      <c r="P87" s="642" t="s">
        <v>267</v>
      </c>
      <c r="Q87" s="643" t="s">
        <v>267</v>
      </c>
      <c r="R87" s="673" t="s">
        <v>267</v>
      </c>
      <c r="S87" s="672"/>
      <c r="T87" s="673"/>
      <c r="U87" s="536"/>
      <c r="V87" s="538"/>
      <c r="W87" s="724"/>
      <c r="X87" s="538"/>
      <c r="Y87" s="724"/>
      <c r="Z87" s="538"/>
      <c r="AA87" s="788" t="s">
        <v>267</v>
      </c>
      <c r="AB87" s="703" t="str">
        <f t="shared" ref="AB87:AB115" si="94">IF(U87=0,"-",V87/U87)</f>
        <v>-</v>
      </c>
    </row>
    <row r="88" spans="1:28" ht="26.25">
      <c r="A88" s="227" t="s">
        <v>115</v>
      </c>
      <c r="B88" s="230" t="s">
        <v>90</v>
      </c>
      <c r="C88" s="277" t="s">
        <v>173</v>
      </c>
      <c r="D88" s="557" t="s">
        <v>267</v>
      </c>
      <c r="E88" s="558" t="s">
        <v>267</v>
      </c>
      <c r="F88" s="558" t="s">
        <v>267</v>
      </c>
      <c r="G88" s="559" t="s">
        <v>267</v>
      </c>
      <c r="H88" s="729" t="s">
        <v>267</v>
      </c>
      <c r="I88" s="558" t="s">
        <v>267</v>
      </c>
      <c r="J88" s="558" t="s">
        <v>267</v>
      </c>
      <c r="K88" s="559" t="s">
        <v>267</v>
      </c>
      <c r="L88" s="729" t="s">
        <v>267</v>
      </c>
      <c r="M88" s="558" t="s">
        <v>267</v>
      </c>
      <c r="N88" s="558" t="s">
        <v>267</v>
      </c>
      <c r="O88" s="559" t="s">
        <v>267</v>
      </c>
      <c r="P88" s="642" t="s">
        <v>267</v>
      </c>
      <c r="Q88" s="643" t="s">
        <v>267</v>
      </c>
      <c r="R88" s="673" t="s">
        <v>267</v>
      </c>
      <c r="S88" s="672"/>
      <c r="T88" s="673"/>
      <c r="U88" s="687" t="e">
        <f t="shared" ref="U88:Z88" si="95">U85+U86-U87</f>
        <v>#REF!</v>
      </c>
      <c r="V88" s="688" t="e">
        <f t="shared" si="95"/>
        <v>#REF!</v>
      </c>
      <c r="W88" s="773" t="e">
        <f>W85+W86-W87</f>
        <v>#REF!</v>
      </c>
      <c r="X88" s="688" t="e">
        <f>X85+X86-X87</f>
        <v>#REF!</v>
      </c>
      <c r="Y88" s="773" t="e">
        <f t="shared" si="95"/>
        <v>#REF!</v>
      </c>
      <c r="Z88" s="688" t="e">
        <f t="shared" si="95"/>
        <v>#REF!</v>
      </c>
      <c r="AA88" s="788" t="s">
        <v>267</v>
      </c>
      <c r="AB88" s="703" t="e">
        <f t="shared" si="94"/>
        <v>#REF!</v>
      </c>
    </row>
    <row r="89" spans="1:28" s="10" customFormat="1" ht="25.5">
      <c r="A89" s="409" t="s">
        <v>116</v>
      </c>
      <c r="B89" s="415" t="s">
        <v>522</v>
      </c>
      <c r="C89" s="276"/>
      <c r="D89" s="477"/>
      <c r="E89" s="478"/>
      <c r="F89" s="478"/>
      <c r="G89" s="479"/>
      <c r="H89" s="485"/>
      <c r="I89" s="478"/>
      <c r="J89" s="478"/>
      <c r="K89" s="479"/>
      <c r="L89" s="485"/>
      <c r="M89" s="478"/>
      <c r="N89" s="478"/>
      <c r="O89" s="479"/>
      <c r="P89" s="616"/>
      <c r="Q89" s="617"/>
      <c r="R89" s="618"/>
      <c r="S89" s="656"/>
      <c r="T89" s="618"/>
      <c r="U89" s="477"/>
      <c r="V89" s="479"/>
      <c r="W89" s="744"/>
      <c r="X89" s="746"/>
      <c r="Y89" s="485"/>
      <c r="Z89" s="479"/>
      <c r="AA89" s="701"/>
      <c r="AB89" s="702" t="str">
        <f t="shared" si="94"/>
        <v>-</v>
      </c>
    </row>
    <row r="90" spans="1:28">
      <c r="A90" s="418" t="s">
        <v>117</v>
      </c>
      <c r="B90" s="419" t="s">
        <v>175</v>
      </c>
      <c r="C90" s="279"/>
      <c r="D90" s="592"/>
      <c r="E90" s="593"/>
      <c r="F90" s="593"/>
      <c r="G90" s="594"/>
      <c r="H90" s="730"/>
      <c r="I90" s="593"/>
      <c r="J90" s="593"/>
      <c r="K90" s="594"/>
      <c r="L90" s="730"/>
      <c r="M90" s="593"/>
      <c r="N90" s="593"/>
      <c r="O90" s="594"/>
      <c r="P90" s="634" t="str">
        <f>IF(D90=0,"-",E90/D90)</f>
        <v>-</v>
      </c>
      <c r="Q90" s="635" t="str">
        <f>IF(E90=0,"-",F90/E90)</f>
        <v>-</v>
      </c>
      <c r="R90" s="636" t="str">
        <f>IF(F90=0,"-",G90/F90)</f>
        <v>-</v>
      </c>
      <c r="S90" s="666"/>
      <c r="T90" s="636"/>
      <c r="U90" s="592" t="e">
        <f>U91</f>
        <v>#REF!</v>
      </c>
      <c r="V90" s="594" t="e">
        <f>V91</f>
        <v>#REF!</v>
      </c>
      <c r="W90" s="774"/>
      <c r="X90" s="775"/>
      <c r="Y90" s="730" t="e">
        <f t="shared" ref="Y90:Z90" si="96">Y91</f>
        <v>#REF!</v>
      </c>
      <c r="Z90" s="594" t="e">
        <f t="shared" si="96"/>
        <v>#REF!</v>
      </c>
      <c r="AA90" s="789" t="s">
        <v>267</v>
      </c>
      <c r="AB90" s="707" t="e">
        <f t="shared" si="94"/>
        <v>#REF!</v>
      </c>
    </row>
    <row r="91" spans="1:28">
      <c r="A91" s="227" t="s">
        <v>118</v>
      </c>
      <c r="B91" s="414" t="s">
        <v>97</v>
      </c>
      <c r="C91" s="277" t="s">
        <v>176</v>
      </c>
      <c r="D91" s="557" t="s">
        <v>267</v>
      </c>
      <c r="E91" s="558" t="s">
        <v>267</v>
      </c>
      <c r="F91" s="558" t="s">
        <v>267</v>
      </c>
      <c r="G91" s="559" t="s">
        <v>267</v>
      </c>
      <c r="H91" s="729" t="s">
        <v>267</v>
      </c>
      <c r="I91" s="558" t="s">
        <v>267</v>
      </c>
      <c r="J91" s="558" t="s">
        <v>267</v>
      </c>
      <c r="K91" s="559" t="s">
        <v>267</v>
      </c>
      <c r="L91" s="729" t="s">
        <v>267</v>
      </c>
      <c r="M91" s="558" t="s">
        <v>267</v>
      </c>
      <c r="N91" s="558" t="s">
        <v>267</v>
      </c>
      <c r="O91" s="559" t="s">
        <v>267</v>
      </c>
      <c r="P91" s="642" t="s">
        <v>267</v>
      </c>
      <c r="Q91" s="643" t="s">
        <v>267</v>
      </c>
      <c r="R91" s="673" t="s">
        <v>267</v>
      </c>
      <c r="S91" s="672"/>
      <c r="T91" s="673"/>
      <c r="U91" s="687" t="e">
        <f>IF(U23=0,0,U83/U23)</f>
        <v>#REF!</v>
      </c>
      <c r="V91" s="688" t="e">
        <f>IF(V23=0,0,V83/V23)</f>
        <v>#REF!</v>
      </c>
      <c r="W91" s="776"/>
      <c r="X91" s="777"/>
      <c r="Y91" s="773" t="e">
        <f t="shared" ref="Y91:Z91" si="97">IF(Y23=0,0,Y83/Y23)</f>
        <v>#REF!</v>
      </c>
      <c r="Z91" s="688" t="e">
        <f t="shared" si="97"/>
        <v>#REF!</v>
      </c>
      <c r="AA91" s="788" t="s">
        <v>267</v>
      </c>
      <c r="AB91" s="703" t="e">
        <f t="shared" si="94"/>
        <v>#REF!</v>
      </c>
    </row>
    <row r="92" spans="1:28" ht="25.5">
      <c r="A92" s="227" t="s">
        <v>119</v>
      </c>
      <c r="B92" s="414" t="s">
        <v>91</v>
      </c>
      <c r="C92" s="277" t="s">
        <v>177</v>
      </c>
      <c r="D92" s="563" t="s">
        <v>267</v>
      </c>
      <c r="E92" s="564" t="s">
        <v>267</v>
      </c>
      <c r="F92" s="564" t="s">
        <v>267</v>
      </c>
      <c r="G92" s="565" t="s">
        <v>267</v>
      </c>
      <c r="H92" s="731" t="s">
        <v>267</v>
      </c>
      <c r="I92" s="564" t="s">
        <v>267</v>
      </c>
      <c r="J92" s="564" t="s">
        <v>267</v>
      </c>
      <c r="K92" s="565" t="s">
        <v>267</v>
      </c>
      <c r="L92" s="731" t="s">
        <v>267</v>
      </c>
      <c r="M92" s="564" t="s">
        <v>267</v>
      </c>
      <c r="N92" s="564" t="s">
        <v>267</v>
      </c>
      <c r="O92" s="565" t="s">
        <v>267</v>
      </c>
      <c r="P92" s="642" t="s">
        <v>267</v>
      </c>
      <c r="Q92" s="643" t="s">
        <v>267</v>
      </c>
      <c r="R92" s="673" t="s">
        <v>267</v>
      </c>
      <c r="S92" s="672"/>
      <c r="T92" s="673"/>
      <c r="U92" s="571" t="e">
        <f t="shared" ref="U92:Z92" si="98">IF(U90=0,0,U91/U90)</f>
        <v>#REF!</v>
      </c>
      <c r="V92" s="573" t="e">
        <f t="shared" si="98"/>
        <v>#REF!</v>
      </c>
      <c r="W92" s="778"/>
      <c r="X92" s="779"/>
      <c r="Y92" s="782" t="e">
        <f t="shared" si="98"/>
        <v>#REF!</v>
      </c>
      <c r="Z92" s="573" t="e">
        <f t="shared" si="98"/>
        <v>#REF!</v>
      </c>
      <c r="AA92" s="788" t="s">
        <v>267</v>
      </c>
      <c r="AB92" s="703" t="e">
        <f t="shared" si="94"/>
        <v>#REF!</v>
      </c>
    </row>
    <row r="93" spans="1:28">
      <c r="A93" s="227" t="s">
        <v>120</v>
      </c>
      <c r="B93" s="414" t="s">
        <v>92</v>
      </c>
      <c r="C93" s="277"/>
      <c r="D93" s="548" t="s">
        <v>267</v>
      </c>
      <c r="E93" s="549" t="s">
        <v>267</v>
      </c>
      <c r="F93" s="549" t="s">
        <v>267</v>
      </c>
      <c r="G93" s="550" t="s">
        <v>267</v>
      </c>
      <c r="H93" s="726" t="s">
        <v>267</v>
      </c>
      <c r="I93" s="549" t="s">
        <v>267</v>
      </c>
      <c r="J93" s="549" t="s">
        <v>267</v>
      </c>
      <c r="K93" s="550" t="s">
        <v>267</v>
      </c>
      <c r="L93" s="726" t="s">
        <v>267</v>
      </c>
      <c r="M93" s="549" t="s">
        <v>267</v>
      </c>
      <c r="N93" s="549" t="s">
        <v>267</v>
      </c>
      <c r="O93" s="550" t="s">
        <v>267</v>
      </c>
      <c r="P93" s="642" t="s">
        <v>267</v>
      </c>
      <c r="Q93" s="643" t="s">
        <v>267</v>
      </c>
      <c r="R93" s="673" t="s">
        <v>267</v>
      </c>
      <c r="S93" s="672"/>
      <c r="T93" s="673"/>
      <c r="U93" s="536"/>
      <c r="V93" s="538"/>
      <c r="W93" s="768"/>
      <c r="X93" s="769"/>
      <c r="Y93" s="724"/>
      <c r="Z93" s="538"/>
      <c r="AA93" s="788" t="s">
        <v>267</v>
      </c>
      <c r="AB93" s="703" t="str">
        <f t="shared" si="94"/>
        <v>-</v>
      </c>
    </row>
    <row r="94" spans="1:28" ht="25.5">
      <c r="A94" s="227" t="s">
        <v>121</v>
      </c>
      <c r="B94" s="414" t="s">
        <v>93</v>
      </c>
      <c r="C94" s="277"/>
      <c r="D94" s="548" t="s">
        <v>267</v>
      </c>
      <c r="E94" s="549" t="s">
        <v>267</v>
      </c>
      <c r="F94" s="549" t="s">
        <v>267</v>
      </c>
      <c r="G94" s="550" t="s">
        <v>267</v>
      </c>
      <c r="H94" s="726" t="s">
        <v>267</v>
      </c>
      <c r="I94" s="549" t="s">
        <v>267</v>
      </c>
      <c r="J94" s="549" t="s">
        <v>267</v>
      </c>
      <c r="K94" s="550" t="s">
        <v>267</v>
      </c>
      <c r="L94" s="726" t="s">
        <v>267</v>
      </c>
      <c r="M94" s="549" t="s">
        <v>267</v>
      </c>
      <c r="N94" s="549" t="s">
        <v>267</v>
      </c>
      <c r="O94" s="550" t="s">
        <v>267</v>
      </c>
      <c r="P94" s="642" t="s">
        <v>267</v>
      </c>
      <c r="Q94" s="643" t="s">
        <v>267</v>
      </c>
      <c r="R94" s="673" t="s">
        <v>267</v>
      </c>
      <c r="S94" s="672"/>
      <c r="T94" s="673"/>
      <c r="U94" s="536"/>
      <c r="V94" s="538"/>
      <c r="W94" s="768"/>
      <c r="X94" s="769"/>
      <c r="Y94" s="724"/>
      <c r="Z94" s="538"/>
      <c r="AA94" s="788" t="s">
        <v>267</v>
      </c>
      <c r="AB94" s="703" t="str">
        <f t="shared" si="94"/>
        <v>-</v>
      </c>
    </row>
    <row r="95" spans="1:28">
      <c r="A95" s="227" t="s">
        <v>122</v>
      </c>
      <c r="B95" s="414" t="s">
        <v>95</v>
      </c>
      <c r="C95" s="277" t="s">
        <v>178</v>
      </c>
      <c r="D95" s="557" t="s">
        <v>267</v>
      </c>
      <c r="E95" s="558" t="s">
        <v>267</v>
      </c>
      <c r="F95" s="558" t="s">
        <v>267</v>
      </c>
      <c r="G95" s="559" t="s">
        <v>267</v>
      </c>
      <c r="H95" s="729" t="s">
        <v>267</v>
      </c>
      <c r="I95" s="558" t="s">
        <v>267</v>
      </c>
      <c r="J95" s="558" t="s">
        <v>267</v>
      </c>
      <c r="K95" s="559" t="s">
        <v>267</v>
      </c>
      <c r="L95" s="729" t="s">
        <v>267</v>
      </c>
      <c r="M95" s="558" t="s">
        <v>267</v>
      </c>
      <c r="N95" s="558" t="s">
        <v>267</v>
      </c>
      <c r="O95" s="559" t="s">
        <v>267</v>
      </c>
      <c r="P95" s="642" t="s">
        <v>267</v>
      </c>
      <c r="Q95" s="643" t="s">
        <v>267</v>
      </c>
      <c r="R95" s="673" t="s">
        <v>267</v>
      </c>
      <c r="S95" s="672"/>
      <c r="T95" s="673"/>
      <c r="U95" s="687" t="e">
        <f t="shared" ref="U95:Z95" si="99">U91+U93-U94</f>
        <v>#REF!</v>
      </c>
      <c r="V95" s="688" t="e">
        <f t="shared" si="99"/>
        <v>#REF!</v>
      </c>
      <c r="W95" s="776"/>
      <c r="X95" s="777"/>
      <c r="Y95" s="773" t="e">
        <f t="shared" si="99"/>
        <v>#REF!</v>
      </c>
      <c r="Z95" s="688" t="e">
        <f t="shared" si="99"/>
        <v>#REF!</v>
      </c>
      <c r="AA95" s="788" t="s">
        <v>267</v>
      </c>
      <c r="AB95" s="703" t="e">
        <f t="shared" si="94"/>
        <v>#REF!</v>
      </c>
    </row>
    <row r="96" spans="1:28">
      <c r="A96" s="418" t="s">
        <v>123</v>
      </c>
      <c r="B96" s="419" t="s">
        <v>3</v>
      </c>
      <c r="C96" s="279"/>
      <c r="D96" s="592"/>
      <c r="E96" s="593"/>
      <c r="F96" s="593"/>
      <c r="G96" s="594"/>
      <c r="H96" s="730"/>
      <c r="I96" s="593"/>
      <c r="J96" s="593"/>
      <c r="K96" s="594"/>
      <c r="L96" s="730"/>
      <c r="M96" s="593"/>
      <c r="N96" s="593"/>
      <c r="O96" s="594"/>
      <c r="P96" s="634"/>
      <c r="Q96" s="635"/>
      <c r="R96" s="636"/>
      <c r="S96" s="666"/>
      <c r="T96" s="636"/>
      <c r="U96" s="592" t="e">
        <f t="shared" ref="U96:V96" si="100">U60*U23</f>
        <v>#REF!</v>
      </c>
      <c r="V96" s="594" t="e">
        <f t="shared" si="100"/>
        <v>#REF!</v>
      </c>
      <c r="W96" s="774"/>
      <c r="X96" s="775"/>
      <c r="Y96" s="730" t="e">
        <f>Y91</f>
        <v>#REF!</v>
      </c>
      <c r="Z96" s="594" t="e">
        <f>Z91</f>
        <v>#REF!</v>
      </c>
      <c r="AA96" s="789" t="s">
        <v>267</v>
      </c>
      <c r="AB96" s="707" t="e">
        <f t="shared" si="94"/>
        <v>#REF!</v>
      </c>
    </row>
    <row r="97" spans="1:28" ht="25.5">
      <c r="A97" s="227" t="s">
        <v>124</v>
      </c>
      <c r="B97" s="414" t="s">
        <v>304</v>
      </c>
      <c r="C97" s="277" t="s">
        <v>179</v>
      </c>
      <c r="D97" s="563" t="s">
        <v>267</v>
      </c>
      <c r="E97" s="564" t="s">
        <v>267</v>
      </c>
      <c r="F97" s="528">
        <f>IF(F90=0,0,F96/F90)</f>
        <v>0</v>
      </c>
      <c r="G97" s="529">
        <f>IF(G90=0,0,G96/G90)</f>
        <v>0</v>
      </c>
      <c r="H97" s="732" t="s">
        <v>267</v>
      </c>
      <c r="I97" s="733" t="s">
        <v>267</v>
      </c>
      <c r="J97" s="528">
        <f t="shared" ref="J97:K97" si="101">IF(J90=0,0,J96/J90)</f>
        <v>0</v>
      </c>
      <c r="K97" s="529">
        <f t="shared" si="101"/>
        <v>0</v>
      </c>
      <c r="L97" s="732" t="s">
        <v>267</v>
      </c>
      <c r="M97" s="733" t="s">
        <v>267</v>
      </c>
      <c r="N97" s="733">
        <f t="shared" ref="N97:O97" si="102">IF(N90=0,0,N96/N90)</f>
        <v>0</v>
      </c>
      <c r="O97" s="742">
        <f t="shared" si="102"/>
        <v>0</v>
      </c>
      <c r="P97" s="642" t="s">
        <v>267</v>
      </c>
      <c r="Q97" s="643" t="s">
        <v>267</v>
      </c>
      <c r="R97" s="609" t="str">
        <f>IF(F97=0,"-",G97/F97)</f>
        <v>-</v>
      </c>
      <c r="S97" s="653"/>
      <c r="T97" s="609"/>
      <c r="U97" s="571" t="e">
        <f>IF(U90=0,0,U96/U90)</f>
        <v>#REF!</v>
      </c>
      <c r="V97" s="529" t="e">
        <f>IF(V90=0,0,V96/V90)</f>
        <v>#REF!</v>
      </c>
      <c r="W97" s="780"/>
      <c r="X97" s="781"/>
      <c r="Y97" s="784"/>
      <c r="Z97" s="529"/>
      <c r="AA97" s="790" t="s">
        <v>267</v>
      </c>
      <c r="AB97" s="696" t="e">
        <f t="shared" si="94"/>
        <v>#REF!</v>
      </c>
    </row>
    <row r="98" spans="1:28" s="10" customFormat="1" ht="37.5" customHeight="1">
      <c r="A98" s="409" t="s">
        <v>125</v>
      </c>
      <c r="B98" s="410" t="s">
        <v>523</v>
      </c>
      <c r="C98" s="276"/>
      <c r="D98" s="545"/>
      <c r="E98" s="546"/>
      <c r="F98" s="546"/>
      <c r="G98" s="479"/>
      <c r="H98" s="485"/>
      <c r="I98" s="478"/>
      <c r="J98" s="478"/>
      <c r="K98" s="479"/>
      <c r="L98" s="485"/>
      <c r="M98" s="478"/>
      <c r="N98" s="478"/>
      <c r="O98" s="479"/>
      <c r="P98" s="616" t="str">
        <f>IF(D98=0,"-",E98/D98)</f>
        <v>-</v>
      </c>
      <c r="Q98" s="617" t="str">
        <f>IF(E98=0,"-",F98/E98)</f>
        <v>-</v>
      </c>
      <c r="R98" s="618" t="str">
        <f>IF(F98=0,"-",G98/F98)</f>
        <v>-</v>
      </c>
      <c r="S98" s="656"/>
      <c r="T98" s="618"/>
      <c r="U98" s="477"/>
      <c r="V98" s="479"/>
      <c r="W98" s="485"/>
      <c r="X98" s="479"/>
      <c r="Y98" s="744"/>
      <c r="Z98" s="746"/>
      <c r="AA98" s="791" t="s">
        <v>267</v>
      </c>
      <c r="AB98" s="702" t="str">
        <f t="shared" si="94"/>
        <v>-</v>
      </c>
    </row>
    <row r="99" spans="1:28">
      <c r="A99" s="418" t="s">
        <v>126</v>
      </c>
      <c r="B99" s="419" t="s">
        <v>2</v>
      </c>
      <c r="C99" s="279"/>
      <c r="D99" s="592"/>
      <c r="E99" s="593"/>
      <c r="F99" s="593"/>
      <c r="G99" s="594"/>
      <c r="H99" s="730"/>
      <c r="I99" s="593"/>
      <c r="J99" s="593">
        <f>Сравн._табл.!I9</f>
        <v>0</v>
      </c>
      <c r="K99" s="594" t="e">
        <f>J104</f>
        <v>#REF!</v>
      </c>
      <c r="L99" s="730"/>
      <c r="M99" s="593"/>
      <c r="N99" s="593"/>
      <c r="O99" s="594"/>
      <c r="P99" s="634" t="str">
        <f>IF(D99=0,"-",E99/D99)</f>
        <v>-</v>
      </c>
      <c r="Q99" s="635" t="str">
        <f>IF(E99=0,"-",F99/E99)</f>
        <v>-</v>
      </c>
      <c r="R99" s="636" t="str">
        <f>IF(F99=0,"-",G99/F99)</f>
        <v>-</v>
      </c>
      <c r="S99" s="666"/>
      <c r="T99" s="636"/>
      <c r="U99" s="592">
        <f>Сравн._табл.!I9</f>
        <v>0</v>
      </c>
      <c r="V99" s="594" t="e">
        <f>U104</f>
        <v>#REF!</v>
      </c>
      <c r="W99" s="730">
        <f>Сравн._табл.!I9</f>
        <v>0</v>
      </c>
      <c r="X99" s="594" t="e">
        <f>W104</f>
        <v>#REF!</v>
      </c>
      <c r="Y99" s="774"/>
      <c r="Z99" s="775"/>
      <c r="AA99" s="789" t="s">
        <v>267</v>
      </c>
      <c r="AB99" s="707" t="str">
        <f t="shared" si="94"/>
        <v>-</v>
      </c>
    </row>
    <row r="100" spans="1:28">
      <c r="A100" s="227" t="s">
        <v>127</v>
      </c>
      <c r="B100" s="414" t="s">
        <v>96</v>
      </c>
      <c r="C100" s="277" t="s">
        <v>180</v>
      </c>
      <c r="D100" s="557" t="s">
        <v>267</v>
      </c>
      <c r="E100" s="558" t="s">
        <v>267</v>
      </c>
      <c r="F100" s="558" t="s">
        <v>267</v>
      </c>
      <c r="G100" s="559" t="s">
        <v>267</v>
      </c>
      <c r="H100" s="729" t="s">
        <v>267</v>
      </c>
      <c r="I100" s="558" t="s">
        <v>267</v>
      </c>
      <c r="J100" s="558" t="s">
        <v>267</v>
      </c>
      <c r="K100" s="559" t="s">
        <v>267</v>
      </c>
      <c r="L100" s="729" t="s">
        <v>267</v>
      </c>
      <c r="M100" s="558" t="s">
        <v>267</v>
      </c>
      <c r="N100" s="558" t="s">
        <v>267</v>
      </c>
      <c r="O100" s="559" t="s">
        <v>267</v>
      </c>
      <c r="P100" s="642" t="s">
        <v>267</v>
      </c>
      <c r="Q100" s="643" t="s">
        <v>267</v>
      </c>
      <c r="R100" s="673" t="s">
        <v>267</v>
      </c>
      <c r="S100" s="672"/>
      <c r="T100" s="673"/>
      <c r="U100" s="687" t="e">
        <f>IF(U24=0,0,U84/U24)</f>
        <v>#REF!</v>
      </c>
      <c r="V100" s="688" t="e">
        <f>IF(V24=0,0,V84/V24)</f>
        <v>#REF!</v>
      </c>
      <c r="W100" s="773" t="e">
        <f t="shared" ref="W100:X100" si="103">IF(W24=0,0,W84/W24)</f>
        <v>#REF!</v>
      </c>
      <c r="X100" s="688" t="e">
        <f t="shared" si="103"/>
        <v>#REF!</v>
      </c>
      <c r="Y100" s="776"/>
      <c r="Z100" s="777"/>
      <c r="AA100" s="788" t="s">
        <v>267</v>
      </c>
      <c r="AB100" s="703" t="e">
        <f t="shared" si="94"/>
        <v>#REF!</v>
      </c>
    </row>
    <row r="101" spans="1:28" ht="25.5">
      <c r="A101" s="227" t="s">
        <v>128</v>
      </c>
      <c r="B101" s="414" t="s">
        <v>91</v>
      </c>
      <c r="C101" s="277" t="s">
        <v>181</v>
      </c>
      <c r="D101" s="563" t="s">
        <v>267</v>
      </c>
      <c r="E101" s="564" t="s">
        <v>267</v>
      </c>
      <c r="F101" s="564" t="s">
        <v>267</v>
      </c>
      <c r="G101" s="565" t="s">
        <v>267</v>
      </c>
      <c r="H101" s="731" t="s">
        <v>267</v>
      </c>
      <c r="I101" s="564" t="s">
        <v>267</v>
      </c>
      <c r="J101" s="564" t="s">
        <v>267</v>
      </c>
      <c r="K101" s="565" t="s">
        <v>267</v>
      </c>
      <c r="L101" s="731" t="s">
        <v>267</v>
      </c>
      <c r="M101" s="564" t="s">
        <v>267</v>
      </c>
      <c r="N101" s="564" t="s">
        <v>267</v>
      </c>
      <c r="O101" s="565" t="s">
        <v>267</v>
      </c>
      <c r="P101" s="642" t="s">
        <v>267</v>
      </c>
      <c r="Q101" s="643" t="s">
        <v>267</v>
      </c>
      <c r="R101" s="673" t="s">
        <v>267</v>
      </c>
      <c r="S101" s="672"/>
      <c r="T101" s="673"/>
      <c r="U101" s="571">
        <f>IF(U99=0,0,U100/U99)</f>
        <v>0</v>
      </c>
      <c r="V101" s="573" t="e">
        <f>IF(V99=0,0,V100/V99)</f>
        <v>#REF!</v>
      </c>
      <c r="W101" s="782">
        <f>IF(W99=0,0,W100/W99)</f>
        <v>0</v>
      </c>
      <c r="X101" s="573" t="e">
        <f>IF(X99=0,0,X100/X99)</f>
        <v>#REF!</v>
      </c>
      <c r="Y101" s="778"/>
      <c r="Z101" s="779"/>
      <c r="AA101" s="788" t="s">
        <v>267</v>
      </c>
      <c r="AB101" s="703" t="str">
        <f t="shared" si="94"/>
        <v>-</v>
      </c>
    </row>
    <row r="102" spans="1:28">
      <c r="A102" s="227" t="s">
        <v>129</v>
      </c>
      <c r="B102" s="414" t="s">
        <v>92</v>
      </c>
      <c r="C102" s="277"/>
      <c r="D102" s="548" t="s">
        <v>267</v>
      </c>
      <c r="E102" s="549" t="s">
        <v>267</v>
      </c>
      <c r="F102" s="549" t="s">
        <v>267</v>
      </c>
      <c r="G102" s="550" t="s">
        <v>267</v>
      </c>
      <c r="H102" s="726" t="s">
        <v>267</v>
      </c>
      <c r="I102" s="549" t="s">
        <v>267</v>
      </c>
      <c r="J102" s="549" t="s">
        <v>267</v>
      </c>
      <c r="K102" s="550" t="s">
        <v>267</v>
      </c>
      <c r="L102" s="726" t="s">
        <v>267</v>
      </c>
      <c r="M102" s="549" t="s">
        <v>267</v>
      </c>
      <c r="N102" s="549" t="s">
        <v>267</v>
      </c>
      <c r="O102" s="550" t="s">
        <v>267</v>
      </c>
      <c r="P102" s="642" t="s">
        <v>267</v>
      </c>
      <c r="Q102" s="643" t="s">
        <v>267</v>
      </c>
      <c r="R102" s="673" t="s">
        <v>267</v>
      </c>
      <c r="S102" s="672"/>
      <c r="T102" s="673"/>
      <c r="U102" s="536"/>
      <c r="V102" s="538"/>
      <c r="W102" s="724"/>
      <c r="X102" s="538"/>
      <c r="Y102" s="768"/>
      <c r="Z102" s="769"/>
      <c r="AA102" s="788" t="s">
        <v>267</v>
      </c>
      <c r="AB102" s="703" t="str">
        <f t="shared" si="94"/>
        <v>-</v>
      </c>
    </row>
    <row r="103" spans="1:28">
      <c r="A103" s="227" t="s">
        <v>130</v>
      </c>
      <c r="B103" s="414" t="s">
        <v>95</v>
      </c>
      <c r="C103" s="277" t="s">
        <v>182</v>
      </c>
      <c r="D103" s="557" t="s">
        <v>267</v>
      </c>
      <c r="E103" s="558" t="s">
        <v>267</v>
      </c>
      <c r="F103" s="558" t="s">
        <v>267</v>
      </c>
      <c r="G103" s="559" t="s">
        <v>267</v>
      </c>
      <c r="H103" s="729" t="s">
        <v>267</v>
      </c>
      <c r="I103" s="558" t="s">
        <v>267</v>
      </c>
      <c r="J103" s="558" t="s">
        <v>267</v>
      </c>
      <c r="K103" s="559" t="s">
        <v>267</v>
      </c>
      <c r="L103" s="729" t="s">
        <v>267</v>
      </c>
      <c r="M103" s="558" t="s">
        <v>267</v>
      </c>
      <c r="N103" s="558" t="s">
        <v>267</v>
      </c>
      <c r="O103" s="559" t="s">
        <v>267</v>
      </c>
      <c r="P103" s="642" t="s">
        <v>267</v>
      </c>
      <c r="Q103" s="643" t="s">
        <v>267</v>
      </c>
      <c r="R103" s="673" t="s">
        <v>267</v>
      </c>
      <c r="S103" s="672"/>
      <c r="T103" s="673"/>
      <c r="U103" s="687" t="e">
        <f t="shared" ref="U103:V103" si="104">U100+U102</f>
        <v>#REF!</v>
      </c>
      <c r="V103" s="688" t="e">
        <f t="shared" si="104"/>
        <v>#REF!</v>
      </c>
      <c r="W103" s="773" t="e">
        <f t="shared" ref="W103:X103" si="105">W100+W102</f>
        <v>#REF!</v>
      </c>
      <c r="X103" s="688" t="e">
        <f t="shared" si="105"/>
        <v>#REF!</v>
      </c>
      <c r="Y103" s="776"/>
      <c r="Z103" s="777"/>
      <c r="AA103" s="788" t="s">
        <v>267</v>
      </c>
      <c r="AB103" s="703" t="e">
        <f t="shared" si="94"/>
        <v>#REF!</v>
      </c>
    </row>
    <row r="104" spans="1:28">
      <c r="A104" s="418" t="s">
        <v>131</v>
      </c>
      <c r="B104" s="419" t="s">
        <v>3</v>
      </c>
      <c r="C104" s="279"/>
      <c r="D104" s="566" t="s">
        <v>267</v>
      </c>
      <c r="E104" s="567" t="s">
        <v>267</v>
      </c>
      <c r="F104" s="567"/>
      <c r="G104" s="594"/>
      <c r="H104" s="734" t="s">
        <v>267</v>
      </c>
      <c r="I104" s="567" t="s">
        <v>267</v>
      </c>
      <c r="J104" s="593" t="e">
        <f>Сравн._табл.!I23</f>
        <v>#REF!</v>
      </c>
      <c r="K104" s="594" t="e">
        <f>Сравн._табл.!I28</f>
        <v>#REF!</v>
      </c>
      <c r="L104" s="734" t="s">
        <v>267</v>
      </c>
      <c r="M104" s="567" t="s">
        <v>267</v>
      </c>
      <c r="N104" s="567" t="s">
        <v>267</v>
      </c>
      <c r="O104" s="743" t="s">
        <v>267</v>
      </c>
      <c r="P104" s="640" t="s">
        <v>267</v>
      </c>
      <c r="Q104" s="641" t="s">
        <v>267</v>
      </c>
      <c r="R104" s="636" t="str">
        <f t="shared" ref="R104:R115" si="106">IF(F104=0,"-",G104/F104)</f>
        <v>-</v>
      </c>
      <c r="S104" s="666"/>
      <c r="T104" s="636"/>
      <c r="U104" s="592" t="e">
        <f>Сравн._табл.!I23</f>
        <v>#REF!</v>
      </c>
      <c r="V104" s="594" t="e">
        <f>Сравн._табл.!I28</f>
        <v>#REF!</v>
      </c>
      <c r="W104" s="730" t="e">
        <f>Сравн._табл.!I23</f>
        <v>#REF!</v>
      </c>
      <c r="X104" s="594" t="e">
        <f>Сравн._табл.!I28</f>
        <v>#REF!</v>
      </c>
      <c r="Y104" s="774"/>
      <c r="Z104" s="775"/>
      <c r="AA104" s="789" t="s">
        <v>267</v>
      </c>
      <c r="AB104" s="707" t="e">
        <f t="shared" si="94"/>
        <v>#REF!</v>
      </c>
    </row>
    <row r="105" spans="1:28" ht="25.5">
      <c r="A105" s="227" t="s">
        <v>132</v>
      </c>
      <c r="B105" s="414" t="s">
        <v>304</v>
      </c>
      <c r="C105" s="277" t="s">
        <v>183</v>
      </c>
      <c r="D105" s="563" t="s">
        <v>267</v>
      </c>
      <c r="E105" s="564">
        <f t="shared" ref="E105:O105" si="107">IF(E99=0,0,E104/E99)</f>
        <v>0</v>
      </c>
      <c r="F105" s="564">
        <f t="shared" si="107"/>
        <v>0</v>
      </c>
      <c r="G105" s="573">
        <f t="shared" si="107"/>
        <v>0</v>
      </c>
      <c r="H105" s="731" t="s">
        <v>267</v>
      </c>
      <c r="I105" s="572">
        <f>IF(I99=0,0,I104/I99)</f>
        <v>0</v>
      </c>
      <c r="J105" s="572">
        <f>IF(J99=0,0,J104/J99)</f>
        <v>0</v>
      </c>
      <c r="K105" s="573" t="e">
        <f>IF(K99=0,0,K104/K99)</f>
        <v>#REF!</v>
      </c>
      <c r="L105" s="731" t="s">
        <v>267</v>
      </c>
      <c r="M105" s="572">
        <f t="shared" si="107"/>
        <v>0</v>
      </c>
      <c r="N105" s="572">
        <f t="shared" si="107"/>
        <v>0</v>
      </c>
      <c r="O105" s="573">
        <f t="shared" si="107"/>
        <v>0</v>
      </c>
      <c r="P105" s="642" t="s">
        <v>267</v>
      </c>
      <c r="Q105" s="608" t="str">
        <f t="shared" ref="Q105:Q115" si="108">IF(E105=0,"-",F105/E105)</f>
        <v>-</v>
      </c>
      <c r="R105" s="609" t="str">
        <f t="shared" si="106"/>
        <v>-</v>
      </c>
      <c r="S105" s="653"/>
      <c r="T105" s="609"/>
      <c r="U105" s="571">
        <f>IF(U99=0,0,U104/U99)</f>
        <v>0</v>
      </c>
      <c r="V105" s="573" t="e">
        <f>IF(V99=0,0,V104/V99)</f>
        <v>#REF!</v>
      </c>
      <c r="W105" s="782">
        <f>IF(W99=0,0,W104/W99)</f>
        <v>0</v>
      </c>
      <c r="X105" s="573" t="e">
        <f>IF(X99=0,0,X104/X99)</f>
        <v>#REF!</v>
      </c>
      <c r="Y105" s="778"/>
      <c r="Z105" s="779"/>
      <c r="AA105" s="695" t="str">
        <f t="shared" ref="AA105:AA115" si="109">IF(E105=0,"-",U105/E105)</f>
        <v>-</v>
      </c>
      <c r="AB105" s="696" t="str">
        <f t="shared" si="94"/>
        <v>-</v>
      </c>
    </row>
    <row r="106" spans="1:28" s="10" customFormat="1" ht="38.25">
      <c r="A106" s="409" t="s">
        <v>133</v>
      </c>
      <c r="B106" s="415" t="s">
        <v>498</v>
      </c>
      <c r="C106" s="276" t="s">
        <v>188</v>
      </c>
      <c r="D106" s="477">
        <f t="shared" ref="D106" si="110">SUM(D107:D108)</f>
        <v>0</v>
      </c>
      <c r="E106" s="478">
        <f t="shared" ref="E106:G106" si="111">SUM(E107:E108)</f>
        <v>0</v>
      </c>
      <c r="F106" s="478" t="e">
        <f t="shared" si="111"/>
        <v>#REF!</v>
      </c>
      <c r="G106" s="479" t="e">
        <f t="shared" si="111"/>
        <v>#REF!</v>
      </c>
      <c r="H106" s="485" t="e">
        <f>'годовая смета'!#REF!</f>
        <v>#REF!</v>
      </c>
      <c r="I106" s="478" t="e">
        <f>'годовая смета'!#REF!</f>
        <v>#REF!</v>
      </c>
      <c r="J106" s="478" t="e">
        <f>SUM(J107:J108)</f>
        <v>#REF!</v>
      </c>
      <c r="K106" s="479" t="e">
        <f>SUM(K107:K108)</f>
        <v>#REF!</v>
      </c>
      <c r="L106" s="744"/>
      <c r="M106" s="745"/>
      <c r="N106" s="745"/>
      <c r="O106" s="746"/>
      <c r="P106" s="616" t="str">
        <f t="shared" ref="P106:P115" si="112">IF(D106=0,"-",E106/D106)</f>
        <v>-</v>
      </c>
      <c r="Q106" s="617" t="str">
        <f t="shared" si="108"/>
        <v>-</v>
      </c>
      <c r="R106" s="618" t="e">
        <f t="shared" si="106"/>
        <v>#REF!</v>
      </c>
      <c r="S106" s="656"/>
      <c r="T106" s="618"/>
      <c r="U106" s="477" t="e">
        <f>SUM(U107:U108)</f>
        <v>#REF!</v>
      </c>
      <c r="V106" s="479" t="e">
        <f>SUM(V107:V108)</f>
        <v>#REF!</v>
      </c>
      <c r="W106" s="485" t="e">
        <f>SUM(W107:W108)</f>
        <v>#REF!</v>
      </c>
      <c r="X106" s="479" t="e">
        <f>SUM(X107:X108)</f>
        <v>#REF!</v>
      </c>
      <c r="Y106" s="744">
        <f t="shared" ref="Y106:Z106" si="113">SUM(Y107:Y108)</f>
        <v>0</v>
      </c>
      <c r="Z106" s="746">
        <f t="shared" si="113"/>
        <v>0</v>
      </c>
      <c r="AA106" s="701" t="str">
        <f t="shared" si="109"/>
        <v>-</v>
      </c>
      <c r="AB106" s="702" t="e">
        <f t="shared" si="94"/>
        <v>#REF!</v>
      </c>
    </row>
    <row r="107" spans="1:28" s="87" customFormat="1" outlineLevel="1">
      <c r="A107" s="418" t="s">
        <v>134</v>
      </c>
      <c r="B107" s="421" t="s">
        <v>368</v>
      </c>
      <c r="C107" s="279"/>
      <c r="D107" s="574">
        <f>H107</f>
        <v>0</v>
      </c>
      <c r="E107" s="575">
        <f t="shared" ref="E107:G108" si="114">I107</f>
        <v>0</v>
      </c>
      <c r="F107" s="575" t="e">
        <f t="shared" si="114"/>
        <v>#REF!</v>
      </c>
      <c r="G107" s="576" t="e">
        <f t="shared" si="114"/>
        <v>#REF!</v>
      </c>
      <c r="H107" s="735"/>
      <c r="I107" s="575"/>
      <c r="J107" s="575" t="e">
        <f>(J22/12*J104*U8+J22/12*J99*U7)</f>
        <v>#REF!</v>
      </c>
      <c r="K107" s="576" t="e">
        <f>(K22/12*K104*V8+K22/12*K99*V7)</f>
        <v>#REF!</v>
      </c>
      <c r="L107" s="747"/>
      <c r="M107" s="748"/>
      <c r="N107" s="748"/>
      <c r="O107" s="749"/>
      <c r="P107" s="634" t="str">
        <f t="shared" si="112"/>
        <v>-</v>
      </c>
      <c r="Q107" s="635" t="str">
        <f t="shared" si="108"/>
        <v>-</v>
      </c>
      <c r="R107" s="636" t="e">
        <f t="shared" si="106"/>
        <v>#REF!</v>
      </c>
      <c r="S107" s="666"/>
      <c r="T107" s="636"/>
      <c r="U107" s="574" t="e">
        <f>U24/12*U104*U$8+U24/12*U99*U$7</f>
        <v>#REF!</v>
      </c>
      <c r="V107" s="576" t="e">
        <f>V24/12*V104*V$8+V24/12*V99*V$7</f>
        <v>#REF!</v>
      </c>
      <c r="W107" s="826" t="e">
        <f>W24/12*W104*W$8+W24/12*W99*W$7</f>
        <v>#REF!</v>
      </c>
      <c r="X107" s="576" t="e">
        <f>X24/12*X104*X$8+X24/12*X99*X$7</f>
        <v>#REF!</v>
      </c>
      <c r="Y107" s="747"/>
      <c r="Z107" s="749"/>
      <c r="AA107" s="706" t="str">
        <f t="shared" si="109"/>
        <v>-</v>
      </c>
      <c r="AB107" s="707" t="e">
        <f t="shared" si="94"/>
        <v>#REF!</v>
      </c>
    </row>
    <row r="108" spans="1:28" s="87" customFormat="1" outlineLevel="1">
      <c r="A108" s="418" t="s">
        <v>135</v>
      </c>
      <c r="B108" s="421" t="s">
        <v>369</v>
      </c>
      <c r="C108" s="279"/>
      <c r="D108" s="574">
        <f>H108</f>
        <v>0</v>
      </c>
      <c r="E108" s="575">
        <f t="shared" si="114"/>
        <v>0</v>
      </c>
      <c r="F108" s="575" t="e">
        <f t="shared" si="114"/>
        <v>#REF!</v>
      </c>
      <c r="G108" s="576" t="e">
        <f t="shared" si="114"/>
        <v>#REF!</v>
      </c>
      <c r="H108" s="735"/>
      <c r="I108" s="575"/>
      <c r="J108" s="575" t="e">
        <f>-(J24/12*J104*J118*U8+J24/12*J99*J118*U7)</f>
        <v>#REF!</v>
      </c>
      <c r="K108" s="576" t="e">
        <f>-(K24/12*K104*K118*V8+K24/12*K99*K118*V7)</f>
        <v>#REF!</v>
      </c>
      <c r="L108" s="747"/>
      <c r="M108" s="748"/>
      <c r="N108" s="748"/>
      <c r="O108" s="749"/>
      <c r="P108" s="634" t="str">
        <f t="shared" si="112"/>
        <v>-</v>
      </c>
      <c r="Q108" s="635" t="str">
        <f t="shared" si="108"/>
        <v>-</v>
      </c>
      <c r="R108" s="636" t="e">
        <f t="shared" si="106"/>
        <v>#REF!</v>
      </c>
      <c r="S108" s="666"/>
      <c r="T108" s="636"/>
      <c r="U108" s="574" t="e">
        <f>-(U24/12*U104*U118*U$8+U24/12*U99*U118*U$7)</f>
        <v>#REF!</v>
      </c>
      <c r="V108" s="576" t="e">
        <f>-(V24/12*V104*V118*V$8+V24/12*V99*V118*V$7)</f>
        <v>#REF!</v>
      </c>
      <c r="W108" s="735"/>
      <c r="X108" s="576" t="e">
        <f>-(X24/12*X104*X118*X$8+X24/12*X99*X118*X$7)</f>
        <v>#REF!</v>
      </c>
      <c r="Y108" s="747"/>
      <c r="Z108" s="749"/>
      <c r="AA108" s="706" t="str">
        <f t="shared" si="109"/>
        <v>-</v>
      </c>
      <c r="AB108" s="707" t="e">
        <f t="shared" si="94"/>
        <v>#REF!</v>
      </c>
    </row>
    <row r="109" spans="1:28" s="87" customFormat="1" ht="38.25" outlineLevel="1">
      <c r="A109" s="393" t="s">
        <v>136</v>
      </c>
      <c r="B109" s="415" t="s">
        <v>500</v>
      </c>
      <c r="C109" s="383"/>
      <c r="D109" s="715"/>
      <c r="E109" s="716"/>
      <c r="F109" s="717">
        <f t="shared" ref="F109:G109" si="115">N109</f>
        <v>0</v>
      </c>
      <c r="G109" s="718" t="e">
        <f t="shared" si="115"/>
        <v>#REF!</v>
      </c>
      <c r="H109" s="736"/>
      <c r="I109" s="716"/>
      <c r="J109" s="716"/>
      <c r="K109" s="737"/>
      <c r="L109" s="736"/>
      <c r="M109" s="716"/>
      <c r="N109" s="717"/>
      <c r="O109" s="718" t="e">
        <f t="shared" ref="O109" si="116">O66*O22</f>
        <v>#REF!</v>
      </c>
      <c r="P109" s="761" t="str">
        <f t="shared" si="112"/>
        <v>-</v>
      </c>
      <c r="Q109" s="762" t="str">
        <f t="shared" si="108"/>
        <v>-</v>
      </c>
      <c r="R109" s="763" t="str">
        <f t="shared" si="106"/>
        <v>-</v>
      </c>
      <c r="S109" s="766"/>
      <c r="T109" s="763"/>
      <c r="U109" s="767" t="e">
        <f>U90*U23/12*U7+U96*U23/12*U8</f>
        <v>#REF!</v>
      </c>
      <c r="V109" s="718" t="e">
        <f>V90*V23/12*V7+V96*V23/12*V8</f>
        <v>#REF!</v>
      </c>
      <c r="W109" s="783"/>
      <c r="X109" s="718"/>
      <c r="Y109" s="783" t="e">
        <f t="shared" ref="Y109:Z109" si="117">Y90*Y23/12*Y7+Y96*Y23/12*Y8</f>
        <v>#REF!</v>
      </c>
      <c r="Z109" s="718" t="e">
        <f t="shared" si="117"/>
        <v>#REF!</v>
      </c>
      <c r="AA109" s="792" t="str">
        <f t="shared" si="109"/>
        <v>-</v>
      </c>
      <c r="AB109" s="793" t="e">
        <f t="shared" si="94"/>
        <v>#REF!</v>
      </c>
    </row>
    <row r="110" spans="1:28" s="10" customFormat="1" ht="25.5">
      <c r="A110" s="409" t="s">
        <v>137</v>
      </c>
      <c r="B110" s="415" t="s">
        <v>99</v>
      </c>
      <c r="C110" s="276"/>
      <c r="D110" s="580"/>
      <c r="E110" s="581"/>
      <c r="F110" s="581"/>
      <c r="G110" s="582"/>
      <c r="H110" s="738"/>
      <c r="I110" s="581"/>
      <c r="J110" s="581"/>
      <c r="K110" s="582"/>
      <c r="L110" s="738"/>
      <c r="M110" s="581"/>
      <c r="N110" s="581"/>
      <c r="O110" s="582"/>
      <c r="P110" s="616" t="str">
        <f t="shared" si="112"/>
        <v>-</v>
      </c>
      <c r="Q110" s="617" t="str">
        <f t="shared" si="108"/>
        <v>-</v>
      </c>
      <c r="R110" s="618" t="str">
        <f t="shared" si="106"/>
        <v>-</v>
      </c>
      <c r="S110" s="656"/>
      <c r="T110" s="618"/>
      <c r="U110" s="817" t="e">
        <f>U106/Свод_регул.!I51</f>
        <v>#REF!</v>
      </c>
      <c r="V110" s="582" t="e">
        <f>V106/Свод_регул.!J51</f>
        <v>#REF!</v>
      </c>
      <c r="W110" s="738"/>
      <c r="X110" s="582"/>
      <c r="Y110" s="785"/>
      <c r="Z110" s="786"/>
      <c r="AA110" s="701" t="str">
        <f t="shared" si="109"/>
        <v>-</v>
      </c>
      <c r="AB110" s="702" t="e">
        <f t="shared" si="94"/>
        <v>#REF!</v>
      </c>
    </row>
    <row r="111" spans="1:28" s="10" customFormat="1" ht="38.25">
      <c r="A111" s="409" t="s">
        <v>140</v>
      </c>
      <c r="B111" s="415" t="s">
        <v>536</v>
      </c>
      <c r="C111" s="276"/>
      <c r="D111" s="580" t="e">
        <f>D106-D25+D109</f>
        <v>#REF!</v>
      </c>
      <c r="E111" s="581" t="e">
        <f t="shared" ref="E111:O111" si="118">E106-E25+E109</f>
        <v>#REF!</v>
      </c>
      <c r="F111" s="581" t="e">
        <f t="shared" si="118"/>
        <v>#REF!</v>
      </c>
      <c r="G111" s="582" t="e">
        <f t="shared" si="118"/>
        <v>#REF!</v>
      </c>
      <c r="H111" s="738" t="e">
        <f t="shared" si="118"/>
        <v>#REF!</v>
      </c>
      <c r="I111" s="581" t="e">
        <f t="shared" si="118"/>
        <v>#REF!</v>
      </c>
      <c r="J111" s="581" t="e">
        <f t="shared" si="118"/>
        <v>#REF!</v>
      </c>
      <c r="K111" s="582" t="e">
        <f t="shared" si="118"/>
        <v>#REF!</v>
      </c>
      <c r="L111" s="738" t="e">
        <f t="shared" si="118"/>
        <v>#REF!</v>
      </c>
      <c r="M111" s="581" t="e">
        <f t="shared" si="118"/>
        <v>#REF!</v>
      </c>
      <c r="N111" s="581" t="e">
        <f t="shared" si="118"/>
        <v>#REF!</v>
      </c>
      <c r="O111" s="582" t="e">
        <f t="shared" si="118"/>
        <v>#REF!</v>
      </c>
      <c r="P111" s="616"/>
      <c r="Q111" s="617"/>
      <c r="R111" s="618"/>
      <c r="S111" s="656"/>
      <c r="T111" s="618"/>
      <c r="U111" s="580" t="e">
        <f t="shared" ref="U111:X111" si="119">U106-U25+U109</f>
        <v>#REF!</v>
      </c>
      <c r="V111" s="582" t="e">
        <f t="shared" si="119"/>
        <v>#REF!</v>
      </c>
      <c r="W111" s="738" t="e">
        <f t="shared" si="119"/>
        <v>#REF!</v>
      </c>
      <c r="X111" s="582" t="e">
        <f t="shared" si="119"/>
        <v>#REF!</v>
      </c>
      <c r="Y111" s="785"/>
      <c r="Z111" s="786"/>
      <c r="AA111" s="701"/>
      <c r="AB111" s="702"/>
    </row>
    <row r="112" spans="1:28" s="10" customFormat="1" ht="59.25" customHeight="1">
      <c r="A112" s="409" t="s">
        <v>141</v>
      </c>
      <c r="B112" s="192" t="s">
        <v>529</v>
      </c>
      <c r="C112" s="276"/>
      <c r="D112" s="477" t="e">
        <f>D106+D109-D66</f>
        <v>#REF!</v>
      </c>
      <c r="E112" s="478" t="e">
        <f t="shared" ref="E112:O112" si="120">E106+E109-E66</f>
        <v>#REF!</v>
      </c>
      <c r="F112" s="478" t="e">
        <f t="shared" si="120"/>
        <v>#REF!</v>
      </c>
      <c r="G112" s="479" t="e">
        <f t="shared" si="120"/>
        <v>#REF!</v>
      </c>
      <c r="H112" s="485" t="e">
        <f t="shared" si="120"/>
        <v>#REF!</v>
      </c>
      <c r="I112" s="478" t="e">
        <f t="shared" si="120"/>
        <v>#REF!</v>
      </c>
      <c r="J112" s="478" t="e">
        <f t="shared" si="120"/>
        <v>#REF!</v>
      </c>
      <c r="K112" s="479" t="e">
        <f t="shared" si="120"/>
        <v>#REF!</v>
      </c>
      <c r="L112" s="485" t="e">
        <f t="shared" si="120"/>
        <v>#REF!</v>
      </c>
      <c r="M112" s="478" t="e">
        <f t="shared" si="120"/>
        <v>#REF!</v>
      </c>
      <c r="N112" s="478" t="e">
        <f t="shared" si="120"/>
        <v>#REF!</v>
      </c>
      <c r="O112" s="479" t="e">
        <f t="shared" si="120"/>
        <v>#REF!</v>
      </c>
      <c r="P112" s="616" t="e">
        <f t="shared" si="112"/>
        <v>#REF!</v>
      </c>
      <c r="Q112" s="617" t="e">
        <f t="shared" si="108"/>
        <v>#REF!</v>
      </c>
      <c r="R112" s="618" t="e">
        <f t="shared" si="106"/>
        <v>#REF!</v>
      </c>
      <c r="S112" s="656"/>
      <c r="T112" s="618"/>
      <c r="U112" s="477" t="e">
        <f t="shared" ref="U112:Z112" si="121">U106+U109-U66</f>
        <v>#REF!</v>
      </c>
      <c r="V112" s="479" t="e">
        <f t="shared" si="121"/>
        <v>#REF!</v>
      </c>
      <c r="W112" s="485" t="e">
        <f t="shared" si="121"/>
        <v>#REF!</v>
      </c>
      <c r="X112" s="479" t="e">
        <f t="shared" si="121"/>
        <v>#REF!</v>
      </c>
      <c r="Y112" s="744" t="e">
        <f t="shared" si="121"/>
        <v>#REF!</v>
      </c>
      <c r="Z112" s="746" t="e">
        <f t="shared" si="121"/>
        <v>#REF!</v>
      </c>
      <c r="AA112" s="701" t="e">
        <f t="shared" si="109"/>
        <v>#REF!</v>
      </c>
      <c r="AB112" s="702" t="e">
        <f t="shared" si="94"/>
        <v>#REF!</v>
      </c>
    </row>
    <row r="113" spans="1:28" s="10" customFormat="1" ht="14.25">
      <c r="A113" s="409" t="s">
        <v>142</v>
      </c>
      <c r="B113" s="422" t="s">
        <v>541</v>
      </c>
      <c r="C113" s="276" t="s">
        <v>542</v>
      </c>
      <c r="D113" s="583" t="e">
        <f>IF(D25=0,0,D111/D25)</f>
        <v>#REF!</v>
      </c>
      <c r="E113" s="584" t="e">
        <f>IF(E66=0,0,E112/E66)</f>
        <v>#REF!</v>
      </c>
      <c r="F113" s="584" t="e">
        <f t="shared" ref="F113:O113" si="122">IF(F66=0,0,F112/F66)</f>
        <v>#REF!</v>
      </c>
      <c r="G113" s="585" t="e">
        <f t="shared" si="122"/>
        <v>#REF!</v>
      </c>
      <c r="H113" s="739" t="e">
        <f t="shared" si="122"/>
        <v>#REF!</v>
      </c>
      <c r="I113" s="584" t="e">
        <f t="shared" si="122"/>
        <v>#REF!</v>
      </c>
      <c r="J113" s="584" t="e">
        <f t="shared" si="122"/>
        <v>#REF!</v>
      </c>
      <c r="K113" s="585" t="e">
        <f t="shared" si="122"/>
        <v>#REF!</v>
      </c>
      <c r="L113" s="739" t="e">
        <f t="shared" si="122"/>
        <v>#REF!</v>
      </c>
      <c r="M113" s="584" t="e">
        <f t="shared" si="122"/>
        <v>#REF!</v>
      </c>
      <c r="N113" s="584" t="e">
        <f t="shared" si="122"/>
        <v>#REF!</v>
      </c>
      <c r="O113" s="585" t="e">
        <f t="shared" si="122"/>
        <v>#REF!</v>
      </c>
      <c r="P113" s="616" t="e">
        <f t="shared" si="112"/>
        <v>#REF!</v>
      </c>
      <c r="Q113" s="617" t="e">
        <f t="shared" si="108"/>
        <v>#REF!</v>
      </c>
      <c r="R113" s="618" t="e">
        <f t="shared" si="106"/>
        <v>#REF!</v>
      </c>
      <c r="S113" s="656"/>
      <c r="T113" s="618"/>
      <c r="U113" s="583" t="e">
        <f t="shared" ref="U113:X113" si="123">IF(U66=0,0,U112/U66)</f>
        <v>#REF!</v>
      </c>
      <c r="V113" s="585" t="e">
        <f t="shared" si="123"/>
        <v>#REF!</v>
      </c>
      <c r="W113" s="739" t="e">
        <f t="shared" si="123"/>
        <v>#REF!</v>
      </c>
      <c r="X113" s="585" t="e">
        <f t="shared" si="123"/>
        <v>#REF!</v>
      </c>
      <c r="Y113" s="739" t="e">
        <f t="shared" ref="Y113" si="124">IF(Y66=0,0,Y112/Y66)</f>
        <v>#REF!</v>
      </c>
      <c r="Z113" s="585" t="e">
        <f t="shared" ref="Z113" si="125">IF(Z66=0,0,Z112/Z66)</f>
        <v>#REF!</v>
      </c>
      <c r="AA113" s="701" t="e">
        <f t="shared" si="109"/>
        <v>#REF!</v>
      </c>
      <c r="AB113" s="702" t="e">
        <f t="shared" si="94"/>
        <v>#REF!</v>
      </c>
    </row>
    <row r="114" spans="1:28" s="10" customFormat="1" ht="14.25">
      <c r="A114" s="409" t="s">
        <v>271</v>
      </c>
      <c r="B114" s="423" t="s">
        <v>101</v>
      </c>
      <c r="C114" s="276"/>
      <c r="D114" s="586"/>
      <c r="E114" s="587"/>
      <c r="F114" s="587"/>
      <c r="G114" s="588"/>
      <c r="H114" s="740"/>
      <c r="I114" s="587"/>
      <c r="J114" s="587"/>
      <c r="K114" s="588"/>
      <c r="L114" s="740"/>
      <c r="M114" s="587"/>
      <c r="N114" s="587"/>
      <c r="O114" s="588"/>
      <c r="P114" s="616" t="str">
        <f t="shared" si="112"/>
        <v>-</v>
      </c>
      <c r="Q114" s="617" t="str">
        <f t="shared" si="108"/>
        <v>-</v>
      </c>
      <c r="R114" s="618" t="str">
        <f t="shared" si="106"/>
        <v>-</v>
      </c>
      <c r="S114" s="656"/>
      <c r="T114" s="618"/>
      <c r="U114" s="586"/>
      <c r="V114" s="588"/>
      <c r="W114" s="740"/>
      <c r="X114" s="588"/>
      <c r="Y114" s="740"/>
      <c r="Z114" s="588"/>
      <c r="AA114" s="701" t="str">
        <f t="shared" si="109"/>
        <v>-</v>
      </c>
      <c r="AB114" s="702" t="str">
        <f t="shared" si="94"/>
        <v>-</v>
      </c>
    </row>
    <row r="115" spans="1:28" s="10" customFormat="1" ht="31.5" customHeight="1" thickBot="1">
      <c r="A115" s="202" t="s">
        <v>272</v>
      </c>
      <c r="B115" s="203" t="s">
        <v>100</v>
      </c>
      <c r="C115" s="280" t="s">
        <v>543</v>
      </c>
      <c r="D115" s="480" t="e">
        <f>D112+D114</f>
        <v>#REF!</v>
      </c>
      <c r="E115" s="481" t="e">
        <f t="shared" ref="E115:O115" si="126">E112+E114</f>
        <v>#REF!</v>
      </c>
      <c r="F115" s="481" t="e">
        <f t="shared" si="126"/>
        <v>#REF!</v>
      </c>
      <c r="G115" s="591" t="e">
        <f t="shared" si="126"/>
        <v>#REF!</v>
      </c>
      <c r="H115" s="741" t="e">
        <f t="shared" si="126"/>
        <v>#REF!</v>
      </c>
      <c r="I115" s="590" t="e">
        <f t="shared" si="126"/>
        <v>#REF!</v>
      </c>
      <c r="J115" s="590" t="e">
        <f t="shared" si="126"/>
        <v>#REF!</v>
      </c>
      <c r="K115" s="591" t="e">
        <f t="shared" si="126"/>
        <v>#REF!</v>
      </c>
      <c r="L115" s="741" t="e">
        <f t="shared" si="126"/>
        <v>#REF!</v>
      </c>
      <c r="M115" s="590" t="e">
        <f t="shared" si="126"/>
        <v>#REF!</v>
      </c>
      <c r="N115" s="590" t="e">
        <f t="shared" si="126"/>
        <v>#REF!</v>
      </c>
      <c r="O115" s="591" t="e">
        <f t="shared" si="126"/>
        <v>#REF!</v>
      </c>
      <c r="P115" s="647" t="e">
        <f t="shared" si="112"/>
        <v>#REF!</v>
      </c>
      <c r="Q115" s="648" t="e">
        <f t="shared" si="108"/>
        <v>#REF!</v>
      </c>
      <c r="R115" s="649" t="e">
        <f t="shared" si="106"/>
        <v>#REF!</v>
      </c>
      <c r="S115" s="669"/>
      <c r="T115" s="649"/>
      <c r="U115" s="589" t="e">
        <f t="shared" ref="U115:Z115" si="127">U112+U114</f>
        <v>#REF!</v>
      </c>
      <c r="V115" s="591" t="e">
        <f t="shared" si="127"/>
        <v>#REF!</v>
      </c>
      <c r="W115" s="741" t="e">
        <f t="shared" si="127"/>
        <v>#REF!</v>
      </c>
      <c r="X115" s="591" t="e">
        <f t="shared" si="127"/>
        <v>#REF!</v>
      </c>
      <c r="Y115" s="741" t="e">
        <f t="shared" si="127"/>
        <v>#REF!</v>
      </c>
      <c r="Z115" s="591" t="e">
        <f t="shared" si="127"/>
        <v>#REF!</v>
      </c>
      <c r="AA115" s="710" t="e">
        <f t="shared" si="109"/>
        <v>#REF!</v>
      </c>
      <c r="AB115" s="711" t="e">
        <f t="shared" si="94"/>
        <v>#REF!</v>
      </c>
    </row>
    <row r="116" spans="1:28">
      <c r="S116" s="384"/>
      <c r="T116" s="385"/>
    </row>
    <row r="117" spans="1:28" ht="30" outlineLevel="1">
      <c r="A117" s="516"/>
      <c r="B117" s="517" t="s">
        <v>370</v>
      </c>
      <c r="C117" s="516"/>
      <c r="D117" s="516"/>
      <c r="E117" s="516"/>
      <c r="F117" s="516"/>
      <c r="G117" s="516"/>
      <c r="H117" s="516"/>
      <c r="I117" s="516"/>
      <c r="J117" s="516"/>
      <c r="K117" s="516"/>
      <c r="L117" s="516"/>
      <c r="M117" s="516"/>
      <c r="N117" s="516"/>
      <c r="O117" s="516"/>
      <c r="P117" s="516"/>
    </row>
    <row r="118" spans="1:28" s="89" customFormat="1" ht="12.75" outlineLevel="1">
      <c r="B118" s="90" t="s">
        <v>499</v>
      </c>
      <c r="G118" s="92"/>
      <c r="H118" s="92"/>
      <c r="I118" s="92"/>
      <c r="J118" s="92">
        <f>O118</f>
        <v>0</v>
      </c>
      <c r="K118" s="92">
        <f>H118</f>
        <v>0</v>
      </c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130"/>
      <c r="W118" s="130">
        <f>Z118</f>
        <v>0</v>
      </c>
      <c r="X118" s="130">
        <f>W118</f>
        <v>0</v>
      </c>
      <c r="Y118" s="130"/>
      <c r="Z118" s="130"/>
    </row>
    <row r="123" spans="1:28">
      <c r="D123" s="52"/>
      <c r="E123" s="52"/>
      <c r="F123" s="52"/>
    </row>
  </sheetData>
  <mergeCells count="18">
    <mergeCell ref="A2:O2"/>
    <mergeCell ref="A3:O3"/>
    <mergeCell ref="A4:O4"/>
    <mergeCell ref="A5:O5"/>
    <mergeCell ref="P20:R20"/>
    <mergeCell ref="D19:R19"/>
    <mergeCell ref="A19:A21"/>
    <mergeCell ref="B19:B21"/>
    <mergeCell ref="C19:C21"/>
    <mergeCell ref="U20:V20"/>
    <mergeCell ref="D20:G20"/>
    <mergeCell ref="L20:O20"/>
    <mergeCell ref="U19:AB19"/>
    <mergeCell ref="W20:X20"/>
    <mergeCell ref="H20:K20"/>
    <mergeCell ref="Y20:Z20"/>
    <mergeCell ref="AA20:AB20"/>
    <mergeCell ref="S20:T2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colBreaks count="1" manualBreakCount="1">
    <brk id="21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K99"/>
  <sheetViews>
    <sheetView topLeftCell="A10" workbookViewId="0">
      <selection activeCell="E27" sqref="E27:E37"/>
    </sheetView>
  </sheetViews>
  <sheetFormatPr defaultColWidth="9.140625" defaultRowHeight="15" outlineLevelRow="2"/>
  <cols>
    <col min="1" max="1" width="8" style="1" customWidth="1"/>
    <col min="2" max="2" width="36.85546875" style="1" customWidth="1"/>
    <col min="3" max="3" width="21.28515625" style="1" customWidth="1"/>
    <col min="4" max="4" width="16.28515625" style="1" customWidth="1"/>
    <col min="5" max="5" width="18" style="1" customWidth="1"/>
    <col min="6" max="6" width="23.28515625" style="1" customWidth="1"/>
    <col min="7" max="14" width="9.140625" style="1" customWidth="1"/>
    <col min="15" max="16384" width="9.140625" style="1"/>
  </cols>
  <sheetData>
    <row r="1" spans="1:11">
      <c r="F1" s="15" t="s">
        <v>356</v>
      </c>
    </row>
    <row r="2" spans="1:11" ht="15" customHeight="1">
      <c r="A2" s="1290" t="s">
        <v>367</v>
      </c>
      <c r="B2" s="1290"/>
      <c r="C2" s="1290"/>
      <c r="D2" s="1290"/>
      <c r="E2" s="1290"/>
      <c r="F2" s="1290"/>
    </row>
    <row r="3" spans="1:11" s="51" customFormat="1" ht="15.75">
      <c r="A3" s="85"/>
      <c r="B3" s="85"/>
      <c r="C3" s="85"/>
      <c r="D3" s="85"/>
      <c r="E3" s="85"/>
      <c r="F3" s="85"/>
    </row>
    <row r="4" spans="1:11" s="51" customFormat="1" ht="12.75">
      <c r="A4" s="50"/>
      <c r="B4" s="50"/>
      <c r="C4" s="50"/>
    </row>
    <row r="5" spans="1:11" ht="26.25">
      <c r="A5" s="70"/>
      <c r="B5" s="69" t="s">
        <v>0</v>
      </c>
      <c r="C5" s="70" t="s">
        <v>143</v>
      </c>
      <c r="D5" s="68" t="s">
        <v>358</v>
      </c>
      <c r="E5" s="68" t="s">
        <v>359</v>
      </c>
      <c r="F5" s="68" t="s">
        <v>361</v>
      </c>
    </row>
    <row r="6" spans="1:11" s="10" customFormat="1" ht="14.25">
      <c r="A6" s="12" t="s">
        <v>7</v>
      </c>
      <c r="B6" s="6" t="s">
        <v>189</v>
      </c>
      <c r="C6" s="18" t="s">
        <v>144</v>
      </c>
      <c r="D6" s="77"/>
      <c r="E6" s="77"/>
      <c r="F6" s="81"/>
    </row>
    <row r="7" spans="1:11">
      <c r="A7" s="16" t="s">
        <v>8</v>
      </c>
      <c r="B7" s="4" t="s">
        <v>5</v>
      </c>
      <c r="C7" s="19" t="s">
        <v>160</v>
      </c>
      <c r="D7" s="78"/>
      <c r="E7" s="78"/>
      <c r="F7" s="82"/>
    </row>
    <row r="8" spans="1:11" s="7" customFormat="1" hidden="1" outlineLevel="1">
      <c r="A8" s="17" t="s">
        <v>158</v>
      </c>
      <c r="B8" s="13" t="s">
        <v>154</v>
      </c>
      <c r="C8" s="20"/>
      <c r="D8" s="79"/>
      <c r="E8" s="79"/>
      <c r="F8" s="83"/>
    </row>
    <row r="9" spans="1:11" s="7" customFormat="1" hidden="1" outlineLevel="1">
      <c r="A9" s="17" t="s">
        <v>159</v>
      </c>
      <c r="B9" s="13" t="s">
        <v>157</v>
      </c>
      <c r="C9" s="20"/>
      <c r="D9" s="79"/>
      <c r="E9" s="79"/>
      <c r="F9" s="83"/>
      <c r="H9" s="1"/>
      <c r="I9" s="1"/>
      <c r="J9" s="1"/>
    </row>
    <row r="10" spans="1:11" collapsed="1">
      <c r="A10" s="16" t="s">
        <v>9</v>
      </c>
      <c r="B10" s="4" t="s">
        <v>6</v>
      </c>
      <c r="C10" s="19"/>
      <c r="D10" s="78"/>
      <c r="E10" s="78"/>
      <c r="F10" s="82"/>
    </row>
    <row r="11" spans="1:11" s="10" customFormat="1" ht="26.25">
      <c r="A11" s="12" t="s">
        <v>12</v>
      </c>
      <c r="B11" s="6" t="s">
        <v>193</v>
      </c>
      <c r="C11" s="18" t="s">
        <v>150</v>
      </c>
      <c r="D11" s="77"/>
      <c r="E11" s="77"/>
      <c r="F11" s="81"/>
      <c r="H11" s="54"/>
      <c r="I11" s="1"/>
      <c r="J11" s="1"/>
    </row>
    <row r="12" spans="1:11">
      <c r="A12" s="16" t="s">
        <v>13</v>
      </c>
      <c r="B12" s="3" t="s">
        <v>34</v>
      </c>
      <c r="C12" s="19" t="s">
        <v>145</v>
      </c>
      <c r="D12" s="78"/>
      <c r="E12" s="78"/>
      <c r="F12" s="82"/>
      <c r="H12" s="54"/>
      <c r="K12" s="54"/>
    </row>
    <row r="13" spans="1:11" ht="30" customHeight="1" outlineLevel="1">
      <c r="A13" s="16" t="s">
        <v>14</v>
      </c>
      <c r="B13" s="4" t="s">
        <v>11</v>
      </c>
      <c r="C13" s="19"/>
      <c r="D13" s="80" t="s">
        <v>360</v>
      </c>
      <c r="E13" s="78"/>
      <c r="F13" s="1318" t="s">
        <v>363</v>
      </c>
      <c r="H13" s="54"/>
    </row>
    <row r="14" spans="1:11" ht="26.25" outlineLevel="1">
      <c r="A14" s="16" t="s">
        <v>15</v>
      </c>
      <c r="B14" s="4" t="s">
        <v>10</v>
      </c>
      <c r="C14" s="19"/>
      <c r="D14" s="80" t="s">
        <v>360</v>
      </c>
      <c r="E14" s="78"/>
      <c r="F14" s="1320"/>
      <c r="H14" s="54"/>
    </row>
    <row r="15" spans="1:11">
      <c r="A15" s="16" t="s">
        <v>16</v>
      </c>
      <c r="B15" s="3" t="s">
        <v>35</v>
      </c>
      <c r="C15" s="19" t="s">
        <v>146</v>
      </c>
      <c r="D15" s="78"/>
      <c r="E15" s="78"/>
      <c r="F15" s="82"/>
      <c r="H15" s="54"/>
    </row>
    <row r="16" spans="1:11" ht="15" customHeight="1" outlineLevel="1">
      <c r="A16" s="16" t="s">
        <v>17</v>
      </c>
      <c r="B16" s="4" t="s">
        <v>11</v>
      </c>
      <c r="C16" s="19"/>
      <c r="D16" s="80" t="s">
        <v>360</v>
      </c>
      <c r="E16" s="78"/>
      <c r="F16" s="1318" t="s">
        <v>364</v>
      </c>
      <c r="H16" s="54"/>
    </row>
    <row r="17" spans="1:8" ht="26.25" outlineLevel="1">
      <c r="A17" s="16" t="s">
        <v>18</v>
      </c>
      <c r="B17" s="4" t="s">
        <v>10</v>
      </c>
      <c r="C17" s="19"/>
      <c r="D17" s="80" t="s">
        <v>360</v>
      </c>
      <c r="E17" s="78"/>
      <c r="F17" s="1320"/>
      <c r="H17" s="54"/>
    </row>
    <row r="18" spans="1:8" ht="30">
      <c r="A18" s="16" t="s">
        <v>19</v>
      </c>
      <c r="B18" s="3" t="s">
        <v>36</v>
      </c>
      <c r="C18" s="19"/>
      <c r="D18" s="78"/>
      <c r="E18" s="78"/>
      <c r="F18" s="84" t="s">
        <v>362</v>
      </c>
      <c r="H18" s="54"/>
    </row>
    <row r="19" spans="1:8" ht="26.25">
      <c r="A19" s="16" t="s">
        <v>44</v>
      </c>
      <c r="B19" s="3" t="s">
        <v>37</v>
      </c>
      <c r="C19" s="19" t="s">
        <v>147</v>
      </c>
      <c r="D19" s="78"/>
      <c r="E19" s="78"/>
      <c r="F19" s="82"/>
    </row>
    <row r="20" spans="1:8" ht="21.75" customHeight="1" outlineLevel="1">
      <c r="A20" s="16" t="s">
        <v>45</v>
      </c>
      <c r="B20" s="4" t="s">
        <v>20</v>
      </c>
      <c r="C20" s="19"/>
      <c r="D20" s="78"/>
      <c r="E20" s="80" t="s">
        <v>360</v>
      </c>
      <c r="F20" s="1321" t="s">
        <v>365</v>
      </c>
    </row>
    <row r="21" spans="1:8" ht="21.75" customHeight="1" outlineLevel="1">
      <c r="A21" s="16" t="s">
        <v>46</v>
      </c>
      <c r="B21" s="4" t="s">
        <v>21</v>
      </c>
      <c r="C21" s="19"/>
      <c r="D21" s="78"/>
      <c r="E21" s="80" t="s">
        <v>360</v>
      </c>
      <c r="F21" s="1322"/>
    </row>
    <row r="22" spans="1:8" ht="26.25" outlineLevel="1">
      <c r="A22" s="16" t="s">
        <v>47</v>
      </c>
      <c r="B22" s="4" t="s">
        <v>22</v>
      </c>
      <c r="C22" s="19"/>
      <c r="D22" s="80" t="s">
        <v>360</v>
      </c>
      <c r="E22" s="78"/>
      <c r="F22" s="1318" t="s">
        <v>364</v>
      </c>
    </row>
    <row r="23" spans="1:8" ht="26.25" outlineLevel="1">
      <c r="A23" s="16" t="s">
        <v>48</v>
      </c>
      <c r="B23" s="4" t="s">
        <v>23</v>
      </c>
      <c r="C23" s="19"/>
      <c r="D23" s="80" t="s">
        <v>360</v>
      </c>
      <c r="E23" s="78"/>
      <c r="F23" s="1319"/>
    </row>
    <row r="24" spans="1:8" outlineLevel="1">
      <c r="A24" s="16" t="s">
        <v>49</v>
      </c>
      <c r="B24" s="4" t="s">
        <v>24</v>
      </c>
      <c r="C24" s="19"/>
      <c r="D24" s="80" t="s">
        <v>360</v>
      </c>
      <c r="E24" s="78"/>
      <c r="F24" s="1319"/>
    </row>
    <row r="25" spans="1:8">
      <c r="A25" s="16" t="s">
        <v>50</v>
      </c>
      <c r="B25" s="3" t="s">
        <v>56</v>
      </c>
      <c r="C25" s="19"/>
      <c r="D25" s="80" t="s">
        <v>360</v>
      </c>
      <c r="E25" s="78"/>
      <c r="F25" s="1320"/>
    </row>
    <row r="26" spans="1:8" ht="26.25" outlineLevel="1">
      <c r="A26" s="16" t="s">
        <v>51</v>
      </c>
      <c r="B26" s="3" t="s">
        <v>25</v>
      </c>
      <c r="C26" s="19" t="s">
        <v>148</v>
      </c>
      <c r="D26" s="78"/>
      <c r="E26" s="78"/>
      <c r="F26" s="82"/>
    </row>
    <row r="27" spans="1:8" outlineLevel="1">
      <c r="A27" s="16" t="s">
        <v>57</v>
      </c>
      <c r="B27" s="4" t="s">
        <v>26</v>
      </c>
      <c r="C27" s="19"/>
      <c r="D27" s="78"/>
      <c r="E27" s="80" t="s">
        <v>360</v>
      </c>
      <c r="F27" s="1318" t="s">
        <v>366</v>
      </c>
    </row>
    <row r="28" spans="1:8" outlineLevel="1">
      <c r="A28" s="16" t="s">
        <v>58</v>
      </c>
      <c r="B28" s="4" t="s">
        <v>27</v>
      </c>
      <c r="C28" s="19"/>
      <c r="D28" s="78"/>
      <c r="E28" s="80" t="s">
        <v>360</v>
      </c>
      <c r="F28" s="1319"/>
    </row>
    <row r="29" spans="1:8" outlineLevel="1">
      <c r="A29" s="16" t="s">
        <v>59</v>
      </c>
      <c r="B29" s="4" t="s">
        <v>28</v>
      </c>
      <c r="C29" s="19"/>
      <c r="D29" s="78"/>
      <c r="E29" s="80" t="s">
        <v>360</v>
      </c>
      <c r="F29" s="1319"/>
    </row>
    <row r="30" spans="1:8" outlineLevel="1">
      <c r="A30" s="16" t="s">
        <v>60</v>
      </c>
      <c r="B30" s="4" t="s">
        <v>29</v>
      </c>
      <c r="C30" s="19"/>
      <c r="D30" s="78"/>
      <c r="E30" s="80" t="s">
        <v>360</v>
      </c>
      <c r="F30" s="1319"/>
    </row>
    <row r="31" spans="1:8" outlineLevel="1">
      <c r="A31" s="16" t="s">
        <v>61</v>
      </c>
      <c r="B31" s="4" t="s">
        <v>30</v>
      </c>
      <c r="C31" s="19"/>
      <c r="D31" s="78"/>
      <c r="E31" s="80" t="s">
        <v>360</v>
      </c>
      <c r="F31" s="1319"/>
    </row>
    <row r="32" spans="1:8" outlineLevel="1">
      <c r="A32" s="16" t="s">
        <v>62</v>
      </c>
      <c r="B32" s="4" t="s">
        <v>31</v>
      </c>
      <c r="C32" s="19"/>
      <c r="D32" s="78"/>
      <c r="E32" s="80" t="s">
        <v>360</v>
      </c>
      <c r="F32" s="1319"/>
    </row>
    <row r="33" spans="1:6" outlineLevel="1">
      <c r="A33" s="16" t="s">
        <v>63</v>
      </c>
      <c r="B33" s="4" t="s">
        <v>32</v>
      </c>
      <c r="C33" s="19"/>
      <c r="D33" s="78"/>
      <c r="E33" s="80" t="s">
        <v>360</v>
      </c>
      <c r="F33" s="1319"/>
    </row>
    <row r="34" spans="1:6" outlineLevel="1">
      <c r="A34" s="16" t="s">
        <v>64</v>
      </c>
      <c r="B34" s="4" t="s">
        <v>33</v>
      </c>
      <c r="C34" s="19"/>
      <c r="D34" s="78"/>
      <c r="E34" s="80" t="s">
        <v>360</v>
      </c>
      <c r="F34" s="1319"/>
    </row>
    <row r="35" spans="1:6">
      <c r="A35" s="16" t="s">
        <v>52</v>
      </c>
      <c r="B35" s="3" t="s">
        <v>38</v>
      </c>
      <c r="C35" s="19"/>
      <c r="D35" s="78"/>
      <c r="E35" s="80" t="s">
        <v>360</v>
      </c>
      <c r="F35" s="1319"/>
    </row>
    <row r="36" spans="1:6">
      <c r="A36" s="16" t="s">
        <v>53</v>
      </c>
      <c r="B36" s="3" t="s">
        <v>39</v>
      </c>
      <c r="C36" s="19"/>
      <c r="D36" s="78"/>
      <c r="E36" s="80" t="s">
        <v>360</v>
      </c>
      <c r="F36" s="1319"/>
    </row>
    <row r="37" spans="1:6">
      <c r="A37" s="16" t="s">
        <v>54</v>
      </c>
      <c r="B37" s="3" t="s">
        <v>40</v>
      </c>
      <c r="C37" s="19"/>
      <c r="D37" s="78"/>
      <c r="E37" s="80" t="s">
        <v>360</v>
      </c>
      <c r="F37" s="1319"/>
    </row>
    <row r="38" spans="1:6">
      <c r="A38" s="16" t="s">
        <v>55</v>
      </c>
      <c r="B38" s="3" t="s">
        <v>41</v>
      </c>
      <c r="C38" s="19" t="s">
        <v>149</v>
      </c>
      <c r="D38" s="78"/>
      <c r="E38" s="80" t="s">
        <v>360</v>
      </c>
      <c r="F38" s="1320"/>
    </row>
    <row r="39" spans="1:6" hidden="1" outlineLevel="1">
      <c r="A39" s="16" t="s">
        <v>65</v>
      </c>
      <c r="B39" s="4" t="s">
        <v>42</v>
      </c>
      <c r="C39" s="19"/>
      <c r="D39" s="78"/>
      <c r="E39" s="78"/>
      <c r="F39" s="78"/>
    </row>
    <row r="40" spans="1:6" hidden="1" outlineLevel="1">
      <c r="A40" s="16" t="s">
        <v>66</v>
      </c>
      <c r="B40" s="4" t="s">
        <v>43</v>
      </c>
      <c r="C40" s="19"/>
      <c r="D40" s="78"/>
      <c r="E40" s="78"/>
      <c r="F40" s="78"/>
    </row>
    <row r="41" spans="1:6" s="10" customFormat="1" ht="26.25" hidden="1" customHeight="1" outlineLevel="1">
      <c r="A41" s="12" t="s">
        <v>67</v>
      </c>
      <c r="B41" s="6" t="s">
        <v>322</v>
      </c>
      <c r="C41" s="18" t="s">
        <v>273</v>
      </c>
      <c r="D41" s="77"/>
      <c r="E41" s="77"/>
      <c r="F41" s="77"/>
    </row>
    <row r="42" spans="1:6" s="10" customFormat="1" ht="14.25" hidden="1" outlineLevel="1">
      <c r="A42" s="12" t="s">
        <v>68</v>
      </c>
      <c r="B42" s="6" t="s">
        <v>194</v>
      </c>
      <c r="C42" s="18" t="s">
        <v>151</v>
      </c>
      <c r="D42" s="77"/>
      <c r="E42" s="77"/>
      <c r="F42" s="77"/>
    </row>
    <row r="43" spans="1:6" ht="38.25" hidden="1" outlineLevel="1">
      <c r="A43" s="16" t="s">
        <v>75</v>
      </c>
      <c r="B43" s="2" t="s">
        <v>71</v>
      </c>
      <c r="C43" s="19"/>
      <c r="D43" s="78"/>
      <c r="E43" s="78"/>
      <c r="F43" s="78"/>
    </row>
    <row r="44" spans="1:6" ht="25.5" hidden="1" outlineLevel="1">
      <c r="A44" s="16" t="s">
        <v>76</v>
      </c>
      <c r="B44" s="2" t="s">
        <v>70</v>
      </c>
      <c r="C44" s="19"/>
      <c r="D44" s="78"/>
      <c r="E44" s="78"/>
      <c r="F44" s="78"/>
    </row>
    <row r="45" spans="1:6" ht="25.5" hidden="1" outlineLevel="1">
      <c r="A45" s="16" t="s">
        <v>77</v>
      </c>
      <c r="B45" s="2" t="s">
        <v>1</v>
      </c>
      <c r="C45" s="19"/>
      <c r="D45" s="78"/>
      <c r="E45" s="78"/>
      <c r="F45" s="78"/>
    </row>
    <row r="46" spans="1:6" s="10" customFormat="1" ht="25.5" hidden="1" outlineLevel="1">
      <c r="A46" s="12" t="s">
        <v>72</v>
      </c>
      <c r="B46" s="6" t="s">
        <v>332</v>
      </c>
      <c r="C46" s="18" t="s">
        <v>152</v>
      </c>
      <c r="D46" s="77"/>
      <c r="E46" s="77"/>
      <c r="F46" s="77"/>
    </row>
    <row r="47" spans="1:6" s="10" customFormat="1" ht="25.5" hidden="1" outlineLevel="1">
      <c r="A47" s="12" t="s">
        <v>78</v>
      </c>
      <c r="B47" s="5" t="s">
        <v>195</v>
      </c>
      <c r="C47" s="18" t="s">
        <v>153</v>
      </c>
      <c r="D47" s="77"/>
      <c r="E47" s="77"/>
      <c r="F47" s="77"/>
    </row>
    <row r="48" spans="1:6" hidden="1" outlineLevel="1">
      <c r="A48" s="16" t="s">
        <v>79</v>
      </c>
      <c r="B48" s="4" t="s">
        <v>5</v>
      </c>
      <c r="C48" s="19"/>
      <c r="D48" s="78"/>
      <c r="E48" s="78"/>
      <c r="F48" s="78"/>
    </row>
    <row r="49" spans="1:6" s="7" customFormat="1" hidden="1" outlineLevel="2">
      <c r="A49" s="17" t="s">
        <v>155</v>
      </c>
      <c r="B49" s="13" t="s">
        <v>154</v>
      </c>
      <c r="C49" s="20" t="s">
        <v>162</v>
      </c>
      <c r="D49" s="79"/>
      <c r="E49" s="79"/>
      <c r="F49" s="79"/>
    </row>
    <row r="50" spans="1:6" s="7" customFormat="1" ht="26.25" hidden="1" outlineLevel="2">
      <c r="A50" s="17" t="s">
        <v>156</v>
      </c>
      <c r="B50" s="13" t="s">
        <v>166</v>
      </c>
      <c r="C50" s="20" t="s">
        <v>161</v>
      </c>
      <c r="D50" s="79"/>
      <c r="E50" s="79"/>
      <c r="F50" s="79"/>
    </row>
    <row r="51" spans="1:6" hidden="1" outlineLevel="1">
      <c r="A51" s="16" t="s">
        <v>80</v>
      </c>
      <c r="B51" s="4" t="s">
        <v>6</v>
      </c>
      <c r="C51" s="19"/>
      <c r="D51" s="78"/>
      <c r="E51" s="78"/>
      <c r="F51" s="78"/>
    </row>
    <row r="52" spans="1:6" s="10" customFormat="1" ht="25.5" hidden="1" outlineLevel="1">
      <c r="A52" s="12" t="s">
        <v>81</v>
      </c>
      <c r="B52" s="5" t="s">
        <v>323</v>
      </c>
      <c r="C52" s="18" t="s">
        <v>163</v>
      </c>
      <c r="D52" s="77"/>
      <c r="E52" s="77"/>
      <c r="F52" s="77"/>
    </row>
    <row r="53" spans="1:6" s="10" customFormat="1" ht="14.25" hidden="1" outlineLevel="1">
      <c r="A53" s="12" t="s">
        <v>82</v>
      </c>
      <c r="B53" s="6" t="s">
        <v>196</v>
      </c>
      <c r="C53" s="18" t="s">
        <v>164</v>
      </c>
      <c r="D53" s="77"/>
      <c r="E53" s="77"/>
      <c r="F53" s="77"/>
    </row>
    <row r="54" spans="1:6" hidden="1" outlineLevel="1">
      <c r="A54" s="16" t="s">
        <v>83</v>
      </c>
      <c r="B54" s="4" t="s">
        <v>5</v>
      </c>
      <c r="C54" s="19"/>
      <c r="D54" s="78"/>
      <c r="E54" s="78"/>
      <c r="F54" s="78"/>
    </row>
    <row r="55" spans="1:6" hidden="1" outlineLevel="1">
      <c r="A55" s="16" t="s">
        <v>84</v>
      </c>
      <c r="B55" s="4" t="s">
        <v>6</v>
      </c>
      <c r="C55" s="19"/>
      <c r="D55" s="78"/>
      <c r="E55" s="78"/>
      <c r="F55" s="78"/>
    </row>
    <row r="56" spans="1:6" s="10" customFormat="1" ht="25.5" hidden="1" outlineLevel="1">
      <c r="A56" s="12" t="s">
        <v>85</v>
      </c>
      <c r="B56" s="6" t="s">
        <v>329</v>
      </c>
      <c r="C56" s="18" t="s">
        <v>165</v>
      </c>
      <c r="D56" s="77"/>
      <c r="E56" s="77"/>
      <c r="F56" s="77"/>
    </row>
    <row r="57" spans="1:6" s="10" customFormat="1" ht="25.5" hidden="1" outlineLevel="1">
      <c r="A57" s="12" t="s">
        <v>86</v>
      </c>
      <c r="B57" s="6" t="s">
        <v>197</v>
      </c>
      <c r="C57" s="18" t="s">
        <v>167</v>
      </c>
      <c r="D57" s="77"/>
      <c r="E57" s="77"/>
      <c r="F57" s="77"/>
    </row>
    <row r="58" spans="1:6" hidden="1" outlineLevel="1">
      <c r="A58" s="16" t="s">
        <v>102</v>
      </c>
      <c r="B58" s="4" t="s">
        <v>5</v>
      </c>
      <c r="C58" s="19"/>
      <c r="D58" s="78"/>
      <c r="E58" s="78"/>
      <c r="F58" s="78"/>
    </row>
    <row r="59" spans="1:6" hidden="1" outlineLevel="1">
      <c r="A59" s="16" t="s">
        <v>103</v>
      </c>
      <c r="B59" s="4" t="s">
        <v>6</v>
      </c>
      <c r="C59" s="19"/>
      <c r="D59" s="78"/>
      <c r="E59" s="78"/>
      <c r="F59" s="78"/>
    </row>
    <row r="60" spans="1:6" s="10" customFormat="1" ht="25.5" hidden="1" outlineLevel="1">
      <c r="A60" s="12" t="s">
        <v>104</v>
      </c>
      <c r="B60" s="6" t="s">
        <v>324</v>
      </c>
      <c r="C60" s="18" t="s">
        <v>168</v>
      </c>
      <c r="D60" s="77"/>
      <c r="E60" s="77"/>
      <c r="F60" s="77"/>
    </row>
    <row r="61" spans="1:6" s="10" customFormat="1" ht="25.5" hidden="1" outlineLevel="1">
      <c r="A61" s="12" t="s">
        <v>105</v>
      </c>
      <c r="B61" s="6" t="s">
        <v>198</v>
      </c>
      <c r="C61" s="18"/>
      <c r="D61" s="77"/>
      <c r="E61" s="77"/>
      <c r="F61" s="77"/>
    </row>
    <row r="62" spans="1:6" hidden="1" outlineLevel="1">
      <c r="A62" s="16" t="s">
        <v>106</v>
      </c>
      <c r="B62" s="4" t="s">
        <v>5</v>
      </c>
      <c r="C62" s="19"/>
      <c r="D62" s="78"/>
      <c r="E62" s="78"/>
      <c r="F62" s="78"/>
    </row>
    <row r="63" spans="1:6" hidden="1" outlineLevel="1">
      <c r="A63" s="16" t="s">
        <v>107</v>
      </c>
      <c r="B63" s="4" t="s">
        <v>6</v>
      </c>
      <c r="C63" s="19"/>
      <c r="D63" s="78"/>
      <c r="E63" s="78"/>
      <c r="F63" s="78"/>
    </row>
    <row r="64" spans="1:6" s="10" customFormat="1" ht="25.5" hidden="1" outlineLevel="1">
      <c r="A64" s="12" t="s">
        <v>108</v>
      </c>
      <c r="B64" s="6" t="s">
        <v>199</v>
      </c>
      <c r="C64" s="18"/>
      <c r="D64" s="77"/>
      <c r="E64" s="77"/>
      <c r="F64" s="77"/>
    </row>
    <row r="65" spans="1:6" s="10" customFormat="1" ht="25.5" hidden="1" outlineLevel="1">
      <c r="A65" s="12" t="s">
        <v>109</v>
      </c>
      <c r="B65" s="6" t="s">
        <v>200</v>
      </c>
      <c r="C65" s="18" t="s">
        <v>169</v>
      </c>
      <c r="D65" s="77"/>
      <c r="E65" s="77"/>
      <c r="F65" s="77"/>
    </row>
    <row r="66" spans="1:6" hidden="1" outlineLevel="1">
      <c r="A66" s="16" t="s">
        <v>110</v>
      </c>
      <c r="B66" s="4" t="s">
        <v>5</v>
      </c>
      <c r="C66" s="19" t="s">
        <v>171</v>
      </c>
      <c r="D66" s="78"/>
      <c r="E66" s="78"/>
      <c r="F66" s="78"/>
    </row>
    <row r="67" spans="1:6" hidden="1" outlineLevel="1">
      <c r="A67" s="16" t="s">
        <v>111</v>
      </c>
      <c r="B67" s="4" t="s">
        <v>6</v>
      </c>
      <c r="C67" s="19" t="s">
        <v>170</v>
      </c>
      <c r="D67" s="78"/>
      <c r="E67" s="78"/>
      <c r="F67" s="78"/>
    </row>
    <row r="68" spans="1:6" s="10" customFormat="1" ht="14.25" hidden="1" outlineLevel="1">
      <c r="A68" s="12" t="s">
        <v>112</v>
      </c>
      <c r="B68" s="6" t="s">
        <v>87</v>
      </c>
      <c r="C68" s="18" t="s">
        <v>172</v>
      </c>
      <c r="D68" s="77"/>
      <c r="E68" s="77"/>
      <c r="F68" s="77"/>
    </row>
    <row r="69" spans="1:6" ht="26.25" hidden="1" outlineLevel="1">
      <c r="A69" s="16" t="s">
        <v>113</v>
      </c>
      <c r="B69" s="4" t="s">
        <v>88</v>
      </c>
      <c r="C69" s="19"/>
      <c r="D69" s="78"/>
      <c r="E69" s="78"/>
      <c r="F69" s="78"/>
    </row>
    <row r="70" spans="1:6" ht="26.25" hidden="1" outlineLevel="1">
      <c r="A70" s="16" t="s">
        <v>114</v>
      </c>
      <c r="B70" s="4" t="s">
        <v>89</v>
      </c>
      <c r="C70" s="19"/>
      <c r="D70" s="78"/>
      <c r="E70" s="78"/>
      <c r="F70" s="78"/>
    </row>
    <row r="71" spans="1:6" ht="26.25" hidden="1" outlineLevel="1">
      <c r="A71" s="16" t="s">
        <v>115</v>
      </c>
      <c r="B71" s="4" t="s">
        <v>90</v>
      </c>
      <c r="C71" s="19" t="s">
        <v>173</v>
      </c>
      <c r="D71" s="78"/>
      <c r="E71" s="78"/>
      <c r="F71" s="78"/>
    </row>
    <row r="72" spans="1:6" s="10" customFormat="1" ht="25.5" hidden="1" outlineLevel="1">
      <c r="A72" s="12" t="s">
        <v>116</v>
      </c>
      <c r="B72" s="5" t="s">
        <v>313</v>
      </c>
      <c r="C72" s="18"/>
      <c r="D72" s="77"/>
      <c r="E72" s="77"/>
      <c r="F72" s="77"/>
    </row>
    <row r="73" spans="1:6" hidden="1" outlineLevel="1">
      <c r="A73" s="57" t="s">
        <v>117</v>
      </c>
      <c r="B73" s="58" t="s">
        <v>175</v>
      </c>
      <c r="C73" s="59"/>
      <c r="D73" s="78"/>
      <c r="E73" s="78"/>
      <c r="F73" s="78"/>
    </row>
    <row r="74" spans="1:6" hidden="1" outlineLevel="1">
      <c r="A74" s="16" t="s">
        <v>118</v>
      </c>
      <c r="B74" s="2" t="s">
        <v>97</v>
      </c>
      <c r="C74" s="19" t="s">
        <v>176</v>
      </c>
      <c r="D74" s="78"/>
      <c r="E74" s="78"/>
      <c r="F74" s="78"/>
    </row>
    <row r="75" spans="1:6" ht="25.5" hidden="1" outlineLevel="1">
      <c r="A75" s="16" t="s">
        <v>119</v>
      </c>
      <c r="B75" s="2" t="s">
        <v>91</v>
      </c>
      <c r="C75" s="19" t="s">
        <v>177</v>
      </c>
      <c r="D75" s="78"/>
      <c r="E75" s="78"/>
      <c r="F75" s="78"/>
    </row>
    <row r="76" spans="1:6" hidden="1" outlineLevel="1">
      <c r="A76" s="16" t="s">
        <v>120</v>
      </c>
      <c r="B76" s="2" t="s">
        <v>92</v>
      </c>
      <c r="C76" s="19"/>
      <c r="D76" s="78"/>
      <c r="E76" s="78"/>
      <c r="F76" s="78"/>
    </row>
    <row r="77" spans="1:6" ht="25.5" hidden="1" outlineLevel="1">
      <c r="A77" s="16" t="s">
        <v>121</v>
      </c>
      <c r="B77" s="2" t="s">
        <v>93</v>
      </c>
      <c r="C77" s="19"/>
      <c r="D77" s="78"/>
      <c r="E77" s="78"/>
      <c r="F77" s="78"/>
    </row>
    <row r="78" spans="1:6" hidden="1" outlineLevel="1">
      <c r="A78" s="16" t="s">
        <v>122</v>
      </c>
      <c r="B78" s="2" t="s">
        <v>95</v>
      </c>
      <c r="C78" s="19" t="s">
        <v>178</v>
      </c>
      <c r="D78" s="78"/>
      <c r="E78" s="78"/>
      <c r="F78" s="78"/>
    </row>
    <row r="79" spans="1:6" hidden="1" outlineLevel="1">
      <c r="A79" s="57" t="s">
        <v>123</v>
      </c>
      <c r="B79" s="58" t="s">
        <v>3</v>
      </c>
      <c r="C79" s="59"/>
      <c r="D79" s="78"/>
      <c r="E79" s="78"/>
      <c r="F79" s="78"/>
    </row>
    <row r="80" spans="1:6" ht="25.5" hidden="1" outlineLevel="1">
      <c r="A80" s="16" t="s">
        <v>124</v>
      </c>
      <c r="B80" s="2" t="s">
        <v>94</v>
      </c>
      <c r="C80" s="19" t="s">
        <v>179</v>
      </c>
      <c r="D80" s="78"/>
      <c r="E80" s="78"/>
      <c r="F80" s="78"/>
    </row>
    <row r="81" spans="1:6" s="10" customFormat="1" ht="25.5" hidden="1" outlineLevel="1">
      <c r="A81" s="12" t="s">
        <v>125</v>
      </c>
      <c r="B81" s="6" t="s">
        <v>314</v>
      </c>
      <c r="C81" s="18"/>
      <c r="D81" s="77"/>
      <c r="E81" s="77"/>
      <c r="F81" s="77"/>
    </row>
    <row r="82" spans="1:6" hidden="1" outlineLevel="1">
      <c r="A82" s="57" t="s">
        <v>126</v>
      </c>
      <c r="B82" s="58" t="s">
        <v>2</v>
      </c>
      <c r="C82" s="59"/>
      <c r="D82" s="78"/>
      <c r="E82" s="78"/>
      <c r="F82" s="78"/>
    </row>
    <row r="83" spans="1:6" hidden="1" outlineLevel="1">
      <c r="A83" s="16" t="s">
        <v>127</v>
      </c>
      <c r="B83" s="2" t="s">
        <v>96</v>
      </c>
      <c r="C83" s="19" t="s">
        <v>180</v>
      </c>
      <c r="D83" s="78"/>
      <c r="E83" s="78"/>
      <c r="F83" s="78"/>
    </row>
    <row r="84" spans="1:6" ht="25.5" hidden="1" outlineLevel="1">
      <c r="A84" s="16" t="s">
        <v>128</v>
      </c>
      <c r="B84" s="2" t="s">
        <v>91</v>
      </c>
      <c r="C84" s="19" t="s">
        <v>181</v>
      </c>
      <c r="D84" s="78"/>
      <c r="E84" s="78"/>
      <c r="F84" s="78"/>
    </row>
    <row r="85" spans="1:6" hidden="1" outlineLevel="1">
      <c r="A85" s="16" t="s">
        <v>129</v>
      </c>
      <c r="B85" s="2" t="s">
        <v>92</v>
      </c>
      <c r="C85" s="19"/>
      <c r="D85" s="78"/>
      <c r="E85" s="78"/>
      <c r="F85" s="78"/>
    </row>
    <row r="86" spans="1:6" hidden="1" outlineLevel="1">
      <c r="A86" s="16" t="s">
        <v>130</v>
      </c>
      <c r="B86" s="2" t="s">
        <v>95</v>
      </c>
      <c r="C86" s="19" t="s">
        <v>182</v>
      </c>
      <c r="D86" s="78"/>
      <c r="E86" s="78"/>
      <c r="F86" s="78"/>
    </row>
    <row r="87" spans="1:6" hidden="1" outlineLevel="1">
      <c r="A87" s="57" t="s">
        <v>131</v>
      </c>
      <c r="B87" s="58" t="s">
        <v>3</v>
      </c>
      <c r="C87" s="59"/>
      <c r="D87" s="78"/>
      <c r="E87" s="78"/>
      <c r="F87" s="78"/>
    </row>
    <row r="88" spans="1:6" ht="25.5" hidden="1" outlineLevel="1">
      <c r="A88" s="16" t="s">
        <v>132</v>
      </c>
      <c r="B88" s="2" t="s">
        <v>94</v>
      </c>
      <c r="C88" s="19" t="s">
        <v>183</v>
      </c>
      <c r="D88" s="78"/>
      <c r="E88" s="78"/>
      <c r="F88" s="78"/>
    </row>
    <row r="89" spans="1:6" s="10" customFormat="1" ht="25.5" hidden="1" outlineLevel="1">
      <c r="A89" s="12" t="s">
        <v>133</v>
      </c>
      <c r="B89" s="5" t="s">
        <v>98</v>
      </c>
      <c r="C89" s="18" t="s">
        <v>188</v>
      </c>
      <c r="D89" s="77"/>
      <c r="E89" s="77"/>
      <c r="F89" s="77"/>
    </row>
    <row r="90" spans="1:6" hidden="1" outlineLevel="1">
      <c r="A90" s="16" t="s">
        <v>134</v>
      </c>
      <c r="B90" s="4" t="s">
        <v>5</v>
      </c>
      <c r="C90" s="19"/>
      <c r="D90" s="78"/>
      <c r="E90" s="78"/>
      <c r="F90" s="78"/>
    </row>
    <row r="91" spans="1:6" hidden="1" outlineLevel="1">
      <c r="A91" s="16" t="s">
        <v>135</v>
      </c>
      <c r="B91" s="4" t="s">
        <v>6</v>
      </c>
      <c r="C91" s="19"/>
      <c r="D91" s="78"/>
      <c r="E91" s="78"/>
      <c r="F91" s="78"/>
    </row>
    <row r="92" spans="1:6" s="10" customFormat="1" ht="25.5" hidden="1" outlineLevel="1">
      <c r="A92" s="12" t="s">
        <v>136</v>
      </c>
      <c r="B92" s="5" t="s">
        <v>99</v>
      </c>
      <c r="C92" s="18"/>
      <c r="D92" s="77"/>
      <c r="E92" s="77"/>
      <c r="F92" s="77"/>
    </row>
    <row r="93" spans="1:6" s="10" customFormat="1" ht="25.5" hidden="1" outlineLevel="1">
      <c r="A93" s="12" t="s">
        <v>137</v>
      </c>
      <c r="B93" s="6" t="s">
        <v>190</v>
      </c>
      <c r="C93" s="18"/>
      <c r="D93" s="77"/>
      <c r="E93" s="77"/>
      <c r="F93" s="77"/>
    </row>
    <row r="94" spans="1:6" hidden="1" outlineLevel="1">
      <c r="A94" s="16" t="s">
        <v>138</v>
      </c>
      <c r="B94" s="4" t="s">
        <v>5</v>
      </c>
      <c r="C94" s="19" t="s">
        <v>184</v>
      </c>
      <c r="D94" s="78"/>
      <c r="E94" s="78"/>
      <c r="F94" s="78"/>
    </row>
    <row r="95" spans="1:6" hidden="1" outlineLevel="1">
      <c r="A95" s="16" t="s">
        <v>139</v>
      </c>
      <c r="B95" s="4" t="s">
        <v>6</v>
      </c>
      <c r="C95" s="19" t="s">
        <v>185</v>
      </c>
      <c r="D95" s="78"/>
      <c r="E95" s="78"/>
      <c r="F95" s="78"/>
    </row>
    <row r="96" spans="1:6" s="10" customFormat="1" ht="14.25" hidden="1" outlineLevel="1">
      <c r="A96" s="12" t="s">
        <v>140</v>
      </c>
      <c r="B96" s="14" t="s">
        <v>4</v>
      </c>
      <c r="C96" s="18" t="s">
        <v>186</v>
      </c>
      <c r="D96" s="77"/>
      <c r="E96" s="77"/>
      <c r="F96" s="77"/>
    </row>
    <row r="97" spans="1:6" s="10" customFormat="1" ht="14.25" hidden="1" outlineLevel="1">
      <c r="A97" s="12" t="s">
        <v>141</v>
      </c>
      <c r="B97" s="9" t="s">
        <v>101</v>
      </c>
      <c r="C97" s="18"/>
      <c r="D97" s="77"/>
      <c r="E97" s="77"/>
      <c r="F97" s="77"/>
    </row>
    <row r="98" spans="1:6" s="10" customFormat="1" ht="32.25" hidden="1" customHeight="1" outlineLevel="1">
      <c r="A98" s="12" t="s">
        <v>142</v>
      </c>
      <c r="B98" s="9" t="s">
        <v>100</v>
      </c>
      <c r="C98" s="18" t="s">
        <v>187</v>
      </c>
      <c r="D98" s="77"/>
      <c r="E98" s="77"/>
      <c r="F98" s="77"/>
    </row>
    <row r="99" spans="1:6" collapsed="1"/>
  </sheetData>
  <mergeCells count="6">
    <mergeCell ref="F27:F38"/>
    <mergeCell ref="A2:F2"/>
    <mergeCell ref="F13:F14"/>
    <mergeCell ref="F16:F17"/>
    <mergeCell ref="F22:F25"/>
    <mergeCell ref="F20:F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zoomScale="55" zoomScaleNormal="55" workbookViewId="0">
      <selection activeCell="B60" sqref="B60:B62"/>
    </sheetView>
  </sheetViews>
  <sheetFormatPr defaultRowHeight="12"/>
  <cols>
    <col min="1" max="1" width="8.28515625" style="834" customWidth="1"/>
    <col min="2" max="2" width="118.7109375" style="836" customWidth="1"/>
    <col min="3" max="3" width="47.28515625" style="836" customWidth="1"/>
    <col min="4" max="4" width="33.7109375" style="836" customWidth="1"/>
    <col min="5" max="5" width="46" style="835" customWidth="1"/>
    <col min="6" max="6" width="37.5703125" style="835" customWidth="1"/>
    <col min="7" max="10" width="21.140625" style="836" customWidth="1"/>
    <col min="11" max="11" width="22.28515625" style="836" customWidth="1"/>
    <col min="12" max="247" width="9.140625" style="836"/>
    <col min="248" max="248" width="5.42578125" style="836" customWidth="1"/>
    <col min="249" max="249" width="21.42578125" style="836" customWidth="1"/>
    <col min="250" max="250" width="10.42578125" style="836" customWidth="1"/>
    <col min="251" max="251" width="10.28515625" style="836" customWidth="1"/>
    <col min="252" max="252" width="20.7109375" style="836" customWidth="1"/>
    <col min="253" max="254" width="13.42578125" style="836" customWidth="1"/>
    <col min="255" max="255" width="9.140625" style="836"/>
    <col min="256" max="258" width="10.42578125" style="836" customWidth="1"/>
    <col min="259" max="259" width="16.140625" style="836" customWidth="1"/>
    <col min="260" max="503" width="9.140625" style="836"/>
    <col min="504" max="504" width="5.42578125" style="836" customWidth="1"/>
    <col min="505" max="505" width="21.42578125" style="836" customWidth="1"/>
    <col min="506" max="506" width="10.42578125" style="836" customWidth="1"/>
    <col min="507" max="507" width="10.28515625" style="836" customWidth="1"/>
    <col min="508" max="508" width="20.7109375" style="836" customWidth="1"/>
    <col min="509" max="510" width="13.42578125" style="836" customWidth="1"/>
    <col min="511" max="511" width="9.140625" style="836"/>
    <col min="512" max="514" width="10.42578125" style="836" customWidth="1"/>
    <col min="515" max="515" width="16.140625" style="836" customWidth="1"/>
    <col min="516" max="759" width="9.140625" style="836"/>
    <col min="760" max="760" width="5.42578125" style="836" customWidth="1"/>
    <col min="761" max="761" width="21.42578125" style="836" customWidth="1"/>
    <col min="762" max="762" width="10.42578125" style="836" customWidth="1"/>
    <col min="763" max="763" width="10.28515625" style="836" customWidth="1"/>
    <col min="764" max="764" width="20.7109375" style="836" customWidth="1"/>
    <col min="765" max="766" width="13.42578125" style="836" customWidth="1"/>
    <col min="767" max="767" width="9.140625" style="836"/>
    <col min="768" max="770" width="10.42578125" style="836" customWidth="1"/>
    <col min="771" max="771" width="16.140625" style="836" customWidth="1"/>
    <col min="772" max="1015" width="9.140625" style="836"/>
    <col min="1016" max="1016" width="5.42578125" style="836" customWidth="1"/>
    <col min="1017" max="1017" width="21.42578125" style="836" customWidth="1"/>
    <col min="1018" max="1018" width="10.42578125" style="836" customWidth="1"/>
    <col min="1019" max="1019" width="10.28515625" style="836" customWidth="1"/>
    <col min="1020" max="1020" width="20.7109375" style="836" customWidth="1"/>
    <col min="1021" max="1022" width="13.42578125" style="836" customWidth="1"/>
    <col min="1023" max="1023" width="9.140625" style="836"/>
    <col min="1024" max="1026" width="10.42578125" style="836" customWidth="1"/>
    <col min="1027" max="1027" width="16.140625" style="836" customWidth="1"/>
    <col min="1028" max="1271" width="9.140625" style="836"/>
    <col min="1272" max="1272" width="5.42578125" style="836" customWidth="1"/>
    <col min="1273" max="1273" width="21.42578125" style="836" customWidth="1"/>
    <col min="1274" max="1274" width="10.42578125" style="836" customWidth="1"/>
    <col min="1275" max="1275" width="10.28515625" style="836" customWidth="1"/>
    <col min="1276" max="1276" width="20.7109375" style="836" customWidth="1"/>
    <col min="1277" max="1278" width="13.42578125" style="836" customWidth="1"/>
    <col min="1279" max="1279" width="9.140625" style="836"/>
    <col min="1280" max="1282" width="10.42578125" style="836" customWidth="1"/>
    <col min="1283" max="1283" width="16.140625" style="836" customWidth="1"/>
    <col min="1284" max="1527" width="9.140625" style="836"/>
    <col min="1528" max="1528" width="5.42578125" style="836" customWidth="1"/>
    <col min="1529" max="1529" width="21.42578125" style="836" customWidth="1"/>
    <col min="1530" max="1530" width="10.42578125" style="836" customWidth="1"/>
    <col min="1531" max="1531" width="10.28515625" style="836" customWidth="1"/>
    <col min="1532" max="1532" width="20.7109375" style="836" customWidth="1"/>
    <col min="1533" max="1534" width="13.42578125" style="836" customWidth="1"/>
    <col min="1535" max="1535" width="9.140625" style="836"/>
    <col min="1536" max="1538" width="10.42578125" style="836" customWidth="1"/>
    <col min="1539" max="1539" width="16.140625" style="836" customWidth="1"/>
    <col min="1540" max="1783" width="9.140625" style="836"/>
    <col min="1784" max="1784" width="5.42578125" style="836" customWidth="1"/>
    <col min="1785" max="1785" width="21.42578125" style="836" customWidth="1"/>
    <col min="1786" max="1786" width="10.42578125" style="836" customWidth="1"/>
    <col min="1787" max="1787" width="10.28515625" style="836" customWidth="1"/>
    <col min="1788" max="1788" width="20.7109375" style="836" customWidth="1"/>
    <col min="1789" max="1790" width="13.42578125" style="836" customWidth="1"/>
    <col min="1791" max="1791" width="9.140625" style="836"/>
    <col min="1792" max="1794" width="10.42578125" style="836" customWidth="1"/>
    <col min="1795" max="1795" width="16.140625" style="836" customWidth="1"/>
    <col min="1796" max="2039" width="9.140625" style="836"/>
    <col min="2040" max="2040" width="5.42578125" style="836" customWidth="1"/>
    <col min="2041" max="2041" width="21.42578125" style="836" customWidth="1"/>
    <col min="2042" max="2042" width="10.42578125" style="836" customWidth="1"/>
    <col min="2043" max="2043" width="10.28515625" style="836" customWidth="1"/>
    <col min="2044" max="2044" width="20.7109375" style="836" customWidth="1"/>
    <col min="2045" max="2046" width="13.42578125" style="836" customWidth="1"/>
    <col min="2047" max="2047" width="9.140625" style="836"/>
    <col min="2048" max="2050" width="10.42578125" style="836" customWidth="1"/>
    <col min="2051" max="2051" width="16.140625" style="836" customWidth="1"/>
    <col min="2052" max="2295" width="9.140625" style="836"/>
    <col min="2296" max="2296" width="5.42578125" style="836" customWidth="1"/>
    <col min="2297" max="2297" width="21.42578125" style="836" customWidth="1"/>
    <col min="2298" max="2298" width="10.42578125" style="836" customWidth="1"/>
    <col min="2299" max="2299" width="10.28515625" style="836" customWidth="1"/>
    <col min="2300" max="2300" width="20.7109375" style="836" customWidth="1"/>
    <col min="2301" max="2302" width="13.42578125" style="836" customWidth="1"/>
    <col min="2303" max="2303" width="9.140625" style="836"/>
    <col min="2304" max="2306" width="10.42578125" style="836" customWidth="1"/>
    <col min="2307" max="2307" width="16.140625" style="836" customWidth="1"/>
    <col min="2308" max="2551" width="9.140625" style="836"/>
    <col min="2552" max="2552" width="5.42578125" style="836" customWidth="1"/>
    <col min="2553" max="2553" width="21.42578125" style="836" customWidth="1"/>
    <col min="2554" max="2554" width="10.42578125" style="836" customWidth="1"/>
    <col min="2555" max="2555" width="10.28515625" style="836" customWidth="1"/>
    <col min="2556" max="2556" width="20.7109375" style="836" customWidth="1"/>
    <col min="2557" max="2558" width="13.42578125" style="836" customWidth="1"/>
    <col min="2559" max="2559" width="9.140625" style="836"/>
    <col min="2560" max="2562" width="10.42578125" style="836" customWidth="1"/>
    <col min="2563" max="2563" width="16.140625" style="836" customWidth="1"/>
    <col min="2564" max="2807" width="9.140625" style="836"/>
    <col min="2808" max="2808" width="5.42578125" style="836" customWidth="1"/>
    <col min="2809" max="2809" width="21.42578125" style="836" customWidth="1"/>
    <col min="2810" max="2810" width="10.42578125" style="836" customWidth="1"/>
    <col min="2811" max="2811" width="10.28515625" style="836" customWidth="1"/>
    <col min="2812" max="2812" width="20.7109375" style="836" customWidth="1"/>
    <col min="2813" max="2814" width="13.42578125" style="836" customWidth="1"/>
    <col min="2815" max="2815" width="9.140625" style="836"/>
    <col min="2816" max="2818" width="10.42578125" style="836" customWidth="1"/>
    <col min="2819" max="2819" width="16.140625" style="836" customWidth="1"/>
    <col min="2820" max="3063" width="9.140625" style="836"/>
    <col min="3064" max="3064" width="5.42578125" style="836" customWidth="1"/>
    <col min="3065" max="3065" width="21.42578125" style="836" customWidth="1"/>
    <col min="3066" max="3066" width="10.42578125" style="836" customWidth="1"/>
    <col min="3067" max="3067" width="10.28515625" style="836" customWidth="1"/>
    <col min="3068" max="3068" width="20.7109375" style="836" customWidth="1"/>
    <col min="3069" max="3070" width="13.42578125" style="836" customWidth="1"/>
    <col min="3071" max="3071" width="9.140625" style="836"/>
    <col min="3072" max="3074" width="10.42578125" style="836" customWidth="1"/>
    <col min="3075" max="3075" width="16.140625" style="836" customWidth="1"/>
    <col min="3076" max="3319" width="9.140625" style="836"/>
    <col min="3320" max="3320" width="5.42578125" style="836" customWidth="1"/>
    <col min="3321" max="3321" width="21.42578125" style="836" customWidth="1"/>
    <col min="3322" max="3322" width="10.42578125" style="836" customWidth="1"/>
    <col min="3323" max="3323" width="10.28515625" style="836" customWidth="1"/>
    <col min="3324" max="3324" width="20.7109375" style="836" customWidth="1"/>
    <col min="3325" max="3326" width="13.42578125" style="836" customWidth="1"/>
    <col min="3327" max="3327" width="9.140625" style="836"/>
    <col min="3328" max="3330" width="10.42578125" style="836" customWidth="1"/>
    <col min="3331" max="3331" width="16.140625" style="836" customWidth="1"/>
    <col min="3332" max="3575" width="9.140625" style="836"/>
    <col min="3576" max="3576" width="5.42578125" style="836" customWidth="1"/>
    <col min="3577" max="3577" width="21.42578125" style="836" customWidth="1"/>
    <col min="3578" max="3578" width="10.42578125" style="836" customWidth="1"/>
    <col min="3579" max="3579" width="10.28515625" style="836" customWidth="1"/>
    <col min="3580" max="3580" width="20.7109375" style="836" customWidth="1"/>
    <col min="3581" max="3582" width="13.42578125" style="836" customWidth="1"/>
    <col min="3583" max="3583" width="9.140625" style="836"/>
    <col min="3584" max="3586" width="10.42578125" style="836" customWidth="1"/>
    <col min="3587" max="3587" width="16.140625" style="836" customWidth="1"/>
    <col min="3588" max="3831" width="9.140625" style="836"/>
    <col min="3832" max="3832" width="5.42578125" style="836" customWidth="1"/>
    <col min="3833" max="3833" width="21.42578125" style="836" customWidth="1"/>
    <col min="3834" max="3834" width="10.42578125" style="836" customWidth="1"/>
    <col min="3835" max="3835" width="10.28515625" style="836" customWidth="1"/>
    <col min="3836" max="3836" width="20.7109375" style="836" customWidth="1"/>
    <col min="3837" max="3838" width="13.42578125" style="836" customWidth="1"/>
    <col min="3839" max="3839" width="9.140625" style="836"/>
    <col min="3840" max="3842" width="10.42578125" style="836" customWidth="1"/>
    <col min="3843" max="3843" width="16.140625" style="836" customWidth="1"/>
    <col min="3844" max="4087" width="9.140625" style="836"/>
    <col min="4088" max="4088" width="5.42578125" style="836" customWidth="1"/>
    <col min="4089" max="4089" width="21.42578125" style="836" customWidth="1"/>
    <col min="4090" max="4090" width="10.42578125" style="836" customWidth="1"/>
    <col min="4091" max="4091" width="10.28515625" style="836" customWidth="1"/>
    <col min="4092" max="4092" width="20.7109375" style="836" customWidth="1"/>
    <col min="4093" max="4094" width="13.42578125" style="836" customWidth="1"/>
    <col min="4095" max="4095" width="9.140625" style="836"/>
    <col min="4096" max="4098" width="10.42578125" style="836" customWidth="1"/>
    <col min="4099" max="4099" width="16.140625" style="836" customWidth="1"/>
    <col min="4100" max="4343" width="9.140625" style="836"/>
    <col min="4344" max="4344" width="5.42578125" style="836" customWidth="1"/>
    <col min="4345" max="4345" width="21.42578125" style="836" customWidth="1"/>
    <col min="4346" max="4346" width="10.42578125" style="836" customWidth="1"/>
    <col min="4347" max="4347" width="10.28515625" style="836" customWidth="1"/>
    <col min="4348" max="4348" width="20.7109375" style="836" customWidth="1"/>
    <col min="4349" max="4350" width="13.42578125" style="836" customWidth="1"/>
    <col min="4351" max="4351" width="9.140625" style="836"/>
    <col min="4352" max="4354" width="10.42578125" style="836" customWidth="1"/>
    <col min="4355" max="4355" width="16.140625" style="836" customWidth="1"/>
    <col min="4356" max="4599" width="9.140625" style="836"/>
    <col min="4600" max="4600" width="5.42578125" style="836" customWidth="1"/>
    <col min="4601" max="4601" width="21.42578125" style="836" customWidth="1"/>
    <col min="4602" max="4602" width="10.42578125" style="836" customWidth="1"/>
    <col min="4603" max="4603" width="10.28515625" style="836" customWidth="1"/>
    <col min="4604" max="4604" width="20.7109375" style="836" customWidth="1"/>
    <col min="4605" max="4606" width="13.42578125" style="836" customWidth="1"/>
    <col min="4607" max="4607" width="9.140625" style="836"/>
    <col min="4608" max="4610" width="10.42578125" style="836" customWidth="1"/>
    <col min="4611" max="4611" width="16.140625" style="836" customWidth="1"/>
    <col min="4612" max="4855" width="9.140625" style="836"/>
    <col min="4856" max="4856" width="5.42578125" style="836" customWidth="1"/>
    <col min="4857" max="4857" width="21.42578125" style="836" customWidth="1"/>
    <col min="4858" max="4858" width="10.42578125" style="836" customWidth="1"/>
    <col min="4859" max="4859" width="10.28515625" style="836" customWidth="1"/>
    <col min="4860" max="4860" width="20.7109375" style="836" customWidth="1"/>
    <col min="4861" max="4862" width="13.42578125" style="836" customWidth="1"/>
    <col min="4863" max="4863" width="9.140625" style="836"/>
    <col min="4864" max="4866" width="10.42578125" style="836" customWidth="1"/>
    <col min="4867" max="4867" width="16.140625" style="836" customWidth="1"/>
    <col min="4868" max="5111" width="9.140625" style="836"/>
    <col min="5112" max="5112" width="5.42578125" style="836" customWidth="1"/>
    <col min="5113" max="5113" width="21.42578125" style="836" customWidth="1"/>
    <col min="5114" max="5114" width="10.42578125" style="836" customWidth="1"/>
    <col min="5115" max="5115" width="10.28515625" style="836" customWidth="1"/>
    <col min="5116" max="5116" width="20.7109375" style="836" customWidth="1"/>
    <col min="5117" max="5118" width="13.42578125" style="836" customWidth="1"/>
    <col min="5119" max="5119" width="9.140625" style="836"/>
    <col min="5120" max="5122" width="10.42578125" style="836" customWidth="1"/>
    <col min="5123" max="5123" width="16.140625" style="836" customWidth="1"/>
    <col min="5124" max="5367" width="9.140625" style="836"/>
    <col min="5368" max="5368" width="5.42578125" style="836" customWidth="1"/>
    <col min="5369" max="5369" width="21.42578125" style="836" customWidth="1"/>
    <col min="5370" max="5370" width="10.42578125" style="836" customWidth="1"/>
    <col min="5371" max="5371" width="10.28515625" style="836" customWidth="1"/>
    <col min="5372" max="5372" width="20.7109375" style="836" customWidth="1"/>
    <col min="5373" max="5374" width="13.42578125" style="836" customWidth="1"/>
    <col min="5375" max="5375" width="9.140625" style="836"/>
    <col min="5376" max="5378" width="10.42578125" style="836" customWidth="1"/>
    <col min="5379" max="5379" width="16.140625" style="836" customWidth="1"/>
    <col min="5380" max="5623" width="9.140625" style="836"/>
    <col min="5624" max="5624" width="5.42578125" style="836" customWidth="1"/>
    <col min="5625" max="5625" width="21.42578125" style="836" customWidth="1"/>
    <col min="5626" max="5626" width="10.42578125" style="836" customWidth="1"/>
    <col min="5627" max="5627" width="10.28515625" style="836" customWidth="1"/>
    <col min="5628" max="5628" width="20.7109375" style="836" customWidth="1"/>
    <col min="5629" max="5630" width="13.42578125" style="836" customWidth="1"/>
    <col min="5631" max="5631" width="9.140625" style="836"/>
    <col min="5632" max="5634" width="10.42578125" style="836" customWidth="1"/>
    <col min="5635" max="5635" width="16.140625" style="836" customWidth="1"/>
    <col min="5636" max="5879" width="9.140625" style="836"/>
    <col min="5880" max="5880" width="5.42578125" style="836" customWidth="1"/>
    <col min="5881" max="5881" width="21.42578125" style="836" customWidth="1"/>
    <col min="5882" max="5882" width="10.42578125" style="836" customWidth="1"/>
    <col min="5883" max="5883" width="10.28515625" style="836" customWidth="1"/>
    <col min="5884" max="5884" width="20.7109375" style="836" customWidth="1"/>
    <col min="5885" max="5886" width="13.42578125" style="836" customWidth="1"/>
    <col min="5887" max="5887" width="9.140625" style="836"/>
    <col min="5888" max="5890" width="10.42578125" style="836" customWidth="1"/>
    <col min="5891" max="5891" width="16.140625" style="836" customWidth="1"/>
    <col min="5892" max="6135" width="9.140625" style="836"/>
    <col min="6136" max="6136" width="5.42578125" style="836" customWidth="1"/>
    <col min="6137" max="6137" width="21.42578125" style="836" customWidth="1"/>
    <col min="6138" max="6138" width="10.42578125" style="836" customWidth="1"/>
    <col min="6139" max="6139" width="10.28515625" style="836" customWidth="1"/>
    <col min="6140" max="6140" width="20.7109375" style="836" customWidth="1"/>
    <col min="6141" max="6142" width="13.42578125" style="836" customWidth="1"/>
    <col min="6143" max="6143" width="9.140625" style="836"/>
    <col min="6144" max="6146" width="10.42578125" style="836" customWidth="1"/>
    <col min="6147" max="6147" width="16.140625" style="836" customWidth="1"/>
    <col min="6148" max="6391" width="9.140625" style="836"/>
    <col min="6392" max="6392" width="5.42578125" style="836" customWidth="1"/>
    <col min="6393" max="6393" width="21.42578125" style="836" customWidth="1"/>
    <col min="6394" max="6394" width="10.42578125" style="836" customWidth="1"/>
    <col min="6395" max="6395" width="10.28515625" style="836" customWidth="1"/>
    <col min="6396" max="6396" width="20.7109375" style="836" customWidth="1"/>
    <col min="6397" max="6398" width="13.42578125" style="836" customWidth="1"/>
    <col min="6399" max="6399" width="9.140625" style="836"/>
    <col min="6400" max="6402" width="10.42578125" style="836" customWidth="1"/>
    <col min="6403" max="6403" width="16.140625" style="836" customWidth="1"/>
    <col min="6404" max="6647" width="9.140625" style="836"/>
    <col min="6648" max="6648" width="5.42578125" style="836" customWidth="1"/>
    <col min="6649" max="6649" width="21.42578125" style="836" customWidth="1"/>
    <col min="6650" max="6650" width="10.42578125" style="836" customWidth="1"/>
    <col min="6651" max="6651" width="10.28515625" style="836" customWidth="1"/>
    <col min="6652" max="6652" width="20.7109375" style="836" customWidth="1"/>
    <col min="6653" max="6654" width="13.42578125" style="836" customWidth="1"/>
    <col min="6655" max="6655" width="9.140625" style="836"/>
    <col min="6656" max="6658" width="10.42578125" style="836" customWidth="1"/>
    <col min="6659" max="6659" width="16.140625" style="836" customWidth="1"/>
    <col min="6660" max="6903" width="9.140625" style="836"/>
    <col min="6904" max="6904" width="5.42578125" style="836" customWidth="1"/>
    <col min="6905" max="6905" width="21.42578125" style="836" customWidth="1"/>
    <col min="6906" max="6906" width="10.42578125" style="836" customWidth="1"/>
    <col min="6907" max="6907" width="10.28515625" style="836" customWidth="1"/>
    <col min="6908" max="6908" width="20.7109375" style="836" customWidth="1"/>
    <col min="6909" max="6910" width="13.42578125" style="836" customWidth="1"/>
    <col min="6911" max="6911" width="9.140625" style="836"/>
    <col min="6912" max="6914" width="10.42578125" style="836" customWidth="1"/>
    <col min="6915" max="6915" width="16.140625" style="836" customWidth="1"/>
    <col min="6916" max="7159" width="9.140625" style="836"/>
    <col min="7160" max="7160" width="5.42578125" style="836" customWidth="1"/>
    <col min="7161" max="7161" width="21.42578125" style="836" customWidth="1"/>
    <col min="7162" max="7162" width="10.42578125" style="836" customWidth="1"/>
    <col min="7163" max="7163" width="10.28515625" style="836" customWidth="1"/>
    <col min="7164" max="7164" width="20.7109375" style="836" customWidth="1"/>
    <col min="7165" max="7166" width="13.42578125" style="836" customWidth="1"/>
    <col min="7167" max="7167" width="9.140625" style="836"/>
    <col min="7168" max="7170" width="10.42578125" style="836" customWidth="1"/>
    <col min="7171" max="7171" width="16.140625" style="836" customWidth="1"/>
    <col min="7172" max="7415" width="9.140625" style="836"/>
    <col min="7416" max="7416" width="5.42578125" style="836" customWidth="1"/>
    <col min="7417" max="7417" width="21.42578125" style="836" customWidth="1"/>
    <col min="7418" max="7418" width="10.42578125" style="836" customWidth="1"/>
    <col min="7419" max="7419" width="10.28515625" style="836" customWidth="1"/>
    <col min="7420" max="7420" width="20.7109375" style="836" customWidth="1"/>
    <col min="7421" max="7422" width="13.42578125" style="836" customWidth="1"/>
    <col min="7423" max="7423" width="9.140625" style="836"/>
    <col min="7424" max="7426" width="10.42578125" style="836" customWidth="1"/>
    <col min="7427" max="7427" width="16.140625" style="836" customWidth="1"/>
    <col min="7428" max="7671" width="9.140625" style="836"/>
    <col min="7672" max="7672" width="5.42578125" style="836" customWidth="1"/>
    <col min="7673" max="7673" width="21.42578125" style="836" customWidth="1"/>
    <col min="7674" max="7674" width="10.42578125" style="836" customWidth="1"/>
    <col min="7675" max="7675" width="10.28515625" style="836" customWidth="1"/>
    <col min="7676" max="7676" width="20.7109375" style="836" customWidth="1"/>
    <col min="7677" max="7678" width="13.42578125" style="836" customWidth="1"/>
    <col min="7679" max="7679" width="9.140625" style="836"/>
    <col min="7680" max="7682" width="10.42578125" style="836" customWidth="1"/>
    <col min="7683" max="7683" width="16.140625" style="836" customWidth="1"/>
    <col min="7684" max="7927" width="9.140625" style="836"/>
    <col min="7928" max="7928" width="5.42578125" style="836" customWidth="1"/>
    <col min="7929" max="7929" width="21.42578125" style="836" customWidth="1"/>
    <col min="7930" max="7930" width="10.42578125" style="836" customWidth="1"/>
    <col min="7931" max="7931" width="10.28515625" style="836" customWidth="1"/>
    <col min="7932" max="7932" width="20.7109375" style="836" customWidth="1"/>
    <col min="7933" max="7934" width="13.42578125" style="836" customWidth="1"/>
    <col min="7935" max="7935" width="9.140625" style="836"/>
    <col min="7936" max="7938" width="10.42578125" style="836" customWidth="1"/>
    <col min="7939" max="7939" width="16.140625" style="836" customWidth="1"/>
    <col min="7940" max="8183" width="9.140625" style="836"/>
    <col min="8184" max="8184" width="5.42578125" style="836" customWidth="1"/>
    <col min="8185" max="8185" width="21.42578125" style="836" customWidth="1"/>
    <col min="8186" max="8186" width="10.42578125" style="836" customWidth="1"/>
    <col min="8187" max="8187" width="10.28515625" style="836" customWidth="1"/>
    <col min="8188" max="8188" width="20.7109375" style="836" customWidth="1"/>
    <col min="8189" max="8190" width="13.42578125" style="836" customWidth="1"/>
    <col min="8191" max="8191" width="9.140625" style="836"/>
    <col min="8192" max="8194" width="10.42578125" style="836" customWidth="1"/>
    <col min="8195" max="8195" width="16.140625" style="836" customWidth="1"/>
    <col min="8196" max="8439" width="9.140625" style="836"/>
    <col min="8440" max="8440" width="5.42578125" style="836" customWidth="1"/>
    <col min="8441" max="8441" width="21.42578125" style="836" customWidth="1"/>
    <col min="8442" max="8442" width="10.42578125" style="836" customWidth="1"/>
    <col min="8443" max="8443" width="10.28515625" style="836" customWidth="1"/>
    <col min="8444" max="8444" width="20.7109375" style="836" customWidth="1"/>
    <col min="8445" max="8446" width="13.42578125" style="836" customWidth="1"/>
    <col min="8447" max="8447" width="9.140625" style="836"/>
    <col min="8448" max="8450" width="10.42578125" style="836" customWidth="1"/>
    <col min="8451" max="8451" width="16.140625" style="836" customWidth="1"/>
    <col min="8452" max="8695" width="9.140625" style="836"/>
    <col min="8696" max="8696" width="5.42578125" style="836" customWidth="1"/>
    <col min="8697" max="8697" width="21.42578125" style="836" customWidth="1"/>
    <col min="8698" max="8698" width="10.42578125" style="836" customWidth="1"/>
    <col min="8699" max="8699" width="10.28515625" style="836" customWidth="1"/>
    <col min="8700" max="8700" width="20.7109375" style="836" customWidth="1"/>
    <col min="8701" max="8702" width="13.42578125" style="836" customWidth="1"/>
    <col min="8703" max="8703" width="9.140625" style="836"/>
    <col min="8704" max="8706" width="10.42578125" style="836" customWidth="1"/>
    <col min="8707" max="8707" width="16.140625" style="836" customWidth="1"/>
    <col min="8708" max="8951" width="9.140625" style="836"/>
    <col min="8952" max="8952" width="5.42578125" style="836" customWidth="1"/>
    <col min="8953" max="8953" width="21.42578125" style="836" customWidth="1"/>
    <col min="8954" max="8954" width="10.42578125" style="836" customWidth="1"/>
    <col min="8955" max="8955" width="10.28515625" style="836" customWidth="1"/>
    <col min="8956" max="8956" width="20.7109375" style="836" customWidth="1"/>
    <col min="8957" max="8958" width="13.42578125" style="836" customWidth="1"/>
    <col min="8959" max="8959" width="9.140625" style="836"/>
    <col min="8960" max="8962" width="10.42578125" style="836" customWidth="1"/>
    <col min="8963" max="8963" width="16.140625" style="836" customWidth="1"/>
    <col min="8964" max="9207" width="9.140625" style="836"/>
    <col min="9208" max="9208" width="5.42578125" style="836" customWidth="1"/>
    <col min="9209" max="9209" width="21.42578125" style="836" customWidth="1"/>
    <col min="9210" max="9210" width="10.42578125" style="836" customWidth="1"/>
    <col min="9211" max="9211" width="10.28515625" style="836" customWidth="1"/>
    <col min="9212" max="9212" width="20.7109375" style="836" customWidth="1"/>
    <col min="9213" max="9214" width="13.42578125" style="836" customWidth="1"/>
    <col min="9215" max="9215" width="9.140625" style="836"/>
    <col min="9216" max="9218" width="10.42578125" style="836" customWidth="1"/>
    <col min="9219" max="9219" width="16.140625" style="836" customWidth="1"/>
    <col min="9220" max="9463" width="9.140625" style="836"/>
    <col min="9464" max="9464" width="5.42578125" style="836" customWidth="1"/>
    <col min="9465" max="9465" width="21.42578125" style="836" customWidth="1"/>
    <col min="9466" max="9466" width="10.42578125" style="836" customWidth="1"/>
    <col min="9467" max="9467" width="10.28515625" style="836" customWidth="1"/>
    <col min="9468" max="9468" width="20.7109375" style="836" customWidth="1"/>
    <col min="9469" max="9470" width="13.42578125" style="836" customWidth="1"/>
    <col min="9471" max="9471" width="9.140625" style="836"/>
    <col min="9472" max="9474" width="10.42578125" style="836" customWidth="1"/>
    <col min="9475" max="9475" width="16.140625" style="836" customWidth="1"/>
    <col min="9476" max="9719" width="9.140625" style="836"/>
    <col min="9720" max="9720" width="5.42578125" style="836" customWidth="1"/>
    <col min="9721" max="9721" width="21.42578125" style="836" customWidth="1"/>
    <col min="9722" max="9722" width="10.42578125" style="836" customWidth="1"/>
    <col min="9723" max="9723" width="10.28515625" style="836" customWidth="1"/>
    <col min="9724" max="9724" width="20.7109375" style="836" customWidth="1"/>
    <col min="9725" max="9726" width="13.42578125" style="836" customWidth="1"/>
    <col min="9727" max="9727" width="9.140625" style="836"/>
    <col min="9728" max="9730" width="10.42578125" style="836" customWidth="1"/>
    <col min="9731" max="9731" width="16.140625" style="836" customWidth="1"/>
    <col min="9732" max="9975" width="9.140625" style="836"/>
    <col min="9976" max="9976" width="5.42578125" style="836" customWidth="1"/>
    <col min="9977" max="9977" width="21.42578125" style="836" customWidth="1"/>
    <col min="9978" max="9978" width="10.42578125" style="836" customWidth="1"/>
    <col min="9979" max="9979" width="10.28515625" style="836" customWidth="1"/>
    <col min="9980" max="9980" width="20.7109375" style="836" customWidth="1"/>
    <col min="9981" max="9982" width="13.42578125" style="836" customWidth="1"/>
    <col min="9983" max="9983" width="9.140625" style="836"/>
    <col min="9984" max="9986" width="10.42578125" style="836" customWidth="1"/>
    <col min="9987" max="9987" width="16.140625" style="836" customWidth="1"/>
    <col min="9988" max="10231" width="9.140625" style="836"/>
    <col min="10232" max="10232" width="5.42578125" style="836" customWidth="1"/>
    <col min="10233" max="10233" width="21.42578125" style="836" customWidth="1"/>
    <col min="10234" max="10234" width="10.42578125" style="836" customWidth="1"/>
    <col min="10235" max="10235" width="10.28515625" style="836" customWidth="1"/>
    <col min="10236" max="10236" width="20.7109375" style="836" customWidth="1"/>
    <col min="10237" max="10238" width="13.42578125" style="836" customWidth="1"/>
    <col min="10239" max="10239" width="9.140625" style="836"/>
    <col min="10240" max="10242" width="10.42578125" style="836" customWidth="1"/>
    <col min="10243" max="10243" width="16.140625" style="836" customWidth="1"/>
    <col min="10244" max="10487" width="9.140625" style="836"/>
    <col min="10488" max="10488" width="5.42578125" style="836" customWidth="1"/>
    <col min="10489" max="10489" width="21.42578125" style="836" customWidth="1"/>
    <col min="10490" max="10490" width="10.42578125" style="836" customWidth="1"/>
    <col min="10491" max="10491" width="10.28515625" style="836" customWidth="1"/>
    <col min="10492" max="10492" width="20.7109375" style="836" customWidth="1"/>
    <col min="10493" max="10494" width="13.42578125" style="836" customWidth="1"/>
    <col min="10495" max="10495" width="9.140625" style="836"/>
    <col min="10496" max="10498" width="10.42578125" style="836" customWidth="1"/>
    <col min="10499" max="10499" width="16.140625" style="836" customWidth="1"/>
    <col min="10500" max="10743" width="9.140625" style="836"/>
    <col min="10744" max="10744" width="5.42578125" style="836" customWidth="1"/>
    <col min="10745" max="10745" width="21.42578125" style="836" customWidth="1"/>
    <col min="10746" max="10746" width="10.42578125" style="836" customWidth="1"/>
    <col min="10747" max="10747" width="10.28515625" style="836" customWidth="1"/>
    <col min="10748" max="10748" width="20.7109375" style="836" customWidth="1"/>
    <col min="10749" max="10750" width="13.42578125" style="836" customWidth="1"/>
    <col min="10751" max="10751" width="9.140625" style="836"/>
    <col min="10752" max="10754" width="10.42578125" style="836" customWidth="1"/>
    <col min="10755" max="10755" width="16.140625" style="836" customWidth="1"/>
    <col min="10756" max="10999" width="9.140625" style="836"/>
    <col min="11000" max="11000" width="5.42578125" style="836" customWidth="1"/>
    <col min="11001" max="11001" width="21.42578125" style="836" customWidth="1"/>
    <col min="11002" max="11002" width="10.42578125" style="836" customWidth="1"/>
    <col min="11003" max="11003" width="10.28515625" style="836" customWidth="1"/>
    <col min="11004" max="11004" width="20.7109375" style="836" customWidth="1"/>
    <col min="11005" max="11006" width="13.42578125" style="836" customWidth="1"/>
    <col min="11007" max="11007" width="9.140625" style="836"/>
    <col min="11008" max="11010" width="10.42578125" style="836" customWidth="1"/>
    <col min="11011" max="11011" width="16.140625" style="836" customWidth="1"/>
    <col min="11012" max="11255" width="9.140625" style="836"/>
    <col min="11256" max="11256" width="5.42578125" style="836" customWidth="1"/>
    <col min="11257" max="11257" width="21.42578125" style="836" customWidth="1"/>
    <col min="11258" max="11258" width="10.42578125" style="836" customWidth="1"/>
    <col min="11259" max="11259" width="10.28515625" style="836" customWidth="1"/>
    <col min="11260" max="11260" width="20.7109375" style="836" customWidth="1"/>
    <col min="11261" max="11262" width="13.42578125" style="836" customWidth="1"/>
    <col min="11263" max="11263" width="9.140625" style="836"/>
    <col min="11264" max="11266" width="10.42578125" style="836" customWidth="1"/>
    <col min="11267" max="11267" width="16.140625" style="836" customWidth="1"/>
    <col min="11268" max="11511" width="9.140625" style="836"/>
    <col min="11512" max="11512" width="5.42578125" style="836" customWidth="1"/>
    <col min="11513" max="11513" width="21.42578125" style="836" customWidth="1"/>
    <col min="11514" max="11514" width="10.42578125" style="836" customWidth="1"/>
    <col min="11515" max="11515" width="10.28515625" style="836" customWidth="1"/>
    <col min="11516" max="11516" width="20.7109375" style="836" customWidth="1"/>
    <col min="11517" max="11518" width="13.42578125" style="836" customWidth="1"/>
    <col min="11519" max="11519" width="9.140625" style="836"/>
    <col min="11520" max="11522" width="10.42578125" style="836" customWidth="1"/>
    <col min="11523" max="11523" width="16.140625" style="836" customWidth="1"/>
    <col min="11524" max="11767" width="9.140625" style="836"/>
    <col min="11768" max="11768" width="5.42578125" style="836" customWidth="1"/>
    <col min="11769" max="11769" width="21.42578125" style="836" customWidth="1"/>
    <col min="11770" max="11770" width="10.42578125" style="836" customWidth="1"/>
    <col min="11771" max="11771" width="10.28515625" style="836" customWidth="1"/>
    <col min="11772" max="11772" width="20.7109375" style="836" customWidth="1"/>
    <col min="11773" max="11774" width="13.42578125" style="836" customWidth="1"/>
    <col min="11775" max="11775" width="9.140625" style="836"/>
    <col min="11776" max="11778" width="10.42578125" style="836" customWidth="1"/>
    <col min="11779" max="11779" width="16.140625" style="836" customWidth="1"/>
    <col min="11780" max="12023" width="9.140625" style="836"/>
    <col min="12024" max="12024" width="5.42578125" style="836" customWidth="1"/>
    <col min="12025" max="12025" width="21.42578125" style="836" customWidth="1"/>
    <col min="12026" max="12026" width="10.42578125" style="836" customWidth="1"/>
    <col min="12027" max="12027" width="10.28515625" style="836" customWidth="1"/>
    <col min="12028" max="12028" width="20.7109375" style="836" customWidth="1"/>
    <col min="12029" max="12030" width="13.42578125" style="836" customWidth="1"/>
    <col min="12031" max="12031" width="9.140625" style="836"/>
    <col min="12032" max="12034" width="10.42578125" style="836" customWidth="1"/>
    <col min="12035" max="12035" width="16.140625" style="836" customWidth="1"/>
    <col min="12036" max="12279" width="9.140625" style="836"/>
    <col min="12280" max="12280" width="5.42578125" style="836" customWidth="1"/>
    <col min="12281" max="12281" width="21.42578125" style="836" customWidth="1"/>
    <col min="12282" max="12282" width="10.42578125" style="836" customWidth="1"/>
    <col min="12283" max="12283" width="10.28515625" style="836" customWidth="1"/>
    <col min="12284" max="12284" width="20.7109375" style="836" customWidth="1"/>
    <col min="12285" max="12286" width="13.42578125" style="836" customWidth="1"/>
    <col min="12287" max="12287" width="9.140625" style="836"/>
    <col min="12288" max="12290" width="10.42578125" style="836" customWidth="1"/>
    <col min="12291" max="12291" width="16.140625" style="836" customWidth="1"/>
    <col min="12292" max="12535" width="9.140625" style="836"/>
    <col min="12536" max="12536" width="5.42578125" style="836" customWidth="1"/>
    <col min="12537" max="12537" width="21.42578125" style="836" customWidth="1"/>
    <col min="12538" max="12538" width="10.42578125" style="836" customWidth="1"/>
    <col min="12539" max="12539" width="10.28515625" style="836" customWidth="1"/>
    <col min="12540" max="12540" width="20.7109375" style="836" customWidth="1"/>
    <col min="12541" max="12542" width="13.42578125" style="836" customWidth="1"/>
    <col min="12543" max="12543" width="9.140625" style="836"/>
    <col min="12544" max="12546" width="10.42578125" style="836" customWidth="1"/>
    <col min="12547" max="12547" width="16.140625" style="836" customWidth="1"/>
    <col min="12548" max="12791" width="9.140625" style="836"/>
    <col min="12792" max="12792" width="5.42578125" style="836" customWidth="1"/>
    <col min="12793" max="12793" width="21.42578125" style="836" customWidth="1"/>
    <col min="12794" max="12794" width="10.42578125" style="836" customWidth="1"/>
    <col min="12795" max="12795" width="10.28515625" style="836" customWidth="1"/>
    <col min="12796" max="12796" width="20.7109375" style="836" customWidth="1"/>
    <col min="12797" max="12798" width="13.42578125" style="836" customWidth="1"/>
    <col min="12799" max="12799" width="9.140625" style="836"/>
    <col min="12800" max="12802" width="10.42578125" style="836" customWidth="1"/>
    <col min="12803" max="12803" width="16.140625" style="836" customWidth="1"/>
    <col min="12804" max="13047" width="9.140625" style="836"/>
    <col min="13048" max="13048" width="5.42578125" style="836" customWidth="1"/>
    <col min="13049" max="13049" width="21.42578125" style="836" customWidth="1"/>
    <col min="13050" max="13050" width="10.42578125" style="836" customWidth="1"/>
    <col min="13051" max="13051" width="10.28515625" style="836" customWidth="1"/>
    <col min="13052" max="13052" width="20.7109375" style="836" customWidth="1"/>
    <col min="13053" max="13054" width="13.42578125" style="836" customWidth="1"/>
    <col min="13055" max="13055" width="9.140625" style="836"/>
    <col min="13056" max="13058" width="10.42578125" style="836" customWidth="1"/>
    <col min="13059" max="13059" width="16.140625" style="836" customWidth="1"/>
    <col min="13060" max="13303" width="9.140625" style="836"/>
    <col min="13304" max="13304" width="5.42578125" style="836" customWidth="1"/>
    <col min="13305" max="13305" width="21.42578125" style="836" customWidth="1"/>
    <col min="13306" max="13306" width="10.42578125" style="836" customWidth="1"/>
    <col min="13307" max="13307" width="10.28515625" style="836" customWidth="1"/>
    <col min="13308" max="13308" width="20.7109375" style="836" customWidth="1"/>
    <col min="13309" max="13310" width="13.42578125" style="836" customWidth="1"/>
    <col min="13311" max="13311" width="9.140625" style="836"/>
    <col min="13312" max="13314" width="10.42578125" style="836" customWidth="1"/>
    <col min="13315" max="13315" width="16.140625" style="836" customWidth="1"/>
    <col min="13316" max="13559" width="9.140625" style="836"/>
    <col min="13560" max="13560" width="5.42578125" style="836" customWidth="1"/>
    <col min="13561" max="13561" width="21.42578125" style="836" customWidth="1"/>
    <col min="13562" max="13562" width="10.42578125" style="836" customWidth="1"/>
    <col min="13563" max="13563" width="10.28515625" style="836" customWidth="1"/>
    <col min="13564" max="13564" width="20.7109375" style="836" customWidth="1"/>
    <col min="13565" max="13566" width="13.42578125" style="836" customWidth="1"/>
    <col min="13567" max="13567" width="9.140625" style="836"/>
    <col min="13568" max="13570" width="10.42578125" style="836" customWidth="1"/>
    <col min="13571" max="13571" width="16.140625" style="836" customWidth="1"/>
    <col min="13572" max="13815" width="9.140625" style="836"/>
    <col min="13816" max="13816" width="5.42578125" style="836" customWidth="1"/>
    <col min="13817" max="13817" width="21.42578125" style="836" customWidth="1"/>
    <col min="13818" max="13818" width="10.42578125" style="836" customWidth="1"/>
    <col min="13819" max="13819" width="10.28515625" style="836" customWidth="1"/>
    <col min="13820" max="13820" width="20.7109375" style="836" customWidth="1"/>
    <col min="13821" max="13822" width="13.42578125" style="836" customWidth="1"/>
    <col min="13823" max="13823" width="9.140625" style="836"/>
    <col min="13824" max="13826" width="10.42578125" style="836" customWidth="1"/>
    <col min="13827" max="13827" width="16.140625" style="836" customWidth="1"/>
    <col min="13828" max="14071" width="9.140625" style="836"/>
    <col min="14072" max="14072" width="5.42578125" style="836" customWidth="1"/>
    <col min="14073" max="14073" width="21.42578125" style="836" customWidth="1"/>
    <col min="14074" max="14074" width="10.42578125" style="836" customWidth="1"/>
    <col min="14075" max="14075" width="10.28515625" style="836" customWidth="1"/>
    <col min="14076" max="14076" width="20.7109375" style="836" customWidth="1"/>
    <col min="14077" max="14078" width="13.42578125" style="836" customWidth="1"/>
    <col min="14079" max="14079" width="9.140625" style="836"/>
    <col min="14080" max="14082" width="10.42578125" style="836" customWidth="1"/>
    <col min="14083" max="14083" width="16.140625" style="836" customWidth="1"/>
    <col min="14084" max="14327" width="9.140625" style="836"/>
    <col min="14328" max="14328" width="5.42578125" style="836" customWidth="1"/>
    <col min="14329" max="14329" width="21.42578125" style="836" customWidth="1"/>
    <col min="14330" max="14330" width="10.42578125" style="836" customWidth="1"/>
    <col min="14331" max="14331" width="10.28515625" style="836" customWidth="1"/>
    <col min="14332" max="14332" width="20.7109375" style="836" customWidth="1"/>
    <col min="14333" max="14334" width="13.42578125" style="836" customWidth="1"/>
    <col min="14335" max="14335" width="9.140625" style="836"/>
    <col min="14336" max="14338" width="10.42578125" style="836" customWidth="1"/>
    <col min="14339" max="14339" width="16.140625" style="836" customWidth="1"/>
    <col min="14340" max="14583" width="9.140625" style="836"/>
    <col min="14584" max="14584" width="5.42578125" style="836" customWidth="1"/>
    <col min="14585" max="14585" width="21.42578125" style="836" customWidth="1"/>
    <col min="14586" max="14586" width="10.42578125" style="836" customWidth="1"/>
    <col min="14587" max="14587" width="10.28515625" style="836" customWidth="1"/>
    <col min="14588" max="14588" width="20.7109375" style="836" customWidth="1"/>
    <col min="14589" max="14590" width="13.42578125" style="836" customWidth="1"/>
    <col min="14591" max="14591" width="9.140625" style="836"/>
    <col min="14592" max="14594" width="10.42578125" style="836" customWidth="1"/>
    <col min="14595" max="14595" width="16.140625" style="836" customWidth="1"/>
    <col min="14596" max="14839" width="9.140625" style="836"/>
    <col min="14840" max="14840" width="5.42578125" style="836" customWidth="1"/>
    <col min="14841" max="14841" width="21.42578125" style="836" customWidth="1"/>
    <col min="14842" max="14842" width="10.42578125" style="836" customWidth="1"/>
    <col min="14843" max="14843" width="10.28515625" style="836" customWidth="1"/>
    <col min="14844" max="14844" width="20.7109375" style="836" customWidth="1"/>
    <col min="14845" max="14846" width="13.42578125" style="836" customWidth="1"/>
    <col min="14847" max="14847" width="9.140625" style="836"/>
    <col min="14848" max="14850" width="10.42578125" style="836" customWidth="1"/>
    <col min="14851" max="14851" width="16.140625" style="836" customWidth="1"/>
    <col min="14852" max="15095" width="9.140625" style="836"/>
    <col min="15096" max="15096" width="5.42578125" style="836" customWidth="1"/>
    <col min="15097" max="15097" width="21.42578125" style="836" customWidth="1"/>
    <col min="15098" max="15098" width="10.42578125" style="836" customWidth="1"/>
    <col min="15099" max="15099" width="10.28515625" style="836" customWidth="1"/>
    <col min="15100" max="15100" width="20.7109375" style="836" customWidth="1"/>
    <col min="15101" max="15102" width="13.42578125" style="836" customWidth="1"/>
    <col min="15103" max="15103" width="9.140625" style="836"/>
    <col min="15104" max="15106" width="10.42578125" style="836" customWidth="1"/>
    <col min="15107" max="15107" width="16.140625" style="836" customWidth="1"/>
    <col min="15108" max="15351" width="9.140625" style="836"/>
    <col min="15352" max="15352" width="5.42578125" style="836" customWidth="1"/>
    <col min="15353" max="15353" width="21.42578125" style="836" customWidth="1"/>
    <col min="15354" max="15354" width="10.42578125" style="836" customWidth="1"/>
    <col min="15355" max="15355" width="10.28515625" style="836" customWidth="1"/>
    <col min="15356" max="15356" width="20.7109375" style="836" customWidth="1"/>
    <col min="15357" max="15358" width="13.42578125" style="836" customWidth="1"/>
    <col min="15359" max="15359" width="9.140625" style="836"/>
    <col min="15360" max="15362" width="10.42578125" style="836" customWidth="1"/>
    <col min="15363" max="15363" width="16.140625" style="836" customWidth="1"/>
    <col min="15364" max="15607" width="9.140625" style="836"/>
    <col min="15608" max="15608" width="5.42578125" style="836" customWidth="1"/>
    <col min="15609" max="15609" width="21.42578125" style="836" customWidth="1"/>
    <col min="15610" max="15610" width="10.42578125" style="836" customWidth="1"/>
    <col min="15611" max="15611" width="10.28515625" style="836" customWidth="1"/>
    <col min="15612" max="15612" width="20.7109375" style="836" customWidth="1"/>
    <col min="15613" max="15614" width="13.42578125" style="836" customWidth="1"/>
    <col min="15615" max="15615" width="9.140625" style="836"/>
    <col min="15616" max="15618" width="10.42578125" style="836" customWidth="1"/>
    <col min="15619" max="15619" width="16.140625" style="836" customWidth="1"/>
    <col min="15620" max="15863" width="9.140625" style="836"/>
    <col min="15864" max="15864" width="5.42578125" style="836" customWidth="1"/>
    <col min="15865" max="15865" width="21.42578125" style="836" customWidth="1"/>
    <col min="15866" max="15866" width="10.42578125" style="836" customWidth="1"/>
    <col min="15867" max="15867" width="10.28515625" style="836" customWidth="1"/>
    <col min="15868" max="15868" width="20.7109375" style="836" customWidth="1"/>
    <col min="15869" max="15870" width="13.42578125" style="836" customWidth="1"/>
    <col min="15871" max="15871" width="9.140625" style="836"/>
    <col min="15872" max="15874" width="10.42578125" style="836" customWidth="1"/>
    <col min="15875" max="15875" width="16.140625" style="836" customWidth="1"/>
    <col min="15876" max="16119" width="9.140625" style="836"/>
    <col min="16120" max="16120" width="5.42578125" style="836" customWidth="1"/>
    <col min="16121" max="16121" width="21.42578125" style="836" customWidth="1"/>
    <col min="16122" max="16122" width="10.42578125" style="836" customWidth="1"/>
    <col min="16123" max="16123" width="10.28515625" style="836" customWidth="1"/>
    <col min="16124" max="16124" width="20.7109375" style="836" customWidth="1"/>
    <col min="16125" max="16126" width="13.42578125" style="836" customWidth="1"/>
    <col min="16127" max="16127" width="9.140625" style="836"/>
    <col min="16128" max="16130" width="10.42578125" style="836" customWidth="1"/>
    <col min="16131" max="16131" width="16.140625" style="836" customWidth="1"/>
    <col min="16132" max="16384" width="9.140625" style="836"/>
  </cols>
  <sheetData>
    <row r="1" spans="1:6" ht="27.75" customHeight="1">
      <c r="B1" s="1115" t="s">
        <v>718</v>
      </c>
      <c r="C1" s="1116"/>
      <c r="D1" s="1116"/>
    </row>
    <row r="2" spans="1:6" ht="20.25">
      <c r="B2" s="837" t="s">
        <v>613</v>
      </c>
      <c r="C2" s="838"/>
      <c r="D2" s="839"/>
      <c r="E2" s="840"/>
    </row>
    <row r="3" spans="1:6" s="845" customFormat="1" ht="23.25" customHeight="1">
      <c r="A3" s="834"/>
      <c r="B3" s="837" t="s">
        <v>614</v>
      </c>
      <c r="C3" s="841"/>
      <c r="D3" s="842"/>
      <c r="E3" s="843"/>
      <c r="F3" s="844"/>
    </row>
    <row r="4" spans="1:6" s="845" customFormat="1" ht="23.25" customHeight="1">
      <c r="A4" s="834"/>
      <c r="B4" s="837" t="s">
        <v>618</v>
      </c>
      <c r="C4" s="841"/>
      <c r="D4" s="842" t="s">
        <v>615</v>
      </c>
      <c r="E4" s="843"/>
      <c r="F4" s="844"/>
    </row>
    <row r="5" spans="1:6" s="845" customFormat="1" ht="23.25" customHeight="1">
      <c r="A5" s="834"/>
      <c r="B5" s="837" t="s">
        <v>619</v>
      </c>
      <c r="C5" s="841"/>
      <c r="D5" s="842" t="s">
        <v>616</v>
      </c>
      <c r="E5" s="843"/>
      <c r="F5" s="844"/>
    </row>
    <row r="6" spans="1:6" s="845" customFormat="1" ht="23.25" customHeight="1">
      <c r="A6" s="834"/>
      <c r="B6" s="837" t="s">
        <v>620</v>
      </c>
      <c r="C6" s="841"/>
      <c r="D6" s="842" t="s">
        <v>616</v>
      </c>
      <c r="E6" s="843"/>
      <c r="F6" s="844"/>
    </row>
    <row r="7" spans="1:6" s="845" customFormat="1" ht="23.25" customHeight="1">
      <c r="A7" s="834"/>
      <c r="B7" s="837" t="s">
        <v>621</v>
      </c>
      <c r="C7" s="841"/>
      <c r="D7" s="842" t="s">
        <v>617</v>
      </c>
      <c r="E7" s="843"/>
      <c r="F7" s="844"/>
    </row>
    <row r="8" spans="1:6" s="845" customFormat="1" ht="23.25" customHeight="1">
      <c r="A8" s="834"/>
      <c r="B8" s="837" t="s">
        <v>612</v>
      </c>
      <c r="C8" s="841"/>
      <c r="D8" s="842" t="s">
        <v>617</v>
      </c>
      <c r="E8" s="843"/>
      <c r="F8" s="844"/>
    </row>
    <row r="9" spans="1:6" s="845" customFormat="1" ht="23.25" customHeight="1" thickBot="1">
      <c r="A9" s="834"/>
      <c r="B9" s="898"/>
      <c r="C9" s="899"/>
      <c r="D9" s="899"/>
      <c r="E9" s="843"/>
      <c r="F9" s="844"/>
    </row>
    <row r="10" spans="1:6" ht="21.75" customHeight="1">
      <c r="A10" s="1120" t="s">
        <v>719</v>
      </c>
      <c r="B10" s="1121"/>
      <c r="C10" s="1121"/>
      <c r="D10" s="1121"/>
      <c r="E10" s="1121"/>
      <c r="F10" s="1122"/>
    </row>
    <row r="11" spans="1:6" ht="80.25" customHeight="1">
      <c r="A11" s="848" t="s">
        <v>569</v>
      </c>
      <c r="B11" s="848" t="s">
        <v>572</v>
      </c>
      <c r="C11" s="848" t="s">
        <v>605</v>
      </c>
      <c r="D11" s="848" t="s">
        <v>603</v>
      </c>
      <c r="E11" s="895" t="s">
        <v>607</v>
      </c>
      <c r="F11" s="848" t="s">
        <v>687</v>
      </c>
    </row>
    <row r="12" spans="1:6" ht="48.75" customHeight="1">
      <c r="A12" s="849">
        <v>1</v>
      </c>
      <c r="B12" s="850" t="s">
        <v>573</v>
      </c>
      <c r="C12" s="851" t="s">
        <v>632</v>
      </c>
      <c r="D12" s="849" t="s">
        <v>574</v>
      </c>
      <c r="E12" s="896">
        <v>30</v>
      </c>
      <c r="F12" s="897"/>
    </row>
    <row r="13" spans="1:6" ht="94.5" customHeight="1">
      <c r="A13" s="849">
        <v>2</v>
      </c>
      <c r="B13" s="850" t="s">
        <v>575</v>
      </c>
      <c r="C13" s="852" t="s">
        <v>633</v>
      </c>
      <c r="D13" s="849" t="s">
        <v>604</v>
      </c>
      <c r="E13" s="896">
        <v>59</v>
      </c>
      <c r="F13" s="897"/>
    </row>
    <row r="14" spans="1:6" ht="93.75" customHeight="1">
      <c r="A14" s="849">
        <v>3</v>
      </c>
      <c r="B14" s="850" t="s">
        <v>577</v>
      </c>
      <c r="C14" s="852" t="s">
        <v>634</v>
      </c>
      <c r="D14" s="849" t="s">
        <v>578</v>
      </c>
      <c r="E14" s="896">
        <v>72</v>
      </c>
      <c r="F14" s="897"/>
    </row>
    <row r="15" spans="1:6" ht="54.75" customHeight="1">
      <c r="A15" s="849">
        <v>4</v>
      </c>
      <c r="B15" s="850" t="s">
        <v>579</v>
      </c>
      <c r="C15" s="853" t="s">
        <v>635</v>
      </c>
      <c r="D15" s="849" t="s">
        <v>580</v>
      </c>
      <c r="E15" s="896">
        <v>32</v>
      </c>
      <c r="F15" s="897"/>
    </row>
    <row r="16" spans="1:6" ht="90" customHeight="1">
      <c r="A16" s="849">
        <v>5</v>
      </c>
      <c r="B16" s="850" t="s">
        <v>581</v>
      </c>
      <c r="C16" s="853" t="s">
        <v>636</v>
      </c>
      <c r="D16" s="849" t="s">
        <v>582</v>
      </c>
      <c r="E16" s="896">
        <v>63</v>
      </c>
      <c r="F16" s="897"/>
    </row>
    <row r="17" spans="1:6" ht="30">
      <c r="A17" s="849">
        <v>6</v>
      </c>
      <c r="B17" s="850" t="s">
        <v>583</v>
      </c>
      <c r="C17" s="853" t="s">
        <v>637</v>
      </c>
      <c r="D17" s="849" t="s">
        <v>584</v>
      </c>
      <c r="E17" s="896">
        <v>68</v>
      </c>
      <c r="F17" s="897"/>
    </row>
    <row r="18" spans="1:6" ht="30">
      <c r="A18" s="849">
        <v>7</v>
      </c>
      <c r="B18" s="850" t="s">
        <v>585</v>
      </c>
      <c r="C18" s="854"/>
      <c r="D18" s="849" t="s">
        <v>586</v>
      </c>
      <c r="E18" s="896">
        <v>25</v>
      </c>
      <c r="F18" s="897"/>
    </row>
    <row r="19" spans="1:6" ht="30">
      <c r="A19" s="849">
        <v>8</v>
      </c>
      <c r="B19" s="850" t="s">
        <v>587</v>
      </c>
      <c r="C19" s="854"/>
      <c r="D19" s="849" t="s">
        <v>588</v>
      </c>
      <c r="E19" s="896">
        <v>44</v>
      </c>
      <c r="F19" s="897"/>
    </row>
    <row r="20" spans="1:6" ht="18" customHeight="1">
      <c r="A20" s="849">
        <v>9</v>
      </c>
      <c r="B20" s="850" t="s">
        <v>589</v>
      </c>
      <c r="C20" s="855" t="s">
        <v>606</v>
      </c>
      <c r="D20" s="849" t="s">
        <v>590</v>
      </c>
      <c r="E20" s="896">
        <v>10</v>
      </c>
      <c r="F20" s="897"/>
    </row>
    <row r="21" spans="1:6" ht="60">
      <c r="A21" s="849">
        <v>10</v>
      </c>
      <c r="B21" s="850" t="s">
        <v>591</v>
      </c>
      <c r="C21" s="851" t="s">
        <v>632</v>
      </c>
      <c r="D21" s="849" t="s">
        <v>574</v>
      </c>
      <c r="E21" s="896">
        <v>32</v>
      </c>
      <c r="F21" s="897"/>
    </row>
    <row r="22" spans="1:6" ht="97.5" customHeight="1">
      <c r="A22" s="849">
        <v>11</v>
      </c>
      <c r="B22" s="850" t="s">
        <v>591</v>
      </c>
      <c r="C22" s="852" t="s">
        <v>638</v>
      </c>
      <c r="D22" s="849" t="s">
        <v>576</v>
      </c>
      <c r="E22" s="896">
        <v>59</v>
      </c>
      <c r="F22" s="897"/>
    </row>
    <row r="23" spans="1:6" ht="97.5" customHeight="1">
      <c r="A23" s="849">
        <v>12</v>
      </c>
      <c r="B23" s="850" t="s">
        <v>591</v>
      </c>
      <c r="C23" s="852" t="s">
        <v>639</v>
      </c>
      <c r="D23" s="849" t="s">
        <v>578</v>
      </c>
      <c r="E23" s="896">
        <v>68</v>
      </c>
      <c r="F23" s="897"/>
    </row>
    <row r="24" spans="1:6" ht="47.25" customHeight="1">
      <c r="A24" s="849">
        <v>13</v>
      </c>
      <c r="B24" s="850" t="s">
        <v>592</v>
      </c>
      <c r="C24" s="853" t="s">
        <v>635</v>
      </c>
      <c r="D24" s="849" t="s">
        <v>580</v>
      </c>
      <c r="E24" s="896">
        <v>34</v>
      </c>
      <c r="F24" s="897"/>
    </row>
    <row r="25" spans="1:6" ht="91.5" customHeight="1">
      <c r="A25" s="849">
        <v>14</v>
      </c>
      <c r="B25" s="850" t="s">
        <v>593</v>
      </c>
      <c r="C25" s="853" t="s">
        <v>636</v>
      </c>
      <c r="D25" s="849" t="s">
        <v>582</v>
      </c>
      <c r="E25" s="896">
        <v>66</v>
      </c>
      <c r="F25" s="897"/>
    </row>
    <row r="26" spans="1:6" ht="45">
      <c r="A26" s="849">
        <v>15</v>
      </c>
      <c r="B26" s="850" t="s">
        <v>593</v>
      </c>
      <c r="C26" s="853" t="s">
        <v>637</v>
      </c>
      <c r="D26" s="849" t="s">
        <v>584</v>
      </c>
      <c r="E26" s="896">
        <v>71</v>
      </c>
      <c r="F26" s="897"/>
    </row>
    <row r="27" spans="1:6" ht="30">
      <c r="A27" s="849">
        <v>16</v>
      </c>
      <c r="B27" s="850" t="s">
        <v>594</v>
      </c>
      <c r="C27" s="849"/>
      <c r="D27" s="849" t="s">
        <v>586</v>
      </c>
      <c r="E27" s="896">
        <v>26</v>
      </c>
      <c r="F27" s="897"/>
    </row>
    <row r="28" spans="1:6" ht="48" customHeight="1">
      <c r="A28" s="849">
        <v>17</v>
      </c>
      <c r="B28" s="850" t="s">
        <v>593</v>
      </c>
      <c r="C28" s="849"/>
      <c r="D28" s="849" t="s">
        <v>588</v>
      </c>
      <c r="E28" s="896">
        <v>46</v>
      </c>
      <c r="F28" s="897"/>
    </row>
    <row r="29" spans="1:6" ht="23.25" customHeight="1">
      <c r="A29" s="849">
        <v>18</v>
      </c>
      <c r="B29" s="850" t="s">
        <v>591</v>
      </c>
      <c r="C29" s="855" t="s">
        <v>606</v>
      </c>
      <c r="D29" s="849" t="s">
        <v>590</v>
      </c>
      <c r="E29" s="896">
        <v>11</v>
      </c>
      <c r="F29" s="897"/>
    </row>
    <row r="30" spans="1:6" ht="44.25">
      <c r="A30" s="849">
        <v>19</v>
      </c>
      <c r="B30" s="850" t="s">
        <v>595</v>
      </c>
      <c r="C30" s="853" t="s">
        <v>635</v>
      </c>
      <c r="D30" s="849" t="s">
        <v>580</v>
      </c>
      <c r="E30" s="896">
        <v>37</v>
      </c>
      <c r="F30" s="897"/>
    </row>
    <row r="31" spans="1:6" ht="103.5">
      <c r="A31" s="849">
        <v>20</v>
      </c>
      <c r="B31" s="850" t="s">
        <v>596</v>
      </c>
      <c r="C31" s="853" t="s">
        <v>636</v>
      </c>
      <c r="D31" s="849" t="s">
        <v>582</v>
      </c>
      <c r="E31" s="896">
        <v>72</v>
      </c>
      <c r="F31" s="897"/>
    </row>
    <row r="32" spans="1:6" ht="39" customHeight="1">
      <c r="A32" s="849">
        <v>21</v>
      </c>
      <c r="B32" s="850" t="s">
        <v>597</v>
      </c>
      <c r="C32" s="853" t="s">
        <v>637</v>
      </c>
      <c r="D32" s="849" t="s">
        <v>584</v>
      </c>
      <c r="E32" s="896">
        <v>78</v>
      </c>
      <c r="F32" s="897"/>
    </row>
    <row r="33" spans="1:6" ht="15">
      <c r="A33" s="849">
        <v>22</v>
      </c>
      <c r="B33" s="850" t="s">
        <v>598</v>
      </c>
      <c r="C33" s="849"/>
      <c r="D33" s="849" t="s">
        <v>586</v>
      </c>
      <c r="E33" s="896">
        <v>29</v>
      </c>
      <c r="F33" s="897"/>
    </row>
    <row r="34" spans="1:6" ht="15">
      <c r="A34" s="849">
        <v>23</v>
      </c>
      <c r="B34" s="850" t="s">
        <v>598</v>
      </c>
      <c r="C34" s="849"/>
      <c r="D34" s="849" t="s">
        <v>588</v>
      </c>
      <c r="E34" s="896">
        <v>51</v>
      </c>
      <c r="F34" s="897"/>
    </row>
    <row r="35" spans="1:6" ht="44.25">
      <c r="A35" s="849">
        <v>24</v>
      </c>
      <c r="B35" s="850" t="s">
        <v>599</v>
      </c>
      <c r="C35" s="853" t="s">
        <v>635</v>
      </c>
      <c r="D35" s="849" t="s">
        <v>580</v>
      </c>
      <c r="E35" s="896">
        <v>35</v>
      </c>
      <c r="F35" s="897"/>
    </row>
    <row r="36" spans="1:6" ht="89.25" customHeight="1">
      <c r="A36" s="849">
        <v>25</v>
      </c>
      <c r="B36" s="850" t="s">
        <v>600</v>
      </c>
      <c r="C36" s="853" t="s">
        <v>636</v>
      </c>
      <c r="D36" s="849" t="s">
        <v>582</v>
      </c>
      <c r="E36" s="896">
        <v>69</v>
      </c>
      <c r="F36" s="897"/>
    </row>
    <row r="37" spans="1:6" ht="30">
      <c r="A37" s="849">
        <v>26</v>
      </c>
      <c r="B37" s="850" t="s">
        <v>600</v>
      </c>
      <c r="C37" s="853" t="s">
        <v>637</v>
      </c>
      <c r="D37" s="849" t="s">
        <v>584</v>
      </c>
      <c r="E37" s="896">
        <v>75</v>
      </c>
      <c r="F37" s="897"/>
    </row>
    <row r="38" spans="1:6" ht="30">
      <c r="A38" s="849">
        <v>27</v>
      </c>
      <c r="B38" s="850" t="s">
        <v>601</v>
      </c>
      <c r="C38" s="849"/>
      <c r="D38" s="849" t="s">
        <v>586</v>
      </c>
      <c r="E38" s="896">
        <v>28</v>
      </c>
      <c r="F38" s="897"/>
    </row>
    <row r="39" spans="1:6" ht="30">
      <c r="A39" s="849">
        <v>28</v>
      </c>
      <c r="B39" s="850" t="s">
        <v>601</v>
      </c>
      <c r="C39" s="849"/>
      <c r="D39" s="849" t="s">
        <v>588</v>
      </c>
      <c r="E39" s="896">
        <v>48</v>
      </c>
      <c r="F39" s="897"/>
    </row>
    <row r="40" spans="1:6" ht="44.25">
      <c r="A40" s="849">
        <v>29</v>
      </c>
      <c r="B40" s="850" t="s">
        <v>602</v>
      </c>
      <c r="C40" s="853" t="s">
        <v>635</v>
      </c>
      <c r="D40" s="849" t="s">
        <v>580</v>
      </c>
      <c r="E40" s="896">
        <v>42</v>
      </c>
      <c r="F40" s="897"/>
    </row>
    <row r="41" spans="1:6" ht="93" customHeight="1">
      <c r="A41" s="849">
        <v>30</v>
      </c>
      <c r="B41" s="850" t="s">
        <v>602</v>
      </c>
      <c r="C41" s="853" t="s">
        <v>636</v>
      </c>
      <c r="D41" s="849" t="s">
        <v>582</v>
      </c>
      <c r="E41" s="896">
        <v>82</v>
      </c>
      <c r="F41" s="897"/>
    </row>
    <row r="42" spans="1:6" ht="33" customHeight="1">
      <c r="A42" s="849">
        <v>31</v>
      </c>
      <c r="B42" s="850" t="s">
        <v>602</v>
      </c>
      <c r="C42" s="853" t="s">
        <v>637</v>
      </c>
      <c r="D42" s="849" t="s">
        <v>584</v>
      </c>
      <c r="E42" s="896">
        <v>88</v>
      </c>
      <c r="F42" s="897"/>
    </row>
    <row r="43" spans="1:6" ht="15">
      <c r="A43" s="849">
        <v>32</v>
      </c>
      <c r="B43" s="850" t="s">
        <v>602</v>
      </c>
      <c r="C43" s="849"/>
      <c r="D43" s="849" t="s">
        <v>586</v>
      </c>
      <c r="E43" s="896">
        <v>30</v>
      </c>
      <c r="F43" s="897"/>
    </row>
    <row r="44" spans="1:6" ht="15">
      <c r="A44" s="849">
        <v>33</v>
      </c>
      <c r="B44" s="850" t="s">
        <v>602</v>
      </c>
      <c r="C44" s="849"/>
      <c r="D44" s="849" t="s">
        <v>588</v>
      </c>
      <c r="E44" s="896">
        <v>53</v>
      </c>
      <c r="F44" s="897"/>
    </row>
    <row r="45" spans="1:6" s="845" customFormat="1" ht="23.25" customHeight="1">
      <c r="A45" s="834"/>
      <c r="B45" s="898"/>
      <c r="C45" s="899"/>
      <c r="D45" s="899"/>
      <c r="E45" s="843"/>
      <c r="F45" s="844"/>
    </row>
    <row r="46" spans="1:6" s="845" customFormat="1" ht="23.25" customHeight="1" thickBot="1">
      <c r="A46" s="846"/>
      <c r="B46" s="1123"/>
      <c r="C46" s="1123"/>
      <c r="D46" s="1123"/>
      <c r="E46" s="843"/>
      <c r="F46" s="844"/>
    </row>
    <row r="47" spans="1:6" ht="24.75" customHeight="1">
      <c r="B47" s="1117" t="s">
        <v>688</v>
      </c>
      <c r="C47" s="1118"/>
      <c r="D47" s="1119"/>
      <c r="E47" s="846"/>
      <c r="F47" s="846"/>
    </row>
    <row r="48" spans="1:6" ht="24.75" customHeight="1">
      <c r="B48" s="862" t="s">
        <v>627</v>
      </c>
      <c r="C48" s="863"/>
      <c r="D48" s="864"/>
      <c r="E48" s="846"/>
      <c r="F48" s="846"/>
    </row>
    <row r="49" spans="1:11" ht="33" customHeight="1">
      <c r="B49" s="861" t="s">
        <v>628</v>
      </c>
      <c r="C49" s="847" t="s">
        <v>622</v>
      </c>
      <c r="D49" s="865">
        <f>SUM(D50:D52)</f>
        <v>0</v>
      </c>
      <c r="E49" s="846"/>
      <c r="F49" s="846"/>
    </row>
    <row r="50" spans="1:11" ht="33" customHeight="1">
      <c r="B50" s="857" t="s">
        <v>608</v>
      </c>
      <c r="C50" s="847" t="s">
        <v>622</v>
      </c>
      <c r="D50" s="865"/>
      <c r="E50" s="846"/>
      <c r="F50" s="846"/>
    </row>
    <row r="51" spans="1:11" ht="33" customHeight="1">
      <c r="B51" s="857" t="s">
        <v>608</v>
      </c>
      <c r="C51" s="847" t="s">
        <v>622</v>
      </c>
      <c r="D51" s="865"/>
      <c r="E51" s="846"/>
      <c r="F51" s="846"/>
    </row>
    <row r="52" spans="1:11" ht="33" customHeight="1">
      <c r="B52" s="857" t="s">
        <v>608</v>
      </c>
      <c r="C52" s="847" t="s">
        <v>622</v>
      </c>
      <c r="D52" s="865"/>
      <c r="E52" s="846"/>
      <c r="F52" s="846"/>
    </row>
    <row r="53" spans="1:11" ht="46.5" customHeight="1">
      <c r="B53" s="861" t="s">
        <v>629</v>
      </c>
      <c r="C53" s="847" t="s">
        <v>622</v>
      </c>
      <c r="D53" s="865">
        <f>SUM(D54:D56)</f>
        <v>0</v>
      </c>
      <c r="E53" s="846"/>
      <c r="F53" s="846"/>
    </row>
    <row r="54" spans="1:11" ht="46.5" customHeight="1">
      <c r="B54" s="857" t="s">
        <v>608</v>
      </c>
      <c r="C54" s="847" t="s">
        <v>622</v>
      </c>
      <c r="D54" s="865"/>
      <c r="E54" s="846"/>
      <c r="F54" s="846"/>
    </row>
    <row r="55" spans="1:11" ht="46.5" customHeight="1">
      <c r="B55" s="857" t="s">
        <v>608</v>
      </c>
      <c r="C55" s="847" t="s">
        <v>622</v>
      </c>
      <c r="D55" s="865"/>
      <c r="E55" s="846"/>
      <c r="F55" s="846"/>
    </row>
    <row r="56" spans="1:11" ht="46.5" customHeight="1" thickBot="1">
      <c r="B56" s="858" t="s">
        <v>608</v>
      </c>
      <c r="C56" s="856" t="s">
        <v>622</v>
      </c>
      <c r="D56" s="866"/>
      <c r="E56" s="846"/>
      <c r="F56" s="846"/>
    </row>
    <row r="57" spans="1:11" ht="46.5" customHeight="1" thickBot="1">
      <c r="A57" s="846"/>
      <c r="B57" s="846"/>
      <c r="C57" s="846"/>
      <c r="D57" s="846"/>
      <c r="E57" s="846"/>
      <c r="F57" s="846"/>
    </row>
    <row r="58" spans="1:11" ht="25.5" customHeight="1">
      <c r="A58" s="846"/>
      <c r="B58" s="1117" t="s">
        <v>862</v>
      </c>
      <c r="C58" s="1118"/>
      <c r="D58" s="1118"/>
      <c r="E58" s="1118"/>
      <c r="F58" s="1118"/>
      <c r="G58" s="1118"/>
      <c r="H58" s="1118"/>
      <c r="I58" s="1118"/>
      <c r="J58" s="1118"/>
      <c r="K58" s="1119"/>
    </row>
    <row r="59" spans="1:11" ht="105.75" customHeight="1">
      <c r="A59" s="846"/>
      <c r="B59" s="867" t="s">
        <v>642</v>
      </c>
      <c r="C59" s="1397" t="s">
        <v>640</v>
      </c>
      <c r="D59" s="1396" t="s">
        <v>641</v>
      </c>
      <c r="E59" s="1391" t="s">
        <v>643</v>
      </c>
      <c r="F59" s="1391" t="s">
        <v>864</v>
      </c>
      <c r="G59" s="1396" t="s">
        <v>865</v>
      </c>
      <c r="H59" s="1396" t="s">
        <v>863</v>
      </c>
      <c r="I59" s="1396" t="s">
        <v>869</v>
      </c>
      <c r="J59" s="1396" t="s">
        <v>866</v>
      </c>
      <c r="K59" s="868" t="s">
        <v>867</v>
      </c>
    </row>
    <row r="60" spans="1:11" ht="22.5" customHeight="1">
      <c r="A60" s="846"/>
      <c r="B60" s="859" t="s">
        <v>608</v>
      </c>
      <c r="C60" s="1398" t="s">
        <v>623</v>
      </c>
      <c r="D60" s="1399"/>
      <c r="E60" s="1392"/>
      <c r="F60" s="1394"/>
      <c r="G60" s="1395"/>
      <c r="H60" s="1395"/>
      <c r="I60" s="1395">
        <f>F60*G60*H60</f>
        <v>0</v>
      </c>
      <c r="J60" s="1395"/>
      <c r="K60" s="1400">
        <f>I60*J60</f>
        <v>0</v>
      </c>
    </row>
    <row r="61" spans="1:11" ht="27.75" customHeight="1">
      <c r="A61" s="846"/>
      <c r="B61" s="859" t="s">
        <v>608</v>
      </c>
      <c r="C61" s="1398" t="s">
        <v>623</v>
      </c>
      <c r="D61" s="1399"/>
      <c r="E61" s="1392"/>
      <c r="F61" s="1394"/>
      <c r="G61" s="1395"/>
      <c r="H61" s="1395"/>
      <c r="I61" s="1395">
        <f t="shared" ref="I61:I62" si="0">F61*G61*H61</f>
        <v>0</v>
      </c>
      <c r="J61" s="1395"/>
      <c r="K61" s="1400">
        <f t="shared" ref="K61:K62" si="1">I61*J61</f>
        <v>0</v>
      </c>
    </row>
    <row r="62" spans="1:11" ht="27" customHeight="1" thickBot="1">
      <c r="A62" s="846"/>
      <c r="B62" s="860" t="s">
        <v>608</v>
      </c>
      <c r="C62" s="856" t="s">
        <v>623</v>
      </c>
      <c r="D62" s="869"/>
      <c r="E62" s="1393"/>
      <c r="F62" s="1401"/>
      <c r="G62" s="1402"/>
      <c r="H62" s="1402"/>
      <c r="I62" s="1402">
        <f t="shared" si="0"/>
        <v>0</v>
      </c>
      <c r="J62" s="1402"/>
      <c r="K62" s="1403">
        <f t="shared" si="1"/>
        <v>0</v>
      </c>
    </row>
    <row r="63" spans="1:11" ht="24" customHeight="1"/>
    <row r="64" spans="1:11" ht="21.75" customHeight="1">
      <c r="F64" s="846"/>
    </row>
    <row r="65" ht="17.25" customHeight="1"/>
    <row r="66" ht="21.7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</sheetData>
  <sheetProtection insertColumns="0" insertRows="0"/>
  <mergeCells count="5">
    <mergeCell ref="B1:D1"/>
    <mergeCell ref="B47:D47"/>
    <mergeCell ref="A10:F10"/>
    <mergeCell ref="B46:D46"/>
    <mergeCell ref="B58:K58"/>
  </mergeCells>
  <pageMargins left="0.70866141732283472" right="0.70866141732283472" top="0.74803149606299213" bottom="0.74803149606299213" header="0.31496062992125984" footer="0.31496062992125984"/>
  <pageSetup paperSize="9" scale="19" orientation="landscape" r:id="rId1"/>
  <headerFooter>
    <oddHeader>&amp;RПриложение 7.3 к письму №_______________ от ___________________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K45"/>
  <sheetViews>
    <sheetView topLeftCell="A13" workbookViewId="0">
      <selection activeCell="A45" sqref="A45"/>
    </sheetView>
  </sheetViews>
  <sheetFormatPr defaultColWidth="9.140625" defaultRowHeight="12.75"/>
  <cols>
    <col min="1" max="1" width="34.85546875" style="47" customWidth="1"/>
    <col min="2" max="2" width="14.7109375" style="47" customWidth="1"/>
    <col min="3" max="11" width="17.7109375" style="47" customWidth="1"/>
    <col min="12" max="12" width="20.140625" style="47" customWidth="1"/>
    <col min="13" max="16384" width="9.140625" style="47"/>
  </cols>
  <sheetData>
    <row r="1" spans="1:11" ht="15.75">
      <c r="A1" s="71"/>
    </row>
    <row r="2" spans="1:11" ht="15" customHeight="1">
      <c r="A2" s="1324" t="s">
        <v>371</v>
      </c>
      <c r="B2" s="1326" t="s">
        <v>403</v>
      </c>
      <c r="C2" s="1323" t="s">
        <v>276</v>
      </c>
      <c r="D2" s="1323" t="s">
        <v>277</v>
      </c>
      <c r="E2" s="1328" t="s">
        <v>278</v>
      </c>
      <c r="F2" s="1328"/>
      <c r="G2" s="1323" t="s">
        <v>268</v>
      </c>
      <c r="H2" s="1323"/>
      <c r="I2" s="1323" t="s">
        <v>248</v>
      </c>
      <c r="J2" s="1323" t="s">
        <v>214</v>
      </c>
      <c r="K2" s="1323" t="s">
        <v>215</v>
      </c>
    </row>
    <row r="3" spans="1:11" ht="30.75" customHeight="1">
      <c r="A3" s="1325"/>
      <c r="B3" s="1327"/>
      <c r="C3" s="1323"/>
      <c r="D3" s="1323"/>
      <c r="E3" s="86" t="s">
        <v>269</v>
      </c>
      <c r="F3" s="86" t="s">
        <v>270</v>
      </c>
      <c r="G3" s="86" t="s">
        <v>269</v>
      </c>
      <c r="H3" s="86" t="s">
        <v>270</v>
      </c>
      <c r="I3" s="1323"/>
      <c r="J3" s="1323"/>
      <c r="K3" s="1323"/>
    </row>
    <row r="4" spans="1:11" ht="25.5">
      <c r="A4" s="8" t="s">
        <v>372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</row>
    <row r="5" spans="1:11">
      <c r="A5" s="122">
        <v>2019</v>
      </c>
      <c r="B5" s="93" t="e">
        <f t="shared" ref="B5:B6" si="0">SUM(C5:K5)</f>
        <v>#REF!</v>
      </c>
      <c r="C5" s="94" t="e">
        <f>ВП!M27</f>
        <v>#REF!</v>
      </c>
      <c r="D5" s="94" t="e">
        <f>АБ_МВМ!M27</f>
        <v>#REF!</v>
      </c>
      <c r="E5" s="94" t="e">
        <f>АВ_ВВЛ!M27</f>
        <v>#REF!</v>
      </c>
      <c r="F5" s="94" t="e">
        <f>АВ_МВЛ!M27</f>
        <v>#REF!</v>
      </c>
      <c r="G5" s="94" t="e">
        <f>ОП_ВВЛ!M27</f>
        <v>#REF!</v>
      </c>
      <c r="H5" s="94" t="e">
        <f>ОП_МВЛ!M27</f>
        <v>#REF!</v>
      </c>
      <c r="I5" s="94" t="e">
        <f>Стоянка!M27</f>
        <v>#REF!</v>
      </c>
      <c r="J5" s="94" t="e">
        <f>#REF!</f>
        <v>#REF!</v>
      </c>
      <c r="K5" s="94" t="e">
        <f>Хранение!U25</f>
        <v>#REF!</v>
      </c>
    </row>
    <row r="6" spans="1:11">
      <c r="A6" s="122">
        <v>2020</v>
      </c>
      <c r="B6" s="93" t="e">
        <f t="shared" si="0"/>
        <v>#REF!</v>
      </c>
      <c r="C6" s="94" t="e">
        <f>ВП!N27</f>
        <v>#REF!</v>
      </c>
      <c r="D6" s="94" t="e">
        <f>АБ_МВМ!N27</f>
        <v>#REF!</v>
      </c>
      <c r="E6" s="94" t="e">
        <f>АВ_ВВЛ!N27</f>
        <v>#REF!</v>
      </c>
      <c r="F6" s="94" t="e">
        <f>АВ_МВЛ!N27</f>
        <v>#REF!</v>
      </c>
      <c r="G6" s="94" t="e">
        <f>ОП_ВВЛ!N27</f>
        <v>#REF!</v>
      </c>
      <c r="H6" s="94" t="e">
        <f>ОП_МВЛ!N27</f>
        <v>#REF!</v>
      </c>
      <c r="I6" s="94" t="e">
        <f>Стоянка!N27</f>
        <v>#REF!</v>
      </c>
      <c r="J6" s="94" t="e">
        <f>#REF!</f>
        <v>#REF!</v>
      </c>
      <c r="K6" s="94" t="e">
        <f>Хранение!V25</f>
        <v>#REF!</v>
      </c>
    </row>
    <row r="7" spans="1:11" ht="25.5">
      <c r="A7" s="8" t="s">
        <v>395</v>
      </c>
      <c r="C7" s="94"/>
      <c r="D7" s="94"/>
      <c r="E7" s="94"/>
      <c r="F7" s="94"/>
      <c r="G7" s="94"/>
      <c r="H7" s="94"/>
      <c r="I7" s="94"/>
      <c r="J7" s="94"/>
      <c r="K7" s="94"/>
    </row>
    <row r="8" spans="1:11">
      <c r="A8" s="122">
        <v>2019</v>
      </c>
      <c r="B8" s="1329" t="e">
        <f>-PL!F24</f>
        <v>#REF!</v>
      </c>
      <c r="C8" s="1329"/>
      <c r="D8" s="1329"/>
      <c r="E8" s="1329"/>
      <c r="F8" s="1329"/>
      <c r="G8" s="1329"/>
      <c r="H8" s="1329"/>
      <c r="I8" s="1329"/>
      <c r="J8" s="1329"/>
      <c r="K8" s="1329"/>
    </row>
    <row r="9" spans="1:11">
      <c r="A9" s="122">
        <v>2020</v>
      </c>
      <c r="B9" s="1329" t="e">
        <f>-PL!G24</f>
        <v>#REF!</v>
      </c>
      <c r="C9" s="1329"/>
      <c r="D9" s="1329"/>
      <c r="E9" s="1329"/>
      <c r="F9" s="1329"/>
      <c r="G9" s="1329"/>
      <c r="H9" s="1329"/>
      <c r="I9" s="1329"/>
      <c r="J9" s="1329"/>
      <c r="K9" s="1329"/>
    </row>
    <row r="10" spans="1:11" ht="38.25">
      <c r="A10" s="95" t="s">
        <v>373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</row>
    <row r="11" spans="1:11">
      <c r="A11" s="125">
        <v>2019</v>
      </c>
      <c r="B11" s="128" t="e">
        <f>SUM(C11:K11)</f>
        <v>#REF!</v>
      </c>
      <c r="C11" s="129" t="e">
        <f t="shared" ref="C11:K11" si="1">C5/$B$8</f>
        <v>#REF!</v>
      </c>
      <c r="D11" s="129" t="e">
        <f t="shared" si="1"/>
        <v>#REF!</v>
      </c>
      <c r="E11" s="129" t="e">
        <f t="shared" si="1"/>
        <v>#REF!</v>
      </c>
      <c r="F11" s="129" t="e">
        <f t="shared" si="1"/>
        <v>#REF!</v>
      </c>
      <c r="G11" s="129" t="e">
        <f t="shared" si="1"/>
        <v>#REF!</v>
      </c>
      <c r="H11" s="129" t="e">
        <f t="shared" si="1"/>
        <v>#REF!</v>
      </c>
      <c r="I11" s="129" t="e">
        <f t="shared" si="1"/>
        <v>#REF!</v>
      </c>
      <c r="J11" s="129" t="e">
        <f t="shared" si="1"/>
        <v>#REF!</v>
      </c>
      <c r="K11" s="129" t="e">
        <f t="shared" si="1"/>
        <v>#REF!</v>
      </c>
    </row>
    <row r="12" spans="1:11">
      <c r="A12" s="125">
        <v>2020</v>
      </c>
      <c r="B12" s="128" t="e">
        <f t="shared" ref="B12" si="2">SUM(C12:K12)</f>
        <v>#REF!</v>
      </c>
      <c r="C12" s="129" t="e">
        <f t="shared" ref="C12:K12" si="3">C6/$B$9</f>
        <v>#REF!</v>
      </c>
      <c r="D12" s="129" t="e">
        <f t="shared" si="3"/>
        <v>#REF!</v>
      </c>
      <c r="E12" s="129" t="e">
        <f t="shared" si="3"/>
        <v>#REF!</v>
      </c>
      <c r="F12" s="129" t="e">
        <f t="shared" si="3"/>
        <v>#REF!</v>
      </c>
      <c r="G12" s="129" t="e">
        <f t="shared" si="3"/>
        <v>#REF!</v>
      </c>
      <c r="H12" s="129" t="e">
        <f t="shared" si="3"/>
        <v>#REF!</v>
      </c>
      <c r="I12" s="129" t="e">
        <f t="shared" si="3"/>
        <v>#REF!</v>
      </c>
      <c r="J12" s="129" t="e">
        <f t="shared" si="3"/>
        <v>#REF!</v>
      </c>
      <c r="K12" s="129" t="e">
        <f t="shared" si="3"/>
        <v>#REF!</v>
      </c>
    </row>
    <row r="13" spans="1:11" s="99" customFormat="1">
      <c r="A13" s="96"/>
      <c r="B13" s="97"/>
      <c r="C13" s="98"/>
      <c r="D13" s="98"/>
      <c r="E13" s="98"/>
      <c r="F13" s="98"/>
      <c r="G13" s="98"/>
      <c r="H13" s="98"/>
      <c r="I13" s="98"/>
      <c r="J13" s="98"/>
      <c r="K13" s="98"/>
    </row>
    <row r="14" spans="1:11" s="101" customFormat="1" ht="15.75">
      <c r="A14" s="100" t="s">
        <v>374</v>
      </c>
      <c r="B14" s="97"/>
      <c r="C14" s="98"/>
      <c r="D14" s="98"/>
      <c r="E14" s="98"/>
      <c r="F14" s="98"/>
      <c r="G14" s="98"/>
      <c r="H14" s="98"/>
      <c r="I14" s="98"/>
      <c r="J14" s="98"/>
      <c r="K14" s="98"/>
    </row>
    <row r="15" spans="1:11" s="99" customFormat="1" ht="15" customHeight="1">
      <c r="A15" s="1330" t="s">
        <v>371</v>
      </c>
      <c r="B15" s="1326" t="s">
        <v>403</v>
      </c>
      <c r="C15" s="1332" t="s">
        <v>430</v>
      </c>
      <c r="D15" s="1333"/>
      <c r="E15" s="1333"/>
      <c r="F15" s="1333"/>
      <c r="G15" s="1333"/>
      <c r="H15" s="1333"/>
      <c r="I15" s="1333"/>
      <c r="J15" s="1333"/>
      <c r="K15" s="1334"/>
    </row>
    <row r="16" spans="1:11" s="99" customFormat="1" ht="12.75" customHeight="1">
      <c r="A16" s="1330"/>
      <c r="B16" s="1331"/>
      <c r="C16" s="1323" t="s">
        <v>276</v>
      </c>
      <c r="D16" s="1323" t="s">
        <v>277</v>
      </c>
      <c r="E16" s="1328" t="s">
        <v>278</v>
      </c>
      <c r="F16" s="1328"/>
      <c r="G16" s="1323" t="s">
        <v>268</v>
      </c>
      <c r="H16" s="1323"/>
      <c r="I16" s="1323" t="s">
        <v>248</v>
      </c>
      <c r="J16" s="1323" t="s">
        <v>214</v>
      </c>
      <c r="K16" s="1323" t="s">
        <v>215</v>
      </c>
    </row>
    <row r="17" spans="1:11" s="99" customFormat="1">
      <c r="A17" s="1330"/>
      <c r="B17" s="1327"/>
      <c r="C17" s="1323"/>
      <c r="D17" s="1323"/>
      <c r="E17" s="86" t="s">
        <v>269</v>
      </c>
      <c r="F17" s="86" t="s">
        <v>270</v>
      </c>
      <c r="G17" s="86" t="s">
        <v>269</v>
      </c>
      <c r="H17" s="86" t="s">
        <v>270</v>
      </c>
      <c r="I17" s="1323"/>
      <c r="J17" s="1323"/>
      <c r="K17" s="1323"/>
    </row>
    <row r="18" spans="1:11" ht="25.5">
      <c r="A18" s="8" t="s">
        <v>375</v>
      </c>
      <c r="B18" s="119"/>
      <c r="C18" s="56"/>
      <c r="D18" s="56"/>
      <c r="E18" s="56"/>
      <c r="F18" s="56"/>
      <c r="G18" s="56"/>
      <c r="H18" s="56"/>
      <c r="I18" s="56"/>
      <c r="J18" s="56"/>
      <c r="K18" s="56"/>
    </row>
    <row r="19" spans="1:11" s="48" customFormat="1">
      <c r="A19" s="122">
        <v>2018</v>
      </c>
      <c r="B19" s="123"/>
      <c r="C19" s="56"/>
      <c r="D19" s="56"/>
      <c r="E19" s="56"/>
      <c r="F19" s="56"/>
      <c r="G19" s="56"/>
      <c r="H19" s="56"/>
      <c r="I19" s="56"/>
      <c r="J19" s="56"/>
      <c r="K19" s="56"/>
    </row>
    <row r="20" spans="1:11" s="48" customFormat="1">
      <c r="A20" s="122">
        <v>2019</v>
      </c>
      <c r="B20" s="123"/>
      <c r="C20" s="56" t="e">
        <f t="shared" ref="C20:K20" si="4">$B$20*C11</f>
        <v>#REF!</v>
      </c>
      <c r="D20" s="56" t="e">
        <f t="shared" si="4"/>
        <v>#REF!</v>
      </c>
      <c r="E20" s="56" t="e">
        <f t="shared" si="4"/>
        <v>#REF!</v>
      </c>
      <c r="F20" s="56" t="e">
        <f t="shared" si="4"/>
        <v>#REF!</v>
      </c>
      <c r="G20" s="56" t="e">
        <f t="shared" si="4"/>
        <v>#REF!</v>
      </c>
      <c r="H20" s="56" t="e">
        <f t="shared" si="4"/>
        <v>#REF!</v>
      </c>
      <c r="I20" s="56" t="e">
        <f t="shared" si="4"/>
        <v>#REF!</v>
      </c>
      <c r="J20" s="56" t="e">
        <f t="shared" si="4"/>
        <v>#REF!</v>
      </c>
      <c r="K20" s="56" t="e">
        <f t="shared" si="4"/>
        <v>#REF!</v>
      </c>
    </row>
    <row r="21" spans="1:11" s="48" customFormat="1">
      <c r="A21" s="122">
        <v>2020</v>
      </c>
      <c r="B21" s="123"/>
      <c r="C21" s="56" t="e">
        <f>$B$21*C12</f>
        <v>#REF!</v>
      </c>
      <c r="D21" s="381" t="e">
        <f>$B$21*D12</f>
        <v>#REF!</v>
      </c>
      <c r="E21" s="381" t="e">
        <f t="shared" ref="E21:K21" si="5">$B$21*E12</f>
        <v>#REF!</v>
      </c>
      <c r="F21" s="381" t="e">
        <f t="shared" si="5"/>
        <v>#REF!</v>
      </c>
      <c r="G21" s="381" t="e">
        <f t="shared" si="5"/>
        <v>#REF!</v>
      </c>
      <c r="H21" s="381" t="e">
        <f t="shared" si="5"/>
        <v>#REF!</v>
      </c>
      <c r="I21" s="381" t="e">
        <f t="shared" si="5"/>
        <v>#REF!</v>
      </c>
      <c r="J21" s="381" t="e">
        <f t="shared" si="5"/>
        <v>#REF!</v>
      </c>
      <c r="K21" s="381" t="e">
        <f t="shared" si="5"/>
        <v>#REF!</v>
      </c>
    </row>
    <row r="22" spans="1:11" ht="25.5">
      <c r="A22" s="8" t="s">
        <v>376</v>
      </c>
      <c r="B22" s="119"/>
      <c r="C22" s="56"/>
      <c r="D22" s="56"/>
      <c r="E22" s="56"/>
      <c r="F22" s="56"/>
      <c r="G22" s="56"/>
      <c r="H22" s="56"/>
      <c r="I22" s="56"/>
      <c r="J22" s="56"/>
      <c r="K22" s="56"/>
    </row>
    <row r="23" spans="1:11">
      <c r="A23" s="122">
        <v>2018</v>
      </c>
      <c r="B23" s="226"/>
      <c r="C23" s="231"/>
      <c r="D23" s="231"/>
      <c r="E23" s="231"/>
      <c r="F23" s="231"/>
      <c r="G23" s="231"/>
      <c r="H23" s="231"/>
      <c r="I23" s="231"/>
      <c r="J23" s="231"/>
      <c r="K23" s="231"/>
    </row>
    <row r="24" spans="1:11" s="48" customFormat="1">
      <c r="A24" s="122">
        <v>2019</v>
      </c>
      <c r="B24" s="93"/>
      <c r="C24" s="56" t="e">
        <f t="shared" ref="C24:K24" si="6">$B$24*C11</f>
        <v>#REF!</v>
      </c>
      <c r="D24" s="56" t="e">
        <f t="shared" si="6"/>
        <v>#REF!</v>
      </c>
      <c r="E24" s="56" t="e">
        <f t="shared" si="6"/>
        <v>#REF!</v>
      </c>
      <c r="F24" s="56" t="e">
        <f t="shared" si="6"/>
        <v>#REF!</v>
      </c>
      <c r="G24" s="56" t="e">
        <f t="shared" si="6"/>
        <v>#REF!</v>
      </c>
      <c r="H24" s="56" t="e">
        <f t="shared" si="6"/>
        <v>#REF!</v>
      </c>
      <c r="I24" s="56" t="e">
        <f t="shared" si="6"/>
        <v>#REF!</v>
      </c>
      <c r="J24" s="56" t="e">
        <f t="shared" si="6"/>
        <v>#REF!</v>
      </c>
      <c r="K24" s="56" t="e">
        <f t="shared" si="6"/>
        <v>#REF!</v>
      </c>
    </row>
    <row r="25" spans="1:11" s="48" customFormat="1">
      <c r="A25" s="122">
        <v>2020</v>
      </c>
      <c r="B25" s="123"/>
      <c r="C25" s="56" t="e">
        <f t="shared" ref="C25:J25" si="7">$B$25*C12</f>
        <v>#REF!</v>
      </c>
      <c r="D25" s="56" t="e">
        <f t="shared" si="7"/>
        <v>#REF!</v>
      </c>
      <c r="E25" s="56" t="e">
        <f t="shared" si="7"/>
        <v>#REF!</v>
      </c>
      <c r="F25" s="56" t="e">
        <f t="shared" si="7"/>
        <v>#REF!</v>
      </c>
      <c r="G25" s="56" t="e">
        <f t="shared" si="7"/>
        <v>#REF!</v>
      </c>
      <c r="H25" s="56" t="e">
        <f t="shared" si="7"/>
        <v>#REF!</v>
      </c>
      <c r="I25" s="56" t="e">
        <f t="shared" si="7"/>
        <v>#REF!</v>
      </c>
      <c r="J25" s="56" t="e">
        <f t="shared" si="7"/>
        <v>#REF!</v>
      </c>
      <c r="K25" s="234"/>
    </row>
    <row r="26" spans="1:11" ht="25.5">
      <c r="A26" s="8" t="s">
        <v>377</v>
      </c>
      <c r="B26" s="119"/>
      <c r="C26" s="56"/>
      <c r="D26" s="56"/>
      <c r="E26" s="56"/>
      <c r="F26" s="56"/>
      <c r="G26" s="56"/>
      <c r="H26" s="56"/>
      <c r="I26" s="56"/>
      <c r="J26" s="56"/>
      <c r="K26" s="56"/>
    </row>
    <row r="27" spans="1:11">
      <c r="A27" s="122">
        <v>2018</v>
      </c>
      <c r="B27" s="226"/>
      <c r="C27" s="231"/>
      <c r="D27" s="231"/>
      <c r="E27" s="231"/>
      <c r="F27" s="231"/>
      <c r="G27" s="231"/>
      <c r="H27" s="231"/>
      <c r="I27" s="231"/>
      <c r="J27" s="231"/>
      <c r="K27" s="231"/>
    </row>
    <row r="28" spans="1:11" s="48" customFormat="1">
      <c r="A28" s="122">
        <v>2019</v>
      </c>
      <c r="B28" s="93"/>
      <c r="C28" s="93" t="e">
        <f t="shared" ref="C28:K28" si="8">$B$28*C11</f>
        <v>#REF!</v>
      </c>
      <c r="D28" s="93" t="e">
        <f t="shared" si="8"/>
        <v>#REF!</v>
      </c>
      <c r="E28" s="93" t="e">
        <f t="shared" si="8"/>
        <v>#REF!</v>
      </c>
      <c r="F28" s="93" t="e">
        <f t="shared" si="8"/>
        <v>#REF!</v>
      </c>
      <c r="G28" s="93" t="e">
        <f t="shared" si="8"/>
        <v>#REF!</v>
      </c>
      <c r="H28" s="93" t="e">
        <f t="shared" si="8"/>
        <v>#REF!</v>
      </c>
      <c r="I28" s="93" t="e">
        <f t="shared" si="8"/>
        <v>#REF!</v>
      </c>
      <c r="J28" s="93" t="e">
        <f t="shared" si="8"/>
        <v>#REF!</v>
      </c>
      <c r="K28" s="93" t="e">
        <f t="shared" si="8"/>
        <v>#REF!</v>
      </c>
    </row>
    <row r="29" spans="1:11" s="48" customFormat="1">
      <c r="A29" s="122">
        <v>2020</v>
      </c>
      <c r="B29" s="123"/>
      <c r="C29" s="123" t="e">
        <f t="shared" ref="C29:K29" si="9">$B$29*C12</f>
        <v>#REF!</v>
      </c>
      <c r="D29" s="123" t="e">
        <f t="shared" si="9"/>
        <v>#REF!</v>
      </c>
      <c r="E29" s="123" t="e">
        <f t="shared" si="9"/>
        <v>#REF!</v>
      </c>
      <c r="F29" s="123" t="e">
        <f t="shared" si="9"/>
        <v>#REF!</v>
      </c>
      <c r="G29" s="123" t="e">
        <f t="shared" si="9"/>
        <v>#REF!</v>
      </c>
      <c r="H29" s="123" t="e">
        <f t="shared" si="9"/>
        <v>#REF!</v>
      </c>
      <c r="I29" s="123" t="e">
        <f t="shared" si="9"/>
        <v>#REF!</v>
      </c>
      <c r="J29" s="123" t="e">
        <f t="shared" si="9"/>
        <v>#REF!</v>
      </c>
      <c r="K29" s="123" t="e">
        <f t="shared" si="9"/>
        <v>#REF!</v>
      </c>
    </row>
    <row r="30" spans="1:11" ht="25.5">
      <c r="A30" s="8" t="s">
        <v>378</v>
      </c>
      <c r="B30" s="93"/>
      <c r="C30" s="94"/>
      <c r="D30" s="94"/>
      <c r="E30" s="94"/>
      <c r="F30" s="94"/>
      <c r="G30" s="94"/>
      <c r="H30" s="94"/>
      <c r="I30" s="94"/>
      <c r="J30" s="94"/>
      <c r="K30" s="94"/>
    </row>
    <row r="31" spans="1:11">
      <c r="A31" s="122">
        <v>2018</v>
      </c>
      <c r="B31" s="235"/>
      <c r="C31" s="236"/>
      <c r="D31" s="236"/>
      <c r="E31" s="236"/>
      <c r="F31" s="236"/>
      <c r="G31" s="236"/>
      <c r="H31" s="236"/>
      <c r="I31" s="236"/>
      <c r="J31" s="236"/>
      <c r="K31" s="236"/>
    </row>
    <row r="32" spans="1:11" s="48" customFormat="1">
      <c r="A32" s="122">
        <v>2019</v>
      </c>
      <c r="B32" s="123"/>
      <c r="C32" s="124"/>
      <c r="D32" s="124"/>
      <c r="E32" s="124"/>
      <c r="F32" s="124"/>
      <c r="G32" s="124"/>
      <c r="H32" s="124"/>
      <c r="I32" s="124"/>
      <c r="J32" s="124"/>
      <c r="K32" s="124"/>
    </row>
    <row r="33" spans="1:11" s="48" customFormat="1">
      <c r="A33" s="122">
        <v>2020</v>
      </c>
      <c r="B33" s="123"/>
      <c r="C33" s="124"/>
      <c r="D33" s="124"/>
      <c r="E33" s="124"/>
      <c r="F33" s="124"/>
      <c r="G33" s="124"/>
      <c r="H33" s="124"/>
      <c r="I33" s="124"/>
      <c r="J33" s="124"/>
      <c r="K33" s="124"/>
    </row>
    <row r="34" spans="1:11">
      <c r="A34" s="8" t="s">
        <v>379</v>
      </c>
      <c r="B34" s="93"/>
      <c r="C34" s="94"/>
      <c r="D34" s="94"/>
      <c r="E34" s="94"/>
      <c r="F34" s="94"/>
      <c r="G34" s="94"/>
      <c r="H34" s="94"/>
      <c r="I34" s="94"/>
      <c r="J34" s="94"/>
      <c r="K34" s="94"/>
    </row>
    <row r="35" spans="1:11" s="48" customFormat="1">
      <c r="A35" s="122">
        <v>2018</v>
      </c>
      <c r="B35" s="123"/>
      <c r="C35" s="124"/>
      <c r="D35" s="124"/>
      <c r="E35" s="124"/>
      <c r="F35" s="124"/>
      <c r="G35" s="124"/>
      <c r="H35" s="124"/>
      <c r="I35" s="124"/>
      <c r="J35" s="124"/>
      <c r="K35" s="124"/>
    </row>
    <row r="36" spans="1:11" s="48" customFormat="1">
      <c r="A36" s="122">
        <v>2019</v>
      </c>
      <c r="B36" s="123"/>
      <c r="C36" s="124"/>
      <c r="D36" s="124"/>
      <c r="E36" s="124"/>
      <c r="F36" s="124"/>
      <c r="G36" s="124"/>
      <c r="H36" s="124"/>
      <c r="I36" s="124"/>
      <c r="J36" s="124"/>
      <c r="K36" s="124"/>
    </row>
    <row r="37" spans="1:11" s="48" customFormat="1">
      <c r="A37" s="122">
        <v>2020</v>
      </c>
      <c r="B37" s="123"/>
      <c r="C37" s="124"/>
      <c r="D37" s="124"/>
      <c r="E37" s="124"/>
      <c r="F37" s="124"/>
      <c r="G37" s="124"/>
      <c r="H37" s="124"/>
      <c r="I37" s="124"/>
      <c r="J37" s="124"/>
      <c r="K37" s="124"/>
    </row>
    <row r="38" spans="1:11">
      <c r="A38" s="8" t="s">
        <v>69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</row>
    <row r="39" spans="1:11" s="48" customFormat="1">
      <c r="A39" s="122">
        <v>2018</v>
      </c>
      <c r="B39" s="123"/>
      <c r="C39" s="124"/>
      <c r="D39" s="124"/>
      <c r="E39" s="124"/>
      <c r="F39" s="124"/>
      <c r="G39" s="124"/>
      <c r="H39" s="124"/>
      <c r="I39" s="124"/>
      <c r="J39" s="124"/>
      <c r="K39" s="124"/>
    </row>
    <row r="40" spans="1:11" s="48" customFormat="1">
      <c r="A40" s="122">
        <v>2019</v>
      </c>
      <c r="B40" s="123"/>
      <c r="C40" s="124"/>
      <c r="D40" s="124"/>
      <c r="E40" s="124"/>
      <c r="F40" s="124"/>
      <c r="G40" s="124"/>
      <c r="H40" s="124"/>
      <c r="I40" s="124"/>
      <c r="J40" s="124"/>
      <c r="K40" s="124"/>
    </row>
    <row r="41" spans="1:11" s="48" customFormat="1">
      <c r="A41" s="122">
        <v>2020</v>
      </c>
      <c r="B41" s="123"/>
      <c r="C41" s="124"/>
      <c r="D41" s="124"/>
      <c r="E41" s="124"/>
      <c r="F41" s="124"/>
      <c r="G41" s="124"/>
      <c r="H41" s="124"/>
      <c r="I41" s="124"/>
      <c r="J41" s="124"/>
      <c r="K41" s="124"/>
    </row>
    <row r="42" spans="1:11">
      <c r="A42" s="102" t="s">
        <v>275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</row>
    <row r="43" spans="1:11" s="48" customFormat="1" ht="13.5">
      <c r="A43" s="126">
        <v>2018</v>
      </c>
      <c r="B43" s="127">
        <f t="shared" ref="B43:K43" si="10">SUM(B19,B23,B27,B31,B35,B39)</f>
        <v>0</v>
      </c>
      <c r="C43" s="127">
        <f t="shared" si="10"/>
        <v>0</v>
      </c>
      <c r="D43" s="127">
        <f t="shared" si="10"/>
        <v>0</v>
      </c>
      <c r="E43" s="127">
        <f t="shared" si="10"/>
        <v>0</v>
      </c>
      <c r="F43" s="127">
        <f t="shared" si="10"/>
        <v>0</v>
      </c>
      <c r="G43" s="127">
        <f t="shared" si="10"/>
        <v>0</v>
      </c>
      <c r="H43" s="127">
        <f t="shared" si="10"/>
        <v>0</v>
      </c>
      <c r="I43" s="127">
        <f t="shared" si="10"/>
        <v>0</v>
      </c>
      <c r="J43" s="127">
        <f t="shared" si="10"/>
        <v>0</v>
      </c>
      <c r="K43" s="127">
        <f t="shared" si="10"/>
        <v>0</v>
      </c>
    </row>
    <row r="44" spans="1:11" s="48" customFormat="1" ht="13.5">
      <c r="A44" s="126">
        <v>2019</v>
      </c>
      <c r="B44" s="127">
        <f t="shared" ref="B44:K44" si="11">SUM(B20,B24,B28,B32,B36,B40)</f>
        <v>0</v>
      </c>
      <c r="C44" s="127" t="e">
        <f t="shared" si="11"/>
        <v>#REF!</v>
      </c>
      <c r="D44" s="127" t="e">
        <f t="shared" si="11"/>
        <v>#REF!</v>
      </c>
      <c r="E44" s="127" t="e">
        <f t="shared" si="11"/>
        <v>#REF!</v>
      </c>
      <c r="F44" s="127" t="e">
        <f t="shared" si="11"/>
        <v>#REF!</v>
      </c>
      <c r="G44" s="127" t="e">
        <f t="shared" si="11"/>
        <v>#REF!</v>
      </c>
      <c r="H44" s="127" t="e">
        <f t="shared" si="11"/>
        <v>#REF!</v>
      </c>
      <c r="I44" s="127" t="e">
        <f t="shared" si="11"/>
        <v>#REF!</v>
      </c>
      <c r="J44" s="127" t="e">
        <f t="shared" si="11"/>
        <v>#REF!</v>
      </c>
      <c r="K44" s="127" t="e">
        <f t="shared" si="11"/>
        <v>#REF!</v>
      </c>
    </row>
    <row r="45" spans="1:11" s="48" customFormat="1" ht="13.5">
      <c r="A45" s="126">
        <v>2020</v>
      </c>
      <c r="B45" s="127">
        <f t="shared" ref="B45:K45" si="12">SUM(B21,B25,B29,B33,B37,B41)</f>
        <v>0</v>
      </c>
      <c r="C45" s="127" t="e">
        <f t="shared" si="12"/>
        <v>#REF!</v>
      </c>
      <c r="D45" s="127" t="e">
        <f t="shared" si="12"/>
        <v>#REF!</v>
      </c>
      <c r="E45" s="127" t="e">
        <f t="shared" si="12"/>
        <v>#REF!</v>
      </c>
      <c r="F45" s="127" t="e">
        <f t="shared" si="12"/>
        <v>#REF!</v>
      </c>
      <c r="G45" s="127" t="e">
        <f t="shared" si="12"/>
        <v>#REF!</v>
      </c>
      <c r="H45" s="127" t="e">
        <f t="shared" si="12"/>
        <v>#REF!</v>
      </c>
      <c r="I45" s="127" t="e">
        <f t="shared" si="12"/>
        <v>#REF!</v>
      </c>
      <c r="J45" s="127" t="e">
        <f t="shared" si="12"/>
        <v>#REF!</v>
      </c>
      <c r="K45" s="127" t="e">
        <f t="shared" si="12"/>
        <v>#REF!</v>
      </c>
    </row>
  </sheetData>
  <mergeCells count="21">
    <mergeCell ref="B8:K8"/>
    <mergeCell ref="B9:K9"/>
    <mergeCell ref="K16:K17"/>
    <mergeCell ref="A15:A17"/>
    <mergeCell ref="B15:B17"/>
    <mergeCell ref="C15:K15"/>
    <mergeCell ref="C16:C17"/>
    <mergeCell ref="D16:D17"/>
    <mergeCell ref="E16:F16"/>
    <mergeCell ref="G16:H16"/>
    <mergeCell ref="I16:I17"/>
    <mergeCell ref="J16:J17"/>
    <mergeCell ref="K2:K3"/>
    <mergeCell ref="A2:A3"/>
    <mergeCell ref="B2:B3"/>
    <mergeCell ref="J2:J3"/>
    <mergeCell ref="C2:C3"/>
    <mergeCell ref="D2:D3"/>
    <mergeCell ref="E2:F2"/>
    <mergeCell ref="G2:H2"/>
    <mergeCell ref="I2:I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J7" sqref="J7"/>
    </sheetView>
  </sheetViews>
  <sheetFormatPr defaultRowHeight="15"/>
  <cols>
    <col min="1" max="1" width="30.85546875" style="1" customWidth="1"/>
    <col min="2" max="11" width="16.5703125" style="1" customWidth="1"/>
    <col min="12" max="12" width="9.140625" style="45"/>
    <col min="13" max="16384" width="9.140625" style="1"/>
  </cols>
  <sheetData>
    <row r="1" spans="1:12" ht="18.75">
      <c r="A1" s="46" t="s">
        <v>282</v>
      </c>
    </row>
    <row r="3" spans="1:12" ht="15" customHeight="1">
      <c r="A3" s="1338"/>
      <c r="B3" s="1337" t="s">
        <v>275</v>
      </c>
      <c r="C3" s="1337" t="s">
        <v>276</v>
      </c>
      <c r="D3" s="1337" t="s">
        <v>277</v>
      </c>
      <c r="E3" s="1339" t="s">
        <v>278</v>
      </c>
      <c r="F3" s="1339"/>
      <c r="G3" s="1337" t="s">
        <v>268</v>
      </c>
      <c r="H3" s="1337"/>
      <c r="I3" s="1335" t="s">
        <v>248</v>
      </c>
      <c r="J3" s="1337" t="s">
        <v>214</v>
      </c>
      <c r="K3" s="1337" t="s">
        <v>215</v>
      </c>
    </row>
    <row r="4" spans="1:12">
      <c r="A4" s="1338"/>
      <c r="B4" s="1337"/>
      <c r="C4" s="1337"/>
      <c r="D4" s="1337"/>
      <c r="E4" s="491" t="s">
        <v>269</v>
      </c>
      <c r="F4" s="491" t="s">
        <v>270</v>
      </c>
      <c r="G4" s="491" t="s">
        <v>269</v>
      </c>
      <c r="H4" s="491" t="s">
        <v>270</v>
      </c>
      <c r="I4" s="1336"/>
      <c r="J4" s="1337"/>
      <c r="K4" s="1337"/>
    </row>
    <row r="5" spans="1:12">
      <c r="A5" s="237" t="s">
        <v>283</v>
      </c>
      <c r="B5" s="492"/>
      <c r="C5" s="492"/>
      <c r="D5" s="492"/>
      <c r="E5" s="493"/>
      <c r="F5" s="493"/>
      <c r="G5" s="493"/>
      <c r="H5" s="493"/>
      <c r="I5" s="493"/>
      <c r="J5" s="492"/>
      <c r="K5" s="492"/>
    </row>
    <row r="6" spans="1:12" s="10" customFormat="1" ht="14.25">
      <c r="A6" s="494" t="s">
        <v>537</v>
      </c>
      <c r="B6" s="495">
        <f>SUM(C6:K6)</f>
        <v>0</v>
      </c>
      <c r="C6" s="495">
        <f t="shared" ref="C6:K8" si="0">C10+C15</f>
        <v>0</v>
      </c>
      <c r="D6" s="495">
        <f t="shared" si="0"/>
        <v>0</v>
      </c>
      <c r="E6" s="495">
        <f t="shared" si="0"/>
        <v>0</v>
      </c>
      <c r="F6" s="495">
        <f t="shared" si="0"/>
        <v>0</v>
      </c>
      <c r="G6" s="495">
        <f t="shared" si="0"/>
        <v>0</v>
      </c>
      <c r="H6" s="495">
        <f t="shared" si="0"/>
        <v>0</v>
      </c>
      <c r="I6" s="495">
        <f t="shared" si="0"/>
        <v>0</v>
      </c>
      <c r="J6" s="495">
        <f>J10+J15</f>
        <v>0</v>
      </c>
      <c r="K6" s="495">
        <f t="shared" si="0"/>
        <v>0</v>
      </c>
      <c r="L6" s="496"/>
    </row>
    <row r="7" spans="1:12" s="10" customFormat="1" ht="14.25">
      <c r="A7" s="494" t="s">
        <v>538</v>
      </c>
      <c r="B7" s="495">
        <f>SUM(C7:K7)</f>
        <v>0</v>
      </c>
      <c r="C7" s="495">
        <f t="shared" si="0"/>
        <v>0</v>
      </c>
      <c r="D7" s="495">
        <f t="shared" si="0"/>
        <v>0</v>
      </c>
      <c r="E7" s="495">
        <f t="shared" si="0"/>
        <v>0</v>
      </c>
      <c r="F7" s="495">
        <f t="shared" si="0"/>
        <v>0</v>
      </c>
      <c r="G7" s="495">
        <f t="shared" si="0"/>
        <v>0</v>
      </c>
      <c r="H7" s="495">
        <f t="shared" si="0"/>
        <v>0</v>
      </c>
      <c r="I7" s="495">
        <f t="shared" si="0"/>
        <v>0</v>
      </c>
      <c r="J7" s="495">
        <f t="shared" si="0"/>
        <v>0</v>
      </c>
      <c r="K7" s="495">
        <f t="shared" si="0"/>
        <v>0</v>
      </c>
      <c r="L7" s="496"/>
    </row>
    <row r="8" spans="1:12" s="10" customFormat="1" ht="14.25">
      <c r="A8" s="494" t="s">
        <v>539</v>
      </c>
      <c r="B8" s="495">
        <f>SUM(C8:K8)</f>
        <v>0</v>
      </c>
      <c r="C8" s="495">
        <f t="shared" si="0"/>
        <v>0</v>
      </c>
      <c r="D8" s="495">
        <f t="shared" si="0"/>
        <v>0</v>
      </c>
      <c r="E8" s="495">
        <f t="shared" si="0"/>
        <v>0</v>
      </c>
      <c r="F8" s="495">
        <f t="shared" si="0"/>
        <v>0</v>
      </c>
      <c r="G8" s="495">
        <f t="shared" si="0"/>
        <v>0</v>
      </c>
      <c r="H8" s="495">
        <f t="shared" si="0"/>
        <v>0</v>
      </c>
      <c r="I8" s="495">
        <f t="shared" si="0"/>
        <v>0</v>
      </c>
      <c r="J8" s="495">
        <f t="shared" si="0"/>
        <v>0</v>
      </c>
      <c r="K8" s="495">
        <f t="shared" si="0"/>
        <v>0</v>
      </c>
      <c r="L8" s="496"/>
    </row>
    <row r="9" spans="1:12">
      <c r="A9" s="497" t="s">
        <v>279</v>
      </c>
      <c r="B9" s="382"/>
      <c r="C9" s="382"/>
      <c r="D9" s="382"/>
      <c r="E9" s="382"/>
      <c r="F9" s="382"/>
      <c r="G9" s="382"/>
      <c r="H9" s="382"/>
      <c r="I9" s="382"/>
      <c r="J9" s="382"/>
      <c r="K9" s="382"/>
    </row>
    <row r="10" spans="1:12">
      <c r="A10" s="271" t="s">
        <v>537</v>
      </c>
      <c r="B10" s="217">
        <f>SUM(C10:K10)</f>
        <v>0</v>
      </c>
      <c r="C10" s="217"/>
      <c r="D10" s="217"/>
      <c r="E10" s="217"/>
      <c r="F10" s="217"/>
      <c r="G10" s="217"/>
      <c r="H10" s="217"/>
      <c r="I10" s="217"/>
      <c r="J10" s="217"/>
      <c r="K10" s="217"/>
    </row>
    <row r="11" spans="1:12">
      <c r="A11" s="271" t="s">
        <v>538</v>
      </c>
      <c r="B11" s="217">
        <f>SUM(C11:K11)</f>
        <v>0</v>
      </c>
      <c r="C11" s="217"/>
      <c r="D11" s="217"/>
      <c r="E11" s="217"/>
      <c r="F11" s="217"/>
      <c r="G11" s="217"/>
      <c r="H11" s="217"/>
      <c r="I11" s="217"/>
      <c r="J11" s="217"/>
      <c r="K11" s="217"/>
    </row>
    <row r="12" spans="1:12">
      <c r="A12" s="271" t="s">
        <v>539</v>
      </c>
      <c r="B12" s="217">
        <f>SUM(C12:K12)</f>
        <v>0</v>
      </c>
      <c r="C12" s="217"/>
      <c r="D12" s="217"/>
      <c r="E12" s="217"/>
      <c r="F12" s="217"/>
      <c r="G12" s="217"/>
      <c r="H12" s="217"/>
      <c r="I12" s="217"/>
      <c r="J12" s="217"/>
      <c r="K12" s="217"/>
    </row>
    <row r="13" spans="1:12" s="10" customFormat="1" ht="14.25">
      <c r="A13" s="494" t="s">
        <v>281</v>
      </c>
      <c r="B13" s="218"/>
      <c r="C13" s="246">
        <f t="shared" ref="C13:K13" si="1">IF(AVERAGE(C6:C7)=0,0,AVERAGE(C10:C11)/AVERAGE(C6:C7))</f>
        <v>0</v>
      </c>
      <c r="D13" s="246">
        <f t="shared" si="1"/>
        <v>0</v>
      </c>
      <c r="E13" s="246">
        <f t="shared" si="1"/>
        <v>0</v>
      </c>
      <c r="F13" s="246">
        <f t="shared" si="1"/>
        <v>0</v>
      </c>
      <c r="G13" s="246">
        <f t="shared" si="1"/>
        <v>0</v>
      </c>
      <c r="H13" s="246">
        <f t="shared" si="1"/>
        <v>0</v>
      </c>
      <c r="I13" s="246">
        <f t="shared" si="1"/>
        <v>0</v>
      </c>
      <c r="J13" s="246">
        <f t="shared" si="1"/>
        <v>0</v>
      </c>
      <c r="K13" s="246">
        <f t="shared" si="1"/>
        <v>0</v>
      </c>
      <c r="L13" s="496"/>
    </row>
    <row r="14" spans="1:12">
      <c r="A14" s="497" t="s">
        <v>280</v>
      </c>
      <c r="B14" s="382"/>
      <c r="C14" s="382"/>
      <c r="D14" s="382"/>
      <c r="E14" s="382"/>
      <c r="F14" s="382"/>
      <c r="G14" s="382"/>
      <c r="H14" s="382"/>
      <c r="I14" s="382"/>
      <c r="J14" s="382"/>
      <c r="K14" s="382"/>
    </row>
    <row r="15" spans="1:12">
      <c r="A15" s="271" t="s">
        <v>537</v>
      </c>
      <c r="B15" s="498">
        <f>SUM(C15:K15)</f>
        <v>0</v>
      </c>
      <c r="C15" s="498"/>
      <c r="D15" s="498"/>
      <c r="E15" s="498"/>
      <c r="F15" s="498"/>
      <c r="G15" s="498"/>
      <c r="H15" s="498"/>
      <c r="I15" s="498"/>
      <c r="J15" s="498"/>
      <c r="K15" s="498"/>
    </row>
    <row r="16" spans="1:12">
      <c r="A16" s="271" t="s">
        <v>538</v>
      </c>
      <c r="B16" s="498">
        <f>SUM(C16:K16)</f>
        <v>0</v>
      </c>
      <c r="C16" s="498"/>
      <c r="D16" s="498"/>
      <c r="E16" s="498"/>
      <c r="F16" s="498"/>
      <c r="G16" s="498"/>
      <c r="H16" s="498"/>
      <c r="I16" s="498"/>
      <c r="J16" s="498"/>
      <c r="K16" s="498"/>
    </row>
    <row r="17" spans="1:12">
      <c r="A17" s="271" t="s">
        <v>539</v>
      </c>
      <c r="B17" s="498">
        <f>SUM(C17:K17)</f>
        <v>0</v>
      </c>
      <c r="C17" s="498"/>
      <c r="D17" s="498"/>
      <c r="E17" s="498"/>
      <c r="F17" s="498"/>
      <c r="G17" s="498"/>
      <c r="H17" s="498"/>
      <c r="I17" s="498"/>
      <c r="J17" s="498"/>
      <c r="K17" s="498"/>
    </row>
    <row r="18" spans="1:12" s="10" customFormat="1" ht="14.25">
      <c r="A18" s="494" t="s">
        <v>281</v>
      </c>
      <c r="B18" s="218"/>
      <c r="C18" s="246">
        <f>1-C13</f>
        <v>1</v>
      </c>
      <c r="D18" s="246">
        <f t="shared" ref="D18:K18" si="2">1-D13</f>
        <v>1</v>
      </c>
      <c r="E18" s="246">
        <f t="shared" si="2"/>
        <v>1</v>
      </c>
      <c r="F18" s="246">
        <f t="shared" si="2"/>
        <v>1</v>
      </c>
      <c r="G18" s="246">
        <f t="shared" si="2"/>
        <v>1</v>
      </c>
      <c r="H18" s="246">
        <f t="shared" si="2"/>
        <v>1</v>
      </c>
      <c r="I18" s="246">
        <f>1-I13</f>
        <v>1</v>
      </c>
      <c r="J18" s="246">
        <f>1-J13</f>
        <v>1</v>
      </c>
      <c r="K18" s="246">
        <f t="shared" si="2"/>
        <v>1</v>
      </c>
      <c r="L18" s="496"/>
    </row>
    <row r="20" spans="1:12">
      <c r="C20" s="55"/>
      <c r="D20" s="55"/>
      <c r="E20" s="54"/>
      <c r="F20" s="54"/>
    </row>
    <row r="21" spans="1:12">
      <c r="C21" s="54"/>
      <c r="D21" s="54"/>
      <c r="E21" s="54"/>
      <c r="F21" s="54"/>
    </row>
  </sheetData>
  <mergeCells count="9">
    <mergeCell ref="I3:I4"/>
    <mergeCell ref="J3:J4"/>
    <mergeCell ref="K3:K4"/>
    <mergeCell ref="A3:A4"/>
    <mergeCell ref="B3:B4"/>
    <mergeCell ref="C3:C4"/>
    <mergeCell ref="D3:D4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P22"/>
  <sheetViews>
    <sheetView workbookViewId="0">
      <selection activeCell="C44" sqref="C44"/>
    </sheetView>
  </sheetViews>
  <sheetFormatPr defaultRowHeight="12"/>
  <cols>
    <col min="1" max="1" width="3" style="38" customWidth="1"/>
    <col min="2" max="2" width="42" style="35" customWidth="1"/>
    <col min="3" max="4" width="10.42578125" style="35" customWidth="1"/>
    <col min="5" max="5" width="13" style="35" customWidth="1"/>
    <col min="6" max="6" width="14.85546875" style="35" customWidth="1"/>
    <col min="7" max="11" width="9.140625" style="35"/>
    <col min="12" max="12" width="10.42578125" style="35" customWidth="1"/>
    <col min="13" max="250" width="9.140625" style="35"/>
    <col min="251" max="251" width="3" style="35" customWidth="1"/>
    <col min="252" max="252" width="42" style="35" customWidth="1"/>
    <col min="253" max="254" width="10.42578125" style="35" customWidth="1"/>
    <col min="255" max="255" width="10" style="35" customWidth="1"/>
    <col min="256" max="256" width="14.85546875" style="35" customWidth="1"/>
    <col min="257" max="506" width="9.140625" style="35"/>
    <col min="507" max="507" width="3" style="35" customWidth="1"/>
    <col min="508" max="508" width="42" style="35" customWidth="1"/>
    <col min="509" max="510" width="10.42578125" style="35" customWidth="1"/>
    <col min="511" max="511" width="10" style="35" customWidth="1"/>
    <col min="512" max="512" width="14.85546875" style="35" customWidth="1"/>
    <col min="513" max="762" width="9.140625" style="35"/>
    <col min="763" max="763" width="3" style="35" customWidth="1"/>
    <col min="764" max="764" width="42" style="35" customWidth="1"/>
    <col min="765" max="766" width="10.42578125" style="35" customWidth="1"/>
    <col min="767" max="767" width="10" style="35" customWidth="1"/>
    <col min="768" max="768" width="14.85546875" style="35" customWidth="1"/>
    <col min="769" max="1018" width="9.140625" style="35"/>
    <col min="1019" max="1019" width="3" style="35" customWidth="1"/>
    <col min="1020" max="1020" width="42" style="35" customWidth="1"/>
    <col min="1021" max="1022" width="10.42578125" style="35" customWidth="1"/>
    <col min="1023" max="1023" width="10" style="35" customWidth="1"/>
    <col min="1024" max="1024" width="14.85546875" style="35" customWidth="1"/>
    <col min="1025" max="1274" width="9.140625" style="35"/>
    <col min="1275" max="1275" width="3" style="35" customWidth="1"/>
    <col min="1276" max="1276" width="42" style="35" customWidth="1"/>
    <col min="1277" max="1278" width="10.42578125" style="35" customWidth="1"/>
    <col min="1279" max="1279" width="10" style="35" customWidth="1"/>
    <col min="1280" max="1280" width="14.85546875" style="35" customWidth="1"/>
    <col min="1281" max="1530" width="9.140625" style="35"/>
    <col min="1531" max="1531" width="3" style="35" customWidth="1"/>
    <col min="1532" max="1532" width="42" style="35" customWidth="1"/>
    <col min="1533" max="1534" width="10.42578125" style="35" customWidth="1"/>
    <col min="1535" max="1535" width="10" style="35" customWidth="1"/>
    <col min="1536" max="1536" width="14.85546875" style="35" customWidth="1"/>
    <col min="1537" max="1786" width="9.140625" style="35"/>
    <col min="1787" max="1787" width="3" style="35" customWidth="1"/>
    <col min="1788" max="1788" width="42" style="35" customWidth="1"/>
    <col min="1789" max="1790" width="10.42578125" style="35" customWidth="1"/>
    <col min="1791" max="1791" width="10" style="35" customWidth="1"/>
    <col min="1792" max="1792" width="14.85546875" style="35" customWidth="1"/>
    <col min="1793" max="2042" width="9.140625" style="35"/>
    <col min="2043" max="2043" width="3" style="35" customWidth="1"/>
    <col min="2044" max="2044" width="42" style="35" customWidth="1"/>
    <col min="2045" max="2046" width="10.42578125" style="35" customWidth="1"/>
    <col min="2047" max="2047" width="10" style="35" customWidth="1"/>
    <col min="2048" max="2048" width="14.85546875" style="35" customWidth="1"/>
    <col min="2049" max="2298" width="9.140625" style="35"/>
    <col min="2299" max="2299" width="3" style="35" customWidth="1"/>
    <col min="2300" max="2300" width="42" style="35" customWidth="1"/>
    <col min="2301" max="2302" width="10.42578125" style="35" customWidth="1"/>
    <col min="2303" max="2303" width="10" style="35" customWidth="1"/>
    <col min="2304" max="2304" width="14.85546875" style="35" customWidth="1"/>
    <col min="2305" max="2554" width="9.140625" style="35"/>
    <col min="2555" max="2555" width="3" style="35" customWidth="1"/>
    <col min="2556" max="2556" width="42" style="35" customWidth="1"/>
    <col min="2557" max="2558" width="10.42578125" style="35" customWidth="1"/>
    <col min="2559" max="2559" width="10" style="35" customWidth="1"/>
    <col min="2560" max="2560" width="14.85546875" style="35" customWidth="1"/>
    <col min="2561" max="2810" width="9.140625" style="35"/>
    <col min="2811" max="2811" width="3" style="35" customWidth="1"/>
    <col min="2812" max="2812" width="42" style="35" customWidth="1"/>
    <col min="2813" max="2814" width="10.42578125" style="35" customWidth="1"/>
    <col min="2815" max="2815" width="10" style="35" customWidth="1"/>
    <col min="2816" max="2816" width="14.85546875" style="35" customWidth="1"/>
    <col min="2817" max="3066" width="9.140625" style="35"/>
    <col min="3067" max="3067" width="3" style="35" customWidth="1"/>
    <col min="3068" max="3068" width="42" style="35" customWidth="1"/>
    <col min="3069" max="3070" width="10.42578125" style="35" customWidth="1"/>
    <col min="3071" max="3071" width="10" style="35" customWidth="1"/>
    <col min="3072" max="3072" width="14.85546875" style="35" customWidth="1"/>
    <col min="3073" max="3322" width="9.140625" style="35"/>
    <col min="3323" max="3323" width="3" style="35" customWidth="1"/>
    <col min="3324" max="3324" width="42" style="35" customWidth="1"/>
    <col min="3325" max="3326" width="10.42578125" style="35" customWidth="1"/>
    <col min="3327" max="3327" width="10" style="35" customWidth="1"/>
    <col min="3328" max="3328" width="14.85546875" style="35" customWidth="1"/>
    <col min="3329" max="3578" width="9.140625" style="35"/>
    <col min="3579" max="3579" width="3" style="35" customWidth="1"/>
    <col min="3580" max="3580" width="42" style="35" customWidth="1"/>
    <col min="3581" max="3582" width="10.42578125" style="35" customWidth="1"/>
    <col min="3583" max="3583" width="10" style="35" customWidth="1"/>
    <col min="3584" max="3584" width="14.85546875" style="35" customWidth="1"/>
    <col min="3585" max="3834" width="9.140625" style="35"/>
    <col min="3835" max="3835" width="3" style="35" customWidth="1"/>
    <col min="3836" max="3836" width="42" style="35" customWidth="1"/>
    <col min="3837" max="3838" width="10.42578125" style="35" customWidth="1"/>
    <col min="3839" max="3839" width="10" style="35" customWidth="1"/>
    <col min="3840" max="3840" width="14.85546875" style="35" customWidth="1"/>
    <col min="3841" max="4090" width="9.140625" style="35"/>
    <col min="4091" max="4091" width="3" style="35" customWidth="1"/>
    <col min="4092" max="4092" width="42" style="35" customWidth="1"/>
    <col min="4093" max="4094" width="10.42578125" style="35" customWidth="1"/>
    <col min="4095" max="4095" width="10" style="35" customWidth="1"/>
    <col min="4096" max="4096" width="14.85546875" style="35" customWidth="1"/>
    <col min="4097" max="4346" width="9.140625" style="35"/>
    <col min="4347" max="4347" width="3" style="35" customWidth="1"/>
    <col min="4348" max="4348" width="42" style="35" customWidth="1"/>
    <col min="4349" max="4350" width="10.42578125" style="35" customWidth="1"/>
    <col min="4351" max="4351" width="10" style="35" customWidth="1"/>
    <col min="4352" max="4352" width="14.85546875" style="35" customWidth="1"/>
    <col min="4353" max="4602" width="9.140625" style="35"/>
    <col min="4603" max="4603" width="3" style="35" customWidth="1"/>
    <col min="4604" max="4604" width="42" style="35" customWidth="1"/>
    <col min="4605" max="4606" width="10.42578125" style="35" customWidth="1"/>
    <col min="4607" max="4607" width="10" style="35" customWidth="1"/>
    <col min="4608" max="4608" width="14.85546875" style="35" customWidth="1"/>
    <col min="4609" max="4858" width="9.140625" style="35"/>
    <col min="4859" max="4859" width="3" style="35" customWidth="1"/>
    <col min="4860" max="4860" width="42" style="35" customWidth="1"/>
    <col min="4861" max="4862" width="10.42578125" style="35" customWidth="1"/>
    <col min="4863" max="4863" width="10" style="35" customWidth="1"/>
    <col min="4864" max="4864" width="14.85546875" style="35" customWidth="1"/>
    <col min="4865" max="5114" width="9.140625" style="35"/>
    <col min="5115" max="5115" width="3" style="35" customWidth="1"/>
    <col min="5116" max="5116" width="42" style="35" customWidth="1"/>
    <col min="5117" max="5118" width="10.42578125" style="35" customWidth="1"/>
    <col min="5119" max="5119" width="10" style="35" customWidth="1"/>
    <col min="5120" max="5120" width="14.85546875" style="35" customWidth="1"/>
    <col min="5121" max="5370" width="9.140625" style="35"/>
    <col min="5371" max="5371" width="3" style="35" customWidth="1"/>
    <col min="5372" max="5372" width="42" style="35" customWidth="1"/>
    <col min="5373" max="5374" width="10.42578125" style="35" customWidth="1"/>
    <col min="5375" max="5375" width="10" style="35" customWidth="1"/>
    <col min="5376" max="5376" width="14.85546875" style="35" customWidth="1"/>
    <col min="5377" max="5626" width="9.140625" style="35"/>
    <col min="5627" max="5627" width="3" style="35" customWidth="1"/>
    <col min="5628" max="5628" width="42" style="35" customWidth="1"/>
    <col min="5629" max="5630" width="10.42578125" style="35" customWidth="1"/>
    <col min="5631" max="5631" width="10" style="35" customWidth="1"/>
    <col min="5632" max="5632" width="14.85546875" style="35" customWidth="1"/>
    <col min="5633" max="5882" width="9.140625" style="35"/>
    <col min="5883" max="5883" width="3" style="35" customWidth="1"/>
    <col min="5884" max="5884" width="42" style="35" customWidth="1"/>
    <col min="5885" max="5886" width="10.42578125" style="35" customWidth="1"/>
    <col min="5887" max="5887" width="10" style="35" customWidth="1"/>
    <col min="5888" max="5888" width="14.85546875" style="35" customWidth="1"/>
    <col min="5889" max="6138" width="9.140625" style="35"/>
    <col min="6139" max="6139" width="3" style="35" customWidth="1"/>
    <col min="6140" max="6140" width="42" style="35" customWidth="1"/>
    <col min="6141" max="6142" width="10.42578125" style="35" customWidth="1"/>
    <col min="6143" max="6143" width="10" style="35" customWidth="1"/>
    <col min="6144" max="6144" width="14.85546875" style="35" customWidth="1"/>
    <col min="6145" max="6394" width="9.140625" style="35"/>
    <col min="6395" max="6395" width="3" style="35" customWidth="1"/>
    <col min="6396" max="6396" width="42" style="35" customWidth="1"/>
    <col min="6397" max="6398" width="10.42578125" style="35" customWidth="1"/>
    <col min="6399" max="6399" width="10" style="35" customWidth="1"/>
    <col min="6400" max="6400" width="14.85546875" style="35" customWidth="1"/>
    <col min="6401" max="6650" width="9.140625" style="35"/>
    <col min="6651" max="6651" width="3" style="35" customWidth="1"/>
    <col min="6652" max="6652" width="42" style="35" customWidth="1"/>
    <col min="6653" max="6654" width="10.42578125" style="35" customWidth="1"/>
    <col min="6655" max="6655" width="10" style="35" customWidth="1"/>
    <col min="6656" max="6656" width="14.85546875" style="35" customWidth="1"/>
    <col min="6657" max="6906" width="9.140625" style="35"/>
    <col min="6907" max="6907" width="3" style="35" customWidth="1"/>
    <col min="6908" max="6908" width="42" style="35" customWidth="1"/>
    <col min="6909" max="6910" width="10.42578125" style="35" customWidth="1"/>
    <col min="6911" max="6911" width="10" style="35" customWidth="1"/>
    <col min="6912" max="6912" width="14.85546875" style="35" customWidth="1"/>
    <col min="6913" max="7162" width="9.140625" style="35"/>
    <col min="7163" max="7163" width="3" style="35" customWidth="1"/>
    <col min="7164" max="7164" width="42" style="35" customWidth="1"/>
    <col min="7165" max="7166" width="10.42578125" style="35" customWidth="1"/>
    <col min="7167" max="7167" width="10" style="35" customWidth="1"/>
    <col min="7168" max="7168" width="14.85546875" style="35" customWidth="1"/>
    <col min="7169" max="7418" width="9.140625" style="35"/>
    <col min="7419" max="7419" width="3" style="35" customWidth="1"/>
    <col min="7420" max="7420" width="42" style="35" customWidth="1"/>
    <col min="7421" max="7422" width="10.42578125" style="35" customWidth="1"/>
    <col min="7423" max="7423" width="10" style="35" customWidth="1"/>
    <col min="7424" max="7424" width="14.85546875" style="35" customWidth="1"/>
    <col min="7425" max="7674" width="9.140625" style="35"/>
    <col min="7675" max="7675" width="3" style="35" customWidth="1"/>
    <col min="7676" max="7676" width="42" style="35" customWidth="1"/>
    <col min="7677" max="7678" width="10.42578125" style="35" customWidth="1"/>
    <col min="7679" max="7679" width="10" style="35" customWidth="1"/>
    <col min="7680" max="7680" width="14.85546875" style="35" customWidth="1"/>
    <col min="7681" max="7930" width="9.140625" style="35"/>
    <col min="7931" max="7931" width="3" style="35" customWidth="1"/>
    <col min="7932" max="7932" width="42" style="35" customWidth="1"/>
    <col min="7933" max="7934" width="10.42578125" style="35" customWidth="1"/>
    <col min="7935" max="7935" width="10" style="35" customWidth="1"/>
    <col min="7936" max="7936" width="14.85546875" style="35" customWidth="1"/>
    <col min="7937" max="8186" width="9.140625" style="35"/>
    <col min="8187" max="8187" width="3" style="35" customWidth="1"/>
    <col min="8188" max="8188" width="42" style="35" customWidth="1"/>
    <col min="8189" max="8190" width="10.42578125" style="35" customWidth="1"/>
    <col min="8191" max="8191" width="10" style="35" customWidth="1"/>
    <col min="8192" max="8192" width="14.85546875" style="35" customWidth="1"/>
    <col min="8193" max="8442" width="9.140625" style="35"/>
    <col min="8443" max="8443" width="3" style="35" customWidth="1"/>
    <col min="8444" max="8444" width="42" style="35" customWidth="1"/>
    <col min="8445" max="8446" width="10.42578125" style="35" customWidth="1"/>
    <col min="8447" max="8447" width="10" style="35" customWidth="1"/>
    <col min="8448" max="8448" width="14.85546875" style="35" customWidth="1"/>
    <col min="8449" max="8698" width="9.140625" style="35"/>
    <col min="8699" max="8699" width="3" style="35" customWidth="1"/>
    <col min="8700" max="8700" width="42" style="35" customWidth="1"/>
    <col min="8701" max="8702" width="10.42578125" style="35" customWidth="1"/>
    <col min="8703" max="8703" width="10" style="35" customWidth="1"/>
    <col min="8704" max="8704" width="14.85546875" style="35" customWidth="1"/>
    <col min="8705" max="8954" width="9.140625" style="35"/>
    <col min="8955" max="8955" width="3" style="35" customWidth="1"/>
    <col min="8956" max="8956" width="42" style="35" customWidth="1"/>
    <col min="8957" max="8958" width="10.42578125" style="35" customWidth="1"/>
    <col min="8959" max="8959" width="10" style="35" customWidth="1"/>
    <col min="8960" max="8960" width="14.85546875" style="35" customWidth="1"/>
    <col min="8961" max="9210" width="9.140625" style="35"/>
    <col min="9211" max="9211" width="3" style="35" customWidth="1"/>
    <col min="9212" max="9212" width="42" style="35" customWidth="1"/>
    <col min="9213" max="9214" width="10.42578125" style="35" customWidth="1"/>
    <col min="9215" max="9215" width="10" style="35" customWidth="1"/>
    <col min="9216" max="9216" width="14.85546875" style="35" customWidth="1"/>
    <col min="9217" max="9466" width="9.140625" style="35"/>
    <col min="9467" max="9467" width="3" style="35" customWidth="1"/>
    <col min="9468" max="9468" width="42" style="35" customWidth="1"/>
    <col min="9469" max="9470" width="10.42578125" style="35" customWidth="1"/>
    <col min="9471" max="9471" width="10" style="35" customWidth="1"/>
    <col min="9472" max="9472" width="14.85546875" style="35" customWidth="1"/>
    <col min="9473" max="9722" width="9.140625" style="35"/>
    <col min="9723" max="9723" width="3" style="35" customWidth="1"/>
    <col min="9724" max="9724" width="42" style="35" customWidth="1"/>
    <col min="9725" max="9726" width="10.42578125" style="35" customWidth="1"/>
    <col min="9727" max="9727" width="10" style="35" customWidth="1"/>
    <col min="9728" max="9728" width="14.85546875" style="35" customWidth="1"/>
    <col min="9729" max="9978" width="9.140625" style="35"/>
    <col min="9979" max="9979" width="3" style="35" customWidth="1"/>
    <col min="9980" max="9980" width="42" style="35" customWidth="1"/>
    <col min="9981" max="9982" width="10.42578125" style="35" customWidth="1"/>
    <col min="9983" max="9983" width="10" style="35" customWidth="1"/>
    <col min="9984" max="9984" width="14.85546875" style="35" customWidth="1"/>
    <col min="9985" max="10234" width="9.140625" style="35"/>
    <col min="10235" max="10235" width="3" style="35" customWidth="1"/>
    <col min="10236" max="10236" width="42" style="35" customWidth="1"/>
    <col min="10237" max="10238" width="10.42578125" style="35" customWidth="1"/>
    <col min="10239" max="10239" width="10" style="35" customWidth="1"/>
    <col min="10240" max="10240" width="14.85546875" style="35" customWidth="1"/>
    <col min="10241" max="10490" width="9.140625" style="35"/>
    <col min="10491" max="10491" width="3" style="35" customWidth="1"/>
    <col min="10492" max="10492" width="42" style="35" customWidth="1"/>
    <col min="10493" max="10494" width="10.42578125" style="35" customWidth="1"/>
    <col min="10495" max="10495" width="10" style="35" customWidth="1"/>
    <col min="10496" max="10496" width="14.85546875" style="35" customWidth="1"/>
    <col min="10497" max="10746" width="9.140625" style="35"/>
    <col min="10747" max="10747" width="3" style="35" customWidth="1"/>
    <col min="10748" max="10748" width="42" style="35" customWidth="1"/>
    <col min="10749" max="10750" width="10.42578125" style="35" customWidth="1"/>
    <col min="10751" max="10751" width="10" style="35" customWidth="1"/>
    <col min="10752" max="10752" width="14.85546875" style="35" customWidth="1"/>
    <col min="10753" max="11002" width="9.140625" style="35"/>
    <col min="11003" max="11003" width="3" style="35" customWidth="1"/>
    <col min="11004" max="11004" width="42" style="35" customWidth="1"/>
    <col min="11005" max="11006" width="10.42578125" style="35" customWidth="1"/>
    <col min="11007" max="11007" width="10" style="35" customWidth="1"/>
    <col min="11008" max="11008" width="14.85546875" style="35" customWidth="1"/>
    <col min="11009" max="11258" width="9.140625" style="35"/>
    <col min="11259" max="11259" width="3" style="35" customWidth="1"/>
    <col min="11260" max="11260" width="42" style="35" customWidth="1"/>
    <col min="11261" max="11262" width="10.42578125" style="35" customWidth="1"/>
    <col min="11263" max="11263" width="10" style="35" customWidth="1"/>
    <col min="11264" max="11264" width="14.85546875" style="35" customWidth="1"/>
    <col min="11265" max="11514" width="9.140625" style="35"/>
    <col min="11515" max="11515" width="3" style="35" customWidth="1"/>
    <col min="11516" max="11516" width="42" style="35" customWidth="1"/>
    <col min="11517" max="11518" width="10.42578125" style="35" customWidth="1"/>
    <col min="11519" max="11519" width="10" style="35" customWidth="1"/>
    <col min="11520" max="11520" width="14.85546875" style="35" customWidth="1"/>
    <col min="11521" max="11770" width="9.140625" style="35"/>
    <col min="11771" max="11771" width="3" style="35" customWidth="1"/>
    <col min="11772" max="11772" width="42" style="35" customWidth="1"/>
    <col min="11773" max="11774" width="10.42578125" style="35" customWidth="1"/>
    <col min="11775" max="11775" width="10" style="35" customWidth="1"/>
    <col min="11776" max="11776" width="14.85546875" style="35" customWidth="1"/>
    <col min="11777" max="12026" width="9.140625" style="35"/>
    <col min="12027" max="12027" width="3" style="35" customWidth="1"/>
    <col min="12028" max="12028" width="42" style="35" customWidth="1"/>
    <col min="12029" max="12030" width="10.42578125" style="35" customWidth="1"/>
    <col min="12031" max="12031" width="10" style="35" customWidth="1"/>
    <col min="12032" max="12032" width="14.85546875" style="35" customWidth="1"/>
    <col min="12033" max="12282" width="9.140625" style="35"/>
    <col min="12283" max="12283" width="3" style="35" customWidth="1"/>
    <col min="12284" max="12284" width="42" style="35" customWidth="1"/>
    <col min="12285" max="12286" width="10.42578125" style="35" customWidth="1"/>
    <col min="12287" max="12287" width="10" style="35" customWidth="1"/>
    <col min="12288" max="12288" width="14.85546875" style="35" customWidth="1"/>
    <col min="12289" max="12538" width="9.140625" style="35"/>
    <col min="12539" max="12539" width="3" style="35" customWidth="1"/>
    <col min="12540" max="12540" width="42" style="35" customWidth="1"/>
    <col min="12541" max="12542" width="10.42578125" style="35" customWidth="1"/>
    <col min="12543" max="12543" width="10" style="35" customWidth="1"/>
    <col min="12544" max="12544" width="14.85546875" style="35" customWidth="1"/>
    <col min="12545" max="12794" width="9.140625" style="35"/>
    <col min="12795" max="12795" width="3" style="35" customWidth="1"/>
    <col min="12796" max="12796" width="42" style="35" customWidth="1"/>
    <col min="12797" max="12798" width="10.42578125" style="35" customWidth="1"/>
    <col min="12799" max="12799" width="10" style="35" customWidth="1"/>
    <col min="12800" max="12800" width="14.85546875" style="35" customWidth="1"/>
    <col min="12801" max="13050" width="9.140625" style="35"/>
    <col min="13051" max="13051" width="3" style="35" customWidth="1"/>
    <col min="13052" max="13052" width="42" style="35" customWidth="1"/>
    <col min="13053" max="13054" width="10.42578125" style="35" customWidth="1"/>
    <col min="13055" max="13055" width="10" style="35" customWidth="1"/>
    <col min="13056" max="13056" width="14.85546875" style="35" customWidth="1"/>
    <col min="13057" max="13306" width="9.140625" style="35"/>
    <col min="13307" max="13307" width="3" style="35" customWidth="1"/>
    <col min="13308" max="13308" width="42" style="35" customWidth="1"/>
    <col min="13309" max="13310" width="10.42578125" style="35" customWidth="1"/>
    <col min="13311" max="13311" width="10" style="35" customWidth="1"/>
    <col min="13312" max="13312" width="14.85546875" style="35" customWidth="1"/>
    <col min="13313" max="13562" width="9.140625" style="35"/>
    <col min="13563" max="13563" width="3" style="35" customWidth="1"/>
    <col min="13564" max="13564" width="42" style="35" customWidth="1"/>
    <col min="13565" max="13566" width="10.42578125" style="35" customWidth="1"/>
    <col min="13567" max="13567" width="10" style="35" customWidth="1"/>
    <col min="13568" max="13568" width="14.85546875" style="35" customWidth="1"/>
    <col min="13569" max="13818" width="9.140625" style="35"/>
    <col min="13819" max="13819" width="3" style="35" customWidth="1"/>
    <col min="13820" max="13820" width="42" style="35" customWidth="1"/>
    <col min="13821" max="13822" width="10.42578125" style="35" customWidth="1"/>
    <col min="13823" max="13823" width="10" style="35" customWidth="1"/>
    <col min="13824" max="13824" width="14.85546875" style="35" customWidth="1"/>
    <col min="13825" max="14074" width="9.140625" style="35"/>
    <col min="14075" max="14075" width="3" style="35" customWidth="1"/>
    <col min="14076" max="14076" width="42" style="35" customWidth="1"/>
    <col min="14077" max="14078" width="10.42578125" style="35" customWidth="1"/>
    <col min="14079" max="14079" width="10" style="35" customWidth="1"/>
    <col min="14080" max="14080" width="14.85546875" style="35" customWidth="1"/>
    <col min="14081" max="14330" width="9.140625" style="35"/>
    <col min="14331" max="14331" width="3" style="35" customWidth="1"/>
    <col min="14332" max="14332" width="42" style="35" customWidth="1"/>
    <col min="14333" max="14334" width="10.42578125" style="35" customWidth="1"/>
    <col min="14335" max="14335" width="10" style="35" customWidth="1"/>
    <col min="14336" max="14336" width="14.85546875" style="35" customWidth="1"/>
    <col min="14337" max="14586" width="9.140625" style="35"/>
    <col min="14587" max="14587" width="3" style="35" customWidth="1"/>
    <col min="14588" max="14588" width="42" style="35" customWidth="1"/>
    <col min="14589" max="14590" width="10.42578125" style="35" customWidth="1"/>
    <col min="14591" max="14591" width="10" style="35" customWidth="1"/>
    <col min="14592" max="14592" width="14.85546875" style="35" customWidth="1"/>
    <col min="14593" max="14842" width="9.140625" style="35"/>
    <col min="14843" max="14843" width="3" style="35" customWidth="1"/>
    <col min="14844" max="14844" width="42" style="35" customWidth="1"/>
    <col min="14845" max="14846" width="10.42578125" style="35" customWidth="1"/>
    <col min="14847" max="14847" width="10" style="35" customWidth="1"/>
    <col min="14848" max="14848" width="14.85546875" style="35" customWidth="1"/>
    <col min="14849" max="15098" width="9.140625" style="35"/>
    <col min="15099" max="15099" width="3" style="35" customWidth="1"/>
    <col min="15100" max="15100" width="42" style="35" customWidth="1"/>
    <col min="15101" max="15102" width="10.42578125" style="35" customWidth="1"/>
    <col min="15103" max="15103" width="10" style="35" customWidth="1"/>
    <col min="15104" max="15104" width="14.85546875" style="35" customWidth="1"/>
    <col min="15105" max="15354" width="9.140625" style="35"/>
    <col min="15355" max="15355" width="3" style="35" customWidth="1"/>
    <col min="15356" max="15356" width="42" style="35" customWidth="1"/>
    <col min="15357" max="15358" width="10.42578125" style="35" customWidth="1"/>
    <col min="15359" max="15359" width="10" style="35" customWidth="1"/>
    <col min="15360" max="15360" width="14.85546875" style="35" customWidth="1"/>
    <col min="15361" max="15610" width="9.140625" style="35"/>
    <col min="15611" max="15611" width="3" style="35" customWidth="1"/>
    <col min="15612" max="15612" width="42" style="35" customWidth="1"/>
    <col min="15613" max="15614" width="10.42578125" style="35" customWidth="1"/>
    <col min="15615" max="15615" width="10" style="35" customWidth="1"/>
    <col min="15616" max="15616" width="14.85546875" style="35" customWidth="1"/>
    <col min="15617" max="15866" width="9.140625" style="35"/>
    <col min="15867" max="15867" width="3" style="35" customWidth="1"/>
    <col min="15868" max="15868" width="42" style="35" customWidth="1"/>
    <col min="15869" max="15870" width="10.42578125" style="35" customWidth="1"/>
    <col min="15871" max="15871" width="10" style="35" customWidth="1"/>
    <col min="15872" max="15872" width="14.85546875" style="35" customWidth="1"/>
    <col min="15873" max="16122" width="9.140625" style="35"/>
    <col min="16123" max="16123" width="3" style="35" customWidth="1"/>
    <col min="16124" max="16124" width="42" style="35" customWidth="1"/>
    <col min="16125" max="16126" width="10.42578125" style="35" customWidth="1"/>
    <col min="16127" max="16127" width="10" style="35" customWidth="1"/>
    <col min="16128" max="16128" width="14.85546875" style="35" customWidth="1"/>
    <col min="16129" max="16384" width="9.140625" style="35"/>
  </cols>
  <sheetData>
    <row r="1" spans="1:12" s="22" customFormat="1">
      <c r="A1" s="21"/>
      <c r="B1" s="21"/>
      <c r="C1" s="21">
        <v>2017</v>
      </c>
      <c r="D1" s="21">
        <v>2018</v>
      </c>
      <c r="E1" s="21">
        <v>2019</v>
      </c>
      <c r="F1" s="21">
        <v>2020</v>
      </c>
      <c r="G1" s="22">
        <v>2021</v>
      </c>
      <c r="H1" s="22">
        <v>2022</v>
      </c>
      <c r="I1" s="22">
        <v>2023</v>
      </c>
      <c r="J1" s="22">
        <v>2024</v>
      </c>
    </row>
    <row r="2" spans="1:12" s="22" customFormat="1">
      <c r="A2" s="23"/>
      <c r="B2" s="23" t="s">
        <v>216</v>
      </c>
      <c r="C2" s="23"/>
      <c r="D2" s="23"/>
      <c r="E2" s="23"/>
      <c r="F2" s="23"/>
    </row>
    <row r="3" spans="1:12" s="27" customFormat="1">
      <c r="A3" s="24">
        <v>1</v>
      </c>
      <c r="B3" s="25" t="s">
        <v>217</v>
      </c>
      <c r="C3" s="26">
        <v>2.5000000000000001E-2</v>
      </c>
      <c r="D3" s="26">
        <v>3.4000000000000002E-2</v>
      </c>
      <c r="E3" s="26">
        <v>4.2999999999999997E-2</v>
      </c>
      <c r="F3" s="26">
        <v>3.7999999999999999E-2</v>
      </c>
      <c r="G3" s="809">
        <v>0.04</v>
      </c>
      <c r="H3" s="809">
        <v>0.04</v>
      </c>
      <c r="I3" s="809">
        <v>0.04</v>
      </c>
      <c r="J3" s="809">
        <v>0.04</v>
      </c>
    </row>
    <row r="4" spans="1:12" s="27" customFormat="1" ht="36">
      <c r="A4" s="24">
        <v>2</v>
      </c>
      <c r="B4" s="25" t="s">
        <v>398</v>
      </c>
      <c r="C4" s="26">
        <v>5.7000000000000002E-2</v>
      </c>
      <c r="D4" s="26">
        <v>3.9E-2</v>
      </c>
      <c r="E4" s="26">
        <v>5.8999999999999997E-2</v>
      </c>
      <c r="F4" s="26">
        <v>4.2000000000000003E-2</v>
      </c>
      <c r="G4" s="809">
        <v>0.04</v>
      </c>
      <c r="H4" s="809">
        <v>0.04</v>
      </c>
      <c r="I4" s="809">
        <v>3.9E-2</v>
      </c>
      <c r="J4" s="809">
        <v>3.9E-2</v>
      </c>
    </row>
    <row r="5" spans="1:12" s="31" customFormat="1">
      <c r="A5" s="24">
        <v>3</v>
      </c>
      <c r="B5" s="28" t="s">
        <v>218</v>
      </c>
      <c r="C5" s="29"/>
      <c r="D5" s="29"/>
      <c r="E5" s="29"/>
      <c r="F5" s="30"/>
    </row>
    <row r="6" spans="1:12">
      <c r="A6" s="32"/>
      <c r="B6" s="33" t="s">
        <v>219</v>
      </c>
      <c r="C6" s="34">
        <v>58.3</v>
      </c>
      <c r="D6" s="34">
        <v>62.5</v>
      </c>
      <c r="E6" s="34">
        <v>66.400000000000006</v>
      </c>
      <c r="F6" s="34">
        <v>64.900000000000006</v>
      </c>
      <c r="G6" s="35">
        <v>65.400000000000006</v>
      </c>
      <c r="H6" s="35">
        <v>66.2</v>
      </c>
      <c r="I6" s="35">
        <v>67</v>
      </c>
      <c r="J6" s="35">
        <v>68.599999999999994</v>
      </c>
    </row>
    <row r="7" spans="1:12">
      <c r="A7" s="32"/>
      <c r="B7" s="36" t="s">
        <v>220</v>
      </c>
      <c r="C7" s="34">
        <v>1.32862875</v>
      </c>
      <c r="D7" s="34">
        <v>1.1200000000000001</v>
      </c>
      <c r="E7" s="34">
        <v>1.1000000000000001</v>
      </c>
      <c r="F7" s="34">
        <v>1.1000000000000001</v>
      </c>
      <c r="G7" s="35">
        <v>1.21</v>
      </c>
      <c r="H7" s="35">
        <v>1.22</v>
      </c>
      <c r="I7" s="35">
        <v>1.25</v>
      </c>
      <c r="J7" s="35">
        <v>1.25</v>
      </c>
    </row>
    <row r="8" spans="1:12">
      <c r="A8" s="32"/>
      <c r="B8" s="33" t="s">
        <v>221</v>
      </c>
      <c r="C8" s="37">
        <f t="shared" ref="C8:J8" si="0">C6*C7</f>
        <v>77.459056125000004</v>
      </c>
      <c r="D8" s="37">
        <f t="shared" si="0"/>
        <v>70</v>
      </c>
      <c r="E8" s="37">
        <f t="shared" si="0"/>
        <v>73.040000000000006</v>
      </c>
      <c r="F8" s="37">
        <f t="shared" si="0"/>
        <v>71.390000000000015</v>
      </c>
      <c r="G8" s="35">
        <f t="shared" si="0"/>
        <v>79.134</v>
      </c>
      <c r="H8" s="35">
        <f t="shared" si="0"/>
        <v>80.763999999999996</v>
      </c>
      <c r="I8" s="35">
        <f t="shared" si="0"/>
        <v>83.75</v>
      </c>
      <c r="J8" s="35">
        <f t="shared" si="0"/>
        <v>85.75</v>
      </c>
    </row>
    <row r="10" spans="1:12" ht="36.75" customHeight="1">
      <c r="B10" s="162" t="s">
        <v>222</v>
      </c>
      <c r="C10" s="1343" t="s">
        <v>416</v>
      </c>
      <c r="D10" s="1343"/>
      <c r="E10" s="1343"/>
      <c r="F10" s="1343"/>
      <c r="G10" s="1343"/>
      <c r="H10" s="1343"/>
      <c r="I10" s="1343"/>
      <c r="J10" s="1343"/>
      <c r="K10" s="1343"/>
      <c r="L10" s="1343"/>
    </row>
    <row r="11" spans="1:12" s="40" customFormat="1" ht="25.5" customHeight="1">
      <c r="A11" s="39"/>
      <c r="C11" s="160" t="s">
        <v>553</v>
      </c>
    </row>
    <row r="12" spans="1:12" s="40" customFormat="1" ht="15.75">
      <c r="A12" s="39"/>
    </row>
    <row r="13" spans="1:12" s="40" customFormat="1" ht="15.75">
      <c r="A13" s="39"/>
      <c r="B13" s="41"/>
      <c r="C13" s="161"/>
      <c r="D13" s="161"/>
      <c r="E13" s="161"/>
      <c r="F13" s="161"/>
      <c r="G13" s="161"/>
      <c r="H13" s="161"/>
      <c r="I13" s="161"/>
      <c r="J13" s="161"/>
      <c r="K13" s="161"/>
      <c r="L13" s="161"/>
    </row>
    <row r="14" spans="1:12" s="40" customFormat="1" ht="32.25" customHeight="1">
      <c r="A14" s="39"/>
      <c r="B14" s="1351" t="s">
        <v>223</v>
      </c>
      <c r="C14" s="1351"/>
      <c r="D14" s="1351"/>
      <c r="E14" s="1351"/>
      <c r="F14" s="1351"/>
      <c r="G14" s="1351"/>
      <c r="H14" s="1351"/>
      <c r="I14" s="1351"/>
      <c r="J14" s="105"/>
      <c r="K14" s="105"/>
    </row>
    <row r="15" spans="1:12" ht="13.5" thickBot="1">
      <c r="B15" s="1352" t="s">
        <v>224</v>
      </c>
      <c r="C15" s="1352"/>
      <c r="D15" s="1352"/>
      <c r="E15" s="1352"/>
      <c r="F15" s="1352"/>
      <c r="G15" s="1352"/>
      <c r="H15" s="1352"/>
      <c r="I15" s="1352"/>
      <c r="J15" s="106"/>
      <c r="K15" s="106"/>
    </row>
    <row r="16" spans="1:12" ht="12" customHeight="1">
      <c r="B16" s="1353" t="s">
        <v>0</v>
      </c>
      <c r="C16" s="1344">
        <v>2017</v>
      </c>
      <c r="D16" s="1344">
        <v>2018</v>
      </c>
      <c r="E16" s="1344">
        <v>2019</v>
      </c>
      <c r="F16" s="1344">
        <v>2020</v>
      </c>
      <c r="G16" s="1357">
        <v>2021</v>
      </c>
      <c r="H16" s="1344">
        <v>2022</v>
      </c>
      <c r="I16" s="1344">
        <v>2023</v>
      </c>
      <c r="J16" s="1344">
        <v>2024</v>
      </c>
      <c r="K16" s="281">
        <v>2019</v>
      </c>
      <c r="L16" s="282">
        <v>2020</v>
      </c>
    </row>
    <row r="17" spans="1:16" ht="15.75" customHeight="1" thickBot="1">
      <c r="B17" s="1354"/>
      <c r="C17" s="1356"/>
      <c r="D17" s="1345"/>
      <c r="E17" s="1345"/>
      <c r="F17" s="1345"/>
      <c r="G17" s="1349"/>
      <c r="H17" s="1356"/>
      <c r="I17" s="1356"/>
      <c r="J17" s="1356"/>
      <c r="K17" s="1341" t="s">
        <v>381</v>
      </c>
      <c r="L17" s="1342"/>
    </row>
    <row r="18" spans="1:16" ht="13.5" thickBot="1">
      <c r="B18" s="1355"/>
      <c r="C18" s="157"/>
      <c r="D18" s="1346" t="s">
        <v>225</v>
      </c>
      <c r="E18" s="1347"/>
      <c r="F18" s="158" t="s">
        <v>415</v>
      </c>
      <c r="G18" s="159" t="s">
        <v>226</v>
      </c>
      <c r="H18" s="1348" t="s">
        <v>227</v>
      </c>
      <c r="I18" s="1349"/>
      <c r="J18" s="1350"/>
      <c r="K18" s="283"/>
      <c r="L18" s="284"/>
    </row>
    <row r="19" spans="1:16">
      <c r="A19" s="815"/>
      <c r="B19" s="1358" t="s">
        <v>562</v>
      </c>
      <c r="C19" s="1360" t="s">
        <v>563</v>
      </c>
      <c r="D19" s="1359" t="s">
        <v>564</v>
      </c>
      <c r="E19" s="1359" t="s">
        <v>565</v>
      </c>
      <c r="F19" s="1359" t="s">
        <v>557</v>
      </c>
      <c r="G19" s="1359" t="s">
        <v>566</v>
      </c>
      <c r="H19" s="1359" t="s">
        <v>556</v>
      </c>
      <c r="I19" s="1359" t="s">
        <v>555</v>
      </c>
      <c r="J19" s="1359" t="s">
        <v>555</v>
      </c>
      <c r="K19" s="1340">
        <v>1.0589999999999999</v>
      </c>
      <c r="L19" s="1340">
        <v>1.042</v>
      </c>
      <c r="M19" s="814"/>
      <c r="N19" s="814"/>
      <c r="O19" s="814"/>
      <c r="P19" s="814"/>
    </row>
    <row r="20" spans="1:16">
      <c r="A20" s="815"/>
      <c r="B20" s="1358"/>
      <c r="C20" s="1361"/>
      <c r="D20" s="1359"/>
      <c r="E20" s="1359"/>
      <c r="F20" s="1359"/>
      <c r="G20" s="1359"/>
      <c r="H20" s="1359"/>
      <c r="I20" s="1359"/>
      <c r="J20" s="1359"/>
      <c r="K20" s="1340"/>
      <c r="L20" s="1340"/>
      <c r="M20" s="814"/>
      <c r="N20" s="814"/>
      <c r="O20" s="814"/>
      <c r="P20" s="814"/>
    </row>
    <row r="21" spans="1:16">
      <c r="A21" s="815"/>
      <c r="B21" s="1358" t="s">
        <v>554</v>
      </c>
      <c r="C21" s="1360" t="s">
        <v>558</v>
      </c>
      <c r="D21" s="1359" t="s">
        <v>559</v>
      </c>
      <c r="E21" s="1359" t="s">
        <v>560</v>
      </c>
      <c r="F21" s="1359" t="s">
        <v>561</v>
      </c>
      <c r="G21" s="1359" t="s">
        <v>556</v>
      </c>
      <c r="H21" s="1359" t="s">
        <v>555</v>
      </c>
      <c r="I21" s="1359" t="s">
        <v>555</v>
      </c>
      <c r="J21" s="1359" t="s">
        <v>555</v>
      </c>
      <c r="K21" s="1340">
        <v>1.0429999999999999</v>
      </c>
      <c r="L21" s="1340">
        <v>1.034</v>
      </c>
      <c r="M21" s="814"/>
      <c r="N21" s="814"/>
      <c r="O21" s="814"/>
      <c r="P21" s="814"/>
    </row>
    <row r="22" spans="1:16">
      <c r="A22" s="815"/>
      <c r="B22" s="1358"/>
      <c r="C22" s="1361"/>
      <c r="D22" s="1359"/>
      <c r="E22" s="1359"/>
      <c r="F22" s="1359"/>
      <c r="G22" s="1359"/>
      <c r="H22" s="1359"/>
      <c r="I22" s="1359"/>
      <c r="J22" s="1359"/>
      <c r="K22" s="1340"/>
      <c r="L22" s="1340"/>
      <c r="M22" s="814"/>
      <c r="N22" s="814"/>
      <c r="O22" s="814"/>
      <c r="P22" s="814"/>
    </row>
  </sheetData>
  <mergeCells count="37">
    <mergeCell ref="J21:J22"/>
    <mergeCell ref="G19:G20"/>
    <mergeCell ref="H19:H20"/>
    <mergeCell ref="I19:I20"/>
    <mergeCell ref="J19:J20"/>
    <mergeCell ref="H16:H17"/>
    <mergeCell ref="K19:K20"/>
    <mergeCell ref="L19:L20"/>
    <mergeCell ref="B19:B20"/>
    <mergeCell ref="C19:C20"/>
    <mergeCell ref="D19:D20"/>
    <mergeCell ref="E19:E20"/>
    <mergeCell ref="F19:F20"/>
    <mergeCell ref="B21:B22"/>
    <mergeCell ref="H21:H22"/>
    <mergeCell ref="I21:I22"/>
    <mergeCell ref="C21:C22"/>
    <mergeCell ref="D21:D22"/>
    <mergeCell ref="E21:E22"/>
    <mergeCell ref="F21:F22"/>
    <mergeCell ref="G21:G22"/>
    <mergeCell ref="K21:K22"/>
    <mergeCell ref="L21:L22"/>
    <mergeCell ref="K17:L17"/>
    <mergeCell ref="C10:L10"/>
    <mergeCell ref="D16:D17"/>
    <mergeCell ref="D18:E18"/>
    <mergeCell ref="H18:J18"/>
    <mergeCell ref="B14:I14"/>
    <mergeCell ref="B15:I15"/>
    <mergeCell ref="B16:B18"/>
    <mergeCell ref="C16:C17"/>
    <mergeCell ref="F16:F17"/>
    <mergeCell ref="G16:G17"/>
    <mergeCell ref="J16:J17"/>
    <mergeCell ref="E16:E17"/>
    <mergeCell ref="I16:I17"/>
  </mergeCells>
  <hyperlinks>
    <hyperlink ref="C11" r:id="rId1"/>
  </hyperlinks>
  <pageMargins left="0.7" right="0.7" top="0.75" bottom="0.75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9"/>
  <dimension ref="A1:G54"/>
  <sheetViews>
    <sheetView workbookViewId="0">
      <selection activeCell="C29" sqref="C29"/>
    </sheetView>
  </sheetViews>
  <sheetFormatPr defaultColWidth="9.140625" defaultRowHeight="12.75"/>
  <cols>
    <col min="1" max="1" width="24.85546875" style="51" customWidth="1"/>
    <col min="2" max="3" width="18.5703125" style="51" customWidth="1"/>
    <col min="4" max="4" width="16.42578125" style="51" customWidth="1"/>
    <col min="5" max="6" width="15.5703125" style="51" customWidth="1"/>
    <col min="7" max="7" width="15.140625" style="51" bestFit="1" customWidth="1"/>
    <col min="8" max="16384" width="9.140625" style="51"/>
  </cols>
  <sheetData>
    <row r="1" spans="1:7">
      <c r="A1" s="239" t="s">
        <v>310</v>
      </c>
    </row>
    <row r="2" spans="1:7">
      <c r="A2" s="1324"/>
      <c r="B2" s="1299">
        <v>2016</v>
      </c>
      <c r="C2" s="1310"/>
      <c r="D2" s="1302"/>
      <c r="E2" s="1299">
        <v>2017</v>
      </c>
      <c r="F2" s="1310"/>
      <c r="G2" s="1302"/>
    </row>
    <row r="3" spans="1:7" ht="38.25">
      <c r="A3" s="1325"/>
      <c r="B3" s="229" t="s">
        <v>306</v>
      </c>
      <c r="C3" s="229" t="s">
        <v>307</v>
      </c>
      <c r="D3" s="228" t="s">
        <v>309</v>
      </c>
      <c r="E3" s="229" t="s">
        <v>306</v>
      </c>
      <c r="F3" s="229" t="s">
        <v>307</v>
      </c>
      <c r="G3" s="228" t="s">
        <v>309</v>
      </c>
    </row>
    <row r="4" spans="1:7">
      <c r="A4" s="11" t="s">
        <v>311</v>
      </c>
      <c r="B4" s="145"/>
      <c r="C4" s="145">
        <f>B41</f>
        <v>0</v>
      </c>
      <c r="D4" s="146">
        <f>SUM(B4:C4)</f>
        <v>0</v>
      </c>
      <c r="E4" s="145"/>
      <c r="F4" s="145">
        <f>C41</f>
        <v>0</v>
      </c>
      <c r="G4" s="145">
        <f>SUM(E4:F4)</f>
        <v>0</v>
      </c>
    </row>
    <row r="5" spans="1:7" ht="25.5">
      <c r="A5" s="8" t="s">
        <v>308</v>
      </c>
      <c r="B5" s="11"/>
      <c r="C5" s="11"/>
      <c r="D5" s="11"/>
      <c r="E5" s="11"/>
      <c r="F5" s="11"/>
      <c r="G5" s="11"/>
    </row>
    <row r="6" spans="1:7" ht="14.25">
      <c r="A6" s="42" t="s">
        <v>436</v>
      </c>
      <c r="B6" s="11"/>
      <c r="C6" s="16" t="s">
        <v>267</v>
      </c>
      <c r="D6" s="11"/>
      <c r="E6" s="11"/>
      <c r="F6" s="16" t="s">
        <v>267</v>
      </c>
      <c r="G6" s="11"/>
    </row>
    <row r="7" spans="1:7" ht="14.25">
      <c r="A7" s="42" t="s">
        <v>437</v>
      </c>
      <c r="B7" s="16" t="s">
        <v>267</v>
      </c>
      <c r="C7" s="53">
        <f>C51</f>
        <v>0</v>
      </c>
      <c r="D7" s="11"/>
      <c r="E7" s="16" t="s">
        <v>267</v>
      </c>
      <c r="F7" s="53">
        <f>D51</f>
        <v>0</v>
      </c>
      <c r="G7" s="11"/>
    </row>
    <row r="8" spans="1:7">
      <c r="A8" s="8" t="s">
        <v>312</v>
      </c>
      <c r="B8" s="11"/>
      <c r="C8" s="11"/>
      <c r="D8" s="11"/>
      <c r="E8" s="11"/>
      <c r="F8" s="11"/>
      <c r="G8" s="11"/>
    </row>
    <row r="9" spans="1:7" ht="14.25">
      <c r="A9" s="42" t="s">
        <v>438</v>
      </c>
      <c r="B9" s="11">
        <f>IF(D4=0,0,B4/D4)</f>
        <v>0</v>
      </c>
      <c r="C9" s="16" t="s">
        <v>267</v>
      </c>
      <c r="D9" s="11"/>
      <c r="E9" s="11">
        <f>IF(G4=0,0,E4/G4)</f>
        <v>0</v>
      </c>
      <c r="F9" s="16" t="s">
        <v>267</v>
      </c>
      <c r="G9" s="11"/>
    </row>
    <row r="10" spans="1:7" ht="14.25">
      <c r="A10" s="42" t="s">
        <v>439</v>
      </c>
      <c r="B10" s="16" t="s">
        <v>267</v>
      </c>
      <c r="C10" s="134">
        <f>IF(D4=0,0,C4/D4)</f>
        <v>0</v>
      </c>
      <c r="D10" s="11"/>
      <c r="E10" s="16" t="s">
        <v>267</v>
      </c>
      <c r="F10" s="134">
        <f>IF(G4=0,0,F4/G4)</f>
        <v>0</v>
      </c>
      <c r="G10" s="11"/>
    </row>
    <row r="11" spans="1:7" ht="25.5">
      <c r="A11" s="8" t="s">
        <v>440</v>
      </c>
      <c r="B11" s="11"/>
      <c r="C11" s="16" t="s">
        <v>267</v>
      </c>
      <c r="D11" s="11"/>
      <c r="E11" s="11"/>
      <c r="F11" s="16" t="s">
        <v>267</v>
      </c>
      <c r="G11" s="11"/>
    </row>
    <row r="12" spans="1:7" ht="27">
      <c r="A12" s="8" t="s">
        <v>441</v>
      </c>
      <c r="B12" s="1362">
        <f>C7*C10+(B6+B11)*B9</f>
        <v>0</v>
      </c>
      <c r="C12" s="1363"/>
      <c r="D12" s="134"/>
      <c r="E12" s="1362">
        <f>F7*F10+(E6+E11)*E9</f>
        <v>0</v>
      </c>
      <c r="F12" s="1363"/>
      <c r="G12" s="134"/>
    </row>
    <row r="15" spans="1:7">
      <c r="D15" s="51" t="s">
        <v>443</v>
      </c>
    </row>
    <row r="20" spans="1:4">
      <c r="A20" s="233"/>
      <c r="B20" s="233">
        <v>2015</v>
      </c>
      <c r="C20" s="233">
        <v>2016</v>
      </c>
      <c r="D20" s="233">
        <v>2017</v>
      </c>
    </row>
    <row r="21" spans="1:4">
      <c r="A21" s="240" t="s">
        <v>449</v>
      </c>
      <c r="B21" s="237"/>
      <c r="C21" s="237"/>
      <c r="D21" s="237"/>
    </row>
    <row r="22" spans="1:4">
      <c r="A22" s="213" t="s">
        <v>405</v>
      </c>
      <c r="B22" s="212"/>
      <c r="C22" s="214"/>
      <c r="D22" s="214"/>
    </row>
    <row r="23" spans="1:4" ht="25.5">
      <c r="A23" s="213" t="s">
        <v>406</v>
      </c>
      <c r="B23" s="212"/>
      <c r="C23" s="214">
        <f>B23+C22</f>
        <v>0</v>
      </c>
      <c r="D23" s="214">
        <f>C23+D22</f>
        <v>0</v>
      </c>
    </row>
    <row r="24" spans="1:4">
      <c r="A24" s="215" t="s">
        <v>407</v>
      </c>
      <c r="B24" s="212"/>
      <c r="C24" s="212"/>
      <c r="D24" s="212"/>
    </row>
    <row r="25" spans="1:4">
      <c r="A25" s="213" t="s">
        <v>408</v>
      </c>
      <c r="B25" s="214"/>
      <c r="C25" s="214">
        <f>B25+C22-C24</f>
        <v>0</v>
      </c>
      <c r="D25" s="214">
        <f>C25+D22-D24</f>
        <v>0</v>
      </c>
    </row>
    <row r="26" spans="1:4" ht="25.5">
      <c r="A26" s="213" t="s">
        <v>409</v>
      </c>
      <c r="B26" s="216"/>
      <c r="C26" s="216"/>
      <c r="D26" s="216"/>
    </row>
    <row r="27" spans="1:4">
      <c r="A27" s="213" t="s">
        <v>410</v>
      </c>
      <c r="B27" s="212"/>
      <c r="C27" s="214"/>
      <c r="D27" s="214"/>
    </row>
    <row r="28" spans="1:4" ht="38.25">
      <c r="A28" s="213" t="s">
        <v>411</v>
      </c>
      <c r="B28" s="212"/>
      <c r="C28" s="214">
        <f>B28+C27-C29</f>
        <v>0</v>
      </c>
      <c r="D28" s="214">
        <f>C28+D27-D29</f>
        <v>0</v>
      </c>
    </row>
    <row r="29" spans="1:4">
      <c r="A29" s="213" t="s">
        <v>412</v>
      </c>
      <c r="B29" s="212"/>
      <c r="C29" s="214">
        <f>C27</f>
        <v>0</v>
      </c>
      <c r="D29" s="214">
        <f>D27</f>
        <v>0</v>
      </c>
    </row>
    <row r="30" spans="1:4" ht="25.5">
      <c r="A30" s="213" t="s">
        <v>413</v>
      </c>
      <c r="B30" s="212"/>
      <c r="C30" s="212"/>
      <c r="D30" s="214">
        <f>D24+D29</f>
        <v>0</v>
      </c>
    </row>
    <row r="31" spans="1:4">
      <c r="A31" s="240" t="s">
        <v>450</v>
      </c>
      <c r="B31" s="237"/>
      <c r="C31" s="237"/>
      <c r="D31" s="237"/>
    </row>
    <row r="32" spans="1:4">
      <c r="A32" s="213" t="s">
        <v>405</v>
      </c>
      <c r="B32" s="212"/>
      <c r="C32" s="212"/>
      <c r="D32" s="214"/>
    </row>
    <row r="33" spans="1:4" ht="25.5">
      <c r="A33" s="213" t="s">
        <v>406</v>
      </c>
      <c r="B33" s="214"/>
      <c r="C33" s="214">
        <f>B33+C32</f>
        <v>0</v>
      </c>
      <c r="D33" s="214">
        <f>C33+D32</f>
        <v>0</v>
      </c>
    </row>
    <row r="34" spans="1:4">
      <c r="A34" s="215" t="s">
        <v>407</v>
      </c>
      <c r="B34" s="212"/>
      <c r="C34" s="212"/>
      <c r="D34" s="212"/>
    </row>
    <row r="35" spans="1:4">
      <c r="A35" s="213" t="s">
        <v>408</v>
      </c>
      <c r="B35" s="214"/>
      <c r="C35" s="214">
        <f>B35</f>
        <v>0</v>
      </c>
      <c r="D35" s="214">
        <f>C35+D32-D34</f>
        <v>0</v>
      </c>
    </row>
    <row r="36" spans="1:4" ht="25.5">
      <c r="A36" s="213" t="s">
        <v>409</v>
      </c>
      <c r="B36" s="216"/>
      <c r="C36" s="216"/>
      <c r="D36" s="216"/>
    </row>
    <row r="37" spans="1:4" s="60" customFormat="1">
      <c r="A37" s="213" t="s">
        <v>410</v>
      </c>
      <c r="B37" s="264"/>
      <c r="C37" s="264"/>
      <c r="D37" s="264"/>
    </row>
    <row r="38" spans="1:4" ht="38.25">
      <c r="A38" s="213" t="s">
        <v>411</v>
      </c>
      <c r="B38" s="214"/>
      <c r="C38" s="214">
        <f>B38+C37-C39</f>
        <v>0</v>
      </c>
      <c r="D38" s="214">
        <f>C38+D37-D39</f>
        <v>0</v>
      </c>
    </row>
    <row r="39" spans="1:4">
      <c r="A39" s="213" t="s">
        <v>412</v>
      </c>
      <c r="B39" s="212"/>
      <c r="C39" s="212"/>
      <c r="D39" s="214"/>
    </row>
    <row r="40" spans="1:4" ht="25.5">
      <c r="A40" s="213" t="s">
        <v>413</v>
      </c>
      <c r="B40" s="212"/>
      <c r="C40" s="212"/>
      <c r="D40" s="214">
        <f>D34+D39</f>
        <v>0</v>
      </c>
    </row>
    <row r="41" spans="1:4" ht="25.5">
      <c r="A41" s="241" t="s">
        <v>434</v>
      </c>
      <c r="B41" s="242">
        <f>B35+B25</f>
        <v>0</v>
      </c>
      <c r="C41" s="242">
        <f t="shared" ref="C41:D41" si="0">C35+C25</f>
        <v>0</v>
      </c>
      <c r="D41" s="242">
        <f t="shared" si="0"/>
        <v>0</v>
      </c>
    </row>
    <row r="42" spans="1:4" ht="25.5">
      <c r="A42" s="241" t="s">
        <v>444</v>
      </c>
      <c r="B42" s="242">
        <f>B25+B28+B35+B38</f>
        <v>0</v>
      </c>
      <c r="C42" s="242">
        <f t="shared" ref="C42:D42" si="1">C25+C28+C35+C38</f>
        <v>0</v>
      </c>
      <c r="D42" s="242">
        <f t="shared" si="1"/>
        <v>0</v>
      </c>
    </row>
    <row r="44" spans="1:4">
      <c r="A44" s="247" t="s">
        <v>442</v>
      </c>
      <c r="B44" s="233">
        <v>2015</v>
      </c>
      <c r="C44" s="233">
        <v>2016</v>
      </c>
      <c r="D44" s="233">
        <v>2017</v>
      </c>
    </row>
    <row r="45" spans="1:4" s="239" customFormat="1">
      <c r="A45" s="243" t="s">
        <v>435</v>
      </c>
      <c r="B45" s="244">
        <f>SUM(B46:B47)</f>
        <v>0</v>
      </c>
      <c r="C45" s="244">
        <f>SUM(C46:C47)</f>
        <v>0</v>
      </c>
      <c r="D45" s="244">
        <f t="shared" ref="D45" si="2">SUM(D46:D47)</f>
        <v>0</v>
      </c>
    </row>
    <row r="46" spans="1:4">
      <c r="A46" s="212" t="s">
        <v>431</v>
      </c>
      <c r="B46" s="245">
        <f>B25</f>
        <v>0</v>
      </c>
      <c r="C46" s="245">
        <f>C25</f>
        <v>0</v>
      </c>
      <c r="D46" s="245">
        <f t="shared" ref="D46" si="3">D25</f>
        <v>0</v>
      </c>
    </row>
    <row r="47" spans="1:4">
      <c r="A47" s="212" t="s">
        <v>432</v>
      </c>
      <c r="B47" s="245">
        <f>B35</f>
        <v>0</v>
      </c>
      <c r="C47" s="245">
        <f>C35</f>
        <v>0</v>
      </c>
      <c r="D47" s="245">
        <f t="shared" ref="D47" si="4">D35</f>
        <v>0</v>
      </c>
    </row>
    <row r="48" spans="1:4" s="239" customFormat="1">
      <c r="A48" s="243" t="s">
        <v>433</v>
      </c>
      <c r="B48" s="218"/>
      <c r="C48" s="218"/>
      <c r="D48" s="218"/>
    </row>
    <row r="49" spans="1:4">
      <c r="A49" s="212" t="s">
        <v>431</v>
      </c>
      <c r="B49" s="216">
        <f>B26</f>
        <v>0</v>
      </c>
      <c r="C49" s="216">
        <f>C26</f>
        <v>0</v>
      </c>
      <c r="D49" s="216">
        <f t="shared" ref="D49" si="5">D26</f>
        <v>0</v>
      </c>
    </row>
    <row r="50" spans="1:4">
      <c r="A50" s="212" t="s">
        <v>432</v>
      </c>
      <c r="B50" s="216">
        <f>B36</f>
        <v>0</v>
      </c>
      <c r="C50" s="216">
        <f>C36</f>
        <v>0</v>
      </c>
      <c r="D50" s="216">
        <f t="shared" ref="D50" si="6">D36</f>
        <v>0</v>
      </c>
    </row>
    <row r="51" spans="1:4" s="239" customFormat="1" ht="25.5">
      <c r="A51" s="243" t="s">
        <v>308</v>
      </c>
      <c r="B51" s="246">
        <f>IF(B45=0,0,SUMPRODUCT(B46:B47,B49:B50)/B45)</f>
        <v>0</v>
      </c>
      <c r="C51" s="246">
        <f>IF(C45=0,0,SUMPRODUCT(C46:C47,C49:C50)/C45)</f>
        <v>0</v>
      </c>
      <c r="D51" s="246">
        <f>IF(D45=0,0,SUMPRODUCT(D46:D47,D49:D50)/D45)</f>
        <v>0</v>
      </c>
    </row>
    <row r="54" spans="1:4">
      <c r="B54" s="51" t="e">
        <f>B37/B35/7</f>
        <v>#DIV/0!</v>
      </c>
      <c r="C54" s="238"/>
    </row>
  </sheetData>
  <mergeCells count="5">
    <mergeCell ref="A2:A3"/>
    <mergeCell ref="B12:C12"/>
    <mergeCell ref="E12:F12"/>
    <mergeCell ref="B2:D2"/>
    <mergeCell ref="E2:G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C00000"/>
  </sheetPr>
  <dimension ref="A1:I44"/>
  <sheetViews>
    <sheetView topLeftCell="A16" workbookViewId="0">
      <selection activeCell="K43" sqref="K43"/>
    </sheetView>
  </sheetViews>
  <sheetFormatPr defaultColWidth="9.140625" defaultRowHeight="15"/>
  <cols>
    <col min="1" max="1" width="31" style="44" customWidth="1"/>
    <col min="2" max="2" width="14.140625" style="44" customWidth="1"/>
    <col min="3" max="5" width="12.5703125" style="44" customWidth="1"/>
    <col min="6" max="6" width="16.85546875" style="44" customWidth="1"/>
    <col min="7" max="9" width="12.5703125" style="44" customWidth="1"/>
    <col min="10" max="16384" width="9.140625" style="44"/>
  </cols>
  <sheetData>
    <row r="1" spans="1:9" ht="15.75">
      <c r="A1" s="71" t="s">
        <v>343</v>
      </c>
    </row>
    <row r="2" spans="1:9" ht="15.75">
      <c r="A2" s="71" t="str">
        <f>Сравн._табл.!A1</f>
        <v>___________________________________________</v>
      </c>
    </row>
    <row r="3" spans="1:9" ht="15.75">
      <c r="A3" s="71"/>
      <c r="I3" s="117" t="s">
        <v>344</v>
      </c>
    </row>
    <row r="4" spans="1:9">
      <c r="A4" s="1366" t="s">
        <v>0</v>
      </c>
      <c r="B4" s="1323" t="s">
        <v>346</v>
      </c>
      <c r="C4" s="112">
        <v>2014</v>
      </c>
      <c r="D4" s="1364">
        <v>2015</v>
      </c>
      <c r="E4" s="1365"/>
      <c r="F4" s="1364">
        <v>2016</v>
      </c>
      <c r="G4" s="1365"/>
      <c r="H4" s="1364">
        <v>2017</v>
      </c>
      <c r="I4" s="1365"/>
    </row>
    <row r="5" spans="1:9" ht="27" customHeight="1">
      <c r="A5" s="1367"/>
      <c r="B5" s="1323"/>
      <c r="C5" s="104" t="s">
        <v>385</v>
      </c>
      <c r="D5" s="104" t="s">
        <v>384</v>
      </c>
      <c r="E5" s="107" t="s">
        <v>341</v>
      </c>
      <c r="F5" s="104" t="s">
        <v>383</v>
      </c>
      <c r="G5" s="107" t="s">
        <v>342</v>
      </c>
      <c r="H5" s="104" t="s">
        <v>383</v>
      </c>
      <c r="I5" s="107" t="s">
        <v>382</v>
      </c>
    </row>
    <row r="6" spans="1:9" ht="26.25">
      <c r="A6" s="111" t="s">
        <v>387</v>
      </c>
      <c r="B6" s="115" t="s">
        <v>286</v>
      </c>
      <c r="C6" s="139" t="e">
        <f>SUM(C7:C8)</f>
        <v>#REF!</v>
      </c>
      <c r="D6" s="139" t="e">
        <f>SUM(D7:D8)</f>
        <v>#REF!</v>
      </c>
      <c r="E6" s="141" t="e">
        <f>IF(C6=0,0,D6/C6)</f>
        <v>#REF!</v>
      </c>
      <c r="F6" s="139" t="e">
        <f>SUM(F7:F8)</f>
        <v>#REF!</v>
      </c>
      <c r="G6" s="141" t="e">
        <f>IF(D6=0,0,F6/D6)</f>
        <v>#REF!</v>
      </c>
      <c r="H6" s="139" t="e">
        <f>SUM(H7:H8)</f>
        <v>#REF!</v>
      </c>
      <c r="I6" s="141" t="e">
        <f>IF(F6=0,0,H6/F6)</f>
        <v>#REF!</v>
      </c>
    </row>
    <row r="7" spans="1:9" s="72" customFormat="1" ht="17.25" customHeight="1">
      <c r="A7" s="109" t="s">
        <v>279</v>
      </c>
      <c r="B7" s="115" t="s">
        <v>286</v>
      </c>
      <c r="C7" s="140" t="e">
        <f>ВП!#REF!</f>
        <v>#REF!</v>
      </c>
      <c r="D7" s="140" t="e">
        <f>ВП!#REF!</f>
        <v>#REF!</v>
      </c>
      <c r="E7" s="141" t="e">
        <f t="shared" ref="E7:E20" si="0">IF(C7=0,0,D7/C7)</f>
        <v>#REF!</v>
      </c>
      <c r="F7" s="140" t="e">
        <f>ВП!#REF!</f>
        <v>#REF!</v>
      </c>
      <c r="G7" s="141" t="e">
        <f t="shared" ref="G7:I20" si="1">IF(D7=0,0,F7/D7)</f>
        <v>#REF!</v>
      </c>
      <c r="H7" s="140" t="e">
        <f>ВП!#REF!</f>
        <v>#REF!</v>
      </c>
      <c r="I7" s="141" t="e">
        <f t="shared" si="1"/>
        <v>#REF!</v>
      </c>
    </row>
    <row r="8" spans="1:9" s="72" customFormat="1">
      <c r="A8" s="109" t="s">
        <v>280</v>
      </c>
      <c r="B8" s="115" t="s">
        <v>286</v>
      </c>
      <c r="C8" s="140" t="e">
        <f>ВП!#REF!</f>
        <v>#REF!</v>
      </c>
      <c r="D8" s="140" t="e">
        <f>ВП!#REF!</f>
        <v>#REF!</v>
      </c>
      <c r="E8" s="141" t="e">
        <f t="shared" si="0"/>
        <v>#REF!</v>
      </c>
      <c r="F8" s="140" t="e">
        <f>ВП!#REF!</f>
        <v>#REF!</v>
      </c>
      <c r="G8" s="141" t="e">
        <f t="shared" si="1"/>
        <v>#REF!</v>
      </c>
      <c r="H8" s="140" t="e">
        <f>ВП!#REF!</f>
        <v>#REF!</v>
      </c>
      <c r="I8" s="141" t="e">
        <f t="shared" si="1"/>
        <v>#REF!</v>
      </c>
    </row>
    <row r="9" spans="1:9">
      <c r="A9" s="111" t="s">
        <v>298</v>
      </c>
      <c r="B9" s="116" t="s">
        <v>297</v>
      </c>
      <c r="C9" s="139" t="e">
        <f>SUM(C10:C11)</f>
        <v>#REF!</v>
      </c>
      <c r="D9" s="139" t="e">
        <f>SUM(D10:D11)</f>
        <v>#REF!</v>
      </c>
      <c r="E9" s="141" t="e">
        <f t="shared" si="0"/>
        <v>#REF!</v>
      </c>
      <c r="F9" s="139" t="e">
        <f>SUM(F10:F11)</f>
        <v>#REF!</v>
      </c>
      <c r="G9" s="141" t="e">
        <f t="shared" si="1"/>
        <v>#REF!</v>
      </c>
      <c r="H9" s="139" t="e">
        <f>SUM(H10:H11)</f>
        <v>#REF!</v>
      </c>
      <c r="I9" s="141" t="e">
        <f t="shared" si="1"/>
        <v>#REF!</v>
      </c>
    </row>
    <row r="10" spans="1:9" s="72" customFormat="1" ht="19.5" customHeight="1">
      <c r="A10" s="109" t="s">
        <v>279</v>
      </c>
      <c r="B10" s="115" t="s">
        <v>297</v>
      </c>
      <c r="C10" s="140" t="e">
        <f>АВ_ВВЛ!#REF!+АВ_МВЛ!#REF!</f>
        <v>#REF!</v>
      </c>
      <c r="D10" s="140" t="e">
        <f>АВ_ВВЛ!#REF!+АВ_МВЛ!#REF!</f>
        <v>#REF!</v>
      </c>
      <c r="E10" s="141" t="e">
        <f t="shared" si="0"/>
        <v>#REF!</v>
      </c>
      <c r="F10" s="140" t="e">
        <f>АВ_ВВЛ!#REF!+АВ_МВЛ!#REF!</f>
        <v>#REF!</v>
      </c>
      <c r="G10" s="141" t="e">
        <f t="shared" si="1"/>
        <v>#REF!</v>
      </c>
      <c r="H10" s="140" t="e">
        <f>АВ_ВВЛ!#REF!+АВ_МВЛ!#REF!</f>
        <v>#REF!</v>
      </c>
      <c r="I10" s="141" t="e">
        <f t="shared" si="1"/>
        <v>#REF!</v>
      </c>
    </row>
    <row r="11" spans="1:9" s="72" customFormat="1">
      <c r="A11" s="109" t="s">
        <v>280</v>
      </c>
      <c r="B11" s="115" t="s">
        <v>297</v>
      </c>
      <c r="C11" s="140" t="e">
        <f>АВ_ВВЛ!#REF!+АВ_МВЛ!#REF!</f>
        <v>#REF!</v>
      </c>
      <c r="D11" s="140" t="e">
        <f>АВ_ВВЛ!#REF!+АВ_МВЛ!#REF!</f>
        <v>#REF!</v>
      </c>
      <c r="E11" s="141" t="e">
        <f t="shared" si="0"/>
        <v>#REF!</v>
      </c>
      <c r="F11" s="140" t="e">
        <f>АВ_ВВЛ!#REF!+АВ_МВЛ!#REF!</f>
        <v>#REF!</v>
      </c>
      <c r="G11" s="141" t="e">
        <f t="shared" si="1"/>
        <v>#REF!</v>
      </c>
      <c r="H11" s="140" t="e">
        <f>АВ_ВВЛ!#REF!+АВ_МВЛ!#REF!</f>
        <v>#REF!</v>
      </c>
      <c r="I11" s="141" t="e">
        <f t="shared" si="1"/>
        <v>#REF!</v>
      </c>
    </row>
    <row r="12" spans="1:9">
      <c r="A12" s="111" t="s">
        <v>299</v>
      </c>
      <c r="B12" s="116" t="s">
        <v>297</v>
      </c>
      <c r="C12" s="139" t="e">
        <f>SUM(C13:C14)</f>
        <v>#REF!</v>
      </c>
      <c r="D12" s="139" t="e">
        <f>SUM(D13:D14)</f>
        <v>#REF!</v>
      </c>
      <c r="E12" s="141" t="e">
        <f t="shared" si="0"/>
        <v>#REF!</v>
      </c>
      <c r="F12" s="139" t="e">
        <f>SUM(F13:F14)</f>
        <v>#REF!</v>
      </c>
      <c r="G12" s="141" t="e">
        <f t="shared" si="1"/>
        <v>#REF!</v>
      </c>
      <c r="H12" s="139" t="e">
        <f>SUM(H13:H14)</f>
        <v>#REF!</v>
      </c>
      <c r="I12" s="141" t="e">
        <f t="shared" si="1"/>
        <v>#REF!</v>
      </c>
    </row>
    <row r="13" spans="1:9" s="72" customFormat="1" ht="16.5" customHeight="1">
      <c r="A13" s="109" t="s">
        <v>279</v>
      </c>
      <c r="B13" s="115" t="s">
        <v>297</v>
      </c>
      <c r="C13" s="140" t="e">
        <f>ОП_ВВЛ!#REF!+ОП_МВЛ!#REF!</f>
        <v>#REF!</v>
      </c>
      <c r="D13" s="140" t="e">
        <f>ОП_ВВЛ!#REF!+ОП_МВЛ!#REF!</f>
        <v>#REF!</v>
      </c>
      <c r="E13" s="141" t="e">
        <f t="shared" si="0"/>
        <v>#REF!</v>
      </c>
      <c r="F13" s="140" t="e">
        <f>ОП_ВВЛ!#REF!+ОП_МВЛ!#REF!</f>
        <v>#REF!</v>
      </c>
      <c r="G13" s="141" t="e">
        <f t="shared" si="1"/>
        <v>#REF!</v>
      </c>
      <c r="H13" s="140" t="e">
        <f>ОП_ВВЛ!#REF!+ОП_МВЛ!#REF!</f>
        <v>#REF!</v>
      </c>
      <c r="I13" s="141" t="e">
        <f t="shared" si="1"/>
        <v>#REF!</v>
      </c>
    </row>
    <row r="14" spans="1:9" s="72" customFormat="1">
      <c r="A14" s="109" t="s">
        <v>280</v>
      </c>
      <c r="B14" s="115" t="s">
        <v>297</v>
      </c>
      <c r="C14" s="140" t="e">
        <f>ОП_ВВЛ!#REF!+ОП_МВЛ!#REF!</f>
        <v>#REF!</v>
      </c>
      <c r="D14" s="140" t="e">
        <f>ОП_ВВЛ!#REF!+ОП_МВЛ!#REF!</f>
        <v>#REF!</v>
      </c>
      <c r="E14" s="141" t="e">
        <f t="shared" si="0"/>
        <v>#REF!</v>
      </c>
      <c r="F14" s="140" t="e">
        <f>ОП_ВВЛ!#REF!+ОП_МВЛ!#REF!</f>
        <v>#REF!</v>
      </c>
      <c r="G14" s="141" t="e">
        <f t="shared" si="1"/>
        <v>#REF!</v>
      </c>
      <c r="H14" s="140" t="e">
        <f>ОП_ВВЛ!#REF!+ОП_МВЛ!#REF!</f>
        <v>#REF!</v>
      </c>
      <c r="I14" s="141" t="e">
        <f t="shared" si="1"/>
        <v>#REF!</v>
      </c>
    </row>
    <row r="15" spans="1:9">
      <c r="A15" s="111" t="s">
        <v>451</v>
      </c>
      <c r="B15" s="116" t="s">
        <v>286</v>
      </c>
      <c r="C15" s="139" t="e">
        <f>SUM(C16:C17)</f>
        <v>#REF!</v>
      </c>
      <c r="D15" s="139" t="e">
        <f>SUM(D16:D17)</f>
        <v>#REF!</v>
      </c>
      <c r="E15" s="141" t="e">
        <f t="shared" ref="E15" si="2">IF(C15=0,0,D15/C15)</f>
        <v>#REF!</v>
      </c>
      <c r="F15" s="139" t="e">
        <f>SUM(F16:F17)</f>
        <v>#REF!</v>
      </c>
      <c r="G15" s="141" t="e">
        <f t="shared" ref="G15" si="3">IF(D15=0,0,F15/D15)</f>
        <v>#REF!</v>
      </c>
      <c r="H15" s="139" t="e">
        <f>SUM(H16:H17)</f>
        <v>#REF!</v>
      </c>
      <c r="I15" s="141" t="e">
        <f t="shared" ref="I15" si="4">IF(F15=0,0,H15/F15)</f>
        <v>#REF!</v>
      </c>
    </row>
    <row r="16" spans="1:9" s="72" customFormat="1" ht="16.5" customHeight="1">
      <c r="A16" s="109" t="s">
        <v>279</v>
      </c>
      <c r="B16" s="115" t="s">
        <v>286</v>
      </c>
      <c r="C16" s="140" t="e">
        <f>#REF!</f>
        <v>#REF!</v>
      </c>
      <c r="D16" s="140" t="e">
        <f>#REF!</f>
        <v>#REF!</v>
      </c>
      <c r="E16" s="141" t="e">
        <f t="shared" si="0"/>
        <v>#REF!</v>
      </c>
      <c r="F16" s="140" t="e">
        <f>#REF!</f>
        <v>#REF!</v>
      </c>
      <c r="G16" s="141" t="e">
        <f t="shared" si="1"/>
        <v>#REF!</v>
      </c>
      <c r="H16" s="140" t="e">
        <f>#REF!</f>
        <v>#REF!</v>
      </c>
      <c r="I16" s="141" t="e">
        <f t="shared" si="1"/>
        <v>#REF!</v>
      </c>
    </row>
    <row r="17" spans="1:9" s="72" customFormat="1">
      <c r="A17" s="109" t="s">
        <v>280</v>
      </c>
      <c r="B17" s="115" t="s">
        <v>286</v>
      </c>
      <c r="C17" s="140" t="e">
        <f>#REF!</f>
        <v>#REF!</v>
      </c>
      <c r="D17" s="140" t="e">
        <f>#REF!</f>
        <v>#REF!</v>
      </c>
      <c r="E17" s="141" t="e">
        <f t="shared" si="0"/>
        <v>#REF!</v>
      </c>
      <c r="F17" s="140" t="e">
        <f>#REF!</f>
        <v>#REF!</v>
      </c>
      <c r="G17" s="141" t="e">
        <f t="shared" si="1"/>
        <v>#REF!</v>
      </c>
      <c r="H17" s="140" t="e">
        <f>#REF!</f>
        <v>#REF!</v>
      </c>
      <c r="I17" s="141" t="e">
        <f t="shared" si="1"/>
        <v>#REF!</v>
      </c>
    </row>
    <row r="18" spans="1:9">
      <c r="A18" s="111" t="s">
        <v>452</v>
      </c>
      <c r="B18" s="116" t="s">
        <v>286</v>
      </c>
      <c r="C18" s="139" t="e">
        <f>SUM(C19:C20)</f>
        <v>#REF!</v>
      </c>
      <c r="D18" s="139" t="e">
        <f>SUM(D19:D20)</f>
        <v>#REF!</v>
      </c>
      <c r="E18" s="141" t="e">
        <f t="shared" si="0"/>
        <v>#REF!</v>
      </c>
      <c r="F18" s="139" t="e">
        <f>SUM(F19:F20)</f>
        <v>#REF!</v>
      </c>
      <c r="G18" s="141" t="e">
        <f t="shared" si="1"/>
        <v>#REF!</v>
      </c>
      <c r="H18" s="139" t="e">
        <f>SUM(H19:H20)</f>
        <v>#REF!</v>
      </c>
      <c r="I18" s="141" t="e">
        <f t="shared" si="1"/>
        <v>#REF!</v>
      </c>
    </row>
    <row r="19" spans="1:9" s="72" customFormat="1" ht="16.5" customHeight="1">
      <c r="A19" s="109" t="s">
        <v>524</v>
      </c>
      <c r="B19" s="115" t="s">
        <v>286</v>
      </c>
      <c r="C19" s="140" t="e">
        <f>Хранение!D23</f>
        <v>#REF!</v>
      </c>
      <c r="D19" s="140" t="e">
        <f>Хранение!E23</f>
        <v>#REF!</v>
      </c>
      <c r="E19" s="141" t="e">
        <f t="shared" si="0"/>
        <v>#REF!</v>
      </c>
      <c r="F19" s="140" t="e">
        <f>Хранение!U23</f>
        <v>#REF!</v>
      </c>
      <c r="G19" s="141" t="e">
        <f t="shared" si="1"/>
        <v>#REF!</v>
      </c>
      <c r="H19" s="140" t="e">
        <f>Хранение!V23</f>
        <v>#REF!</v>
      </c>
      <c r="I19" s="141" t="e">
        <f t="shared" si="1"/>
        <v>#REF!</v>
      </c>
    </row>
    <row r="20" spans="1:9" s="72" customFormat="1" ht="26.25">
      <c r="A20" s="109" t="s">
        <v>525</v>
      </c>
      <c r="B20" s="115" t="s">
        <v>286</v>
      </c>
      <c r="C20" s="140" t="e">
        <f>Хранение!D24</f>
        <v>#REF!</v>
      </c>
      <c r="D20" s="140" t="e">
        <f>Хранение!E24</f>
        <v>#REF!</v>
      </c>
      <c r="E20" s="141" t="e">
        <f t="shared" si="0"/>
        <v>#REF!</v>
      </c>
      <c r="F20" s="140" t="e">
        <f>Хранение!U24</f>
        <v>#REF!</v>
      </c>
      <c r="G20" s="141" t="e">
        <f t="shared" si="1"/>
        <v>#REF!</v>
      </c>
      <c r="H20" s="140" t="e">
        <f>Хранение!V24</f>
        <v>#REF!</v>
      </c>
      <c r="I20" s="141" t="e">
        <f t="shared" si="1"/>
        <v>#REF!</v>
      </c>
    </row>
    <row r="23" spans="1:9" ht="15.75">
      <c r="A23" s="71" t="s">
        <v>357</v>
      </c>
      <c r="B23" s="74"/>
      <c r="C23" s="74"/>
      <c r="D23" s="74"/>
      <c r="E23" s="74"/>
      <c r="F23" s="74"/>
      <c r="G23" s="74"/>
    </row>
    <row r="24" spans="1:9" ht="15.75">
      <c r="A24" s="71" t="str">
        <f>Сравн._табл.!A1</f>
        <v>___________________________________________</v>
      </c>
      <c r="B24" s="74"/>
      <c r="C24" s="74"/>
      <c r="D24" s="74"/>
      <c r="E24" s="74"/>
      <c r="F24" s="74"/>
      <c r="G24" s="74"/>
    </row>
    <row r="25" spans="1:9" ht="15.75">
      <c r="A25" s="74"/>
      <c r="B25" s="74"/>
      <c r="C25" s="74"/>
      <c r="D25" s="74"/>
      <c r="E25" s="74"/>
      <c r="F25" s="74"/>
      <c r="I25" s="75" t="s">
        <v>355</v>
      </c>
    </row>
    <row r="26" spans="1:9">
      <c r="A26" s="1323" t="s">
        <v>345</v>
      </c>
      <c r="B26" s="1323" t="s">
        <v>346</v>
      </c>
      <c r="C26" s="104" t="s">
        <v>192</v>
      </c>
      <c r="D26" s="1368">
        <v>2015</v>
      </c>
      <c r="E26" s="1368"/>
      <c r="F26" s="1368">
        <v>2016</v>
      </c>
      <c r="G26" s="1368"/>
      <c r="H26" s="1368">
        <v>2017</v>
      </c>
      <c r="I26" s="1368"/>
    </row>
    <row r="27" spans="1:9" ht="26.25">
      <c r="A27" s="1323"/>
      <c r="B27" s="1323"/>
      <c r="C27" s="104" t="s">
        <v>388</v>
      </c>
      <c r="D27" s="104" t="s">
        <v>386</v>
      </c>
      <c r="E27" s="107" t="s">
        <v>341</v>
      </c>
      <c r="F27" s="104" t="s">
        <v>383</v>
      </c>
      <c r="G27" s="107" t="s">
        <v>342</v>
      </c>
      <c r="H27" s="104" t="s">
        <v>383</v>
      </c>
      <c r="I27" s="107" t="s">
        <v>382</v>
      </c>
    </row>
    <row r="28" spans="1:9" ht="15.75">
      <c r="A28" s="114" t="s">
        <v>347</v>
      </c>
      <c r="B28" s="113"/>
      <c r="C28" s="113"/>
      <c r="D28" s="113"/>
      <c r="E28" s="113"/>
      <c r="F28" s="113"/>
      <c r="G28" s="113"/>
      <c r="H28" s="108"/>
      <c r="I28" s="113"/>
    </row>
    <row r="29" spans="1:9" s="72" customFormat="1" ht="26.25">
      <c r="A29" s="109" t="s">
        <v>348</v>
      </c>
      <c r="B29" s="76" t="s">
        <v>349</v>
      </c>
      <c r="C29" s="142" t="e">
        <f>ВП!#REF!</f>
        <v>#REF!</v>
      </c>
      <c r="D29" s="143" t="e">
        <f>ВП!#REF!</f>
        <v>#REF!</v>
      </c>
      <c r="E29" s="141" t="e">
        <f>IF(C29=0,0,D29/C29)</f>
        <v>#REF!</v>
      </c>
      <c r="F29" s="143" t="e">
        <f>ВП!#REF!</f>
        <v>#REF!</v>
      </c>
      <c r="G29" s="141" t="e">
        <f>IF(D29=0,0,F29/D29)</f>
        <v>#REF!</v>
      </c>
      <c r="H29" s="143" t="e">
        <f>ВП!#REF!</f>
        <v>#REF!</v>
      </c>
      <c r="I29" s="141" t="e">
        <f>IF(F29=0,0,H29/F29)</f>
        <v>#REF!</v>
      </c>
    </row>
    <row r="30" spans="1:9" s="72" customFormat="1" ht="26.25">
      <c r="A30" s="109" t="s">
        <v>280</v>
      </c>
      <c r="B30" s="76" t="s">
        <v>350</v>
      </c>
      <c r="C30" s="142" t="e">
        <f>ВП!#REF!</f>
        <v>#REF!</v>
      </c>
      <c r="D30" s="143" t="e">
        <f>ВП!#REF!</f>
        <v>#REF!</v>
      </c>
      <c r="E30" s="141" t="e">
        <f>IF(C30=0,0,D30/C30)</f>
        <v>#REF!</v>
      </c>
      <c r="F30" s="143" t="e">
        <f>ВП!#REF!</f>
        <v>#REF!</v>
      </c>
      <c r="G30" s="141" t="e">
        <f>IF(D30=0,0,F30/D30)</f>
        <v>#REF!</v>
      </c>
      <c r="H30" s="143" t="e">
        <f>ВП!#REF!</f>
        <v>#REF!</v>
      </c>
      <c r="I30" s="141" t="e">
        <f>IF(F30=0,0,H30/F30)</f>
        <v>#REF!</v>
      </c>
    </row>
    <row r="31" spans="1:9" ht="15.75">
      <c r="A31" s="114" t="s">
        <v>351</v>
      </c>
      <c r="B31" s="113"/>
      <c r="C31" s="144"/>
      <c r="D31" s="144"/>
      <c r="E31" s="141"/>
      <c r="F31" s="144"/>
      <c r="G31" s="141"/>
      <c r="H31" s="144"/>
      <c r="I31" s="141"/>
    </row>
    <row r="32" spans="1:9" s="72" customFormat="1">
      <c r="A32" s="109" t="s">
        <v>348</v>
      </c>
      <c r="B32" s="76" t="s">
        <v>352</v>
      </c>
      <c r="C32" s="142" t="e">
        <f>АБ_МВМ!#REF!</f>
        <v>#REF!</v>
      </c>
      <c r="D32" s="143" t="e">
        <f>АБ_МВМ!#REF!</f>
        <v>#REF!</v>
      </c>
      <c r="E32" s="141" t="e">
        <f t="shared" ref="E32:E33" si="5">IF(C32=0,0,D32/C32)</f>
        <v>#REF!</v>
      </c>
      <c r="F32" s="143" t="e">
        <f>АБ_МВМ!#REF!</f>
        <v>#REF!</v>
      </c>
      <c r="G32" s="141" t="e">
        <f t="shared" ref="G32:I33" si="6">IF(D32=0,0,F32/D32)</f>
        <v>#REF!</v>
      </c>
      <c r="H32" s="143" t="e">
        <f>АБ_МВМ!#REF!</f>
        <v>#REF!</v>
      </c>
      <c r="I32" s="141" t="e">
        <f t="shared" si="6"/>
        <v>#REF!</v>
      </c>
    </row>
    <row r="33" spans="1:9" s="72" customFormat="1" ht="26.25">
      <c r="A33" s="109" t="s">
        <v>280</v>
      </c>
      <c r="B33" s="76" t="s">
        <v>350</v>
      </c>
      <c r="C33" s="142" t="e">
        <f>АБ_МВМ!#REF!</f>
        <v>#REF!</v>
      </c>
      <c r="D33" s="143" t="e">
        <f>АБ_МВМ!#REF!</f>
        <v>#REF!</v>
      </c>
      <c r="E33" s="141" t="e">
        <f t="shared" si="5"/>
        <v>#REF!</v>
      </c>
      <c r="F33" s="143" t="e">
        <f>АБ_МВМ!#REF!</f>
        <v>#REF!</v>
      </c>
      <c r="G33" s="141" t="e">
        <f t="shared" si="6"/>
        <v>#REF!</v>
      </c>
      <c r="H33" s="143" t="e">
        <f>АБ_МВМ!#REF!</f>
        <v>#REF!</v>
      </c>
      <c r="I33" s="141" t="e">
        <f t="shared" si="6"/>
        <v>#REF!</v>
      </c>
    </row>
    <row r="34" spans="1:9" ht="31.5">
      <c r="A34" s="114" t="s">
        <v>353</v>
      </c>
      <c r="B34" s="113"/>
      <c r="C34" s="144"/>
      <c r="D34" s="144"/>
      <c r="E34" s="141"/>
      <c r="F34" s="144"/>
      <c r="G34" s="141"/>
      <c r="H34" s="144"/>
      <c r="I34" s="141"/>
    </row>
    <row r="35" spans="1:9" s="72" customFormat="1">
      <c r="A35" s="109" t="s">
        <v>348</v>
      </c>
      <c r="B35" s="76"/>
      <c r="C35" s="143"/>
      <c r="D35" s="143"/>
      <c r="E35" s="141"/>
      <c r="F35" s="143"/>
      <c r="G35" s="141"/>
      <c r="H35" s="143"/>
      <c r="I35" s="141"/>
    </row>
    <row r="36" spans="1:9" s="72" customFormat="1">
      <c r="A36" s="109" t="s">
        <v>269</v>
      </c>
      <c r="B36" s="76" t="s">
        <v>300</v>
      </c>
      <c r="C36" s="142" t="e">
        <f>АВ_ВВЛ!#REF!</f>
        <v>#REF!</v>
      </c>
      <c r="D36" s="143" t="e">
        <f>АВ_ВВЛ!#REF!</f>
        <v>#REF!</v>
      </c>
      <c r="E36" s="141" t="e">
        <f t="shared" ref="E36:E38" si="7">IF(C36=0,0,D36/C36)</f>
        <v>#REF!</v>
      </c>
      <c r="F36" s="143" t="e">
        <f>АВ_ВВЛ!#REF!</f>
        <v>#REF!</v>
      </c>
      <c r="G36" s="141" t="e">
        <f t="shared" ref="G36:I38" si="8">IF(D36=0,0,F36/D36)</f>
        <v>#REF!</v>
      </c>
      <c r="H36" s="143" t="e">
        <f>АВ_ВВЛ!#REF!</f>
        <v>#REF!</v>
      </c>
      <c r="I36" s="141" t="e">
        <f t="shared" si="8"/>
        <v>#REF!</v>
      </c>
    </row>
    <row r="37" spans="1:9" s="72" customFormat="1">
      <c r="A37" s="109" t="s">
        <v>270</v>
      </c>
      <c r="B37" s="76" t="s">
        <v>300</v>
      </c>
      <c r="C37" s="142" t="e">
        <f>АВ_МВЛ!#REF!</f>
        <v>#REF!</v>
      </c>
      <c r="D37" s="143" t="e">
        <f>АВ_МВЛ!#REF!</f>
        <v>#REF!</v>
      </c>
      <c r="E37" s="141" t="e">
        <f t="shared" si="7"/>
        <v>#REF!</v>
      </c>
      <c r="F37" s="143" t="e">
        <f>АВ_МВЛ!#REF!</f>
        <v>#REF!</v>
      </c>
      <c r="G37" s="141" t="e">
        <f t="shared" si="8"/>
        <v>#REF!</v>
      </c>
      <c r="H37" s="143" t="e">
        <f>АВ_МВЛ!#REF!</f>
        <v>#REF!</v>
      </c>
      <c r="I37" s="141" t="e">
        <f t="shared" si="8"/>
        <v>#REF!</v>
      </c>
    </row>
    <row r="38" spans="1:9" s="72" customFormat="1" ht="26.25">
      <c r="A38" s="109" t="s">
        <v>280</v>
      </c>
      <c r="B38" s="76" t="s">
        <v>354</v>
      </c>
      <c r="C38" s="142" t="e">
        <f>АВ_МВЛ!#REF!</f>
        <v>#REF!</v>
      </c>
      <c r="D38" s="143" t="e">
        <f>АВ_МВЛ!#REF!</f>
        <v>#REF!</v>
      </c>
      <c r="E38" s="141" t="e">
        <f t="shared" si="7"/>
        <v>#REF!</v>
      </c>
      <c r="F38" s="143" t="e">
        <f>АВ_МВЛ!#REF!</f>
        <v>#REF!</v>
      </c>
      <c r="G38" s="141" t="e">
        <f t="shared" si="8"/>
        <v>#REF!</v>
      </c>
      <c r="H38" s="143" t="e">
        <f>АВ_МВЛ!#REF!</f>
        <v>#REF!</v>
      </c>
      <c r="I38" s="141" t="e">
        <f t="shared" si="8"/>
        <v>#REF!</v>
      </c>
    </row>
    <row r="39" spans="1:9" ht="15.75">
      <c r="A39" s="114" t="s">
        <v>299</v>
      </c>
      <c r="B39" s="113"/>
      <c r="C39" s="144"/>
      <c r="D39" s="144"/>
      <c r="E39" s="141"/>
      <c r="F39" s="144"/>
      <c r="G39" s="141"/>
      <c r="H39" s="144"/>
      <c r="I39" s="141"/>
    </row>
    <row r="40" spans="1:9">
      <c r="A40" s="109" t="s">
        <v>348</v>
      </c>
      <c r="B40" s="73"/>
      <c r="C40" s="138"/>
      <c r="D40" s="138"/>
      <c r="E40" s="141"/>
      <c r="F40" s="138"/>
      <c r="G40" s="141"/>
      <c r="H40" s="138"/>
      <c r="I40" s="141"/>
    </row>
    <row r="41" spans="1:9">
      <c r="A41" s="110" t="s">
        <v>269</v>
      </c>
      <c r="B41" s="73" t="s">
        <v>300</v>
      </c>
      <c r="C41" s="138" t="e">
        <f>ОП_ВВЛ!#REF!</f>
        <v>#REF!</v>
      </c>
      <c r="D41" s="138" t="e">
        <f>ОП_ВВЛ!#REF!</f>
        <v>#REF!</v>
      </c>
      <c r="E41" s="141" t="e">
        <f t="shared" ref="E41:E44" si="9">IF(C41=0,0,D41/C41)</f>
        <v>#REF!</v>
      </c>
      <c r="F41" s="138" t="e">
        <f>ОП_ВВЛ!#REF!</f>
        <v>#REF!</v>
      </c>
      <c r="G41" s="141" t="e">
        <f t="shared" ref="G41:I44" si="10">IF(D41=0,0,F41/D41)</f>
        <v>#REF!</v>
      </c>
      <c r="H41" s="138" t="e">
        <f>ОП_ВВЛ!#REF!</f>
        <v>#REF!</v>
      </c>
      <c r="I41" s="141" t="e">
        <f t="shared" si="10"/>
        <v>#REF!</v>
      </c>
    </row>
    <row r="42" spans="1:9">
      <c r="A42" s="110" t="s">
        <v>270</v>
      </c>
      <c r="B42" s="73" t="s">
        <v>300</v>
      </c>
      <c r="C42" s="138" t="e">
        <f>ОП_МВЛ!#REF!</f>
        <v>#REF!</v>
      </c>
      <c r="D42" s="138" t="e">
        <f>ОП_МВЛ!#REF!</f>
        <v>#REF!</v>
      </c>
      <c r="E42" s="141" t="e">
        <f t="shared" si="9"/>
        <v>#REF!</v>
      </c>
      <c r="F42" s="138" t="e">
        <f>ОП_МВЛ!#REF!</f>
        <v>#REF!</v>
      </c>
      <c r="G42" s="141" t="e">
        <f t="shared" si="10"/>
        <v>#REF!</v>
      </c>
      <c r="H42" s="138" t="e">
        <f>ОП_МВЛ!#REF!</f>
        <v>#REF!</v>
      </c>
      <c r="I42" s="141" t="e">
        <f t="shared" si="10"/>
        <v>#REF!</v>
      </c>
    </row>
    <row r="43" spans="1:9" ht="15.75">
      <c r="A43" s="114" t="s">
        <v>451</v>
      </c>
      <c r="B43" s="73" t="s">
        <v>526</v>
      </c>
      <c r="C43" s="144" t="e">
        <f>#REF!</f>
        <v>#REF!</v>
      </c>
      <c r="D43" s="144" t="e">
        <f>#REF!</f>
        <v>#REF!</v>
      </c>
      <c r="E43" s="141" t="e">
        <f t="shared" si="9"/>
        <v>#REF!</v>
      </c>
      <c r="F43" s="144" t="e">
        <f>#REF!</f>
        <v>#REF!</v>
      </c>
      <c r="G43" s="141" t="e">
        <f t="shared" si="10"/>
        <v>#REF!</v>
      </c>
      <c r="H43" s="144" t="e">
        <f>#REF!</f>
        <v>#REF!</v>
      </c>
      <c r="I43" s="141" t="e">
        <f t="shared" si="10"/>
        <v>#REF!</v>
      </c>
    </row>
    <row r="44" spans="1:9" ht="15.75">
      <c r="A44" s="114" t="s">
        <v>452</v>
      </c>
      <c r="B44" s="73" t="s">
        <v>526</v>
      </c>
      <c r="C44" s="144">
        <f>Хранение!D99</f>
        <v>0</v>
      </c>
      <c r="D44" s="144">
        <f>Хранение!E99</f>
        <v>0</v>
      </c>
      <c r="E44" s="141">
        <f t="shared" si="9"/>
        <v>0</v>
      </c>
      <c r="F44" s="144" t="e">
        <f>Хранение!U103</f>
        <v>#REF!</v>
      </c>
      <c r="G44" s="141">
        <f t="shared" si="10"/>
        <v>0</v>
      </c>
      <c r="H44" s="144" t="e">
        <f>Хранение!V104</f>
        <v>#REF!</v>
      </c>
      <c r="I44" s="141" t="e">
        <f t="shared" si="10"/>
        <v>#REF!</v>
      </c>
    </row>
  </sheetData>
  <mergeCells count="10">
    <mergeCell ref="D4:E4"/>
    <mergeCell ref="F4:G4"/>
    <mergeCell ref="H4:I4"/>
    <mergeCell ref="A4:A5"/>
    <mergeCell ref="D26:E26"/>
    <mergeCell ref="F26:G26"/>
    <mergeCell ref="H26:I26"/>
    <mergeCell ref="A26:A27"/>
    <mergeCell ref="B26:B27"/>
    <mergeCell ref="B4:B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9"/>
  <sheetViews>
    <sheetView tabSelected="1" topLeftCell="A310" zoomScale="85" zoomScaleNormal="85" workbookViewId="0">
      <selection activeCell="B297" sqref="B297"/>
    </sheetView>
  </sheetViews>
  <sheetFormatPr defaultRowHeight="15"/>
  <cols>
    <col min="1" max="1" width="9.140625" style="1"/>
    <col min="2" max="2" width="71.5703125" style="1" customWidth="1"/>
    <col min="3" max="3" width="40.85546875" style="1" customWidth="1"/>
    <col min="4" max="5" width="28.42578125" style="1" customWidth="1"/>
    <col min="6" max="16384" width="9.140625" style="1"/>
  </cols>
  <sheetData>
    <row r="1" spans="1:5" ht="42" customHeight="1">
      <c r="A1" s="1382" t="s">
        <v>779</v>
      </c>
      <c r="B1" s="1383"/>
      <c r="C1" s="1383"/>
      <c r="D1" s="1383"/>
      <c r="E1" s="1384"/>
    </row>
    <row r="2" spans="1:5" ht="55.5" customHeight="1">
      <c r="A2" s="1094" t="s">
        <v>569</v>
      </c>
      <c r="B2" s="1095" t="s">
        <v>848</v>
      </c>
      <c r="C2" s="1095" t="s">
        <v>607</v>
      </c>
      <c r="D2" s="1104" t="s">
        <v>847</v>
      </c>
      <c r="E2" s="1096" t="s">
        <v>849</v>
      </c>
    </row>
    <row r="3" spans="1:5" ht="19.5" customHeight="1">
      <c r="A3" s="1094">
        <v>1</v>
      </c>
      <c r="B3" s="1097" t="s">
        <v>839</v>
      </c>
      <c r="C3" s="1380">
        <v>30</v>
      </c>
      <c r="D3" s="1105">
        <f>'Свод калькуляций тех. операций'!D50</f>
        <v>0</v>
      </c>
      <c r="E3" s="1369" t="e">
        <f>D9*C3</f>
        <v>#DIV/0!</v>
      </c>
    </row>
    <row r="4" spans="1:5" ht="19.5" customHeight="1">
      <c r="A4" s="1094">
        <v>2</v>
      </c>
      <c r="B4" s="1099" t="s">
        <v>856</v>
      </c>
      <c r="C4" s="1380"/>
      <c r="D4" s="1105" t="e">
        <f>'годовая смета'!$C$25/'годовая смета'!$C$6</f>
        <v>#DIV/0!</v>
      </c>
      <c r="E4" s="1369"/>
    </row>
    <row r="5" spans="1:5" ht="19.5" customHeight="1">
      <c r="A5" s="1094">
        <v>3</v>
      </c>
      <c r="B5" s="1099" t="s">
        <v>41</v>
      </c>
      <c r="C5" s="1380"/>
      <c r="D5" s="1105" t="e">
        <f>D3*D4</f>
        <v>#DIV/0!</v>
      </c>
      <c r="E5" s="1369"/>
    </row>
    <row r="6" spans="1:5" ht="19.5" customHeight="1">
      <c r="A6" s="1094">
        <v>4</v>
      </c>
      <c r="B6" s="1099" t="s">
        <v>857</v>
      </c>
      <c r="C6" s="1380"/>
      <c r="D6" s="1105" t="e">
        <f>'годовая смета'!$C$28/'годовая смета'!$C$6</f>
        <v>#DIV/0!</v>
      </c>
      <c r="E6" s="1369"/>
    </row>
    <row r="7" spans="1:5" ht="19.5" customHeight="1">
      <c r="A7" s="1094">
        <v>5</v>
      </c>
      <c r="B7" s="1099" t="s">
        <v>855</v>
      </c>
      <c r="C7" s="1380"/>
      <c r="D7" s="1105" t="e">
        <f>D3*D6</f>
        <v>#DIV/0!</v>
      </c>
      <c r="E7" s="1369"/>
    </row>
    <row r="8" spans="1:5" ht="25.5" customHeight="1">
      <c r="A8" s="1094">
        <v>6</v>
      </c>
      <c r="B8" s="1099" t="s">
        <v>846</v>
      </c>
      <c r="C8" s="1380"/>
      <c r="D8" s="1106"/>
      <c r="E8" s="1369"/>
    </row>
    <row r="9" spans="1:5" ht="25.5" customHeight="1" thickBot="1">
      <c r="A9" s="1101">
        <v>7</v>
      </c>
      <c r="B9" s="1381" t="s">
        <v>309</v>
      </c>
      <c r="C9" s="1381"/>
      <c r="D9" s="1107" t="e">
        <f>D3+D5+D7+D8</f>
        <v>#DIV/0!</v>
      </c>
      <c r="E9" s="1370"/>
    </row>
    <row r="10" spans="1:5" ht="15.75" thickBot="1">
      <c r="A10" s="1037"/>
      <c r="B10" s="1038"/>
      <c r="C10" s="1038"/>
      <c r="D10" s="1038"/>
      <c r="E10" s="1038"/>
    </row>
    <row r="11" spans="1:5" ht="38.25" customHeight="1">
      <c r="A11" s="1371" t="s">
        <v>781</v>
      </c>
      <c r="B11" s="1372"/>
      <c r="C11" s="1372"/>
      <c r="D11" s="1372"/>
      <c r="E11" s="1373"/>
    </row>
    <row r="12" spans="1:5" ht="54.75" customHeight="1">
      <c r="A12" s="1094" t="s">
        <v>569</v>
      </c>
      <c r="B12" s="1095" t="s">
        <v>848</v>
      </c>
      <c r="C12" s="1095" t="s">
        <v>607</v>
      </c>
      <c r="D12" s="1095" t="s">
        <v>847</v>
      </c>
      <c r="E12" s="1096" t="s">
        <v>849</v>
      </c>
    </row>
    <row r="13" spans="1:5" ht="15" customHeight="1">
      <c r="A13" s="1094">
        <v>1</v>
      </c>
      <c r="B13" s="1097" t="s">
        <v>839</v>
      </c>
      <c r="C13" s="1380">
        <v>32</v>
      </c>
      <c r="D13" s="1110">
        <f>'Свод калькуляций тех. операций'!D100</f>
        <v>0</v>
      </c>
      <c r="E13" s="1369" t="e">
        <f>D19*C13</f>
        <v>#DIV/0!</v>
      </c>
    </row>
    <row r="14" spans="1:5" ht="15" customHeight="1">
      <c r="A14" s="1094">
        <v>2</v>
      </c>
      <c r="B14" s="1099" t="s">
        <v>856</v>
      </c>
      <c r="C14" s="1380"/>
      <c r="D14" s="1110" t="e">
        <f>'годовая смета'!$C$25/'годовая смета'!$C$6</f>
        <v>#DIV/0!</v>
      </c>
      <c r="E14" s="1369"/>
    </row>
    <row r="15" spans="1:5" ht="15" customHeight="1">
      <c r="A15" s="1094">
        <v>3</v>
      </c>
      <c r="B15" s="1099" t="s">
        <v>41</v>
      </c>
      <c r="C15" s="1380"/>
      <c r="D15" s="1110" t="e">
        <f>D13*D14</f>
        <v>#DIV/0!</v>
      </c>
      <c r="E15" s="1369"/>
    </row>
    <row r="16" spans="1:5" ht="15" customHeight="1">
      <c r="A16" s="1094">
        <v>4</v>
      </c>
      <c r="B16" s="1099" t="s">
        <v>857</v>
      </c>
      <c r="C16" s="1380"/>
      <c r="D16" s="1110" t="e">
        <f>'годовая смета'!$C$28/'годовая смета'!$C$6</f>
        <v>#DIV/0!</v>
      </c>
      <c r="E16" s="1369"/>
    </row>
    <row r="17" spans="1:5" ht="15" customHeight="1">
      <c r="A17" s="1094">
        <v>5</v>
      </c>
      <c r="B17" s="1099" t="s">
        <v>855</v>
      </c>
      <c r="C17" s="1380"/>
      <c r="D17" s="1110" t="e">
        <f>D13*D16</f>
        <v>#DIV/0!</v>
      </c>
      <c r="E17" s="1369"/>
    </row>
    <row r="18" spans="1:5" ht="15" customHeight="1">
      <c r="A18" s="1094">
        <v>6</v>
      </c>
      <c r="B18" s="1099" t="s">
        <v>846</v>
      </c>
      <c r="C18" s="1380"/>
      <c r="D18" s="1097"/>
      <c r="E18" s="1369"/>
    </row>
    <row r="19" spans="1:5" ht="15.75" customHeight="1" thickBot="1">
      <c r="A19" s="1101">
        <v>7</v>
      </c>
      <c r="B19" s="1381" t="s">
        <v>309</v>
      </c>
      <c r="C19" s="1381"/>
      <c r="D19" s="1108" t="e">
        <f>D13+D15+D17+D18</f>
        <v>#DIV/0!</v>
      </c>
      <c r="E19" s="1370"/>
    </row>
    <row r="20" spans="1:5" ht="20.25" customHeight="1" thickBot="1">
      <c r="A20" s="1037"/>
      <c r="B20" s="1038"/>
      <c r="C20" s="1048"/>
      <c r="D20" s="1038"/>
      <c r="E20" s="1038"/>
    </row>
    <row r="21" spans="1:5" ht="60.75" customHeight="1">
      <c r="A21" s="1371" t="s">
        <v>783</v>
      </c>
      <c r="B21" s="1372"/>
      <c r="C21" s="1372"/>
      <c r="D21" s="1372"/>
      <c r="E21" s="1373"/>
    </row>
    <row r="22" spans="1:5" ht="60" customHeight="1">
      <c r="A22" s="1094" t="s">
        <v>569</v>
      </c>
      <c r="B22" s="1095" t="s">
        <v>848</v>
      </c>
      <c r="C22" s="1095" t="s">
        <v>607</v>
      </c>
      <c r="D22" s="1095" t="s">
        <v>847</v>
      </c>
      <c r="E22" s="1096" t="s">
        <v>849</v>
      </c>
    </row>
    <row r="23" spans="1:5" ht="15" customHeight="1">
      <c r="A23" s="1094">
        <v>1</v>
      </c>
      <c r="B23" s="1097" t="s">
        <v>839</v>
      </c>
      <c r="C23" s="1380">
        <v>59</v>
      </c>
      <c r="D23" s="1110">
        <f>'Свод калькуляций тех. операций'!D160</f>
        <v>0</v>
      </c>
      <c r="E23" s="1369" t="e">
        <f>D29*C23</f>
        <v>#DIV/0!</v>
      </c>
    </row>
    <row r="24" spans="1:5" ht="15" customHeight="1">
      <c r="A24" s="1094">
        <v>2</v>
      </c>
      <c r="B24" s="1099" t="s">
        <v>856</v>
      </c>
      <c r="C24" s="1380"/>
      <c r="D24" s="1110" t="e">
        <f>'годовая смета'!$C$25/'годовая смета'!$C$6</f>
        <v>#DIV/0!</v>
      </c>
      <c r="E24" s="1369"/>
    </row>
    <row r="25" spans="1:5" ht="15" customHeight="1">
      <c r="A25" s="1094">
        <v>3</v>
      </c>
      <c r="B25" s="1099" t="s">
        <v>41</v>
      </c>
      <c r="C25" s="1380"/>
      <c r="D25" s="1110" t="e">
        <f>D23*D24</f>
        <v>#DIV/0!</v>
      </c>
      <c r="E25" s="1369"/>
    </row>
    <row r="26" spans="1:5" ht="15" customHeight="1">
      <c r="A26" s="1094">
        <v>4</v>
      </c>
      <c r="B26" s="1099" t="s">
        <v>857</v>
      </c>
      <c r="C26" s="1380"/>
      <c r="D26" s="1110" t="e">
        <f>'годовая смета'!$C$28/'годовая смета'!$C$6</f>
        <v>#DIV/0!</v>
      </c>
      <c r="E26" s="1369"/>
    </row>
    <row r="27" spans="1:5" ht="15" customHeight="1">
      <c r="A27" s="1094">
        <v>5</v>
      </c>
      <c r="B27" s="1099" t="s">
        <v>855</v>
      </c>
      <c r="C27" s="1380"/>
      <c r="D27" s="1110" t="e">
        <f>D23*D26</f>
        <v>#DIV/0!</v>
      </c>
      <c r="E27" s="1369"/>
    </row>
    <row r="28" spans="1:5" ht="15" customHeight="1">
      <c r="A28" s="1094">
        <v>6</v>
      </c>
      <c r="B28" s="1099" t="s">
        <v>846</v>
      </c>
      <c r="C28" s="1380"/>
      <c r="D28" s="1097"/>
      <c r="E28" s="1369"/>
    </row>
    <row r="29" spans="1:5" ht="15.75" customHeight="1" thickBot="1">
      <c r="A29" s="1101">
        <v>7</v>
      </c>
      <c r="B29" s="1381" t="s">
        <v>309</v>
      </c>
      <c r="C29" s="1381"/>
      <c r="D29" s="1108" t="e">
        <f>D23+D25+D27+D28</f>
        <v>#DIV/0!</v>
      </c>
      <c r="E29" s="1370"/>
    </row>
    <row r="30" spans="1:5" ht="20.25" customHeight="1" thickBot="1">
      <c r="A30" s="1037"/>
      <c r="B30" s="1038"/>
      <c r="C30" s="1048"/>
      <c r="D30" s="1038"/>
      <c r="E30" s="1038"/>
    </row>
    <row r="31" spans="1:5" ht="39" customHeight="1">
      <c r="A31" s="1371" t="s">
        <v>785</v>
      </c>
      <c r="B31" s="1372"/>
      <c r="C31" s="1372"/>
      <c r="D31" s="1372"/>
      <c r="E31" s="1373"/>
    </row>
    <row r="32" spans="1:5" ht="51.75" customHeight="1">
      <c r="A32" s="1094" t="s">
        <v>569</v>
      </c>
      <c r="B32" s="1095" t="s">
        <v>848</v>
      </c>
      <c r="C32" s="1095" t="s">
        <v>607</v>
      </c>
      <c r="D32" s="1095" t="s">
        <v>847</v>
      </c>
      <c r="E32" s="1096" t="s">
        <v>849</v>
      </c>
    </row>
    <row r="33" spans="1:5" ht="15" customHeight="1">
      <c r="A33" s="1094">
        <v>1</v>
      </c>
      <c r="B33" s="1097" t="s">
        <v>839</v>
      </c>
      <c r="C33" s="1380">
        <v>59</v>
      </c>
      <c r="D33" s="1110">
        <f>'Свод калькуляций тех. операций'!D220</f>
        <v>0</v>
      </c>
      <c r="E33" s="1369" t="e">
        <f>D39*C33</f>
        <v>#DIV/0!</v>
      </c>
    </row>
    <row r="34" spans="1:5" ht="15" customHeight="1">
      <c r="A34" s="1094">
        <v>2</v>
      </c>
      <c r="B34" s="1099" t="s">
        <v>845</v>
      </c>
      <c r="C34" s="1380"/>
      <c r="D34" s="1110" t="e">
        <f>'годовая смета'!$C$25/'годовая смета'!$C$6</f>
        <v>#DIV/0!</v>
      </c>
      <c r="E34" s="1369"/>
    </row>
    <row r="35" spans="1:5" ht="15" customHeight="1">
      <c r="A35" s="1094">
        <v>3</v>
      </c>
      <c r="B35" s="1099" t="s">
        <v>41</v>
      </c>
      <c r="C35" s="1380"/>
      <c r="D35" s="1110" t="e">
        <f>D33*D34</f>
        <v>#DIV/0!</v>
      </c>
      <c r="E35" s="1369"/>
    </row>
    <row r="36" spans="1:5" ht="15" customHeight="1">
      <c r="A36" s="1094">
        <v>4</v>
      </c>
      <c r="B36" s="1099" t="s">
        <v>857</v>
      </c>
      <c r="C36" s="1380"/>
      <c r="D36" s="1110" t="e">
        <f>'годовая смета'!$C$28/'годовая смета'!$C$6</f>
        <v>#DIV/0!</v>
      </c>
      <c r="E36" s="1369"/>
    </row>
    <row r="37" spans="1:5" ht="15" customHeight="1">
      <c r="A37" s="1094">
        <v>5</v>
      </c>
      <c r="B37" s="1099" t="s">
        <v>855</v>
      </c>
      <c r="C37" s="1380"/>
      <c r="D37" s="1110" t="e">
        <f>D33*D36</f>
        <v>#DIV/0!</v>
      </c>
      <c r="E37" s="1369"/>
    </row>
    <row r="38" spans="1:5" ht="15" customHeight="1">
      <c r="A38" s="1094">
        <v>6</v>
      </c>
      <c r="B38" s="1099" t="s">
        <v>846</v>
      </c>
      <c r="C38" s="1380"/>
      <c r="D38" s="1097"/>
      <c r="E38" s="1369"/>
    </row>
    <row r="39" spans="1:5" ht="15.75" customHeight="1" thickBot="1">
      <c r="A39" s="1101">
        <v>7</v>
      </c>
      <c r="B39" s="1381" t="s">
        <v>309</v>
      </c>
      <c r="C39" s="1381"/>
      <c r="D39" s="1108" t="e">
        <f>D33+D35+D37+D38</f>
        <v>#DIV/0!</v>
      </c>
      <c r="E39" s="1370"/>
    </row>
    <row r="40" spans="1:5" ht="14.25" customHeight="1" thickBot="1">
      <c r="A40" s="1037"/>
      <c r="B40" s="1038"/>
      <c r="C40" s="1048"/>
      <c r="D40" s="1038"/>
      <c r="E40" s="1038"/>
    </row>
    <row r="41" spans="1:5" ht="60.75" customHeight="1">
      <c r="A41" s="1371" t="s">
        <v>786</v>
      </c>
      <c r="B41" s="1372"/>
      <c r="C41" s="1372"/>
      <c r="D41" s="1372"/>
      <c r="E41" s="1373"/>
    </row>
    <row r="42" spans="1:5" ht="58.5" customHeight="1">
      <c r="A42" s="1094" t="s">
        <v>569</v>
      </c>
      <c r="B42" s="1095" t="s">
        <v>848</v>
      </c>
      <c r="C42" s="1095" t="s">
        <v>607</v>
      </c>
      <c r="D42" s="1095" t="s">
        <v>847</v>
      </c>
      <c r="E42" s="1096" t="s">
        <v>849</v>
      </c>
    </row>
    <row r="43" spans="1:5" ht="15" customHeight="1">
      <c r="A43" s="1094">
        <v>1</v>
      </c>
      <c r="B43" s="1097" t="s">
        <v>839</v>
      </c>
      <c r="C43" s="1380">
        <v>72</v>
      </c>
      <c r="D43" s="1110">
        <f>'Свод калькуляций тех. операций'!D280</f>
        <v>0</v>
      </c>
      <c r="E43" s="1369" t="e">
        <f>D49*C43</f>
        <v>#DIV/0!</v>
      </c>
    </row>
    <row r="44" spans="1:5" ht="15" customHeight="1">
      <c r="A44" s="1094">
        <v>2</v>
      </c>
      <c r="B44" s="1099" t="s">
        <v>845</v>
      </c>
      <c r="C44" s="1380"/>
      <c r="D44" s="1110" t="e">
        <f>'годовая смета'!$C$25/'годовая смета'!$C$6</f>
        <v>#DIV/0!</v>
      </c>
      <c r="E44" s="1369"/>
    </row>
    <row r="45" spans="1:5" ht="15" customHeight="1">
      <c r="A45" s="1094">
        <v>3</v>
      </c>
      <c r="B45" s="1099" t="s">
        <v>41</v>
      </c>
      <c r="C45" s="1380"/>
      <c r="D45" s="1110" t="e">
        <f>D43*D44</f>
        <v>#DIV/0!</v>
      </c>
      <c r="E45" s="1369"/>
    </row>
    <row r="46" spans="1:5" ht="15" customHeight="1">
      <c r="A46" s="1094">
        <v>4</v>
      </c>
      <c r="B46" s="1099" t="s">
        <v>857</v>
      </c>
      <c r="C46" s="1380"/>
      <c r="D46" s="1110" t="e">
        <f>'годовая смета'!$C$28/'годовая смета'!$C$6</f>
        <v>#DIV/0!</v>
      </c>
      <c r="E46" s="1369"/>
    </row>
    <row r="47" spans="1:5" ht="15" customHeight="1">
      <c r="A47" s="1094">
        <v>5</v>
      </c>
      <c r="B47" s="1099" t="s">
        <v>855</v>
      </c>
      <c r="C47" s="1380"/>
      <c r="D47" s="1110" t="e">
        <f>D43*D46</f>
        <v>#DIV/0!</v>
      </c>
      <c r="E47" s="1369"/>
    </row>
    <row r="48" spans="1:5" ht="15" customHeight="1">
      <c r="A48" s="1094">
        <v>6</v>
      </c>
      <c r="B48" s="1099" t="s">
        <v>846</v>
      </c>
      <c r="C48" s="1380"/>
      <c r="D48" s="1097"/>
      <c r="E48" s="1369"/>
    </row>
    <row r="49" spans="1:5" ht="15.75" customHeight="1" thickBot="1">
      <c r="A49" s="1101">
        <v>7</v>
      </c>
      <c r="B49" s="1381" t="s">
        <v>309</v>
      </c>
      <c r="C49" s="1381"/>
      <c r="D49" s="1108" t="e">
        <f>D43+D45+D47+D48</f>
        <v>#DIV/0!</v>
      </c>
      <c r="E49" s="1370"/>
    </row>
    <row r="50" spans="1:5" ht="15.75" customHeight="1" thickBot="1">
      <c r="A50" s="1037"/>
      <c r="B50" s="1038"/>
      <c r="C50" s="1048"/>
      <c r="D50" s="1038"/>
      <c r="E50" s="1038"/>
    </row>
    <row r="51" spans="1:5" ht="47.25" customHeight="1">
      <c r="A51" s="1374" t="s">
        <v>788</v>
      </c>
      <c r="B51" s="1375"/>
      <c r="C51" s="1375"/>
      <c r="D51" s="1375"/>
      <c r="E51" s="1376"/>
    </row>
    <row r="52" spans="1:5" ht="56.25" customHeight="1">
      <c r="A52" s="1094" t="s">
        <v>569</v>
      </c>
      <c r="B52" s="1095" t="s">
        <v>848</v>
      </c>
      <c r="C52" s="1095" t="s">
        <v>607</v>
      </c>
      <c r="D52" s="1095" t="s">
        <v>847</v>
      </c>
      <c r="E52" s="1096" t="s">
        <v>849</v>
      </c>
    </row>
    <row r="53" spans="1:5" ht="21.75" customHeight="1">
      <c r="A53" s="1094">
        <v>1</v>
      </c>
      <c r="B53" s="1097" t="s">
        <v>839</v>
      </c>
      <c r="C53" s="1380">
        <v>68</v>
      </c>
      <c r="D53" s="1103">
        <f>'Свод калькуляций тех. операций'!D340</f>
        <v>0</v>
      </c>
      <c r="E53" s="1369" t="e">
        <f>D59*C53</f>
        <v>#DIV/0!</v>
      </c>
    </row>
    <row r="54" spans="1:5" ht="15" customHeight="1">
      <c r="A54" s="1094">
        <v>2</v>
      </c>
      <c r="B54" s="1099" t="s">
        <v>845</v>
      </c>
      <c r="C54" s="1380">
        <v>68</v>
      </c>
      <c r="D54" s="1103" t="e">
        <f>'годовая смета'!$C$25/'годовая смета'!$C$6</f>
        <v>#DIV/0!</v>
      </c>
      <c r="E54" s="1369"/>
    </row>
    <row r="55" spans="1:5" ht="15" customHeight="1">
      <c r="A55" s="1094">
        <v>3</v>
      </c>
      <c r="B55" s="1099" t="s">
        <v>41</v>
      </c>
      <c r="C55" s="1380"/>
      <c r="D55" s="1103" t="e">
        <f>D53*D54</f>
        <v>#DIV/0!</v>
      </c>
      <c r="E55" s="1369"/>
    </row>
    <row r="56" spans="1:5" ht="15" customHeight="1">
      <c r="A56" s="1094">
        <v>4</v>
      </c>
      <c r="B56" s="1099" t="s">
        <v>857</v>
      </c>
      <c r="C56" s="1380"/>
      <c r="D56" s="1110" t="e">
        <f>'годовая смета'!$C$28/'годовая смета'!$C$6</f>
        <v>#DIV/0!</v>
      </c>
      <c r="E56" s="1369"/>
    </row>
    <row r="57" spans="1:5" ht="15" customHeight="1">
      <c r="A57" s="1094">
        <v>5</v>
      </c>
      <c r="B57" s="1099" t="s">
        <v>855</v>
      </c>
      <c r="C57" s="1380"/>
      <c r="D57" s="1110" t="e">
        <f>D53*D56</f>
        <v>#DIV/0!</v>
      </c>
      <c r="E57" s="1369"/>
    </row>
    <row r="58" spans="1:5" ht="15" customHeight="1">
      <c r="A58" s="1094">
        <v>6</v>
      </c>
      <c r="B58" s="1099" t="s">
        <v>846</v>
      </c>
      <c r="C58" s="1380"/>
      <c r="D58" s="1097"/>
      <c r="E58" s="1369"/>
    </row>
    <row r="59" spans="1:5" ht="15" customHeight="1" thickBot="1">
      <c r="A59" s="1094">
        <v>7</v>
      </c>
      <c r="B59" s="1381" t="s">
        <v>309</v>
      </c>
      <c r="C59" s="1381"/>
      <c r="D59" s="1108" t="e">
        <f>D53+D55+D57+D58</f>
        <v>#DIV/0!</v>
      </c>
      <c r="E59" s="1370"/>
    </row>
    <row r="60" spans="1:5" ht="20.25" customHeight="1" thickBot="1">
      <c r="A60" s="1037"/>
      <c r="B60" s="1038"/>
      <c r="C60" s="1048"/>
      <c r="D60" s="1038"/>
      <c r="E60" s="1038"/>
    </row>
    <row r="61" spans="1:5" ht="55.5" customHeight="1">
      <c r="A61" s="1371" t="s">
        <v>790</v>
      </c>
      <c r="B61" s="1372"/>
      <c r="C61" s="1372"/>
      <c r="D61" s="1372"/>
      <c r="E61" s="1373"/>
    </row>
    <row r="62" spans="1:5" ht="57.75" customHeight="1">
      <c r="A62" s="1094" t="s">
        <v>569</v>
      </c>
      <c r="B62" s="1095" t="s">
        <v>848</v>
      </c>
      <c r="C62" s="1095" t="s">
        <v>607</v>
      </c>
      <c r="D62" s="1095" t="s">
        <v>847</v>
      </c>
      <c r="E62" s="1096" t="s">
        <v>849</v>
      </c>
    </row>
    <row r="63" spans="1:5" ht="17.25" customHeight="1">
      <c r="A63" s="1094">
        <v>1</v>
      </c>
      <c r="B63" s="1097" t="s">
        <v>839</v>
      </c>
      <c r="C63" s="1380">
        <v>32</v>
      </c>
      <c r="D63" s="1103">
        <f>'Свод калькуляций тех. операций'!D390</f>
        <v>0</v>
      </c>
      <c r="E63" s="1369" t="e">
        <f>D69*C63</f>
        <v>#DIV/0!</v>
      </c>
    </row>
    <row r="64" spans="1:5" ht="15" customHeight="1">
      <c r="A64" s="1094">
        <v>2</v>
      </c>
      <c r="B64" s="1099" t="s">
        <v>845</v>
      </c>
      <c r="C64" s="1380">
        <v>32</v>
      </c>
      <c r="D64" s="1103" t="e">
        <f>'годовая смета'!$C$25/'годовая смета'!$C$6</f>
        <v>#DIV/0!</v>
      </c>
      <c r="E64" s="1369"/>
    </row>
    <row r="65" spans="1:5" ht="15" customHeight="1">
      <c r="A65" s="1094">
        <v>3</v>
      </c>
      <c r="B65" s="1099" t="s">
        <v>41</v>
      </c>
      <c r="C65" s="1380"/>
      <c r="D65" s="1103" t="e">
        <f>D63*D64</f>
        <v>#DIV/0!</v>
      </c>
      <c r="E65" s="1369"/>
    </row>
    <row r="66" spans="1:5" ht="15" customHeight="1">
      <c r="A66" s="1094">
        <v>4</v>
      </c>
      <c r="B66" s="1099" t="s">
        <v>857</v>
      </c>
      <c r="C66" s="1380"/>
      <c r="D66" s="1110" t="e">
        <f>'годовая смета'!$C$28/'годовая смета'!$C$6</f>
        <v>#DIV/0!</v>
      </c>
      <c r="E66" s="1369"/>
    </row>
    <row r="67" spans="1:5" ht="15" customHeight="1">
      <c r="A67" s="1094">
        <v>5</v>
      </c>
      <c r="B67" s="1099" t="s">
        <v>855</v>
      </c>
      <c r="C67" s="1380"/>
      <c r="D67" s="1110" t="e">
        <f>D63*D66</f>
        <v>#DIV/0!</v>
      </c>
      <c r="E67" s="1369"/>
    </row>
    <row r="68" spans="1:5" ht="15" customHeight="1">
      <c r="A68" s="1094">
        <v>6</v>
      </c>
      <c r="B68" s="1099" t="s">
        <v>846</v>
      </c>
      <c r="C68" s="1380"/>
      <c r="D68" s="1097"/>
      <c r="E68" s="1369"/>
    </row>
    <row r="69" spans="1:5" ht="15" customHeight="1" thickBot="1">
      <c r="A69" s="1094">
        <v>7</v>
      </c>
      <c r="B69" s="1381" t="s">
        <v>309</v>
      </c>
      <c r="C69" s="1381"/>
      <c r="D69" s="1108" t="e">
        <f>D63+D65+D67+D68</f>
        <v>#DIV/0!</v>
      </c>
      <c r="E69" s="1370"/>
    </row>
    <row r="70" spans="1:5" ht="18" customHeight="1" thickBot="1">
      <c r="A70" s="1037"/>
      <c r="B70" s="1038"/>
      <c r="C70" s="1048"/>
      <c r="D70" s="1038"/>
      <c r="E70" s="1038"/>
    </row>
    <row r="71" spans="1:5" ht="57" customHeight="1">
      <c r="A71" s="1371" t="s">
        <v>792</v>
      </c>
      <c r="B71" s="1372"/>
      <c r="C71" s="1372"/>
      <c r="D71" s="1372"/>
      <c r="E71" s="1373"/>
    </row>
    <row r="72" spans="1:5" ht="59.25" customHeight="1">
      <c r="A72" s="1094" t="s">
        <v>569</v>
      </c>
      <c r="B72" s="1095" t="s">
        <v>848</v>
      </c>
      <c r="C72" s="1095" t="s">
        <v>607</v>
      </c>
      <c r="D72" s="1095" t="s">
        <v>847</v>
      </c>
      <c r="E72" s="1096" t="s">
        <v>849</v>
      </c>
    </row>
    <row r="73" spans="1:5" ht="15" customHeight="1">
      <c r="A73" s="1094">
        <v>1</v>
      </c>
      <c r="B73" s="1097" t="s">
        <v>839</v>
      </c>
      <c r="C73" s="1380">
        <v>34</v>
      </c>
      <c r="D73" s="1103">
        <f>'Свод калькуляций тех. операций'!D440</f>
        <v>0</v>
      </c>
      <c r="E73" s="1369" t="e">
        <f>D79*C73</f>
        <v>#DIV/0!</v>
      </c>
    </row>
    <row r="74" spans="1:5" ht="15" customHeight="1">
      <c r="A74" s="1094">
        <v>2</v>
      </c>
      <c r="B74" s="1099" t="s">
        <v>845</v>
      </c>
      <c r="C74" s="1380"/>
      <c r="D74" s="1103" t="e">
        <f>'годовая смета'!$C$25/'годовая смета'!$C$6</f>
        <v>#DIV/0!</v>
      </c>
      <c r="E74" s="1369"/>
    </row>
    <row r="75" spans="1:5" ht="15" customHeight="1">
      <c r="A75" s="1094">
        <v>3</v>
      </c>
      <c r="B75" s="1099" t="s">
        <v>41</v>
      </c>
      <c r="C75" s="1380"/>
      <c r="D75" s="1103" t="e">
        <f>D73*D74</f>
        <v>#DIV/0!</v>
      </c>
      <c r="E75" s="1369"/>
    </row>
    <row r="76" spans="1:5" ht="15" customHeight="1">
      <c r="A76" s="1094">
        <v>4</v>
      </c>
      <c r="B76" s="1099" t="s">
        <v>857</v>
      </c>
      <c r="C76" s="1380"/>
      <c r="D76" s="1110" t="e">
        <f>'годовая смета'!$C$28/'годовая смета'!$C$6</f>
        <v>#DIV/0!</v>
      </c>
      <c r="E76" s="1369"/>
    </row>
    <row r="77" spans="1:5" ht="15" customHeight="1">
      <c r="A77" s="1094">
        <v>5</v>
      </c>
      <c r="B77" s="1099" t="s">
        <v>855</v>
      </c>
      <c r="C77" s="1380"/>
      <c r="D77" s="1110" t="e">
        <f>D73*D76</f>
        <v>#DIV/0!</v>
      </c>
      <c r="E77" s="1369"/>
    </row>
    <row r="78" spans="1:5" ht="15" customHeight="1">
      <c r="A78" s="1094">
        <v>6</v>
      </c>
      <c r="B78" s="1099" t="s">
        <v>846</v>
      </c>
      <c r="C78" s="1380"/>
      <c r="D78" s="1097"/>
      <c r="E78" s="1369"/>
    </row>
    <row r="79" spans="1:5" ht="15.75" customHeight="1" thickBot="1">
      <c r="A79" s="1094">
        <v>7</v>
      </c>
      <c r="B79" s="1381" t="s">
        <v>309</v>
      </c>
      <c r="C79" s="1381"/>
      <c r="D79" s="1108" t="e">
        <f>D73+D75+D77+D78</f>
        <v>#DIV/0!</v>
      </c>
      <c r="E79" s="1370"/>
    </row>
    <row r="80" spans="1:5" ht="18" customHeight="1" thickBot="1">
      <c r="A80" s="1037"/>
      <c r="B80" s="1038"/>
      <c r="C80" s="1048"/>
      <c r="D80" s="1038"/>
      <c r="E80" s="1038"/>
    </row>
    <row r="81" spans="1:5" ht="46.5" customHeight="1">
      <c r="A81" s="1371" t="s">
        <v>794</v>
      </c>
      <c r="B81" s="1372"/>
      <c r="C81" s="1372"/>
      <c r="D81" s="1372"/>
      <c r="E81" s="1373"/>
    </row>
    <row r="82" spans="1:5" ht="44.25" customHeight="1">
      <c r="A82" s="1094" t="s">
        <v>569</v>
      </c>
      <c r="B82" s="1095" t="s">
        <v>848</v>
      </c>
      <c r="C82" s="1095" t="s">
        <v>607</v>
      </c>
      <c r="D82" s="1095" t="s">
        <v>847</v>
      </c>
      <c r="E82" s="1096" t="s">
        <v>849</v>
      </c>
    </row>
    <row r="83" spans="1:5" ht="15" customHeight="1">
      <c r="A83" s="1094">
        <v>1</v>
      </c>
      <c r="B83" s="1097" t="s">
        <v>839</v>
      </c>
      <c r="C83" s="1380" t="s">
        <v>793</v>
      </c>
      <c r="D83" s="1103">
        <f>'Свод калькуляций тех. операций'!D490</f>
        <v>0</v>
      </c>
      <c r="E83" s="1369" t="e">
        <f>D89*C83</f>
        <v>#DIV/0!</v>
      </c>
    </row>
    <row r="84" spans="1:5" ht="15" customHeight="1">
      <c r="A84" s="1094">
        <v>2</v>
      </c>
      <c r="B84" s="1099" t="s">
        <v>845</v>
      </c>
      <c r="C84" s="1380"/>
      <c r="D84" s="1103" t="e">
        <f>'годовая смета'!$C$25/'годовая смета'!$C$6</f>
        <v>#DIV/0!</v>
      </c>
      <c r="E84" s="1369"/>
    </row>
    <row r="85" spans="1:5" ht="15" customHeight="1">
      <c r="A85" s="1094">
        <v>3</v>
      </c>
      <c r="B85" s="1099" t="s">
        <v>41</v>
      </c>
      <c r="C85" s="1380"/>
      <c r="D85" s="1103" t="e">
        <f>D83*D84</f>
        <v>#DIV/0!</v>
      </c>
      <c r="E85" s="1369"/>
    </row>
    <row r="86" spans="1:5" ht="15" customHeight="1">
      <c r="A86" s="1094">
        <v>4</v>
      </c>
      <c r="B86" s="1099" t="s">
        <v>857</v>
      </c>
      <c r="C86" s="1380"/>
      <c r="D86" s="1110" t="e">
        <f>'годовая смета'!$C$28/'годовая смета'!$C$6</f>
        <v>#DIV/0!</v>
      </c>
      <c r="E86" s="1369"/>
    </row>
    <row r="87" spans="1:5" ht="15" customHeight="1">
      <c r="A87" s="1094">
        <v>5</v>
      </c>
      <c r="B87" s="1099" t="s">
        <v>855</v>
      </c>
      <c r="C87" s="1380"/>
      <c r="D87" s="1110" t="e">
        <f>D83*D86</f>
        <v>#DIV/0!</v>
      </c>
      <c r="E87" s="1369"/>
    </row>
    <row r="88" spans="1:5" ht="15" customHeight="1">
      <c r="A88" s="1094">
        <v>6</v>
      </c>
      <c r="B88" s="1099" t="s">
        <v>846</v>
      </c>
      <c r="C88" s="1380"/>
      <c r="D88" s="1097"/>
      <c r="E88" s="1369"/>
    </row>
    <row r="89" spans="1:5" ht="15.75" customHeight="1" thickBot="1">
      <c r="A89" s="1094">
        <v>7</v>
      </c>
      <c r="B89" s="1381" t="s">
        <v>309</v>
      </c>
      <c r="C89" s="1381"/>
      <c r="D89" s="1108" t="e">
        <f>D83+D85+D87+D88</f>
        <v>#DIV/0!</v>
      </c>
      <c r="E89" s="1370"/>
    </row>
    <row r="90" spans="1:5" ht="15.75" thickBot="1"/>
    <row r="91" spans="1:5" ht="38.25" customHeight="1">
      <c r="A91" s="1371" t="s">
        <v>796</v>
      </c>
      <c r="B91" s="1372"/>
      <c r="C91" s="1372"/>
      <c r="D91" s="1372"/>
      <c r="E91" s="1373"/>
    </row>
    <row r="92" spans="1:5" ht="53.25" customHeight="1">
      <c r="A92" s="1094" t="s">
        <v>569</v>
      </c>
      <c r="B92" s="1095" t="s">
        <v>848</v>
      </c>
      <c r="C92" s="1095" t="s">
        <v>607</v>
      </c>
      <c r="D92" s="1095" t="s">
        <v>847</v>
      </c>
      <c r="E92" s="1096" t="s">
        <v>849</v>
      </c>
    </row>
    <row r="93" spans="1:5" ht="15" customHeight="1">
      <c r="A93" s="1094">
        <v>1</v>
      </c>
      <c r="B93" s="1097" t="s">
        <v>839</v>
      </c>
      <c r="C93" s="1380">
        <v>35</v>
      </c>
      <c r="D93" s="1103">
        <f>'Свод калькуляций тех. операций'!D540</f>
        <v>0</v>
      </c>
      <c r="E93" s="1369" t="e">
        <f>D99*C93</f>
        <v>#DIV/0!</v>
      </c>
    </row>
    <row r="94" spans="1:5" ht="15" customHeight="1">
      <c r="A94" s="1094">
        <v>2</v>
      </c>
      <c r="B94" s="1099" t="s">
        <v>845</v>
      </c>
      <c r="C94" s="1380"/>
      <c r="D94" s="1103" t="e">
        <f>'годовая смета'!$C$25/'годовая смета'!$C$6</f>
        <v>#DIV/0!</v>
      </c>
      <c r="E94" s="1369"/>
    </row>
    <row r="95" spans="1:5" ht="15" customHeight="1">
      <c r="A95" s="1094">
        <v>3</v>
      </c>
      <c r="B95" s="1099" t="s">
        <v>41</v>
      </c>
      <c r="C95" s="1380"/>
      <c r="D95" s="1103" t="e">
        <f>D93*D94</f>
        <v>#DIV/0!</v>
      </c>
      <c r="E95" s="1369"/>
    </row>
    <row r="96" spans="1:5" ht="15" customHeight="1">
      <c r="A96" s="1094">
        <v>4</v>
      </c>
      <c r="B96" s="1099" t="s">
        <v>857</v>
      </c>
      <c r="C96" s="1380"/>
      <c r="D96" s="1110" t="e">
        <f>'годовая смета'!$C$28/'годовая смета'!$C$6</f>
        <v>#DIV/0!</v>
      </c>
      <c r="E96" s="1369"/>
    </row>
    <row r="97" spans="1:5" ht="15" customHeight="1">
      <c r="A97" s="1094">
        <v>5</v>
      </c>
      <c r="B97" s="1099" t="s">
        <v>855</v>
      </c>
      <c r="C97" s="1380"/>
      <c r="D97" s="1110" t="e">
        <f>D93*D96</f>
        <v>#DIV/0!</v>
      </c>
      <c r="E97" s="1369"/>
    </row>
    <row r="98" spans="1:5" ht="15" customHeight="1">
      <c r="A98" s="1094">
        <v>6</v>
      </c>
      <c r="B98" s="1099" t="s">
        <v>846</v>
      </c>
      <c r="C98" s="1380"/>
      <c r="D98" s="1097"/>
      <c r="E98" s="1369"/>
    </row>
    <row r="99" spans="1:5" ht="15.75" customHeight="1" thickBot="1">
      <c r="A99" s="1094">
        <v>7</v>
      </c>
      <c r="B99" s="1381" t="s">
        <v>309</v>
      </c>
      <c r="C99" s="1381"/>
      <c r="D99" s="1108" t="e">
        <f>D93+D95+D97+D98</f>
        <v>#DIV/0!</v>
      </c>
      <c r="E99" s="1370"/>
    </row>
    <row r="100" spans="1:5" ht="15.75" thickBot="1">
      <c r="A100" s="1037"/>
      <c r="B100" s="1038"/>
      <c r="C100" s="1038"/>
      <c r="D100" s="1038"/>
      <c r="E100" s="1038"/>
    </row>
    <row r="101" spans="1:5" ht="33.75" customHeight="1">
      <c r="A101" s="1371" t="s">
        <v>798</v>
      </c>
      <c r="B101" s="1372"/>
      <c r="C101" s="1372"/>
      <c r="D101" s="1372"/>
      <c r="E101" s="1373"/>
    </row>
    <row r="102" spans="1:5" ht="54" customHeight="1">
      <c r="A102" s="1094" t="s">
        <v>569</v>
      </c>
      <c r="B102" s="1095" t="s">
        <v>848</v>
      </c>
      <c r="C102" s="1095" t="s">
        <v>607</v>
      </c>
      <c r="D102" s="1095" t="s">
        <v>847</v>
      </c>
      <c r="E102" s="1096" t="s">
        <v>849</v>
      </c>
    </row>
    <row r="103" spans="1:5" ht="15" customHeight="1">
      <c r="A103" s="1094">
        <v>1</v>
      </c>
      <c r="B103" s="1097" t="s">
        <v>839</v>
      </c>
      <c r="C103" s="1380">
        <v>42</v>
      </c>
      <c r="D103" s="1103">
        <f>'Свод калькуляций тех. операций'!D590</f>
        <v>0</v>
      </c>
      <c r="E103" s="1369" t="e">
        <f>D109*C103</f>
        <v>#DIV/0!</v>
      </c>
    </row>
    <row r="104" spans="1:5" ht="15" customHeight="1">
      <c r="A104" s="1094">
        <v>2</v>
      </c>
      <c r="B104" s="1099" t="s">
        <v>845</v>
      </c>
      <c r="C104" s="1380"/>
      <c r="D104" s="1103" t="e">
        <f>'годовая смета'!$C$25/'годовая смета'!$C$6</f>
        <v>#DIV/0!</v>
      </c>
      <c r="E104" s="1369"/>
    </row>
    <row r="105" spans="1:5" ht="15" customHeight="1">
      <c r="A105" s="1094">
        <v>3</v>
      </c>
      <c r="B105" s="1099" t="s">
        <v>41</v>
      </c>
      <c r="C105" s="1380"/>
      <c r="D105" s="1103" t="e">
        <f>D103*D104</f>
        <v>#DIV/0!</v>
      </c>
      <c r="E105" s="1369"/>
    </row>
    <row r="106" spans="1:5" ht="15" customHeight="1">
      <c r="A106" s="1094">
        <v>4</v>
      </c>
      <c r="B106" s="1099" t="s">
        <v>857</v>
      </c>
      <c r="C106" s="1380"/>
      <c r="D106" s="1110" t="e">
        <f>'годовая смета'!$C$28/'годовая смета'!$C$6</f>
        <v>#DIV/0!</v>
      </c>
      <c r="E106" s="1369"/>
    </row>
    <row r="107" spans="1:5" ht="15" customHeight="1">
      <c r="A107" s="1094">
        <v>5</v>
      </c>
      <c r="B107" s="1099" t="s">
        <v>855</v>
      </c>
      <c r="C107" s="1380"/>
      <c r="D107" s="1110" t="e">
        <f>D103*D106</f>
        <v>#DIV/0!</v>
      </c>
      <c r="E107" s="1369"/>
    </row>
    <row r="108" spans="1:5" ht="15" customHeight="1">
      <c r="A108" s="1094">
        <v>6</v>
      </c>
      <c r="B108" s="1099" t="s">
        <v>846</v>
      </c>
      <c r="C108" s="1380"/>
      <c r="D108" s="1097"/>
      <c r="E108" s="1369"/>
    </row>
    <row r="109" spans="1:5" ht="15.75" customHeight="1" thickBot="1">
      <c r="A109" s="1094">
        <v>7</v>
      </c>
      <c r="B109" s="1381" t="s">
        <v>309</v>
      </c>
      <c r="C109" s="1381"/>
      <c r="D109" s="1108" t="e">
        <f>D103+D105+D107+D108</f>
        <v>#DIV/0!</v>
      </c>
      <c r="E109" s="1370"/>
    </row>
    <row r="110" spans="1:5" ht="15.75" thickBot="1">
      <c r="A110" s="1037"/>
      <c r="B110" s="1038"/>
      <c r="C110" s="1038"/>
      <c r="D110" s="1038"/>
      <c r="E110" s="1038"/>
    </row>
    <row r="111" spans="1:5" ht="53.25" customHeight="1">
      <c r="A111" s="1371" t="s">
        <v>800</v>
      </c>
      <c r="B111" s="1372"/>
      <c r="C111" s="1372"/>
      <c r="D111" s="1372"/>
      <c r="E111" s="1373"/>
    </row>
    <row r="112" spans="1:5" ht="58.5" customHeight="1">
      <c r="A112" s="1094" t="s">
        <v>569</v>
      </c>
      <c r="B112" s="1095" t="s">
        <v>848</v>
      </c>
      <c r="C112" s="1095" t="s">
        <v>607</v>
      </c>
      <c r="D112" s="1095" t="s">
        <v>847</v>
      </c>
      <c r="E112" s="1096" t="s">
        <v>849</v>
      </c>
    </row>
    <row r="113" spans="1:5" ht="16.5" customHeight="1">
      <c r="A113" s="1094">
        <v>1</v>
      </c>
      <c r="B113" s="1097" t="s">
        <v>839</v>
      </c>
      <c r="C113" s="1380">
        <v>63</v>
      </c>
      <c r="D113" s="1103">
        <f>'Свод калькуляций тех. операций'!D695</f>
        <v>0</v>
      </c>
      <c r="E113" s="1369" t="e">
        <f>D119*C113</f>
        <v>#DIV/0!</v>
      </c>
    </row>
    <row r="114" spans="1:5" ht="15" customHeight="1">
      <c r="A114" s="1094">
        <v>2</v>
      </c>
      <c r="B114" s="1099" t="s">
        <v>845</v>
      </c>
      <c r="C114" s="1380"/>
      <c r="D114" s="1103" t="e">
        <f>'годовая смета'!$C$25/'годовая смета'!$C$6</f>
        <v>#DIV/0!</v>
      </c>
      <c r="E114" s="1369"/>
    </row>
    <row r="115" spans="1:5" ht="15" customHeight="1">
      <c r="A115" s="1094">
        <v>3</v>
      </c>
      <c r="B115" s="1099" t="s">
        <v>41</v>
      </c>
      <c r="C115" s="1380"/>
      <c r="D115" s="1103" t="e">
        <f>D113*D114</f>
        <v>#DIV/0!</v>
      </c>
      <c r="E115" s="1369"/>
    </row>
    <row r="116" spans="1:5" ht="15" customHeight="1">
      <c r="A116" s="1094">
        <v>4</v>
      </c>
      <c r="B116" s="1099" t="s">
        <v>857</v>
      </c>
      <c r="C116" s="1380"/>
      <c r="D116" s="1110" t="e">
        <f>'годовая смета'!$C$28/'годовая смета'!$C$6</f>
        <v>#DIV/0!</v>
      </c>
      <c r="E116" s="1369"/>
    </row>
    <row r="117" spans="1:5" ht="15" customHeight="1">
      <c r="A117" s="1094">
        <v>5</v>
      </c>
      <c r="B117" s="1099" t="s">
        <v>855</v>
      </c>
      <c r="C117" s="1380"/>
      <c r="D117" s="1110" t="e">
        <f>D113*D116</f>
        <v>#DIV/0!</v>
      </c>
      <c r="E117" s="1369"/>
    </row>
    <row r="118" spans="1:5" ht="15" customHeight="1">
      <c r="A118" s="1094">
        <v>6</v>
      </c>
      <c r="B118" s="1099" t="s">
        <v>846</v>
      </c>
      <c r="C118" s="1380"/>
      <c r="D118" s="1097"/>
      <c r="E118" s="1369"/>
    </row>
    <row r="119" spans="1:5" ht="15.75" customHeight="1" thickBot="1">
      <c r="A119" s="1094">
        <v>7</v>
      </c>
      <c r="B119" s="1381" t="s">
        <v>309</v>
      </c>
      <c r="C119" s="1381"/>
      <c r="D119" s="1108" t="e">
        <f>D113+D115+D117+D118</f>
        <v>#DIV/0!</v>
      </c>
      <c r="E119" s="1370"/>
    </row>
    <row r="120" spans="1:5" ht="15.75" thickBot="1">
      <c r="A120" s="1037"/>
      <c r="B120" s="1038"/>
      <c r="C120" s="1038"/>
      <c r="D120" s="1038"/>
      <c r="E120" s="1038"/>
    </row>
    <row r="121" spans="1:5" ht="54.75" customHeight="1">
      <c r="A121" s="1371" t="s">
        <v>800</v>
      </c>
      <c r="B121" s="1372"/>
      <c r="C121" s="1372"/>
      <c r="D121" s="1372"/>
      <c r="E121" s="1373"/>
    </row>
    <row r="122" spans="1:5" ht="62.25" customHeight="1">
      <c r="A122" s="1094" t="s">
        <v>569</v>
      </c>
      <c r="B122" s="1095" t="s">
        <v>848</v>
      </c>
      <c r="C122" s="1095" t="s">
        <v>607</v>
      </c>
      <c r="D122" s="1095" t="s">
        <v>847</v>
      </c>
      <c r="E122" s="1096" t="s">
        <v>849</v>
      </c>
    </row>
    <row r="123" spans="1:5" ht="15" customHeight="1">
      <c r="A123" s="1094">
        <v>1</v>
      </c>
      <c r="B123" s="1097" t="s">
        <v>839</v>
      </c>
      <c r="C123" s="1380">
        <v>66</v>
      </c>
      <c r="D123" s="1103">
        <f>'Свод калькуляций тех. операций'!D800</f>
        <v>0</v>
      </c>
      <c r="E123" s="1369" t="e">
        <f>D129*C123</f>
        <v>#DIV/0!</v>
      </c>
    </row>
    <row r="124" spans="1:5" ht="15" customHeight="1">
      <c r="A124" s="1094">
        <v>2</v>
      </c>
      <c r="B124" s="1099" t="s">
        <v>845</v>
      </c>
      <c r="C124" s="1380"/>
      <c r="D124" s="1103" t="e">
        <f>'годовая смета'!$C$25/'годовая смета'!$C$6</f>
        <v>#DIV/0!</v>
      </c>
      <c r="E124" s="1369"/>
    </row>
    <row r="125" spans="1:5" ht="15" customHeight="1">
      <c r="A125" s="1094">
        <v>3</v>
      </c>
      <c r="B125" s="1099" t="s">
        <v>41</v>
      </c>
      <c r="C125" s="1380"/>
      <c r="D125" s="1103" t="e">
        <f>D123*D124</f>
        <v>#DIV/0!</v>
      </c>
      <c r="E125" s="1369"/>
    </row>
    <row r="126" spans="1:5" ht="15" customHeight="1">
      <c r="A126" s="1094">
        <v>4</v>
      </c>
      <c r="B126" s="1099" t="s">
        <v>857</v>
      </c>
      <c r="C126" s="1380"/>
      <c r="D126" s="1110" t="e">
        <f>'годовая смета'!$C$28/'годовая смета'!$C$6</f>
        <v>#DIV/0!</v>
      </c>
      <c r="E126" s="1369"/>
    </row>
    <row r="127" spans="1:5" ht="15" customHeight="1">
      <c r="A127" s="1094">
        <v>5</v>
      </c>
      <c r="B127" s="1099" t="s">
        <v>855</v>
      </c>
      <c r="C127" s="1380"/>
      <c r="D127" s="1110" t="e">
        <f>D123*D126</f>
        <v>#DIV/0!</v>
      </c>
      <c r="E127" s="1369"/>
    </row>
    <row r="128" spans="1:5" ht="15" customHeight="1">
      <c r="A128" s="1094">
        <v>6</v>
      </c>
      <c r="B128" s="1099" t="s">
        <v>846</v>
      </c>
      <c r="C128" s="1380"/>
      <c r="D128" s="1097"/>
      <c r="E128" s="1369"/>
    </row>
    <row r="129" spans="1:5" ht="15.75" customHeight="1" thickBot="1">
      <c r="A129" s="1094">
        <v>7</v>
      </c>
      <c r="B129" s="1381" t="s">
        <v>309</v>
      </c>
      <c r="C129" s="1381"/>
      <c r="D129" s="1108" t="e">
        <f>D123+D125+D127+D128</f>
        <v>#DIV/0!</v>
      </c>
      <c r="E129" s="1370"/>
    </row>
    <row r="130" spans="1:5" ht="18" customHeight="1" thickBot="1">
      <c r="A130" s="1037"/>
      <c r="B130" s="1038"/>
      <c r="C130" s="1048"/>
      <c r="D130" s="1049"/>
      <c r="E130" s="1049"/>
    </row>
    <row r="131" spans="1:5" ht="54.75" customHeight="1">
      <c r="A131" s="1371" t="s">
        <v>810</v>
      </c>
      <c r="B131" s="1372"/>
      <c r="C131" s="1372"/>
      <c r="D131" s="1372"/>
      <c r="E131" s="1373"/>
    </row>
    <row r="132" spans="1:5" ht="55.5" customHeight="1">
      <c r="A132" s="1094" t="s">
        <v>569</v>
      </c>
      <c r="B132" s="1095" t="s">
        <v>848</v>
      </c>
      <c r="C132" s="1095" t="s">
        <v>607</v>
      </c>
      <c r="D132" s="1095" t="s">
        <v>847</v>
      </c>
      <c r="E132" s="1096" t="s">
        <v>849</v>
      </c>
    </row>
    <row r="133" spans="1:5" ht="15" customHeight="1">
      <c r="A133" s="1094">
        <v>1</v>
      </c>
      <c r="B133" s="1097" t="s">
        <v>839</v>
      </c>
      <c r="C133" s="1380">
        <v>72</v>
      </c>
      <c r="D133" s="1103">
        <f>'Свод калькуляций тех. операций'!D905</f>
        <v>0</v>
      </c>
      <c r="E133" s="1369" t="e">
        <f>D139*C133</f>
        <v>#DIV/0!</v>
      </c>
    </row>
    <row r="134" spans="1:5" ht="15" customHeight="1">
      <c r="A134" s="1094">
        <v>2</v>
      </c>
      <c r="B134" s="1099" t="s">
        <v>845</v>
      </c>
      <c r="C134" s="1380"/>
      <c r="D134" s="1103" t="e">
        <f>'годовая смета'!$C$25/'годовая смета'!$C$6</f>
        <v>#DIV/0!</v>
      </c>
      <c r="E134" s="1369"/>
    </row>
    <row r="135" spans="1:5" ht="15" customHeight="1">
      <c r="A135" s="1094">
        <v>3</v>
      </c>
      <c r="B135" s="1099" t="s">
        <v>41</v>
      </c>
      <c r="C135" s="1380"/>
      <c r="D135" s="1103" t="e">
        <f>D133*D134</f>
        <v>#DIV/0!</v>
      </c>
      <c r="E135" s="1369"/>
    </row>
    <row r="136" spans="1:5" ht="15" customHeight="1">
      <c r="A136" s="1094">
        <v>4</v>
      </c>
      <c r="B136" s="1099" t="s">
        <v>857</v>
      </c>
      <c r="C136" s="1380"/>
      <c r="D136" s="1110" t="e">
        <f>'годовая смета'!$C$28/'годовая смета'!$C$6</f>
        <v>#DIV/0!</v>
      </c>
      <c r="E136" s="1369"/>
    </row>
    <row r="137" spans="1:5" ht="15" customHeight="1">
      <c r="A137" s="1094">
        <v>5</v>
      </c>
      <c r="B137" s="1099" t="s">
        <v>855</v>
      </c>
      <c r="C137" s="1380"/>
      <c r="D137" s="1110" t="e">
        <f>D133*D136</f>
        <v>#DIV/0!</v>
      </c>
      <c r="E137" s="1369"/>
    </row>
    <row r="138" spans="1:5" ht="15" customHeight="1">
      <c r="A138" s="1094">
        <v>6</v>
      </c>
      <c r="B138" s="1099" t="s">
        <v>846</v>
      </c>
      <c r="C138" s="1380"/>
      <c r="D138" s="1097"/>
      <c r="E138" s="1369"/>
    </row>
    <row r="139" spans="1:5" ht="15.75" customHeight="1" thickBot="1">
      <c r="A139" s="1094">
        <v>7</v>
      </c>
      <c r="B139" s="1381" t="s">
        <v>309</v>
      </c>
      <c r="C139" s="1381"/>
      <c r="D139" s="1108" t="e">
        <f>D133+D135+D137+D138</f>
        <v>#DIV/0!</v>
      </c>
      <c r="E139" s="1370"/>
    </row>
    <row r="140" spans="1:5" ht="15.75" thickBot="1">
      <c r="A140" s="1037"/>
      <c r="B140" s="1038"/>
      <c r="C140" s="1038"/>
      <c r="D140" s="1038"/>
      <c r="E140" s="1038"/>
    </row>
    <row r="141" spans="1:5" ht="58.5" customHeight="1">
      <c r="A141" s="1371" t="s">
        <v>803</v>
      </c>
      <c r="B141" s="1372"/>
      <c r="C141" s="1372"/>
      <c r="D141" s="1372"/>
      <c r="E141" s="1373"/>
    </row>
    <row r="142" spans="1:5" ht="51" customHeight="1">
      <c r="A142" s="1094" t="s">
        <v>569</v>
      </c>
      <c r="B142" s="1095" t="s">
        <v>848</v>
      </c>
      <c r="C142" s="1095" t="s">
        <v>607</v>
      </c>
      <c r="D142" s="1095" t="s">
        <v>847</v>
      </c>
      <c r="E142" s="1096" t="s">
        <v>849</v>
      </c>
    </row>
    <row r="143" spans="1:5" ht="15" customHeight="1">
      <c r="A143" s="1094">
        <v>1</v>
      </c>
      <c r="B143" s="1097" t="s">
        <v>839</v>
      </c>
      <c r="C143" s="1380">
        <v>69</v>
      </c>
      <c r="D143" s="1103">
        <f>'Свод калькуляций тех. операций'!D1010</f>
        <v>0</v>
      </c>
      <c r="E143" s="1369" t="e">
        <f>D149*C143</f>
        <v>#DIV/0!</v>
      </c>
    </row>
    <row r="144" spans="1:5" ht="15" customHeight="1">
      <c r="A144" s="1094">
        <v>2</v>
      </c>
      <c r="B144" s="1099" t="s">
        <v>845</v>
      </c>
      <c r="C144" s="1380"/>
      <c r="D144" s="1103" t="e">
        <f>'годовая смета'!$C$25/'годовая смета'!$C$6</f>
        <v>#DIV/0!</v>
      </c>
      <c r="E144" s="1369"/>
    </row>
    <row r="145" spans="1:5" ht="15" customHeight="1">
      <c r="A145" s="1094">
        <v>3</v>
      </c>
      <c r="B145" s="1099" t="s">
        <v>41</v>
      </c>
      <c r="C145" s="1380"/>
      <c r="D145" s="1103" t="e">
        <f>D143*D144</f>
        <v>#DIV/0!</v>
      </c>
      <c r="E145" s="1369"/>
    </row>
    <row r="146" spans="1:5" ht="15" customHeight="1">
      <c r="A146" s="1094">
        <v>4</v>
      </c>
      <c r="B146" s="1099" t="s">
        <v>857</v>
      </c>
      <c r="C146" s="1380"/>
      <c r="D146" s="1110" t="e">
        <f>'годовая смета'!$C$28/'годовая смета'!$C$6</f>
        <v>#DIV/0!</v>
      </c>
      <c r="E146" s="1369"/>
    </row>
    <row r="147" spans="1:5" ht="15" customHeight="1">
      <c r="A147" s="1094">
        <v>5</v>
      </c>
      <c r="B147" s="1099" t="s">
        <v>855</v>
      </c>
      <c r="C147" s="1380"/>
      <c r="D147" s="1110" t="e">
        <f>D143*D146</f>
        <v>#DIV/0!</v>
      </c>
      <c r="E147" s="1369"/>
    </row>
    <row r="148" spans="1:5" ht="15" customHeight="1">
      <c r="A148" s="1094">
        <v>6</v>
      </c>
      <c r="B148" s="1099" t="s">
        <v>846</v>
      </c>
      <c r="C148" s="1380"/>
      <c r="D148" s="1097"/>
      <c r="E148" s="1369"/>
    </row>
    <row r="149" spans="1:5" ht="15.75" customHeight="1" thickBot="1">
      <c r="A149" s="1094">
        <v>7</v>
      </c>
      <c r="B149" s="1381" t="s">
        <v>309</v>
      </c>
      <c r="C149" s="1381"/>
      <c r="D149" s="1108" t="e">
        <f>D143+D145+D147+D148</f>
        <v>#DIV/0!</v>
      </c>
      <c r="E149" s="1370"/>
    </row>
    <row r="150" spans="1:5" ht="15.75" thickBot="1">
      <c r="A150" s="1037"/>
      <c r="B150" s="1038"/>
      <c r="C150" s="1038"/>
      <c r="D150" s="1038"/>
      <c r="E150" s="1038"/>
    </row>
    <row r="151" spans="1:5" ht="42.75" customHeight="1">
      <c r="A151" s="1371" t="s">
        <v>805</v>
      </c>
      <c r="B151" s="1372"/>
      <c r="C151" s="1372"/>
      <c r="D151" s="1372"/>
      <c r="E151" s="1373"/>
    </row>
    <row r="152" spans="1:5" ht="59.25" customHeight="1">
      <c r="A152" s="1094" t="s">
        <v>569</v>
      </c>
      <c r="B152" s="1095" t="s">
        <v>848</v>
      </c>
      <c r="C152" s="1095" t="s">
        <v>607</v>
      </c>
      <c r="D152" s="1095" t="s">
        <v>847</v>
      </c>
      <c r="E152" s="1096" t="s">
        <v>849</v>
      </c>
    </row>
    <row r="153" spans="1:5" ht="15" customHeight="1">
      <c r="A153" s="1094">
        <v>1</v>
      </c>
      <c r="B153" s="1097" t="s">
        <v>839</v>
      </c>
      <c r="C153" s="1380">
        <v>82</v>
      </c>
      <c r="D153" s="1103">
        <f>'Свод калькуляций тех. операций'!D1115</f>
        <v>0</v>
      </c>
      <c r="E153" s="1369" t="e">
        <f>D159*C153</f>
        <v>#DIV/0!</v>
      </c>
    </row>
    <row r="154" spans="1:5" ht="15" customHeight="1">
      <c r="A154" s="1094">
        <v>2</v>
      </c>
      <c r="B154" s="1099" t="s">
        <v>845</v>
      </c>
      <c r="C154" s="1380"/>
      <c r="D154" s="1103" t="e">
        <f>'годовая смета'!$C$25/'годовая смета'!$C$6</f>
        <v>#DIV/0!</v>
      </c>
      <c r="E154" s="1369"/>
    </row>
    <row r="155" spans="1:5" ht="15" customHeight="1">
      <c r="A155" s="1094">
        <v>3</v>
      </c>
      <c r="B155" s="1099" t="s">
        <v>41</v>
      </c>
      <c r="C155" s="1380"/>
      <c r="D155" s="1103" t="e">
        <f>D153*D154</f>
        <v>#DIV/0!</v>
      </c>
      <c r="E155" s="1369"/>
    </row>
    <row r="156" spans="1:5" ht="15" customHeight="1">
      <c r="A156" s="1094">
        <v>4</v>
      </c>
      <c r="B156" s="1099" t="s">
        <v>857</v>
      </c>
      <c r="C156" s="1380"/>
      <c r="D156" s="1110" t="e">
        <f>'годовая смета'!$C$28/'годовая смета'!$C$6</f>
        <v>#DIV/0!</v>
      </c>
      <c r="E156" s="1369"/>
    </row>
    <row r="157" spans="1:5" ht="15" customHeight="1">
      <c r="A157" s="1094">
        <v>5</v>
      </c>
      <c r="B157" s="1099" t="s">
        <v>855</v>
      </c>
      <c r="C157" s="1380"/>
      <c r="D157" s="1110" t="e">
        <f>D153*D156</f>
        <v>#DIV/0!</v>
      </c>
      <c r="E157" s="1369"/>
    </row>
    <row r="158" spans="1:5" ht="15" customHeight="1">
      <c r="A158" s="1094">
        <v>6</v>
      </c>
      <c r="B158" s="1099" t="s">
        <v>846</v>
      </c>
      <c r="C158" s="1380"/>
      <c r="D158" s="1097"/>
      <c r="E158" s="1369"/>
    </row>
    <row r="159" spans="1:5" ht="15.75" customHeight="1" thickBot="1">
      <c r="A159" s="1094">
        <v>7</v>
      </c>
      <c r="B159" s="1381" t="s">
        <v>309</v>
      </c>
      <c r="C159" s="1381"/>
      <c r="D159" s="1108" t="e">
        <f>D153+D155+D157+D158</f>
        <v>#DIV/0!</v>
      </c>
      <c r="E159" s="1370"/>
    </row>
    <row r="160" spans="1:5" ht="15.75" thickBot="1">
      <c r="A160" s="1037"/>
      <c r="B160" s="1038"/>
      <c r="C160" s="1038"/>
      <c r="D160" s="1038"/>
      <c r="E160" s="1038"/>
    </row>
    <row r="161" spans="1:5" ht="38.25" customHeight="1">
      <c r="A161" s="1374" t="s">
        <v>807</v>
      </c>
      <c r="B161" s="1375"/>
      <c r="C161" s="1375"/>
      <c r="D161" s="1375"/>
      <c r="E161" s="1376"/>
    </row>
    <row r="162" spans="1:5" ht="62.25" customHeight="1">
      <c r="A162" s="1094" t="s">
        <v>569</v>
      </c>
      <c r="B162" s="1095" t="s">
        <v>848</v>
      </c>
      <c r="C162" s="1095" t="s">
        <v>607</v>
      </c>
      <c r="D162" s="1095" t="s">
        <v>847</v>
      </c>
      <c r="E162" s="1096" t="s">
        <v>849</v>
      </c>
    </row>
    <row r="163" spans="1:5" ht="15" customHeight="1">
      <c r="A163" s="1094">
        <v>1</v>
      </c>
      <c r="B163" s="1097" t="s">
        <v>839</v>
      </c>
      <c r="C163" s="1380">
        <v>68</v>
      </c>
      <c r="D163" s="1103">
        <f>'Свод калькуляций тех. операций'!D1220</f>
        <v>0</v>
      </c>
      <c r="E163" s="1369" t="e">
        <f>D169*C163</f>
        <v>#DIV/0!</v>
      </c>
    </row>
    <row r="164" spans="1:5" ht="15" customHeight="1">
      <c r="A164" s="1094">
        <v>2</v>
      </c>
      <c r="B164" s="1099" t="s">
        <v>845</v>
      </c>
      <c r="C164" s="1380"/>
      <c r="D164" s="1103" t="e">
        <f>'годовая смета'!$C$25/'годовая смета'!$C$6</f>
        <v>#DIV/0!</v>
      </c>
      <c r="E164" s="1369"/>
    </row>
    <row r="165" spans="1:5" ht="15" customHeight="1">
      <c r="A165" s="1094">
        <v>3</v>
      </c>
      <c r="B165" s="1099" t="s">
        <v>41</v>
      </c>
      <c r="C165" s="1380"/>
      <c r="D165" s="1103" t="e">
        <f>D163*D164</f>
        <v>#DIV/0!</v>
      </c>
      <c r="E165" s="1369"/>
    </row>
    <row r="166" spans="1:5" ht="15" customHeight="1">
      <c r="A166" s="1094">
        <v>4</v>
      </c>
      <c r="B166" s="1099" t="s">
        <v>857</v>
      </c>
      <c r="C166" s="1380"/>
      <c r="D166" s="1110" t="e">
        <f>'годовая смета'!$C$28/'годовая смета'!$C$6</f>
        <v>#DIV/0!</v>
      </c>
      <c r="E166" s="1369"/>
    </row>
    <row r="167" spans="1:5" ht="15" customHeight="1">
      <c r="A167" s="1094">
        <v>5</v>
      </c>
      <c r="B167" s="1099" t="s">
        <v>855</v>
      </c>
      <c r="C167" s="1380"/>
      <c r="D167" s="1110" t="e">
        <f>D163*D166</f>
        <v>#DIV/0!</v>
      </c>
      <c r="E167" s="1369"/>
    </row>
    <row r="168" spans="1:5" ht="15" customHeight="1">
      <c r="A168" s="1094">
        <v>6</v>
      </c>
      <c r="B168" s="1099" t="s">
        <v>846</v>
      </c>
      <c r="C168" s="1380"/>
      <c r="D168" s="1097"/>
      <c r="E168" s="1369"/>
    </row>
    <row r="169" spans="1:5" ht="15.75" customHeight="1" thickBot="1">
      <c r="A169" s="1094">
        <v>7</v>
      </c>
      <c r="B169" s="1381" t="s">
        <v>309</v>
      </c>
      <c r="C169" s="1381"/>
      <c r="D169" s="1108" t="e">
        <f>D163+D165+D167+D168</f>
        <v>#DIV/0!</v>
      </c>
      <c r="E169" s="1370"/>
    </row>
    <row r="170" spans="1:5" ht="15.75" thickBot="1">
      <c r="A170" s="1037"/>
      <c r="B170" s="1038"/>
      <c r="C170" s="1038"/>
      <c r="D170" s="1038"/>
      <c r="E170" s="1038"/>
    </row>
    <row r="171" spans="1:5" ht="52.5" customHeight="1">
      <c r="A171" s="1371" t="s">
        <v>809</v>
      </c>
      <c r="B171" s="1372"/>
      <c r="C171" s="1372"/>
      <c r="D171" s="1372"/>
      <c r="E171" s="1373"/>
    </row>
    <row r="172" spans="1:5" ht="63" customHeight="1">
      <c r="A172" s="1094" t="s">
        <v>569</v>
      </c>
      <c r="B172" s="1095" t="s">
        <v>848</v>
      </c>
      <c r="C172" s="1095" t="s">
        <v>607</v>
      </c>
      <c r="D172" s="1095" t="s">
        <v>847</v>
      </c>
      <c r="E172" s="1096" t="s">
        <v>849</v>
      </c>
    </row>
    <row r="173" spans="1:5" ht="15" customHeight="1">
      <c r="A173" s="1094">
        <v>1</v>
      </c>
      <c r="B173" s="1097" t="s">
        <v>839</v>
      </c>
      <c r="C173" s="1380">
        <v>71</v>
      </c>
      <c r="D173" s="1103">
        <f>'Свод калькуляций тех. операций'!D1325</f>
        <v>0</v>
      </c>
      <c r="E173" s="1369" t="e">
        <f>D179*C173</f>
        <v>#DIV/0!</v>
      </c>
    </row>
    <row r="174" spans="1:5" ht="15" customHeight="1">
      <c r="A174" s="1094">
        <v>2</v>
      </c>
      <c r="B174" s="1099" t="s">
        <v>845</v>
      </c>
      <c r="C174" s="1380"/>
      <c r="D174" s="1103" t="e">
        <f>'годовая смета'!$C$25/'годовая смета'!$C$6</f>
        <v>#DIV/0!</v>
      </c>
      <c r="E174" s="1369"/>
    </row>
    <row r="175" spans="1:5" ht="15" customHeight="1">
      <c r="A175" s="1094">
        <v>3</v>
      </c>
      <c r="B175" s="1099" t="s">
        <v>41</v>
      </c>
      <c r="C175" s="1380"/>
      <c r="D175" s="1103" t="e">
        <f>D173*D174</f>
        <v>#DIV/0!</v>
      </c>
      <c r="E175" s="1369"/>
    </row>
    <row r="176" spans="1:5" ht="15" customHeight="1">
      <c r="A176" s="1094">
        <v>4</v>
      </c>
      <c r="B176" s="1099" t="s">
        <v>857</v>
      </c>
      <c r="C176" s="1380"/>
      <c r="D176" s="1110" t="e">
        <f>'годовая смета'!$C$28/'годовая смета'!$C$6</f>
        <v>#DIV/0!</v>
      </c>
      <c r="E176" s="1369"/>
    </row>
    <row r="177" spans="1:5" ht="15" customHeight="1">
      <c r="A177" s="1094">
        <v>5</v>
      </c>
      <c r="B177" s="1099" t="s">
        <v>855</v>
      </c>
      <c r="C177" s="1380"/>
      <c r="D177" s="1110" t="e">
        <f>D173*D176</f>
        <v>#DIV/0!</v>
      </c>
      <c r="E177" s="1369"/>
    </row>
    <row r="178" spans="1:5" ht="15" customHeight="1">
      <c r="A178" s="1094">
        <v>6</v>
      </c>
      <c r="B178" s="1099" t="s">
        <v>846</v>
      </c>
      <c r="C178" s="1380"/>
      <c r="D178" s="1097"/>
      <c r="E178" s="1369"/>
    </row>
    <row r="179" spans="1:5" ht="15.75" customHeight="1" thickBot="1">
      <c r="A179" s="1094">
        <v>7</v>
      </c>
      <c r="B179" s="1381" t="s">
        <v>309</v>
      </c>
      <c r="C179" s="1381"/>
      <c r="D179" s="1108" t="e">
        <f>D173+D175+D177+D178</f>
        <v>#DIV/0!</v>
      </c>
      <c r="E179" s="1370"/>
    </row>
    <row r="180" spans="1:5" ht="15.75" thickBot="1">
      <c r="A180" s="1037"/>
      <c r="B180" s="1038"/>
      <c r="C180" s="1038"/>
      <c r="D180" s="1038"/>
      <c r="E180" s="1038"/>
    </row>
    <row r="181" spans="1:5" ht="50.25" customHeight="1">
      <c r="A181" s="1371" t="s">
        <v>812</v>
      </c>
      <c r="B181" s="1372"/>
      <c r="C181" s="1372"/>
      <c r="D181" s="1372"/>
      <c r="E181" s="1373"/>
    </row>
    <row r="182" spans="1:5" ht="54" customHeight="1">
      <c r="A182" s="1094" t="s">
        <v>569</v>
      </c>
      <c r="B182" s="1095" t="s">
        <v>848</v>
      </c>
      <c r="C182" s="1095" t="s">
        <v>607</v>
      </c>
      <c r="D182" s="1095" t="s">
        <v>847</v>
      </c>
      <c r="E182" s="1096" t="s">
        <v>849</v>
      </c>
    </row>
    <row r="183" spans="1:5" ht="15" customHeight="1">
      <c r="A183" s="1094">
        <v>1</v>
      </c>
      <c r="B183" s="1097" t="s">
        <v>839</v>
      </c>
      <c r="C183" s="1380">
        <v>78</v>
      </c>
      <c r="D183" s="1103">
        <f>'Свод калькуляций тех. операций'!D1430</f>
        <v>0</v>
      </c>
      <c r="E183" s="1369" t="e">
        <f>D189*C183</f>
        <v>#DIV/0!</v>
      </c>
    </row>
    <row r="184" spans="1:5" ht="15" customHeight="1">
      <c r="A184" s="1094">
        <v>2</v>
      </c>
      <c r="B184" s="1099" t="s">
        <v>845</v>
      </c>
      <c r="C184" s="1380"/>
      <c r="D184" s="1103" t="e">
        <f>'годовая смета'!$C$25/'годовая смета'!$C$6</f>
        <v>#DIV/0!</v>
      </c>
      <c r="E184" s="1369"/>
    </row>
    <row r="185" spans="1:5" ht="15" customHeight="1">
      <c r="A185" s="1094">
        <v>3</v>
      </c>
      <c r="B185" s="1099" t="s">
        <v>41</v>
      </c>
      <c r="C185" s="1380"/>
      <c r="D185" s="1103" t="e">
        <f>D183*D184</f>
        <v>#DIV/0!</v>
      </c>
      <c r="E185" s="1369"/>
    </row>
    <row r="186" spans="1:5" ht="15" customHeight="1">
      <c r="A186" s="1094">
        <v>4</v>
      </c>
      <c r="B186" s="1099" t="s">
        <v>857</v>
      </c>
      <c r="C186" s="1380"/>
      <c r="D186" s="1110" t="e">
        <f>'годовая смета'!$C$28/'годовая смета'!$C$6</f>
        <v>#DIV/0!</v>
      </c>
      <c r="E186" s="1369"/>
    </row>
    <row r="187" spans="1:5" ht="15" customHeight="1">
      <c r="A187" s="1094">
        <v>5</v>
      </c>
      <c r="B187" s="1099" t="s">
        <v>855</v>
      </c>
      <c r="C187" s="1380"/>
      <c r="D187" s="1110" t="e">
        <f>D183*D186</f>
        <v>#DIV/0!</v>
      </c>
      <c r="E187" s="1369"/>
    </row>
    <row r="188" spans="1:5" ht="15" customHeight="1">
      <c r="A188" s="1094">
        <v>6</v>
      </c>
      <c r="B188" s="1099" t="s">
        <v>846</v>
      </c>
      <c r="C188" s="1380"/>
      <c r="D188" s="1097"/>
      <c r="E188" s="1369"/>
    </row>
    <row r="189" spans="1:5" ht="15.75" customHeight="1" thickBot="1">
      <c r="A189" s="1094">
        <v>7</v>
      </c>
      <c r="B189" s="1381" t="s">
        <v>309</v>
      </c>
      <c r="C189" s="1381"/>
      <c r="D189" s="1108" t="e">
        <f>D183+D185+D187+D188</f>
        <v>#DIV/0!</v>
      </c>
      <c r="E189" s="1370"/>
    </row>
    <row r="190" spans="1:5" ht="15.75" thickBot="1">
      <c r="A190" s="1037"/>
      <c r="B190" s="1038"/>
      <c r="C190" s="1038"/>
      <c r="D190" s="1038"/>
      <c r="E190" s="1038"/>
    </row>
    <row r="191" spans="1:5" ht="58.5" customHeight="1">
      <c r="A191" s="1371" t="s">
        <v>814</v>
      </c>
      <c r="B191" s="1372"/>
      <c r="C191" s="1372"/>
      <c r="D191" s="1372"/>
      <c r="E191" s="1373"/>
    </row>
    <row r="192" spans="1:5" ht="48.75" customHeight="1">
      <c r="A192" s="1094" t="s">
        <v>569</v>
      </c>
      <c r="B192" s="1095" t="s">
        <v>848</v>
      </c>
      <c r="C192" s="1095" t="s">
        <v>607</v>
      </c>
      <c r="D192" s="1095" t="s">
        <v>847</v>
      </c>
      <c r="E192" s="1096" t="s">
        <v>849</v>
      </c>
    </row>
    <row r="193" spans="1:5" ht="15" customHeight="1">
      <c r="A193" s="1094">
        <v>1</v>
      </c>
      <c r="B193" s="1097" t="s">
        <v>839</v>
      </c>
      <c r="C193" s="1380">
        <v>75</v>
      </c>
      <c r="D193" s="1103">
        <f>'Свод калькуляций тех. операций'!D1535</f>
        <v>0</v>
      </c>
      <c r="E193" s="1369" t="e">
        <f>D199*C193</f>
        <v>#DIV/0!</v>
      </c>
    </row>
    <row r="194" spans="1:5" ht="15" customHeight="1">
      <c r="A194" s="1094">
        <v>2</v>
      </c>
      <c r="B194" s="1099" t="s">
        <v>845</v>
      </c>
      <c r="C194" s="1380"/>
      <c r="D194" s="1103" t="e">
        <f>'годовая смета'!$C$25/'годовая смета'!$C$6</f>
        <v>#DIV/0!</v>
      </c>
      <c r="E194" s="1369"/>
    </row>
    <row r="195" spans="1:5" ht="15" customHeight="1">
      <c r="A195" s="1094">
        <v>3</v>
      </c>
      <c r="B195" s="1099" t="s">
        <v>41</v>
      </c>
      <c r="C195" s="1380"/>
      <c r="D195" s="1103" t="e">
        <f>D193*D194</f>
        <v>#DIV/0!</v>
      </c>
      <c r="E195" s="1369"/>
    </row>
    <row r="196" spans="1:5" ht="15" customHeight="1">
      <c r="A196" s="1094">
        <v>4</v>
      </c>
      <c r="B196" s="1099" t="s">
        <v>857</v>
      </c>
      <c r="C196" s="1380"/>
      <c r="D196" s="1110" t="e">
        <f>'годовая смета'!$C$28/'годовая смета'!$C$6</f>
        <v>#DIV/0!</v>
      </c>
      <c r="E196" s="1369"/>
    </row>
    <row r="197" spans="1:5" ht="15" customHeight="1">
      <c r="A197" s="1094">
        <v>5</v>
      </c>
      <c r="B197" s="1099" t="s">
        <v>855</v>
      </c>
      <c r="C197" s="1380"/>
      <c r="D197" s="1110" t="e">
        <f>D193*D196</f>
        <v>#DIV/0!</v>
      </c>
      <c r="E197" s="1369"/>
    </row>
    <row r="198" spans="1:5" ht="15" customHeight="1">
      <c r="A198" s="1094">
        <v>6</v>
      </c>
      <c r="B198" s="1099" t="s">
        <v>846</v>
      </c>
      <c r="C198" s="1380"/>
      <c r="D198" s="1097"/>
      <c r="E198" s="1369"/>
    </row>
    <row r="199" spans="1:5" ht="15.75" customHeight="1" thickBot="1">
      <c r="A199" s="1094">
        <v>7</v>
      </c>
      <c r="B199" s="1381" t="s">
        <v>309</v>
      </c>
      <c r="C199" s="1381"/>
      <c r="D199" s="1108" t="e">
        <f>D193+D195+D197+D198</f>
        <v>#DIV/0!</v>
      </c>
      <c r="E199" s="1370"/>
    </row>
    <row r="200" spans="1:5" ht="15.75" thickBot="1">
      <c r="A200" s="1037"/>
      <c r="B200" s="1038"/>
      <c r="C200" s="1038"/>
      <c r="D200" s="1038"/>
      <c r="E200" s="1038"/>
    </row>
    <row r="201" spans="1:5" ht="39" customHeight="1">
      <c r="A201" s="1371" t="s">
        <v>806</v>
      </c>
      <c r="B201" s="1372"/>
      <c r="C201" s="1372"/>
      <c r="D201" s="1372"/>
      <c r="E201" s="1373"/>
    </row>
    <row r="202" spans="1:5" ht="53.25" customHeight="1">
      <c r="A202" s="1094" t="s">
        <v>569</v>
      </c>
      <c r="B202" s="1095" t="s">
        <v>848</v>
      </c>
      <c r="C202" s="1095" t="s">
        <v>607</v>
      </c>
      <c r="D202" s="1095" t="s">
        <v>847</v>
      </c>
      <c r="E202" s="1096" t="s">
        <v>849</v>
      </c>
    </row>
    <row r="203" spans="1:5" ht="15" customHeight="1">
      <c r="A203" s="1094">
        <v>1</v>
      </c>
      <c r="B203" s="1097" t="s">
        <v>839</v>
      </c>
      <c r="C203" s="1380">
        <v>88</v>
      </c>
      <c r="D203" s="1103">
        <f>'Свод калькуляций тех. операций'!D1640</f>
        <v>0</v>
      </c>
      <c r="E203" s="1369" t="e">
        <f>D209*C203</f>
        <v>#DIV/0!</v>
      </c>
    </row>
    <row r="204" spans="1:5" ht="15" customHeight="1">
      <c r="A204" s="1094">
        <v>2</v>
      </c>
      <c r="B204" s="1099" t="s">
        <v>845</v>
      </c>
      <c r="C204" s="1380"/>
      <c r="D204" s="1103" t="e">
        <f>'годовая смета'!$C$25/'годовая смета'!$C$6</f>
        <v>#DIV/0!</v>
      </c>
      <c r="E204" s="1369"/>
    </row>
    <row r="205" spans="1:5" ht="15" customHeight="1">
      <c r="A205" s="1094">
        <v>3</v>
      </c>
      <c r="B205" s="1099" t="s">
        <v>41</v>
      </c>
      <c r="C205" s="1380"/>
      <c r="D205" s="1103" t="e">
        <f>D203*D204</f>
        <v>#DIV/0!</v>
      </c>
      <c r="E205" s="1369"/>
    </row>
    <row r="206" spans="1:5" ht="15" customHeight="1">
      <c r="A206" s="1094">
        <v>4</v>
      </c>
      <c r="B206" s="1099" t="s">
        <v>857</v>
      </c>
      <c r="C206" s="1380"/>
      <c r="D206" s="1110" t="e">
        <f>'годовая смета'!$C$28/'годовая смета'!$C$6</f>
        <v>#DIV/0!</v>
      </c>
      <c r="E206" s="1369"/>
    </row>
    <row r="207" spans="1:5" ht="15" customHeight="1">
      <c r="A207" s="1094">
        <v>5</v>
      </c>
      <c r="B207" s="1099" t="s">
        <v>855</v>
      </c>
      <c r="C207" s="1380"/>
      <c r="D207" s="1110" t="e">
        <f>D203*D206</f>
        <v>#DIV/0!</v>
      </c>
      <c r="E207" s="1369"/>
    </row>
    <row r="208" spans="1:5" ht="15" customHeight="1">
      <c r="A208" s="1094">
        <v>6</v>
      </c>
      <c r="B208" s="1099" t="s">
        <v>846</v>
      </c>
      <c r="C208" s="1380"/>
      <c r="D208" s="1097"/>
      <c r="E208" s="1369"/>
    </row>
    <row r="209" spans="1:5" ht="15.75" customHeight="1" thickBot="1">
      <c r="A209" s="1094">
        <v>7</v>
      </c>
      <c r="B209" s="1381" t="s">
        <v>309</v>
      </c>
      <c r="C209" s="1381"/>
      <c r="D209" s="1108" t="e">
        <f>D203+D205+D207+D208</f>
        <v>#DIV/0!</v>
      </c>
      <c r="E209" s="1370"/>
    </row>
    <row r="210" spans="1:5" ht="15.75" thickBot="1">
      <c r="A210" s="1037"/>
      <c r="B210" s="1038"/>
      <c r="C210" s="1038"/>
      <c r="D210" s="1038"/>
      <c r="E210" s="1038"/>
    </row>
    <row r="211" spans="1:5" ht="57" customHeight="1">
      <c r="A211" s="1371" t="s">
        <v>817</v>
      </c>
      <c r="B211" s="1372"/>
      <c r="C211" s="1372"/>
      <c r="D211" s="1372"/>
      <c r="E211" s="1373"/>
    </row>
    <row r="212" spans="1:5" ht="51" customHeight="1">
      <c r="A212" s="1094" t="s">
        <v>569</v>
      </c>
      <c r="B212" s="1095" t="s">
        <v>848</v>
      </c>
      <c r="C212" s="1095" t="s">
        <v>607</v>
      </c>
      <c r="D212" s="1095" t="s">
        <v>847</v>
      </c>
      <c r="E212" s="1096" t="s">
        <v>849</v>
      </c>
    </row>
    <row r="213" spans="1:5" ht="15" customHeight="1">
      <c r="A213" s="1094">
        <v>1</v>
      </c>
      <c r="B213" s="1097" t="s">
        <v>839</v>
      </c>
      <c r="C213" s="1380">
        <v>25</v>
      </c>
      <c r="D213" s="1103">
        <f>'Свод калькуляций тех. операций'!D1710</f>
        <v>0</v>
      </c>
      <c r="E213" s="1369" t="e">
        <f>D219*C213</f>
        <v>#DIV/0!</v>
      </c>
    </row>
    <row r="214" spans="1:5" ht="15" customHeight="1">
      <c r="A214" s="1094">
        <v>2</v>
      </c>
      <c r="B214" s="1099" t="s">
        <v>845</v>
      </c>
      <c r="C214" s="1380"/>
      <c r="D214" s="1103" t="e">
        <f>'годовая смета'!$C$25/'годовая смета'!$C$6</f>
        <v>#DIV/0!</v>
      </c>
      <c r="E214" s="1369"/>
    </row>
    <row r="215" spans="1:5" ht="15" customHeight="1">
      <c r="A215" s="1094">
        <v>3</v>
      </c>
      <c r="B215" s="1099" t="s">
        <v>41</v>
      </c>
      <c r="C215" s="1380"/>
      <c r="D215" s="1103" t="e">
        <f>D213*D214</f>
        <v>#DIV/0!</v>
      </c>
      <c r="E215" s="1369"/>
    </row>
    <row r="216" spans="1:5" ht="15" customHeight="1">
      <c r="A216" s="1094">
        <v>4</v>
      </c>
      <c r="B216" s="1099" t="s">
        <v>857</v>
      </c>
      <c r="C216" s="1380"/>
      <c r="D216" s="1110" t="e">
        <f>'годовая смета'!$C$28/'годовая смета'!$C$6</f>
        <v>#DIV/0!</v>
      </c>
      <c r="E216" s="1369"/>
    </row>
    <row r="217" spans="1:5" ht="15" customHeight="1">
      <c r="A217" s="1094">
        <v>5</v>
      </c>
      <c r="B217" s="1099" t="s">
        <v>855</v>
      </c>
      <c r="C217" s="1380"/>
      <c r="D217" s="1110" t="e">
        <f>D213*D216</f>
        <v>#DIV/0!</v>
      </c>
      <c r="E217" s="1369"/>
    </row>
    <row r="218" spans="1:5" ht="15" customHeight="1">
      <c r="A218" s="1094">
        <v>6</v>
      </c>
      <c r="B218" s="1099" t="s">
        <v>846</v>
      </c>
      <c r="C218" s="1380"/>
      <c r="D218" s="1097"/>
      <c r="E218" s="1369"/>
    </row>
    <row r="219" spans="1:5" ht="15.75" customHeight="1" thickBot="1">
      <c r="A219" s="1094">
        <v>7</v>
      </c>
      <c r="B219" s="1381" t="s">
        <v>309</v>
      </c>
      <c r="C219" s="1381"/>
      <c r="D219" s="1108" t="e">
        <f>D213+D215+D217+D218</f>
        <v>#DIV/0!</v>
      </c>
      <c r="E219" s="1370"/>
    </row>
    <row r="220" spans="1:5" ht="15.75" thickBot="1">
      <c r="A220" s="1037"/>
      <c r="B220" s="1038"/>
      <c r="C220" s="1038"/>
      <c r="D220" s="1038"/>
      <c r="E220" s="1038"/>
    </row>
    <row r="221" spans="1:5" ht="57" customHeight="1">
      <c r="A221" s="1371" t="s">
        <v>819</v>
      </c>
      <c r="B221" s="1372"/>
      <c r="C221" s="1372"/>
      <c r="D221" s="1372"/>
      <c r="E221" s="1373"/>
    </row>
    <row r="222" spans="1:5" ht="64.5" customHeight="1">
      <c r="A222" s="1094" t="s">
        <v>569</v>
      </c>
      <c r="B222" s="1095" t="s">
        <v>848</v>
      </c>
      <c r="C222" s="1095" t="s">
        <v>607</v>
      </c>
      <c r="D222" s="1095" t="s">
        <v>847</v>
      </c>
      <c r="E222" s="1096" t="s">
        <v>849</v>
      </c>
    </row>
    <row r="223" spans="1:5" ht="15" customHeight="1">
      <c r="A223" s="1094">
        <v>1</v>
      </c>
      <c r="B223" s="1097" t="s">
        <v>839</v>
      </c>
      <c r="C223" s="1380">
        <v>26</v>
      </c>
      <c r="D223" s="1103">
        <f>'Свод калькуляций тех. операций'!D1780</f>
        <v>0</v>
      </c>
      <c r="E223" s="1369" t="e">
        <f>D229*C223</f>
        <v>#DIV/0!</v>
      </c>
    </row>
    <row r="224" spans="1:5" ht="15" customHeight="1">
      <c r="A224" s="1094">
        <v>2</v>
      </c>
      <c r="B224" s="1099" t="s">
        <v>845</v>
      </c>
      <c r="C224" s="1380"/>
      <c r="D224" s="1103" t="e">
        <f>'годовая смета'!$C$25/'годовая смета'!$C$6</f>
        <v>#DIV/0!</v>
      </c>
      <c r="E224" s="1369"/>
    </row>
    <row r="225" spans="1:5" ht="15" customHeight="1">
      <c r="A225" s="1094">
        <v>3</v>
      </c>
      <c r="B225" s="1099" t="s">
        <v>41</v>
      </c>
      <c r="C225" s="1380"/>
      <c r="D225" s="1103" t="e">
        <f>D223*D224</f>
        <v>#DIV/0!</v>
      </c>
      <c r="E225" s="1369"/>
    </row>
    <row r="226" spans="1:5" ht="15" customHeight="1">
      <c r="A226" s="1094">
        <v>4</v>
      </c>
      <c r="B226" s="1099" t="s">
        <v>857</v>
      </c>
      <c r="C226" s="1380"/>
      <c r="D226" s="1110" t="e">
        <f>'годовая смета'!$C$28/'годовая смета'!$C$6</f>
        <v>#DIV/0!</v>
      </c>
      <c r="E226" s="1369"/>
    </row>
    <row r="227" spans="1:5" ht="15" customHeight="1">
      <c r="A227" s="1094">
        <v>5</v>
      </c>
      <c r="B227" s="1099" t="s">
        <v>855</v>
      </c>
      <c r="C227" s="1380"/>
      <c r="D227" s="1110" t="e">
        <f>D223*D226</f>
        <v>#DIV/0!</v>
      </c>
      <c r="E227" s="1369"/>
    </row>
    <row r="228" spans="1:5" ht="15" customHeight="1">
      <c r="A228" s="1094">
        <v>6</v>
      </c>
      <c r="B228" s="1099" t="s">
        <v>846</v>
      </c>
      <c r="C228" s="1380"/>
      <c r="D228" s="1097"/>
      <c r="E228" s="1369"/>
    </row>
    <row r="229" spans="1:5" ht="15.75" customHeight="1" thickBot="1">
      <c r="A229" s="1094">
        <v>7</v>
      </c>
      <c r="B229" s="1381" t="s">
        <v>309</v>
      </c>
      <c r="C229" s="1381"/>
      <c r="D229" s="1108" t="e">
        <f>D223+D225+D227+D228</f>
        <v>#DIV/0!</v>
      </c>
      <c r="E229" s="1370"/>
    </row>
    <row r="230" spans="1:5" ht="15.75" thickBot="1">
      <c r="A230" s="1037"/>
      <c r="B230" s="1038"/>
      <c r="C230" s="1038"/>
      <c r="D230" s="1038"/>
      <c r="E230" s="1038"/>
    </row>
    <row r="231" spans="1:5" ht="42.75" customHeight="1">
      <c r="A231" s="1374" t="s">
        <v>821</v>
      </c>
      <c r="B231" s="1375"/>
      <c r="C231" s="1375"/>
      <c r="D231" s="1375"/>
      <c r="E231" s="1376"/>
    </row>
    <row r="232" spans="1:5" ht="58.5" customHeight="1">
      <c r="A232" s="1094" t="s">
        <v>569</v>
      </c>
      <c r="B232" s="1095" t="s">
        <v>848</v>
      </c>
      <c r="C232" s="1095" t="s">
        <v>607</v>
      </c>
      <c r="D232" s="1096" t="s">
        <v>847</v>
      </c>
      <c r="E232" s="1096" t="s">
        <v>849</v>
      </c>
    </row>
    <row r="233" spans="1:5" ht="15" customHeight="1">
      <c r="A233" s="1094">
        <v>1</v>
      </c>
      <c r="B233" s="1097" t="s">
        <v>839</v>
      </c>
      <c r="C233" s="1380">
        <v>29</v>
      </c>
      <c r="D233" s="1098">
        <f>'Свод калькуляций тех. операций'!D1850</f>
        <v>0</v>
      </c>
      <c r="E233" s="1377" t="e">
        <f>D239*C233</f>
        <v>#DIV/0!</v>
      </c>
    </row>
    <row r="234" spans="1:5" ht="15" customHeight="1">
      <c r="A234" s="1094">
        <v>2</v>
      </c>
      <c r="B234" s="1099" t="s">
        <v>845</v>
      </c>
      <c r="C234" s="1380"/>
      <c r="D234" s="1098" t="e">
        <f>'годовая смета'!$C$25/'годовая смета'!$C$6</f>
        <v>#DIV/0!</v>
      </c>
      <c r="E234" s="1378"/>
    </row>
    <row r="235" spans="1:5" ht="15" customHeight="1">
      <c r="A235" s="1094">
        <v>3</v>
      </c>
      <c r="B235" s="1099" t="s">
        <v>41</v>
      </c>
      <c r="C235" s="1380"/>
      <c r="D235" s="1098" t="e">
        <f>D233*D234</f>
        <v>#DIV/0!</v>
      </c>
      <c r="E235" s="1378"/>
    </row>
    <row r="236" spans="1:5" ht="15" customHeight="1">
      <c r="A236" s="1094">
        <v>4</v>
      </c>
      <c r="B236" s="1099" t="s">
        <v>857</v>
      </c>
      <c r="C236" s="1380"/>
      <c r="D236" s="1111" t="e">
        <f>'годовая смета'!$C$28/'годовая смета'!$C$6</f>
        <v>#DIV/0!</v>
      </c>
      <c r="E236" s="1378"/>
    </row>
    <row r="237" spans="1:5" ht="15" customHeight="1">
      <c r="A237" s="1094">
        <v>5</v>
      </c>
      <c r="B237" s="1099" t="s">
        <v>855</v>
      </c>
      <c r="C237" s="1380"/>
      <c r="D237" s="1111" t="e">
        <f>D233*D236</f>
        <v>#DIV/0!</v>
      </c>
      <c r="E237" s="1378"/>
    </row>
    <row r="238" spans="1:5" ht="15" customHeight="1">
      <c r="A238" s="1094">
        <v>6</v>
      </c>
      <c r="B238" s="1099" t="s">
        <v>846</v>
      </c>
      <c r="C238" s="1380"/>
      <c r="D238" s="1100"/>
      <c r="E238" s="1378"/>
    </row>
    <row r="239" spans="1:5" ht="15.75" customHeight="1" thickBot="1">
      <c r="A239" s="1094">
        <v>7</v>
      </c>
      <c r="B239" s="1381" t="s">
        <v>309</v>
      </c>
      <c r="C239" s="1381"/>
      <c r="D239" s="1102" t="e">
        <f>D233+D235+D237+D238</f>
        <v>#DIV/0!</v>
      </c>
      <c r="E239" s="1379"/>
    </row>
    <row r="240" spans="1:5" ht="15.75" thickBot="1">
      <c r="A240" s="1037"/>
      <c r="B240" s="1038"/>
      <c r="C240" s="1038"/>
      <c r="D240" s="1038"/>
      <c r="E240" s="1038"/>
    </row>
    <row r="241" spans="1:5" ht="61.5" customHeight="1">
      <c r="A241" s="1371" t="s">
        <v>823</v>
      </c>
      <c r="B241" s="1372"/>
      <c r="C241" s="1372"/>
      <c r="D241" s="1372"/>
      <c r="E241" s="1373"/>
    </row>
    <row r="242" spans="1:5" ht="59.25" customHeight="1">
      <c r="A242" s="1094" t="s">
        <v>569</v>
      </c>
      <c r="B242" s="1095" t="s">
        <v>848</v>
      </c>
      <c r="C242" s="1095" t="s">
        <v>607</v>
      </c>
      <c r="D242" s="1095" t="s">
        <v>847</v>
      </c>
      <c r="E242" s="1096" t="s">
        <v>849</v>
      </c>
    </row>
    <row r="243" spans="1:5" ht="17.25" customHeight="1">
      <c r="A243" s="1094">
        <v>1</v>
      </c>
      <c r="B243" s="1097" t="s">
        <v>839</v>
      </c>
      <c r="C243" s="1380">
        <v>28</v>
      </c>
      <c r="D243" s="1103">
        <f>'Свод калькуляций тех. операций'!D1920</f>
        <v>0</v>
      </c>
      <c r="E243" s="1369" t="e">
        <f>D249*C243</f>
        <v>#DIV/0!</v>
      </c>
    </row>
    <row r="244" spans="1:5" ht="15" customHeight="1">
      <c r="A244" s="1094">
        <v>2</v>
      </c>
      <c r="B244" s="1099" t="s">
        <v>845</v>
      </c>
      <c r="C244" s="1380"/>
      <c r="D244" s="1103" t="e">
        <f>'годовая смета'!$C$25/'годовая смета'!$C$6</f>
        <v>#DIV/0!</v>
      </c>
      <c r="E244" s="1369"/>
    </row>
    <row r="245" spans="1:5" ht="15" customHeight="1">
      <c r="A245" s="1094">
        <v>3</v>
      </c>
      <c r="B245" s="1099" t="s">
        <v>41</v>
      </c>
      <c r="C245" s="1380"/>
      <c r="D245" s="1103" t="e">
        <f>D243*D244</f>
        <v>#DIV/0!</v>
      </c>
      <c r="E245" s="1369"/>
    </row>
    <row r="246" spans="1:5" ht="15" customHeight="1">
      <c r="A246" s="1094">
        <v>4</v>
      </c>
      <c r="B246" s="1099" t="s">
        <v>857</v>
      </c>
      <c r="C246" s="1380"/>
      <c r="D246" s="1110" t="e">
        <f>'годовая смета'!$C$28/'годовая смета'!$C$6</f>
        <v>#DIV/0!</v>
      </c>
      <c r="E246" s="1369"/>
    </row>
    <row r="247" spans="1:5" ht="15" customHeight="1">
      <c r="A247" s="1094">
        <v>5</v>
      </c>
      <c r="B247" s="1099" t="s">
        <v>855</v>
      </c>
      <c r="C247" s="1380"/>
      <c r="D247" s="1110" t="e">
        <f>D243*D246</f>
        <v>#DIV/0!</v>
      </c>
      <c r="E247" s="1369"/>
    </row>
    <row r="248" spans="1:5" ht="15" customHeight="1">
      <c r="A248" s="1094">
        <v>6</v>
      </c>
      <c r="B248" s="1099" t="s">
        <v>846</v>
      </c>
      <c r="C248" s="1380"/>
      <c r="D248" s="1097"/>
      <c r="E248" s="1369"/>
    </row>
    <row r="249" spans="1:5" ht="15.75" customHeight="1" thickBot="1">
      <c r="A249" s="1094">
        <v>7</v>
      </c>
      <c r="B249" s="1381" t="s">
        <v>309</v>
      </c>
      <c r="C249" s="1381"/>
      <c r="D249" s="1108" t="e">
        <f>D243+D245+D247+D248</f>
        <v>#DIV/0!</v>
      </c>
      <c r="E249" s="1370"/>
    </row>
    <row r="250" spans="1:5" ht="15.75" thickBot="1">
      <c r="A250" s="1037"/>
      <c r="B250" s="1038"/>
      <c r="C250" s="1038"/>
      <c r="D250" s="1038"/>
      <c r="E250" s="1038"/>
    </row>
    <row r="251" spans="1:5" ht="39" customHeight="1">
      <c r="A251" s="1371" t="s">
        <v>824</v>
      </c>
      <c r="B251" s="1372"/>
      <c r="C251" s="1372"/>
      <c r="D251" s="1372"/>
      <c r="E251" s="1373"/>
    </row>
    <row r="252" spans="1:5" ht="56.25" customHeight="1">
      <c r="A252" s="1094" t="s">
        <v>569</v>
      </c>
      <c r="B252" s="1095" t="s">
        <v>848</v>
      </c>
      <c r="C252" s="1095" t="s">
        <v>607</v>
      </c>
      <c r="D252" s="1095" t="s">
        <v>847</v>
      </c>
      <c r="E252" s="1096" t="s">
        <v>849</v>
      </c>
    </row>
    <row r="253" spans="1:5" ht="15" customHeight="1">
      <c r="A253" s="1094">
        <v>1</v>
      </c>
      <c r="B253" s="1097" t="s">
        <v>839</v>
      </c>
      <c r="C253" s="1380">
        <v>30</v>
      </c>
      <c r="D253" s="1103">
        <f>'Свод калькуляций тех. операций'!D1990</f>
        <v>0</v>
      </c>
      <c r="E253" s="1369" t="e">
        <f>D259*C253</f>
        <v>#DIV/0!</v>
      </c>
    </row>
    <row r="254" spans="1:5" ht="15" customHeight="1">
      <c r="A254" s="1094">
        <v>2</v>
      </c>
      <c r="B254" s="1099" t="s">
        <v>845</v>
      </c>
      <c r="C254" s="1380"/>
      <c r="D254" s="1103" t="e">
        <f>'годовая смета'!$C$25/'годовая смета'!$C$6</f>
        <v>#DIV/0!</v>
      </c>
      <c r="E254" s="1369"/>
    </row>
    <row r="255" spans="1:5" ht="15" customHeight="1">
      <c r="A255" s="1094">
        <v>3</v>
      </c>
      <c r="B255" s="1099" t="s">
        <v>41</v>
      </c>
      <c r="C255" s="1380"/>
      <c r="D255" s="1103" t="e">
        <f>D253*D254</f>
        <v>#DIV/0!</v>
      </c>
      <c r="E255" s="1369"/>
    </row>
    <row r="256" spans="1:5" ht="15" customHeight="1">
      <c r="A256" s="1094">
        <v>4</v>
      </c>
      <c r="B256" s="1099" t="s">
        <v>857</v>
      </c>
      <c r="C256" s="1380"/>
      <c r="D256" s="1110" t="e">
        <f>'годовая смета'!$C$28/'годовая смета'!$C$6</f>
        <v>#DIV/0!</v>
      </c>
      <c r="E256" s="1369"/>
    </row>
    <row r="257" spans="1:5" ht="15" customHeight="1">
      <c r="A257" s="1094">
        <v>5</v>
      </c>
      <c r="B257" s="1099" t="s">
        <v>855</v>
      </c>
      <c r="C257" s="1380"/>
      <c r="D257" s="1110" t="e">
        <f>D253*D256</f>
        <v>#DIV/0!</v>
      </c>
      <c r="E257" s="1369"/>
    </row>
    <row r="258" spans="1:5" ht="15" customHeight="1">
      <c r="A258" s="1094">
        <v>6</v>
      </c>
      <c r="B258" s="1099" t="s">
        <v>846</v>
      </c>
      <c r="C258" s="1380"/>
      <c r="D258" s="1097"/>
      <c r="E258" s="1369"/>
    </row>
    <row r="259" spans="1:5" ht="15.75" customHeight="1" thickBot="1">
      <c r="A259" s="1094">
        <v>7</v>
      </c>
      <c r="B259" s="1381" t="s">
        <v>309</v>
      </c>
      <c r="C259" s="1381"/>
      <c r="D259" s="1108" t="e">
        <f>D253+D255+D257+D258</f>
        <v>#DIV/0!</v>
      </c>
      <c r="E259" s="1370"/>
    </row>
    <row r="260" spans="1:5" ht="15.75" thickBot="1">
      <c r="A260" s="1037"/>
      <c r="B260" s="1038"/>
      <c r="C260" s="1038"/>
      <c r="D260" s="1038"/>
      <c r="E260" s="1038"/>
    </row>
    <row r="261" spans="1:5" ht="57" customHeight="1">
      <c r="A261" s="1371" t="s">
        <v>826</v>
      </c>
      <c r="B261" s="1372"/>
      <c r="C261" s="1372"/>
      <c r="D261" s="1372"/>
      <c r="E261" s="1373"/>
    </row>
    <row r="262" spans="1:5" ht="58.5" customHeight="1">
      <c r="A262" s="1094" t="s">
        <v>569</v>
      </c>
      <c r="B262" s="1095" t="s">
        <v>848</v>
      </c>
      <c r="C262" s="1095" t="s">
        <v>607</v>
      </c>
      <c r="D262" s="1095" t="s">
        <v>847</v>
      </c>
      <c r="E262" s="1096" t="s">
        <v>849</v>
      </c>
    </row>
    <row r="263" spans="1:5" ht="15" customHeight="1">
      <c r="A263" s="1094">
        <v>1</v>
      </c>
      <c r="B263" s="1097" t="s">
        <v>839</v>
      </c>
      <c r="C263" s="1380">
        <v>44</v>
      </c>
      <c r="D263" s="1103">
        <f>'Свод калькуляций тех. операций'!D2060</f>
        <v>0</v>
      </c>
      <c r="E263" s="1369" t="e">
        <f>D269*C263</f>
        <v>#DIV/0!</v>
      </c>
    </row>
    <row r="264" spans="1:5" ht="15" customHeight="1">
      <c r="A264" s="1094">
        <v>2</v>
      </c>
      <c r="B264" s="1099" t="s">
        <v>845</v>
      </c>
      <c r="C264" s="1380"/>
      <c r="D264" s="1103" t="e">
        <f>'годовая смета'!$C$25/'годовая смета'!$C$6</f>
        <v>#DIV/0!</v>
      </c>
      <c r="E264" s="1369"/>
    </row>
    <row r="265" spans="1:5" ht="15" customHeight="1">
      <c r="A265" s="1094">
        <v>3</v>
      </c>
      <c r="B265" s="1099" t="s">
        <v>41</v>
      </c>
      <c r="C265" s="1380"/>
      <c r="D265" s="1103" t="e">
        <f>D263*D264</f>
        <v>#DIV/0!</v>
      </c>
      <c r="E265" s="1369"/>
    </row>
    <row r="266" spans="1:5" ht="15" customHeight="1">
      <c r="A266" s="1094">
        <v>4</v>
      </c>
      <c r="B266" s="1099" t="s">
        <v>857</v>
      </c>
      <c r="C266" s="1380"/>
      <c r="D266" s="1110" t="e">
        <f>'годовая смета'!$C$28/'годовая смета'!$C$6</f>
        <v>#DIV/0!</v>
      </c>
      <c r="E266" s="1369"/>
    </row>
    <row r="267" spans="1:5" ht="15" customHeight="1">
      <c r="A267" s="1094">
        <v>5</v>
      </c>
      <c r="B267" s="1099" t="s">
        <v>855</v>
      </c>
      <c r="C267" s="1380"/>
      <c r="D267" s="1110" t="e">
        <f>D263*D266</f>
        <v>#DIV/0!</v>
      </c>
      <c r="E267" s="1369"/>
    </row>
    <row r="268" spans="1:5" ht="15" customHeight="1">
      <c r="A268" s="1094">
        <v>6</v>
      </c>
      <c r="B268" s="1099" t="s">
        <v>846</v>
      </c>
      <c r="C268" s="1380"/>
      <c r="D268" s="1097"/>
      <c r="E268" s="1369"/>
    </row>
    <row r="269" spans="1:5" ht="15.75" customHeight="1" thickBot="1">
      <c r="A269" s="1094">
        <v>7</v>
      </c>
      <c r="B269" s="1381" t="s">
        <v>309</v>
      </c>
      <c r="C269" s="1381"/>
      <c r="D269" s="1108" t="e">
        <f>D263+D265+D267+D268</f>
        <v>#DIV/0!</v>
      </c>
      <c r="E269" s="1370"/>
    </row>
    <row r="270" spans="1:5" ht="15.75" thickBot="1">
      <c r="A270" s="1037"/>
      <c r="B270" s="1038"/>
      <c r="C270" s="1038"/>
      <c r="D270" s="1038"/>
      <c r="E270" s="1038"/>
    </row>
    <row r="271" spans="1:5" ht="57.75" customHeight="1">
      <c r="A271" s="1371" t="s">
        <v>829</v>
      </c>
      <c r="B271" s="1372"/>
      <c r="C271" s="1372"/>
      <c r="D271" s="1372"/>
      <c r="E271" s="1373"/>
    </row>
    <row r="272" spans="1:5" ht="52.5" customHeight="1">
      <c r="A272" s="1094" t="s">
        <v>569</v>
      </c>
      <c r="B272" s="1095" t="s">
        <v>848</v>
      </c>
      <c r="C272" s="1095" t="s">
        <v>607</v>
      </c>
      <c r="D272" s="1095" t="s">
        <v>847</v>
      </c>
      <c r="E272" s="1096" t="s">
        <v>849</v>
      </c>
    </row>
    <row r="273" spans="1:5" ht="15" customHeight="1">
      <c r="A273" s="1094">
        <v>1</v>
      </c>
      <c r="B273" s="1097" t="s">
        <v>839</v>
      </c>
      <c r="C273" s="1380">
        <v>46</v>
      </c>
      <c r="D273" s="1103">
        <f>'Свод калькуляций тех. операций'!D2130</f>
        <v>0</v>
      </c>
      <c r="E273" s="1369" t="e">
        <f>D279*C273</f>
        <v>#DIV/0!</v>
      </c>
    </row>
    <row r="274" spans="1:5" ht="15" customHeight="1">
      <c r="A274" s="1094">
        <v>2</v>
      </c>
      <c r="B274" s="1099" t="s">
        <v>845</v>
      </c>
      <c r="C274" s="1380"/>
      <c r="D274" s="1103" t="e">
        <f>'годовая смета'!$C$25/'годовая смета'!$C$6</f>
        <v>#DIV/0!</v>
      </c>
      <c r="E274" s="1369"/>
    </row>
    <row r="275" spans="1:5" ht="15" customHeight="1">
      <c r="A275" s="1094">
        <v>3</v>
      </c>
      <c r="B275" s="1099" t="s">
        <v>41</v>
      </c>
      <c r="C275" s="1380"/>
      <c r="D275" s="1103" t="e">
        <f>D273*D274</f>
        <v>#DIV/0!</v>
      </c>
      <c r="E275" s="1369"/>
    </row>
    <row r="276" spans="1:5" ht="15" customHeight="1">
      <c r="A276" s="1094">
        <v>4</v>
      </c>
      <c r="B276" s="1099" t="s">
        <v>857</v>
      </c>
      <c r="C276" s="1380"/>
      <c r="D276" s="1110" t="e">
        <f>'годовая смета'!$C$28/'годовая смета'!$C$6</f>
        <v>#DIV/0!</v>
      </c>
      <c r="E276" s="1369"/>
    </row>
    <row r="277" spans="1:5" ht="15" customHeight="1">
      <c r="A277" s="1094">
        <v>5</v>
      </c>
      <c r="B277" s="1099" t="s">
        <v>855</v>
      </c>
      <c r="C277" s="1380"/>
      <c r="D277" s="1110" t="e">
        <f>D273*D276</f>
        <v>#DIV/0!</v>
      </c>
      <c r="E277" s="1369"/>
    </row>
    <row r="278" spans="1:5" ht="15" customHeight="1">
      <c r="A278" s="1094">
        <v>6</v>
      </c>
      <c r="B278" s="1099" t="s">
        <v>846</v>
      </c>
      <c r="C278" s="1380"/>
      <c r="D278" s="1097"/>
      <c r="E278" s="1369"/>
    </row>
    <row r="279" spans="1:5" ht="15.75" customHeight="1" thickBot="1">
      <c r="A279" s="1094">
        <v>7</v>
      </c>
      <c r="B279" s="1381" t="s">
        <v>309</v>
      </c>
      <c r="C279" s="1381"/>
      <c r="D279" s="1108" t="e">
        <f>D273+D275+D277+D278</f>
        <v>#DIV/0!</v>
      </c>
      <c r="E279" s="1370"/>
    </row>
    <row r="280" spans="1:5" ht="15.75" thickBot="1">
      <c r="A280" s="1037"/>
      <c r="B280" s="1038"/>
      <c r="C280" s="1038"/>
      <c r="D280" s="1038"/>
      <c r="E280" s="1038"/>
    </row>
    <row r="281" spans="1:5" ht="33" customHeight="1">
      <c r="A281" s="1371" t="s">
        <v>831</v>
      </c>
      <c r="B281" s="1372"/>
      <c r="C281" s="1372"/>
      <c r="D281" s="1372"/>
      <c r="E281" s="1373"/>
    </row>
    <row r="282" spans="1:5" ht="69.75" customHeight="1">
      <c r="A282" s="1094" t="s">
        <v>569</v>
      </c>
      <c r="B282" s="1095" t="s">
        <v>848</v>
      </c>
      <c r="C282" s="1095" t="s">
        <v>607</v>
      </c>
      <c r="D282" s="1095" t="s">
        <v>847</v>
      </c>
      <c r="E282" s="1096" t="s">
        <v>849</v>
      </c>
    </row>
    <row r="283" spans="1:5" ht="15" customHeight="1">
      <c r="A283" s="1094">
        <v>1</v>
      </c>
      <c r="B283" s="1097" t="s">
        <v>839</v>
      </c>
      <c r="C283" s="1380">
        <v>51</v>
      </c>
      <c r="D283" s="1103">
        <f>'Свод калькуляций тех. операций'!D2200</f>
        <v>0</v>
      </c>
      <c r="E283" s="1369" t="e">
        <f>D289*C283</f>
        <v>#DIV/0!</v>
      </c>
    </row>
    <row r="284" spans="1:5" ht="15" customHeight="1">
      <c r="A284" s="1094">
        <v>2</v>
      </c>
      <c r="B284" s="1099" t="s">
        <v>845</v>
      </c>
      <c r="C284" s="1380"/>
      <c r="D284" s="1103" t="e">
        <f>'годовая смета'!$C$25/'годовая смета'!$C$6</f>
        <v>#DIV/0!</v>
      </c>
      <c r="E284" s="1369"/>
    </row>
    <row r="285" spans="1:5" ht="15" customHeight="1">
      <c r="A285" s="1094">
        <v>3</v>
      </c>
      <c r="B285" s="1099" t="s">
        <v>41</v>
      </c>
      <c r="C285" s="1380"/>
      <c r="D285" s="1103" t="e">
        <f>D283*D284</f>
        <v>#DIV/0!</v>
      </c>
      <c r="E285" s="1369"/>
    </row>
    <row r="286" spans="1:5" ht="15" customHeight="1">
      <c r="A286" s="1094">
        <v>4</v>
      </c>
      <c r="B286" s="1099" t="s">
        <v>857</v>
      </c>
      <c r="C286" s="1380"/>
      <c r="D286" s="1110" t="e">
        <f>'годовая смета'!$C$28/'годовая смета'!$C$6</f>
        <v>#DIV/0!</v>
      </c>
      <c r="E286" s="1369"/>
    </row>
    <row r="287" spans="1:5" ht="15" customHeight="1">
      <c r="A287" s="1094">
        <v>5</v>
      </c>
      <c r="B287" s="1099" t="s">
        <v>855</v>
      </c>
      <c r="C287" s="1380"/>
      <c r="D287" s="1110" t="e">
        <f>D283*D286</f>
        <v>#DIV/0!</v>
      </c>
      <c r="E287" s="1369"/>
    </row>
    <row r="288" spans="1:5" ht="15" customHeight="1">
      <c r="A288" s="1094">
        <v>6</v>
      </c>
      <c r="B288" s="1099" t="s">
        <v>846</v>
      </c>
      <c r="C288" s="1380"/>
      <c r="D288" s="1097"/>
      <c r="E288" s="1369"/>
    </row>
    <row r="289" spans="1:5" ht="15.75" customHeight="1" thickBot="1">
      <c r="A289" s="1094">
        <v>7</v>
      </c>
      <c r="B289" s="1381" t="s">
        <v>309</v>
      </c>
      <c r="C289" s="1381"/>
      <c r="D289" s="1108" t="e">
        <f>D283+D285+D287+D288</f>
        <v>#DIV/0!</v>
      </c>
      <c r="E289" s="1370"/>
    </row>
    <row r="290" spans="1:5" ht="15.75" thickBot="1">
      <c r="A290" s="1037"/>
      <c r="B290" s="1038"/>
      <c r="C290" s="1038"/>
      <c r="D290" s="1038"/>
      <c r="E290" s="1038"/>
    </row>
    <row r="291" spans="1:5" ht="59.25" customHeight="1">
      <c r="A291" s="1371" t="s">
        <v>833</v>
      </c>
      <c r="B291" s="1372"/>
      <c r="C291" s="1372"/>
      <c r="D291" s="1372"/>
      <c r="E291" s="1373"/>
    </row>
    <row r="292" spans="1:5" ht="58.5" customHeight="1">
      <c r="A292" s="1094" t="s">
        <v>569</v>
      </c>
      <c r="B292" s="1095" t="s">
        <v>848</v>
      </c>
      <c r="C292" s="1095" t="s">
        <v>607</v>
      </c>
      <c r="D292" s="1095" t="s">
        <v>847</v>
      </c>
      <c r="E292" s="1096" t="s">
        <v>849</v>
      </c>
    </row>
    <row r="293" spans="1:5" ht="15" customHeight="1">
      <c r="A293" s="1094">
        <v>1</v>
      </c>
      <c r="B293" s="1097" t="s">
        <v>839</v>
      </c>
      <c r="C293" s="1380">
        <v>48</v>
      </c>
      <c r="D293" s="1103">
        <f>'Свод калькуляций тех. операций'!D2270</f>
        <v>0</v>
      </c>
      <c r="E293" s="1369" t="e">
        <f>D299*C293</f>
        <v>#DIV/0!</v>
      </c>
    </row>
    <row r="294" spans="1:5" ht="15" customHeight="1">
      <c r="A294" s="1094">
        <v>2</v>
      </c>
      <c r="B294" s="1099" t="s">
        <v>845</v>
      </c>
      <c r="C294" s="1380"/>
      <c r="D294" s="1103" t="e">
        <f>'годовая смета'!$C$25/'годовая смета'!$C$6</f>
        <v>#DIV/0!</v>
      </c>
      <c r="E294" s="1369"/>
    </row>
    <row r="295" spans="1:5" ht="15" customHeight="1">
      <c r="A295" s="1094">
        <v>3</v>
      </c>
      <c r="B295" s="1099" t="s">
        <v>41</v>
      </c>
      <c r="C295" s="1380"/>
      <c r="D295" s="1103" t="e">
        <f>D293*D294</f>
        <v>#DIV/0!</v>
      </c>
      <c r="E295" s="1369"/>
    </row>
    <row r="296" spans="1:5" ht="15" customHeight="1">
      <c r="A296" s="1094">
        <v>4</v>
      </c>
      <c r="B296" s="1099" t="s">
        <v>857</v>
      </c>
      <c r="C296" s="1380"/>
      <c r="D296" s="1110" t="e">
        <f>'годовая смета'!$C$28/'годовая смета'!$C$6</f>
        <v>#DIV/0!</v>
      </c>
      <c r="E296" s="1369"/>
    </row>
    <row r="297" spans="1:5" ht="15" customHeight="1">
      <c r="A297" s="1094">
        <v>5</v>
      </c>
      <c r="B297" s="1099" t="s">
        <v>855</v>
      </c>
      <c r="C297" s="1380"/>
      <c r="D297" s="1110" t="e">
        <f>D293*D296</f>
        <v>#DIV/0!</v>
      </c>
      <c r="E297" s="1369"/>
    </row>
    <row r="298" spans="1:5" ht="15" customHeight="1">
      <c r="A298" s="1094">
        <v>6</v>
      </c>
      <c r="B298" s="1099" t="s">
        <v>846</v>
      </c>
      <c r="C298" s="1380"/>
      <c r="D298" s="1097"/>
      <c r="E298" s="1369"/>
    </row>
    <row r="299" spans="1:5" ht="15.75" customHeight="1" thickBot="1">
      <c r="A299" s="1094">
        <v>7</v>
      </c>
      <c r="B299" s="1381" t="s">
        <v>309</v>
      </c>
      <c r="C299" s="1381"/>
      <c r="D299" s="1108" t="e">
        <f>D293+D295+D297+D298</f>
        <v>#DIV/0!</v>
      </c>
      <c r="E299" s="1370"/>
    </row>
    <row r="300" spans="1:5" ht="15.75" thickBot="1">
      <c r="A300" s="1037"/>
      <c r="B300" s="1038"/>
      <c r="C300" s="1038"/>
      <c r="D300" s="1038"/>
      <c r="E300" s="1038"/>
    </row>
    <row r="301" spans="1:5" ht="37.5" customHeight="1">
      <c r="A301" s="1371" t="s">
        <v>825</v>
      </c>
      <c r="B301" s="1372"/>
      <c r="C301" s="1372"/>
      <c r="D301" s="1372"/>
      <c r="E301" s="1373"/>
    </row>
    <row r="302" spans="1:5" ht="51" customHeight="1">
      <c r="A302" s="1094" t="s">
        <v>569</v>
      </c>
      <c r="B302" s="1095" t="s">
        <v>848</v>
      </c>
      <c r="C302" s="1095" t="s">
        <v>607</v>
      </c>
      <c r="D302" s="1095" t="s">
        <v>847</v>
      </c>
      <c r="E302" s="1096" t="s">
        <v>849</v>
      </c>
    </row>
    <row r="303" spans="1:5" ht="15" customHeight="1">
      <c r="A303" s="1094">
        <v>1</v>
      </c>
      <c r="B303" s="1097" t="s">
        <v>839</v>
      </c>
      <c r="C303" s="1380">
        <v>53</v>
      </c>
      <c r="D303" s="1103">
        <f>'Свод калькуляций тех. операций'!D2340</f>
        <v>0</v>
      </c>
      <c r="E303" s="1369" t="e">
        <f>D309*C303</f>
        <v>#DIV/0!</v>
      </c>
    </row>
    <row r="304" spans="1:5" ht="15" customHeight="1">
      <c r="A304" s="1094">
        <v>2</v>
      </c>
      <c r="B304" s="1099" t="s">
        <v>845</v>
      </c>
      <c r="C304" s="1380"/>
      <c r="D304" s="1103" t="e">
        <f>'годовая смета'!$C$25/'годовая смета'!$C$6</f>
        <v>#DIV/0!</v>
      </c>
      <c r="E304" s="1369"/>
    </row>
    <row r="305" spans="1:5" ht="15" customHeight="1">
      <c r="A305" s="1094">
        <v>3</v>
      </c>
      <c r="B305" s="1099" t="s">
        <v>41</v>
      </c>
      <c r="C305" s="1380"/>
      <c r="D305" s="1103" t="e">
        <f>D303*D304</f>
        <v>#DIV/0!</v>
      </c>
      <c r="E305" s="1369"/>
    </row>
    <row r="306" spans="1:5" ht="15" customHeight="1">
      <c r="A306" s="1094">
        <v>4</v>
      </c>
      <c r="B306" s="1099" t="s">
        <v>857</v>
      </c>
      <c r="C306" s="1380"/>
      <c r="D306" s="1110" t="e">
        <f>'годовая смета'!$C$28/'годовая смета'!$C$6</f>
        <v>#DIV/0!</v>
      </c>
      <c r="E306" s="1369"/>
    </row>
    <row r="307" spans="1:5" ht="15" customHeight="1">
      <c r="A307" s="1094">
        <v>5</v>
      </c>
      <c r="B307" s="1099" t="s">
        <v>855</v>
      </c>
      <c r="C307" s="1380"/>
      <c r="D307" s="1110" t="e">
        <f>D303*D306</f>
        <v>#DIV/0!</v>
      </c>
      <c r="E307" s="1369"/>
    </row>
    <row r="308" spans="1:5" ht="15" customHeight="1">
      <c r="A308" s="1094">
        <v>6</v>
      </c>
      <c r="B308" s="1099" t="s">
        <v>846</v>
      </c>
      <c r="C308" s="1380"/>
      <c r="D308" s="1097"/>
      <c r="E308" s="1369"/>
    </row>
    <row r="309" spans="1:5" ht="15.75" customHeight="1" thickBot="1">
      <c r="A309" s="1094">
        <v>7</v>
      </c>
      <c r="B309" s="1381" t="s">
        <v>309</v>
      </c>
      <c r="C309" s="1381"/>
      <c r="D309" s="1108" t="e">
        <f>D303+D305+D307+D308</f>
        <v>#DIV/0!</v>
      </c>
      <c r="E309" s="1370"/>
    </row>
    <row r="310" spans="1:5" ht="15.75" thickBot="1"/>
    <row r="311" spans="1:5" ht="38.25" customHeight="1">
      <c r="A311" s="1371" t="s">
        <v>836</v>
      </c>
      <c r="B311" s="1372"/>
      <c r="C311" s="1372"/>
      <c r="D311" s="1372"/>
      <c r="E311" s="1373"/>
    </row>
    <row r="312" spans="1:5" ht="54" customHeight="1">
      <c r="A312" s="1094" t="s">
        <v>569</v>
      </c>
      <c r="B312" s="1095" t="s">
        <v>848</v>
      </c>
      <c r="C312" s="1095" t="s">
        <v>607</v>
      </c>
      <c r="D312" s="1095" t="s">
        <v>847</v>
      </c>
      <c r="E312" s="1096" t="s">
        <v>849</v>
      </c>
    </row>
    <row r="313" spans="1:5" ht="15" customHeight="1">
      <c r="A313" s="1094">
        <v>1</v>
      </c>
      <c r="B313" s="1097" t="s">
        <v>839</v>
      </c>
      <c r="C313" s="1380">
        <v>10</v>
      </c>
      <c r="D313" s="1103">
        <f>'Свод калькуляций тех. операций'!D2385</f>
        <v>0</v>
      </c>
      <c r="E313" s="1369" t="e">
        <f>D319*C313</f>
        <v>#DIV/0!</v>
      </c>
    </row>
    <row r="314" spans="1:5" ht="15" customHeight="1">
      <c r="A314" s="1094">
        <v>2</v>
      </c>
      <c r="B314" s="1099" t="s">
        <v>845</v>
      </c>
      <c r="C314" s="1380"/>
      <c r="D314" s="1103" t="e">
        <f>'годовая смета'!$C$25/'годовая смета'!$C$6</f>
        <v>#DIV/0!</v>
      </c>
      <c r="E314" s="1369"/>
    </row>
    <row r="315" spans="1:5" ht="15" customHeight="1">
      <c r="A315" s="1094">
        <v>3</v>
      </c>
      <c r="B315" s="1099" t="s">
        <v>41</v>
      </c>
      <c r="C315" s="1380"/>
      <c r="D315" s="1103" t="e">
        <f>D313*D314</f>
        <v>#DIV/0!</v>
      </c>
      <c r="E315" s="1369"/>
    </row>
    <row r="316" spans="1:5" ht="15" customHeight="1">
      <c r="A316" s="1094">
        <v>4</v>
      </c>
      <c r="B316" s="1099" t="s">
        <v>857</v>
      </c>
      <c r="C316" s="1380"/>
      <c r="D316" s="1110" t="e">
        <f>'годовая смета'!$C$28/'годовая смета'!$C$6</f>
        <v>#DIV/0!</v>
      </c>
      <c r="E316" s="1369"/>
    </row>
    <row r="317" spans="1:5" ht="15" customHeight="1">
      <c r="A317" s="1094">
        <v>5</v>
      </c>
      <c r="B317" s="1099" t="s">
        <v>855</v>
      </c>
      <c r="C317" s="1380"/>
      <c r="D317" s="1110" t="e">
        <f>D313*D316</f>
        <v>#DIV/0!</v>
      </c>
      <c r="E317" s="1369"/>
    </row>
    <row r="318" spans="1:5" ht="15" customHeight="1">
      <c r="A318" s="1094">
        <v>6</v>
      </c>
      <c r="B318" s="1099" t="s">
        <v>846</v>
      </c>
      <c r="C318" s="1380"/>
      <c r="D318" s="1097"/>
      <c r="E318" s="1369"/>
    </row>
    <row r="319" spans="1:5" ht="15.75" customHeight="1" thickBot="1">
      <c r="A319" s="1094">
        <v>7</v>
      </c>
      <c r="B319" s="1381" t="s">
        <v>309</v>
      </c>
      <c r="C319" s="1381"/>
      <c r="D319" s="1108" t="e">
        <f>D313+D315+D317+D318</f>
        <v>#DIV/0!</v>
      </c>
      <c r="E319" s="1370"/>
    </row>
    <row r="320" spans="1:5" ht="15.75" thickBot="1"/>
    <row r="321" spans="1:5" ht="52.5" customHeight="1">
      <c r="A321" s="1371" t="s">
        <v>837</v>
      </c>
      <c r="B321" s="1372"/>
      <c r="C321" s="1372"/>
      <c r="D321" s="1372"/>
      <c r="E321" s="1373"/>
    </row>
    <row r="322" spans="1:5" ht="62.25" customHeight="1">
      <c r="A322" s="1094" t="s">
        <v>569</v>
      </c>
      <c r="B322" s="1095" t="s">
        <v>848</v>
      </c>
      <c r="C322" s="1095" t="s">
        <v>607</v>
      </c>
      <c r="D322" s="1095" t="s">
        <v>847</v>
      </c>
      <c r="E322" s="1096" t="s">
        <v>849</v>
      </c>
    </row>
    <row r="323" spans="1:5" ht="15" customHeight="1">
      <c r="A323" s="1094">
        <v>1</v>
      </c>
      <c r="B323" s="1097" t="s">
        <v>839</v>
      </c>
      <c r="C323" s="1380">
        <v>11</v>
      </c>
      <c r="D323" s="1103">
        <f>'Свод калькуляций тех. операций'!D2430</f>
        <v>0</v>
      </c>
      <c r="E323" s="1369" t="e">
        <f>D329*C323</f>
        <v>#DIV/0!</v>
      </c>
    </row>
    <row r="324" spans="1:5" ht="15" customHeight="1">
      <c r="A324" s="1094">
        <v>2</v>
      </c>
      <c r="B324" s="1099" t="s">
        <v>845</v>
      </c>
      <c r="C324" s="1380"/>
      <c r="D324" s="1103" t="e">
        <f>'годовая смета'!$C$25/'годовая смета'!$C$6</f>
        <v>#DIV/0!</v>
      </c>
      <c r="E324" s="1369"/>
    </row>
    <row r="325" spans="1:5" ht="15" customHeight="1">
      <c r="A325" s="1094">
        <v>3</v>
      </c>
      <c r="B325" s="1099" t="s">
        <v>41</v>
      </c>
      <c r="C325" s="1380"/>
      <c r="D325" s="1103" t="e">
        <f>D323*D324</f>
        <v>#DIV/0!</v>
      </c>
      <c r="E325" s="1369"/>
    </row>
    <row r="326" spans="1:5" ht="15" customHeight="1">
      <c r="A326" s="1094">
        <v>4</v>
      </c>
      <c r="B326" s="1099" t="s">
        <v>857</v>
      </c>
      <c r="C326" s="1380"/>
      <c r="D326" s="1110" t="e">
        <f>'годовая смета'!$C$28/'годовая смета'!$C$6</f>
        <v>#DIV/0!</v>
      </c>
      <c r="E326" s="1369"/>
    </row>
    <row r="327" spans="1:5" ht="15" customHeight="1">
      <c r="A327" s="1094">
        <v>5</v>
      </c>
      <c r="B327" s="1099" t="s">
        <v>855</v>
      </c>
      <c r="C327" s="1380"/>
      <c r="D327" s="1110" t="e">
        <f>D323*D326</f>
        <v>#DIV/0!</v>
      </c>
      <c r="E327" s="1369"/>
    </row>
    <row r="328" spans="1:5" ht="15" customHeight="1">
      <c r="A328" s="1094">
        <v>6</v>
      </c>
      <c r="B328" s="1099" t="s">
        <v>846</v>
      </c>
      <c r="C328" s="1380"/>
      <c r="D328" s="1097"/>
      <c r="E328" s="1369"/>
    </row>
    <row r="329" spans="1:5" ht="15.75" customHeight="1" thickBot="1">
      <c r="A329" s="1094">
        <v>7</v>
      </c>
      <c r="B329" s="1381" t="s">
        <v>309</v>
      </c>
      <c r="C329" s="1381"/>
      <c r="D329" s="1108" t="e">
        <f>D323+D325+D327+D328</f>
        <v>#DIV/0!</v>
      </c>
      <c r="E329" s="1370"/>
    </row>
  </sheetData>
  <mergeCells count="132">
    <mergeCell ref="B149:C149"/>
    <mergeCell ref="C153:C158"/>
    <mergeCell ref="B239:C239"/>
    <mergeCell ref="B139:C139"/>
    <mergeCell ref="C143:C148"/>
    <mergeCell ref="B129:C129"/>
    <mergeCell ref="C133:C138"/>
    <mergeCell ref="E103:E109"/>
    <mergeCell ref="E133:E139"/>
    <mergeCell ref="E143:E149"/>
    <mergeCell ref="A141:E141"/>
    <mergeCell ref="B119:C119"/>
    <mergeCell ref="C123:C128"/>
    <mergeCell ref="A121:E121"/>
    <mergeCell ref="E123:E129"/>
    <mergeCell ref="A131:E131"/>
    <mergeCell ref="C113:C118"/>
    <mergeCell ref="E113:E119"/>
    <mergeCell ref="C103:C108"/>
    <mergeCell ref="B109:C109"/>
    <mergeCell ref="E183:E189"/>
    <mergeCell ref="A181:E181"/>
    <mergeCell ref="E193:E199"/>
    <mergeCell ref="A191:E191"/>
    <mergeCell ref="C273:C278"/>
    <mergeCell ref="A291:E291"/>
    <mergeCell ref="E293:E299"/>
    <mergeCell ref="C263:C268"/>
    <mergeCell ref="A281:E281"/>
    <mergeCell ref="E283:E289"/>
    <mergeCell ref="C253:C258"/>
    <mergeCell ref="A271:E271"/>
    <mergeCell ref="E273:E279"/>
    <mergeCell ref="B299:C299"/>
    <mergeCell ref="B289:C289"/>
    <mergeCell ref="B279:C279"/>
    <mergeCell ref="B269:C269"/>
    <mergeCell ref="B259:C259"/>
    <mergeCell ref="C313:C318"/>
    <mergeCell ref="C303:C308"/>
    <mergeCell ref="C323:C328"/>
    <mergeCell ref="A321:E321"/>
    <mergeCell ref="C293:C298"/>
    <mergeCell ref="A311:E311"/>
    <mergeCell ref="E313:E319"/>
    <mergeCell ref="E323:E329"/>
    <mergeCell ref="C283:C288"/>
    <mergeCell ref="A301:E301"/>
    <mergeCell ref="E303:E309"/>
    <mergeCell ref="B329:C329"/>
    <mergeCell ref="B319:C319"/>
    <mergeCell ref="B309:C309"/>
    <mergeCell ref="A101:E101"/>
    <mergeCell ref="A111:E111"/>
    <mergeCell ref="C73:C78"/>
    <mergeCell ref="B79:C79"/>
    <mergeCell ref="C83:C88"/>
    <mergeCell ref="B89:C89"/>
    <mergeCell ref="C3:C8"/>
    <mergeCell ref="B9:C9"/>
    <mergeCell ref="C13:C18"/>
    <mergeCell ref="B19:C19"/>
    <mergeCell ref="B69:C69"/>
    <mergeCell ref="B59:C59"/>
    <mergeCell ref="B49:C49"/>
    <mergeCell ref="C53:C58"/>
    <mergeCell ref="C23:C28"/>
    <mergeCell ref="C63:C68"/>
    <mergeCell ref="B39:C39"/>
    <mergeCell ref="C43:C48"/>
    <mergeCell ref="B29:C29"/>
    <mergeCell ref="C33:C38"/>
    <mergeCell ref="E3:E9"/>
    <mergeCell ref="A1:E1"/>
    <mergeCell ref="E13:E19"/>
    <mergeCell ref="A11:E11"/>
    <mergeCell ref="E23:E29"/>
    <mergeCell ref="A21:E21"/>
    <mergeCell ref="E33:E39"/>
    <mergeCell ref="A31:E31"/>
    <mergeCell ref="C93:C98"/>
    <mergeCell ref="B99:C99"/>
    <mergeCell ref="E73:E79"/>
    <mergeCell ref="A71:E71"/>
    <mergeCell ref="E83:E89"/>
    <mergeCell ref="A81:E81"/>
    <mergeCell ref="A91:E91"/>
    <mergeCell ref="E93:E99"/>
    <mergeCell ref="E43:E49"/>
    <mergeCell ref="A41:E41"/>
    <mergeCell ref="E53:E59"/>
    <mergeCell ref="A51:E51"/>
    <mergeCell ref="E63:E69"/>
    <mergeCell ref="A61:E61"/>
    <mergeCell ref="E203:E209"/>
    <mergeCell ref="A201:E201"/>
    <mergeCell ref="E153:E159"/>
    <mergeCell ref="A151:E151"/>
    <mergeCell ref="E163:E169"/>
    <mergeCell ref="A161:E161"/>
    <mergeCell ref="E173:E179"/>
    <mergeCell ref="A171:E171"/>
    <mergeCell ref="B209:C209"/>
    <mergeCell ref="B199:C199"/>
    <mergeCell ref="C203:C208"/>
    <mergeCell ref="B189:C189"/>
    <mergeCell ref="C193:C198"/>
    <mergeCell ref="B179:C179"/>
    <mergeCell ref="C183:C188"/>
    <mergeCell ref="B169:C169"/>
    <mergeCell ref="C173:C178"/>
    <mergeCell ref="B159:C159"/>
    <mergeCell ref="C163:C168"/>
    <mergeCell ref="E243:E249"/>
    <mergeCell ref="A241:E241"/>
    <mergeCell ref="A251:E251"/>
    <mergeCell ref="E253:E259"/>
    <mergeCell ref="A261:E261"/>
    <mergeCell ref="E263:E269"/>
    <mergeCell ref="E213:E219"/>
    <mergeCell ref="A211:E211"/>
    <mergeCell ref="A221:E221"/>
    <mergeCell ref="E223:E229"/>
    <mergeCell ref="A231:E231"/>
    <mergeCell ref="E233:E239"/>
    <mergeCell ref="C243:C248"/>
    <mergeCell ref="C233:C238"/>
    <mergeCell ref="B229:C229"/>
    <mergeCell ref="B219:C219"/>
    <mergeCell ref="C223:C228"/>
    <mergeCell ref="C213:C218"/>
    <mergeCell ref="B249:C24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30"/>
  <sheetViews>
    <sheetView zoomScale="85" zoomScaleNormal="85" workbookViewId="0">
      <selection activeCell="C2063" sqref="C2063:C2064"/>
    </sheetView>
  </sheetViews>
  <sheetFormatPr defaultRowHeight="15"/>
  <cols>
    <col min="1" max="1" width="9.140625" style="1"/>
    <col min="2" max="3" width="60.85546875" style="1" customWidth="1"/>
    <col min="4" max="4" width="16.85546875" style="1" customWidth="1"/>
    <col min="5" max="5" width="22.7109375" style="1" customWidth="1"/>
    <col min="6" max="6" width="22.5703125" style="1" customWidth="1"/>
    <col min="7" max="7" width="17.5703125" style="1" customWidth="1"/>
    <col min="8" max="8" width="14.42578125" style="1" customWidth="1"/>
    <col min="9" max="9" width="31.7109375" style="1" customWidth="1"/>
    <col min="10" max="10" width="21.7109375" style="1" customWidth="1"/>
    <col min="11" max="11" width="20.7109375" style="1" customWidth="1"/>
    <col min="12" max="12" width="16.7109375" style="1" customWidth="1"/>
    <col min="13" max="13" width="12" style="1" customWidth="1"/>
    <col min="14" max="14" width="19.140625" style="1" customWidth="1"/>
    <col min="15" max="15" width="12.7109375" style="1" customWidth="1"/>
    <col min="16" max="16" width="13.5703125" style="1" customWidth="1"/>
    <col min="17" max="17" width="10.7109375" style="1" customWidth="1"/>
    <col min="18" max="16384" width="9.140625" style="1"/>
  </cols>
  <sheetData>
    <row r="1" spans="1:17" ht="40.5" customHeight="1">
      <c r="A1" s="1181" t="s">
        <v>739</v>
      </c>
      <c r="B1" s="1182"/>
      <c r="C1" s="1183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4"/>
    </row>
    <row r="2" spans="1:17" ht="62.25" customHeight="1" thickBot="1">
      <c r="A2" s="1139" t="s">
        <v>779</v>
      </c>
      <c r="B2" s="1140"/>
      <c r="C2" s="1141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2"/>
    </row>
    <row r="3" spans="1:17" ht="28.5" customHeight="1">
      <c r="A3" s="1143" t="s">
        <v>569</v>
      </c>
      <c r="B3" s="1145" t="s">
        <v>689</v>
      </c>
      <c r="C3" s="1186" t="s">
        <v>607</v>
      </c>
      <c r="D3" s="1135" t="s">
        <v>720</v>
      </c>
      <c r="E3" s="1152" t="s">
        <v>690</v>
      </c>
      <c r="F3" s="1150"/>
      <c r="G3" s="1150"/>
      <c r="H3" s="1151"/>
      <c r="I3" s="1149" t="s">
        <v>692</v>
      </c>
      <c r="J3" s="1152"/>
      <c r="K3" s="1150"/>
      <c r="L3" s="1150"/>
      <c r="M3" s="1151"/>
      <c r="N3" s="1152" t="s">
        <v>693</v>
      </c>
      <c r="O3" s="1150"/>
      <c r="P3" s="1150"/>
      <c r="Q3" s="1151"/>
    </row>
    <row r="4" spans="1:17" ht="90.75" customHeight="1" thickBot="1">
      <c r="A4" s="1168"/>
      <c r="B4" s="1169"/>
      <c r="C4" s="1187"/>
      <c r="D4" s="1185"/>
      <c r="E4" s="1087" t="s">
        <v>721</v>
      </c>
      <c r="F4" s="952" t="s">
        <v>737</v>
      </c>
      <c r="G4" s="952" t="s">
        <v>722</v>
      </c>
      <c r="H4" s="953" t="s">
        <v>691</v>
      </c>
      <c r="I4" s="954" t="s">
        <v>723</v>
      </c>
      <c r="J4" s="955" t="s">
        <v>738</v>
      </c>
      <c r="K4" s="955" t="s">
        <v>724</v>
      </c>
      <c r="L4" s="955" t="s">
        <v>736</v>
      </c>
      <c r="M4" s="956" t="s">
        <v>691</v>
      </c>
      <c r="N4" s="957" t="s">
        <v>725</v>
      </c>
      <c r="O4" s="958" t="s">
        <v>716</v>
      </c>
      <c r="P4" s="958" t="s">
        <v>717</v>
      </c>
      <c r="Q4" s="959" t="s">
        <v>694</v>
      </c>
    </row>
    <row r="5" spans="1:17">
      <c r="A5" s="1131">
        <v>1</v>
      </c>
      <c r="B5" s="1171" t="s">
        <v>695</v>
      </c>
      <c r="C5" s="1188" t="s">
        <v>780</v>
      </c>
      <c r="D5" s="961"/>
      <c r="E5" s="962" t="s">
        <v>608</v>
      </c>
      <c r="F5" s="963"/>
      <c r="G5" s="963"/>
      <c r="H5" s="964"/>
      <c r="I5" s="965" t="s">
        <v>608</v>
      </c>
      <c r="J5" s="966"/>
      <c r="K5" s="967"/>
      <c r="L5" s="967"/>
      <c r="M5" s="968"/>
      <c r="N5" s="969" t="s">
        <v>608</v>
      </c>
      <c r="O5" s="970"/>
      <c r="P5" s="970"/>
      <c r="Q5" s="971"/>
    </row>
    <row r="6" spans="1:17">
      <c r="A6" s="1124"/>
      <c r="B6" s="1126"/>
      <c r="C6" s="1189"/>
      <c r="D6" s="1089"/>
      <c r="E6" s="1088" t="s">
        <v>608</v>
      </c>
      <c r="F6" s="901"/>
      <c r="G6" s="901"/>
      <c r="H6" s="902"/>
      <c r="I6" s="906" t="s">
        <v>608</v>
      </c>
      <c r="J6" s="937"/>
      <c r="K6" s="907"/>
      <c r="L6" s="907"/>
      <c r="M6" s="908"/>
      <c r="N6" s="932" t="s">
        <v>608</v>
      </c>
      <c r="O6" s="912"/>
      <c r="P6" s="912"/>
      <c r="Q6" s="913"/>
    </row>
    <row r="7" spans="1:17">
      <c r="A7" s="1124"/>
      <c r="B7" s="1126"/>
      <c r="C7" s="1189"/>
      <c r="D7" s="1089"/>
      <c r="E7" s="1088" t="s">
        <v>608</v>
      </c>
      <c r="F7" s="901"/>
      <c r="G7" s="901"/>
      <c r="H7" s="902"/>
      <c r="I7" s="906" t="s">
        <v>608</v>
      </c>
      <c r="J7" s="937"/>
      <c r="K7" s="907"/>
      <c r="L7" s="907"/>
      <c r="M7" s="908"/>
      <c r="N7" s="932" t="s">
        <v>608</v>
      </c>
      <c r="O7" s="912"/>
      <c r="P7" s="912"/>
      <c r="Q7" s="913"/>
    </row>
    <row r="8" spans="1:17">
      <c r="A8" s="1124"/>
      <c r="B8" s="1126"/>
      <c r="C8" s="1189"/>
      <c r="D8" s="1089"/>
      <c r="E8" s="1088" t="s">
        <v>608</v>
      </c>
      <c r="F8" s="901"/>
      <c r="G8" s="901"/>
      <c r="H8" s="902"/>
      <c r="I8" s="906" t="s">
        <v>608</v>
      </c>
      <c r="J8" s="937"/>
      <c r="K8" s="907"/>
      <c r="L8" s="907"/>
      <c r="M8" s="908"/>
      <c r="N8" s="932" t="s">
        <v>608</v>
      </c>
      <c r="O8" s="912"/>
      <c r="P8" s="912"/>
      <c r="Q8" s="913"/>
    </row>
    <row r="9" spans="1:17" ht="15.75" thickBot="1">
      <c r="A9" s="1132"/>
      <c r="B9" s="1172"/>
      <c r="C9" s="1189"/>
      <c r="D9" s="972"/>
      <c r="E9" s="947" t="s">
        <v>608</v>
      </c>
      <c r="F9" s="904"/>
      <c r="G9" s="904"/>
      <c r="H9" s="905"/>
      <c r="I9" s="909" t="s">
        <v>608</v>
      </c>
      <c r="J9" s="938"/>
      <c r="K9" s="910"/>
      <c r="L9" s="910"/>
      <c r="M9" s="911"/>
      <c r="N9" s="933" t="s">
        <v>608</v>
      </c>
      <c r="O9" s="914"/>
      <c r="P9" s="914"/>
      <c r="Q9" s="915"/>
    </row>
    <row r="10" spans="1:17">
      <c r="A10" s="1131">
        <v>2</v>
      </c>
      <c r="B10" s="1171" t="s">
        <v>696</v>
      </c>
      <c r="C10" s="1189"/>
      <c r="D10" s="961"/>
      <c r="E10" s="962" t="s">
        <v>608</v>
      </c>
      <c r="F10" s="963"/>
      <c r="G10" s="963"/>
      <c r="H10" s="964"/>
      <c r="I10" s="965" t="s">
        <v>608</v>
      </c>
      <c r="J10" s="966"/>
      <c r="K10" s="967"/>
      <c r="L10" s="967"/>
      <c r="M10" s="968"/>
      <c r="N10" s="969" t="s">
        <v>608</v>
      </c>
      <c r="O10" s="970"/>
      <c r="P10" s="970"/>
      <c r="Q10" s="971"/>
    </row>
    <row r="11" spans="1:17">
      <c r="A11" s="1124"/>
      <c r="B11" s="1126"/>
      <c r="C11" s="1189"/>
      <c r="D11" s="1089"/>
      <c r="E11" s="1088" t="s">
        <v>608</v>
      </c>
      <c r="F11" s="901"/>
      <c r="G11" s="901"/>
      <c r="H11" s="902"/>
      <c r="I11" s="906" t="s">
        <v>608</v>
      </c>
      <c r="J11" s="937"/>
      <c r="K11" s="907"/>
      <c r="L11" s="907"/>
      <c r="M11" s="908"/>
      <c r="N11" s="932" t="s">
        <v>608</v>
      </c>
      <c r="O11" s="912"/>
      <c r="P11" s="912"/>
      <c r="Q11" s="913"/>
    </row>
    <row r="12" spans="1:17">
      <c r="A12" s="1124"/>
      <c r="B12" s="1126"/>
      <c r="C12" s="1189"/>
      <c r="D12" s="1089"/>
      <c r="E12" s="1088" t="s">
        <v>608</v>
      </c>
      <c r="F12" s="901"/>
      <c r="G12" s="901"/>
      <c r="H12" s="902"/>
      <c r="I12" s="906" t="s">
        <v>608</v>
      </c>
      <c r="J12" s="937"/>
      <c r="K12" s="907"/>
      <c r="L12" s="907"/>
      <c r="M12" s="908"/>
      <c r="N12" s="932" t="s">
        <v>608</v>
      </c>
      <c r="O12" s="912"/>
      <c r="P12" s="912"/>
      <c r="Q12" s="913"/>
    </row>
    <row r="13" spans="1:17">
      <c r="A13" s="1124"/>
      <c r="B13" s="1126"/>
      <c r="C13" s="1189"/>
      <c r="D13" s="1089"/>
      <c r="E13" s="1088" t="s">
        <v>608</v>
      </c>
      <c r="F13" s="901"/>
      <c r="G13" s="901"/>
      <c r="H13" s="902"/>
      <c r="I13" s="906" t="s">
        <v>608</v>
      </c>
      <c r="J13" s="937"/>
      <c r="K13" s="907"/>
      <c r="L13" s="907"/>
      <c r="M13" s="908"/>
      <c r="N13" s="932" t="s">
        <v>608</v>
      </c>
      <c r="O13" s="912"/>
      <c r="P13" s="912"/>
      <c r="Q13" s="913"/>
    </row>
    <row r="14" spans="1:17" ht="15.75" thickBot="1">
      <c r="A14" s="1132"/>
      <c r="B14" s="1172"/>
      <c r="C14" s="1189"/>
      <c r="D14" s="972"/>
      <c r="E14" s="947" t="s">
        <v>608</v>
      </c>
      <c r="F14" s="904"/>
      <c r="G14" s="904"/>
      <c r="H14" s="905"/>
      <c r="I14" s="909" t="s">
        <v>608</v>
      </c>
      <c r="J14" s="938"/>
      <c r="K14" s="910"/>
      <c r="L14" s="910"/>
      <c r="M14" s="911"/>
      <c r="N14" s="933" t="s">
        <v>608</v>
      </c>
      <c r="O14" s="914"/>
      <c r="P14" s="914"/>
      <c r="Q14" s="915"/>
    </row>
    <row r="15" spans="1:17">
      <c r="A15" s="1131">
        <v>3</v>
      </c>
      <c r="B15" s="1171" t="s">
        <v>697</v>
      </c>
      <c r="C15" s="1189"/>
      <c r="D15" s="961"/>
      <c r="E15" s="962" t="s">
        <v>608</v>
      </c>
      <c r="F15" s="963"/>
      <c r="G15" s="963"/>
      <c r="H15" s="964"/>
      <c r="I15" s="965" t="s">
        <v>608</v>
      </c>
      <c r="J15" s="966"/>
      <c r="K15" s="967"/>
      <c r="L15" s="967"/>
      <c r="M15" s="968"/>
      <c r="N15" s="969" t="s">
        <v>608</v>
      </c>
      <c r="O15" s="970"/>
      <c r="P15" s="970"/>
      <c r="Q15" s="971"/>
    </row>
    <row r="16" spans="1:17">
      <c r="A16" s="1124"/>
      <c r="B16" s="1126"/>
      <c r="C16" s="1189"/>
      <c r="D16" s="1089"/>
      <c r="E16" s="1088" t="s">
        <v>608</v>
      </c>
      <c r="F16" s="901"/>
      <c r="G16" s="901"/>
      <c r="H16" s="902"/>
      <c r="I16" s="906" t="s">
        <v>608</v>
      </c>
      <c r="J16" s="937"/>
      <c r="K16" s="907"/>
      <c r="L16" s="907"/>
      <c r="M16" s="908"/>
      <c r="N16" s="932" t="s">
        <v>608</v>
      </c>
      <c r="O16" s="912"/>
      <c r="P16" s="912"/>
      <c r="Q16" s="913"/>
    </row>
    <row r="17" spans="1:17">
      <c r="A17" s="1124"/>
      <c r="B17" s="1126"/>
      <c r="C17" s="1189"/>
      <c r="D17" s="1089"/>
      <c r="E17" s="1088" t="s">
        <v>608</v>
      </c>
      <c r="F17" s="901"/>
      <c r="G17" s="901"/>
      <c r="H17" s="902"/>
      <c r="I17" s="906" t="s">
        <v>608</v>
      </c>
      <c r="J17" s="937"/>
      <c r="K17" s="907"/>
      <c r="L17" s="907"/>
      <c r="M17" s="908"/>
      <c r="N17" s="932" t="s">
        <v>608</v>
      </c>
      <c r="O17" s="912"/>
      <c r="P17" s="912"/>
      <c r="Q17" s="913"/>
    </row>
    <row r="18" spans="1:17">
      <c r="A18" s="1124"/>
      <c r="B18" s="1126"/>
      <c r="C18" s="1189"/>
      <c r="D18" s="1089"/>
      <c r="E18" s="1088" t="s">
        <v>608</v>
      </c>
      <c r="F18" s="901"/>
      <c r="G18" s="901"/>
      <c r="H18" s="902"/>
      <c r="I18" s="906" t="s">
        <v>608</v>
      </c>
      <c r="J18" s="937"/>
      <c r="K18" s="907"/>
      <c r="L18" s="907"/>
      <c r="M18" s="908"/>
      <c r="N18" s="932" t="s">
        <v>608</v>
      </c>
      <c r="O18" s="912"/>
      <c r="P18" s="912"/>
      <c r="Q18" s="913"/>
    </row>
    <row r="19" spans="1:17" ht="15.75" thickBot="1">
      <c r="A19" s="1132"/>
      <c r="B19" s="1172"/>
      <c r="C19" s="1189"/>
      <c r="D19" s="972"/>
      <c r="E19" s="947" t="s">
        <v>608</v>
      </c>
      <c r="F19" s="904"/>
      <c r="G19" s="904"/>
      <c r="H19" s="905"/>
      <c r="I19" s="909" t="s">
        <v>608</v>
      </c>
      <c r="J19" s="938"/>
      <c r="K19" s="910"/>
      <c r="L19" s="910"/>
      <c r="M19" s="911"/>
      <c r="N19" s="933" t="s">
        <v>608</v>
      </c>
      <c r="O19" s="914"/>
      <c r="P19" s="914"/>
      <c r="Q19" s="915"/>
    </row>
    <row r="20" spans="1:17">
      <c r="A20" s="1131">
        <v>4</v>
      </c>
      <c r="B20" s="1133" t="s">
        <v>698</v>
      </c>
      <c r="C20" s="1189"/>
      <c r="D20" s="974"/>
      <c r="E20" s="962" t="s">
        <v>608</v>
      </c>
      <c r="F20" s="963"/>
      <c r="G20" s="963"/>
      <c r="H20" s="964"/>
      <c r="I20" s="965" t="s">
        <v>608</v>
      </c>
      <c r="J20" s="966"/>
      <c r="K20" s="967"/>
      <c r="L20" s="967"/>
      <c r="M20" s="968"/>
      <c r="N20" s="969" t="s">
        <v>608</v>
      </c>
      <c r="O20" s="970"/>
      <c r="P20" s="970"/>
      <c r="Q20" s="971"/>
    </row>
    <row r="21" spans="1:17">
      <c r="A21" s="1124"/>
      <c r="B21" s="1130"/>
      <c r="C21" s="1189"/>
      <c r="D21" s="1090"/>
      <c r="E21" s="1088"/>
      <c r="F21" s="901"/>
      <c r="G21" s="901"/>
      <c r="H21" s="902"/>
      <c r="I21" s="906" t="s">
        <v>608</v>
      </c>
      <c r="J21" s="937"/>
      <c r="K21" s="907"/>
      <c r="L21" s="907"/>
      <c r="M21" s="908"/>
      <c r="N21" s="932" t="s">
        <v>608</v>
      </c>
      <c r="O21" s="912"/>
      <c r="P21" s="912"/>
      <c r="Q21" s="913"/>
    </row>
    <row r="22" spans="1:17">
      <c r="A22" s="1124"/>
      <c r="B22" s="1130"/>
      <c r="C22" s="1189"/>
      <c r="D22" s="1090"/>
      <c r="E22" s="1088" t="s">
        <v>608</v>
      </c>
      <c r="F22" s="901"/>
      <c r="G22" s="901"/>
      <c r="H22" s="902"/>
      <c r="I22" s="906" t="s">
        <v>608</v>
      </c>
      <c r="J22" s="937"/>
      <c r="K22" s="907"/>
      <c r="L22" s="907"/>
      <c r="M22" s="908"/>
      <c r="N22" s="932" t="s">
        <v>608</v>
      </c>
      <c r="O22" s="912"/>
      <c r="P22" s="912"/>
      <c r="Q22" s="913"/>
    </row>
    <row r="23" spans="1:17">
      <c r="A23" s="1124"/>
      <c r="B23" s="1130"/>
      <c r="C23" s="1189"/>
      <c r="D23" s="1090"/>
      <c r="E23" s="1088" t="s">
        <v>608</v>
      </c>
      <c r="F23" s="901"/>
      <c r="G23" s="901"/>
      <c r="H23" s="902"/>
      <c r="I23" s="906" t="s">
        <v>608</v>
      </c>
      <c r="J23" s="937"/>
      <c r="K23" s="907"/>
      <c r="L23" s="907"/>
      <c r="M23" s="908"/>
      <c r="N23" s="932" t="s">
        <v>608</v>
      </c>
      <c r="O23" s="912"/>
      <c r="P23" s="912"/>
      <c r="Q23" s="913"/>
    </row>
    <row r="24" spans="1:17" ht="15.75" thickBot="1">
      <c r="A24" s="1132"/>
      <c r="B24" s="1134"/>
      <c r="C24" s="1189"/>
      <c r="D24" s="950"/>
      <c r="E24" s="947" t="s">
        <v>608</v>
      </c>
      <c r="F24" s="904"/>
      <c r="G24" s="904"/>
      <c r="H24" s="905"/>
      <c r="I24" s="909" t="s">
        <v>608</v>
      </c>
      <c r="J24" s="938"/>
      <c r="K24" s="910"/>
      <c r="L24" s="910"/>
      <c r="M24" s="911"/>
      <c r="N24" s="933" t="s">
        <v>608</v>
      </c>
      <c r="O24" s="914"/>
      <c r="P24" s="914"/>
      <c r="Q24" s="915"/>
    </row>
    <row r="25" spans="1:17">
      <c r="A25" s="1131">
        <v>5</v>
      </c>
      <c r="B25" s="1171" t="s">
        <v>699</v>
      </c>
      <c r="C25" s="1189"/>
      <c r="D25" s="961"/>
      <c r="E25" s="962" t="s">
        <v>608</v>
      </c>
      <c r="F25" s="963"/>
      <c r="G25" s="963"/>
      <c r="H25" s="964"/>
      <c r="I25" s="965" t="s">
        <v>608</v>
      </c>
      <c r="J25" s="966"/>
      <c r="K25" s="967"/>
      <c r="L25" s="967"/>
      <c r="M25" s="968"/>
      <c r="N25" s="969" t="s">
        <v>608</v>
      </c>
      <c r="O25" s="970"/>
      <c r="P25" s="970"/>
      <c r="Q25" s="971"/>
    </row>
    <row r="26" spans="1:17">
      <c r="A26" s="1124"/>
      <c r="B26" s="1126"/>
      <c r="C26" s="1189"/>
      <c r="D26" s="1089"/>
      <c r="E26" s="1088"/>
      <c r="F26" s="901"/>
      <c r="G26" s="901"/>
      <c r="H26" s="902"/>
      <c r="I26" s="906" t="s">
        <v>608</v>
      </c>
      <c r="J26" s="937"/>
      <c r="K26" s="907"/>
      <c r="L26" s="907"/>
      <c r="M26" s="908"/>
      <c r="N26" s="932" t="s">
        <v>608</v>
      </c>
      <c r="O26" s="912"/>
      <c r="P26" s="912"/>
      <c r="Q26" s="913"/>
    </row>
    <row r="27" spans="1:17">
      <c r="A27" s="1124"/>
      <c r="B27" s="1126"/>
      <c r="C27" s="1189"/>
      <c r="D27" s="1089"/>
      <c r="E27" s="1088" t="s">
        <v>608</v>
      </c>
      <c r="F27" s="901"/>
      <c r="G27" s="901"/>
      <c r="H27" s="902"/>
      <c r="I27" s="906" t="s">
        <v>608</v>
      </c>
      <c r="J27" s="937"/>
      <c r="K27" s="907"/>
      <c r="L27" s="907"/>
      <c r="M27" s="908"/>
      <c r="N27" s="932" t="s">
        <v>608</v>
      </c>
      <c r="O27" s="912"/>
      <c r="P27" s="912"/>
      <c r="Q27" s="913"/>
    </row>
    <row r="28" spans="1:17">
      <c r="A28" s="1124"/>
      <c r="B28" s="1126"/>
      <c r="C28" s="1189"/>
      <c r="D28" s="1089"/>
      <c r="E28" s="1088" t="s">
        <v>608</v>
      </c>
      <c r="F28" s="901"/>
      <c r="G28" s="901"/>
      <c r="H28" s="902"/>
      <c r="I28" s="906" t="s">
        <v>608</v>
      </c>
      <c r="J28" s="937"/>
      <c r="K28" s="907"/>
      <c r="L28" s="907"/>
      <c r="M28" s="908"/>
      <c r="N28" s="932" t="s">
        <v>608</v>
      </c>
      <c r="O28" s="912"/>
      <c r="P28" s="912"/>
      <c r="Q28" s="913"/>
    </row>
    <row r="29" spans="1:17" ht="15.75" thickBot="1">
      <c r="A29" s="1132"/>
      <c r="B29" s="1172"/>
      <c r="C29" s="1189"/>
      <c r="D29" s="972"/>
      <c r="E29" s="947" t="s">
        <v>608</v>
      </c>
      <c r="F29" s="904"/>
      <c r="G29" s="904"/>
      <c r="H29" s="905"/>
      <c r="I29" s="909" t="s">
        <v>608</v>
      </c>
      <c r="J29" s="938"/>
      <c r="K29" s="910"/>
      <c r="L29" s="910"/>
      <c r="M29" s="911"/>
      <c r="N29" s="933" t="s">
        <v>608</v>
      </c>
      <c r="O29" s="914"/>
      <c r="P29" s="914"/>
      <c r="Q29" s="915"/>
    </row>
    <row r="30" spans="1:17">
      <c r="A30" s="1131">
        <v>6</v>
      </c>
      <c r="B30" s="1171" t="s">
        <v>700</v>
      </c>
      <c r="C30" s="1189"/>
      <c r="D30" s="961"/>
      <c r="E30" s="962" t="s">
        <v>608</v>
      </c>
      <c r="F30" s="963"/>
      <c r="G30" s="963"/>
      <c r="H30" s="964"/>
      <c r="I30" s="965" t="s">
        <v>608</v>
      </c>
      <c r="J30" s="966"/>
      <c r="K30" s="967"/>
      <c r="L30" s="967"/>
      <c r="M30" s="968"/>
      <c r="N30" s="969" t="s">
        <v>608</v>
      </c>
      <c r="O30" s="970"/>
      <c r="P30" s="970"/>
      <c r="Q30" s="971"/>
    </row>
    <row r="31" spans="1:17">
      <c r="A31" s="1124"/>
      <c r="B31" s="1126"/>
      <c r="C31" s="1189"/>
      <c r="D31" s="1089"/>
      <c r="E31" s="1088"/>
      <c r="F31" s="901"/>
      <c r="G31" s="901"/>
      <c r="H31" s="902"/>
      <c r="I31" s="906" t="s">
        <v>608</v>
      </c>
      <c r="J31" s="937"/>
      <c r="K31" s="907"/>
      <c r="L31" s="907"/>
      <c r="M31" s="908"/>
      <c r="N31" s="932" t="s">
        <v>608</v>
      </c>
      <c r="O31" s="912"/>
      <c r="P31" s="912"/>
      <c r="Q31" s="913"/>
    </row>
    <row r="32" spans="1:17">
      <c r="A32" s="1124"/>
      <c r="B32" s="1126"/>
      <c r="C32" s="1189"/>
      <c r="D32" s="1089"/>
      <c r="E32" s="1088" t="s">
        <v>608</v>
      </c>
      <c r="F32" s="901"/>
      <c r="G32" s="901"/>
      <c r="H32" s="902"/>
      <c r="I32" s="906" t="s">
        <v>608</v>
      </c>
      <c r="J32" s="937"/>
      <c r="K32" s="907"/>
      <c r="L32" s="907"/>
      <c r="M32" s="908"/>
      <c r="N32" s="932" t="s">
        <v>608</v>
      </c>
      <c r="O32" s="912"/>
      <c r="P32" s="912"/>
      <c r="Q32" s="913"/>
    </row>
    <row r="33" spans="1:17">
      <c r="A33" s="1124"/>
      <c r="B33" s="1126"/>
      <c r="C33" s="1189"/>
      <c r="D33" s="1089"/>
      <c r="E33" s="1088" t="s">
        <v>608</v>
      </c>
      <c r="F33" s="901"/>
      <c r="G33" s="901"/>
      <c r="H33" s="902"/>
      <c r="I33" s="906" t="s">
        <v>608</v>
      </c>
      <c r="J33" s="937"/>
      <c r="K33" s="907"/>
      <c r="L33" s="907"/>
      <c r="M33" s="908"/>
      <c r="N33" s="932" t="s">
        <v>608</v>
      </c>
      <c r="O33" s="912"/>
      <c r="P33" s="912"/>
      <c r="Q33" s="913"/>
    </row>
    <row r="34" spans="1:17" ht="15.75" thickBot="1">
      <c r="A34" s="1132"/>
      <c r="B34" s="1172"/>
      <c r="C34" s="1189"/>
      <c r="D34" s="972"/>
      <c r="E34" s="947" t="s">
        <v>608</v>
      </c>
      <c r="F34" s="904"/>
      <c r="G34" s="904"/>
      <c r="H34" s="905"/>
      <c r="I34" s="909" t="s">
        <v>608</v>
      </c>
      <c r="J34" s="938"/>
      <c r="K34" s="910"/>
      <c r="L34" s="910"/>
      <c r="M34" s="911"/>
      <c r="N34" s="933" t="s">
        <v>608</v>
      </c>
      <c r="O34" s="914"/>
      <c r="P34" s="914"/>
      <c r="Q34" s="915"/>
    </row>
    <row r="35" spans="1:17">
      <c r="A35" s="1131">
        <v>7</v>
      </c>
      <c r="B35" s="1171" t="s">
        <v>701</v>
      </c>
      <c r="C35" s="1189"/>
      <c r="D35" s="961"/>
      <c r="E35" s="962" t="s">
        <v>608</v>
      </c>
      <c r="F35" s="963"/>
      <c r="G35" s="963"/>
      <c r="H35" s="964"/>
      <c r="I35" s="965" t="s">
        <v>608</v>
      </c>
      <c r="J35" s="966"/>
      <c r="K35" s="967"/>
      <c r="L35" s="967"/>
      <c r="M35" s="968"/>
      <c r="N35" s="969" t="s">
        <v>608</v>
      </c>
      <c r="O35" s="970"/>
      <c r="P35" s="970"/>
      <c r="Q35" s="971"/>
    </row>
    <row r="36" spans="1:17">
      <c r="A36" s="1124"/>
      <c r="B36" s="1126"/>
      <c r="C36" s="1189"/>
      <c r="D36" s="1089"/>
      <c r="E36" s="1088"/>
      <c r="F36" s="901"/>
      <c r="G36" s="901"/>
      <c r="H36" s="902"/>
      <c r="I36" s="906" t="s">
        <v>608</v>
      </c>
      <c r="J36" s="937"/>
      <c r="K36" s="907"/>
      <c r="L36" s="907"/>
      <c r="M36" s="908"/>
      <c r="N36" s="932" t="s">
        <v>608</v>
      </c>
      <c r="O36" s="912"/>
      <c r="P36" s="912"/>
      <c r="Q36" s="913"/>
    </row>
    <row r="37" spans="1:17">
      <c r="A37" s="1124"/>
      <c r="B37" s="1126"/>
      <c r="C37" s="1189"/>
      <c r="D37" s="1089"/>
      <c r="E37" s="1088" t="s">
        <v>608</v>
      </c>
      <c r="F37" s="901"/>
      <c r="G37" s="901"/>
      <c r="H37" s="902"/>
      <c r="I37" s="906" t="s">
        <v>608</v>
      </c>
      <c r="J37" s="937"/>
      <c r="K37" s="907"/>
      <c r="L37" s="907"/>
      <c r="M37" s="908"/>
      <c r="N37" s="932" t="s">
        <v>608</v>
      </c>
      <c r="O37" s="912"/>
      <c r="P37" s="912"/>
      <c r="Q37" s="913"/>
    </row>
    <row r="38" spans="1:17">
      <c r="A38" s="1124"/>
      <c r="B38" s="1126"/>
      <c r="C38" s="1189"/>
      <c r="D38" s="1089"/>
      <c r="E38" s="1088" t="s">
        <v>608</v>
      </c>
      <c r="F38" s="901"/>
      <c r="G38" s="901"/>
      <c r="H38" s="902"/>
      <c r="I38" s="906" t="s">
        <v>608</v>
      </c>
      <c r="J38" s="937"/>
      <c r="K38" s="907"/>
      <c r="L38" s="907"/>
      <c r="M38" s="908"/>
      <c r="N38" s="932" t="s">
        <v>608</v>
      </c>
      <c r="O38" s="912"/>
      <c r="P38" s="912"/>
      <c r="Q38" s="913"/>
    </row>
    <row r="39" spans="1:17" ht="15.75" thickBot="1">
      <c r="A39" s="1132"/>
      <c r="B39" s="1172"/>
      <c r="C39" s="1189"/>
      <c r="D39" s="972"/>
      <c r="E39" s="947" t="s">
        <v>608</v>
      </c>
      <c r="F39" s="904"/>
      <c r="G39" s="904"/>
      <c r="H39" s="905"/>
      <c r="I39" s="909" t="s">
        <v>608</v>
      </c>
      <c r="J39" s="938"/>
      <c r="K39" s="910"/>
      <c r="L39" s="910"/>
      <c r="M39" s="911"/>
      <c r="N39" s="933" t="s">
        <v>608</v>
      </c>
      <c r="O39" s="914"/>
      <c r="P39" s="914"/>
      <c r="Q39" s="915"/>
    </row>
    <row r="40" spans="1:17">
      <c r="A40" s="1131">
        <v>8</v>
      </c>
      <c r="B40" s="1133" t="s">
        <v>702</v>
      </c>
      <c r="C40" s="1189"/>
      <c r="D40" s="974"/>
      <c r="E40" s="962" t="s">
        <v>608</v>
      </c>
      <c r="F40" s="963"/>
      <c r="G40" s="963"/>
      <c r="H40" s="964"/>
      <c r="I40" s="965" t="s">
        <v>608</v>
      </c>
      <c r="J40" s="966"/>
      <c r="K40" s="967"/>
      <c r="L40" s="967"/>
      <c r="M40" s="968"/>
      <c r="N40" s="969" t="s">
        <v>608</v>
      </c>
      <c r="O40" s="970"/>
      <c r="P40" s="970"/>
      <c r="Q40" s="971"/>
    </row>
    <row r="41" spans="1:17">
      <c r="A41" s="1124"/>
      <c r="B41" s="1130"/>
      <c r="C41" s="1189"/>
      <c r="D41" s="1090"/>
      <c r="E41" s="1088" t="s">
        <v>608</v>
      </c>
      <c r="F41" s="901"/>
      <c r="G41" s="901"/>
      <c r="H41" s="902"/>
      <c r="I41" s="906" t="s">
        <v>608</v>
      </c>
      <c r="J41" s="937"/>
      <c r="K41" s="907"/>
      <c r="L41" s="907"/>
      <c r="M41" s="908"/>
      <c r="N41" s="932" t="s">
        <v>608</v>
      </c>
      <c r="O41" s="912"/>
      <c r="P41" s="912"/>
      <c r="Q41" s="913"/>
    </row>
    <row r="42" spans="1:17">
      <c r="A42" s="1124"/>
      <c r="B42" s="1130"/>
      <c r="C42" s="1189"/>
      <c r="D42" s="1090"/>
      <c r="E42" s="1088" t="s">
        <v>608</v>
      </c>
      <c r="F42" s="901"/>
      <c r="G42" s="901"/>
      <c r="H42" s="902"/>
      <c r="I42" s="906" t="s">
        <v>608</v>
      </c>
      <c r="J42" s="937"/>
      <c r="K42" s="907"/>
      <c r="L42" s="907"/>
      <c r="M42" s="908"/>
      <c r="N42" s="932" t="s">
        <v>608</v>
      </c>
      <c r="O42" s="912"/>
      <c r="P42" s="912"/>
      <c r="Q42" s="913"/>
    </row>
    <row r="43" spans="1:17">
      <c r="A43" s="1124"/>
      <c r="B43" s="1130"/>
      <c r="C43" s="1189"/>
      <c r="D43" s="1090"/>
      <c r="E43" s="1088" t="s">
        <v>608</v>
      </c>
      <c r="F43" s="901"/>
      <c r="G43" s="901"/>
      <c r="H43" s="902"/>
      <c r="I43" s="906" t="s">
        <v>608</v>
      </c>
      <c r="J43" s="937"/>
      <c r="K43" s="907"/>
      <c r="L43" s="907"/>
      <c r="M43" s="908"/>
      <c r="N43" s="932" t="s">
        <v>608</v>
      </c>
      <c r="O43" s="912"/>
      <c r="P43" s="912"/>
      <c r="Q43" s="913"/>
    </row>
    <row r="44" spans="1:17" ht="15.75" thickBot="1">
      <c r="A44" s="1132"/>
      <c r="B44" s="1134"/>
      <c r="C44" s="1189"/>
      <c r="D44" s="950"/>
      <c r="E44" s="947" t="s">
        <v>608</v>
      </c>
      <c r="F44" s="904"/>
      <c r="G44" s="904"/>
      <c r="H44" s="905"/>
      <c r="I44" s="909" t="s">
        <v>608</v>
      </c>
      <c r="J44" s="938"/>
      <c r="K44" s="910"/>
      <c r="L44" s="910"/>
      <c r="M44" s="911"/>
      <c r="N44" s="933" t="s">
        <v>608</v>
      </c>
      <c r="O44" s="914"/>
      <c r="P44" s="914"/>
      <c r="Q44" s="915"/>
    </row>
    <row r="45" spans="1:17">
      <c r="A45" s="1131">
        <v>20</v>
      </c>
      <c r="B45" s="1133" t="s">
        <v>714</v>
      </c>
      <c r="C45" s="1189"/>
      <c r="D45" s="974"/>
      <c r="E45" s="962" t="s">
        <v>608</v>
      </c>
      <c r="F45" s="963"/>
      <c r="G45" s="963"/>
      <c r="H45" s="964"/>
      <c r="I45" s="965" t="s">
        <v>608</v>
      </c>
      <c r="J45" s="966"/>
      <c r="K45" s="967"/>
      <c r="L45" s="967"/>
      <c r="M45" s="968"/>
      <c r="N45" s="969" t="s">
        <v>608</v>
      </c>
      <c r="O45" s="970"/>
      <c r="P45" s="970"/>
      <c r="Q45" s="971"/>
    </row>
    <row r="46" spans="1:17">
      <c r="A46" s="1124"/>
      <c r="B46" s="1130"/>
      <c r="C46" s="1189"/>
      <c r="D46" s="1090"/>
      <c r="E46" s="1088"/>
      <c r="F46" s="901"/>
      <c r="G46" s="901"/>
      <c r="H46" s="902"/>
      <c r="I46" s="906" t="s">
        <v>608</v>
      </c>
      <c r="J46" s="937"/>
      <c r="K46" s="907"/>
      <c r="L46" s="907"/>
      <c r="M46" s="908"/>
      <c r="N46" s="932" t="s">
        <v>608</v>
      </c>
      <c r="O46" s="912"/>
      <c r="P46" s="912"/>
      <c r="Q46" s="913"/>
    </row>
    <row r="47" spans="1:17">
      <c r="A47" s="1124"/>
      <c r="B47" s="1130"/>
      <c r="C47" s="1189"/>
      <c r="D47" s="1090"/>
      <c r="E47" s="1088" t="s">
        <v>608</v>
      </c>
      <c r="F47" s="901"/>
      <c r="G47" s="901"/>
      <c r="H47" s="902"/>
      <c r="I47" s="906" t="s">
        <v>608</v>
      </c>
      <c r="J47" s="937"/>
      <c r="K47" s="907"/>
      <c r="L47" s="907"/>
      <c r="M47" s="908"/>
      <c r="N47" s="932" t="s">
        <v>608</v>
      </c>
      <c r="O47" s="912"/>
      <c r="P47" s="912"/>
      <c r="Q47" s="913"/>
    </row>
    <row r="48" spans="1:17">
      <c r="A48" s="1124"/>
      <c r="B48" s="1130"/>
      <c r="C48" s="1189"/>
      <c r="D48" s="1090"/>
      <c r="E48" s="1088" t="s">
        <v>608</v>
      </c>
      <c r="F48" s="901"/>
      <c r="G48" s="901"/>
      <c r="H48" s="902"/>
      <c r="I48" s="906" t="s">
        <v>608</v>
      </c>
      <c r="J48" s="937"/>
      <c r="K48" s="907"/>
      <c r="L48" s="907"/>
      <c r="M48" s="908"/>
      <c r="N48" s="932" t="s">
        <v>608</v>
      </c>
      <c r="O48" s="912"/>
      <c r="P48" s="912"/>
      <c r="Q48" s="913"/>
    </row>
    <row r="49" spans="1:17" ht="15.75" thickBot="1">
      <c r="A49" s="1180"/>
      <c r="B49" s="1130"/>
      <c r="C49" s="1189"/>
      <c r="D49" s="1091"/>
      <c r="E49" s="1077" t="s">
        <v>608</v>
      </c>
      <c r="F49" s="1078"/>
      <c r="G49" s="1078"/>
      <c r="H49" s="1079"/>
      <c r="I49" s="1080" t="s">
        <v>608</v>
      </c>
      <c r="J49" s="1081"/>
      <c r="K49" s="1082"/>
      <c r="L49" s="1082"/>
      <c r="M49" s="1083"/>
      <c r="N49" s="1084" t="s">
        <v>608</v>
      </c>
      <c r="O49" s="1085"/>
      <c r="P49" s="1085"/>
      <c r="Q49" s="1086"/>
    </row>
    <row r="50" spans="1:17" ht="22.5" customHeight="1" thickBot="1">
      <c r="A50" s="1092"/>
      <c r="B50" s="1163" t="s">
        <v>844</v>
      </c>
      <c r="C50" s="1164"/>
      <c r="D50" s="1093">
        <f>SUM(D5:D49)</f>
        <v>0</v>
      </c>
      <c r="E50" s="1165"/>
      <c r="F50" s="1166"/>
      <c r="G50" s="1166"/>
      <c r="H50" s="1166"/>
      <c r="I50" s="1166"/>
      <c r="J50" s="1166"/>
      <c r="K50" s="1166"/>
      <c r="L50" s="1166"/>
      <c r="M50" s="1166"/>
      <c r="N50" s="1166"/>
      <c r="O50" s="1166"/>
      <c r="P50" s="1166"/>
      <c r="Q50" s="1167"/>
    </row>
    <row r="51" spans="1:17">
      <c r="A51" s="1037"/>
      <c r="B51" s="1038"/>
      <c r="C51" s="1038"/>
      <c r="D51" s="1038"/>
      <c r="E51" s="1038"/>
      <c r="F51" s="1038"/>
      <c r="G51" s="1038"/>
      <c r="H51" s="1038"/>
      <c r="I51" s="1038"/>
      <c r="J51" s="1038"/>
      <c r="K51" s="1038"/>
      <c r="L51" s="1038"/>
      <c r="M51" s="1038"/>
      <c r="N51" s="1038"/>
      <c r="O51" s="1038"/>
      <c r="P51" s="1038"/>
      <c r="Q51" s="1038"/>
    </row>
    <row r="52" spans="1:17" ht="62.25" customHeight="1" thickBot="1">
      <c r="A52" s="1139" t="s">
        <v>781</v>
      </c>
      <c r="B52" s="1140"/>
      <c r="C52" s="1141"/>
      <c r="D52" s="1140"/>
      <c r="E52" s="1140"/>
      <c r="F52" s="1140"/>
      <c r="G52" s="1140"/>
      <c r="H52" s="1140"/>
      <c r="I52" s="1140"/>
      <c r="J52" s="1140"/>
      <c r="K52" s="1140"/>
      <c r="L52" s="1140"/>
      <c r="M52" s="1140"/>
      <c r="N52" s="1140"/>
      <c r="O52" s="1140"/>
      <c r="P52" s="1140"/>
      <c r="Q52" s="1142"/>
    </row>
    <row r="53" spans="1:17" ht="28.5" customHeight="1">
      <c r="A53" s="1143" t="s">
        <v>569</v>
      </c>
      <c r="B53" s="1145" t="s">
        <v>689</v>
      </c>
      <c r="C53" s="1135" t="s">
        <v>607</v>
      </c>
      <c r="D53" s="1178" t="s">
        <v>720</v>
      </c>
      <c r="E53" s="1152" t="s">
        <v>690</v>
      </c>
      <c r="F53" s="1150"/>
      <c r="G53" s="1150"/>
      <c r="H53" s="1151"/>
      <c r="I53" s="1149" t="s">
        <v>692</v>
      </c>
      <c r="J53" s="1152"/>
      <c r="K53" s="1150"/>
      <c r="L53" s="1150"/>
      <c r="M53" s="1151"/>
      <c r="N53" s="1152" t="s">
        <v>693</v>
      </c>
      <c r="O53" s="1150"/>
      <c r="P53" s="1150"/>
      <c r="Q53" s="1151"/>
    </row>
    <row r="54" spans="1:17" ht="90.75" customHeight="1" thickBot="1">
      <c r="A54" s="1168"/>
      <c r="B54" s="1169"/>
      <c r="C54" s="1158"/>
      <c r="D54" s="1179"/>
      <c r="E54" s="951" t="s">
        <v>721</v>
      </c>
      <c r="F54" s="952" t="s">
        <v>737</v>
      </c>
      <c r="G54" s="952" t="s">
        <v>722</v>
      </c>
      <c r="H54" s="953" t="s">
        <v>691</v>
      </c>
      <c r="I54" s="954" t="s">
        <v>723</v>
      </c>
      <c r="J54" s="955" t="s">
        <v>738</v>
      </c>
      <c r="K54" s="955" t="s">
        <v>724</v>
      </c>
      <c r="L54" s="955" t="s">
        <v>736</v>
      </c>
      <c r="M54" s="956" t="s">
        <v>691</v>
      </c>
      <c r="N54" s="957" t="s">
        <v>725</v>
      </c>
      <c r="O54" s="958" t="s">
        <v>716</v>
      </c>
      <c r="P54" s="958" t="s">
        <v>717</v>
      </c>
      <c r="Q54" s="959" t="s">
        <v>694</v>
      </c>
    </row>
    <row r="55" spans="1:17">
      <c r="A55" s="1131">
        <v>1</v>
      </c>
      <c r="B55" s="1171" t="s">
        <v>695</v>
      </c>
      <c r="C55" s="1162" t="s">
        <v>782</v>
      </c>
      <c r="D55" s="1042"/>
      <c r="E55" s="962" t="s">
        <v>608</v>
      </c>
      <c r="F55" s="963"/>
      <c r="G55" s="963"/>
      <c r="H55" s="964"/>
      <c r="I55" s="965" t="s">
        <v>608</v>
      </c>
      <c r="J55" s="966"/>
      <c r="K55" s="967"/>
      <c r="L55" s="967"/>
      <c r="M55" s="968"/>
      <c r="N55" s="969" t="s">
        <v>608</v>
      </c>
      <c r="O55" s="970"/>
      <c r="P55" s="970"/>
      <c r="Q55" s="971"/>
    </row>
    <row r="56" spans="1:17">
      <c r="A56" s="1124"/>
      <c r="B56" s="1126"/>
      <c r="C56" s="1137"/>
      <c r="D56" s="1043"/>
      <c r="E56" s="946" t="s">
        <v>608</v>
      </c>
      <c r="F56" s="901"/>
      <c r="G56" s="901"/>
      <c r="H56" s="902"/>
      <c r="I56" s="906" t="s">
        <v>608</v>
      </c>
      <c r="J56" s="937"/>
      <c r="K56" s="907"/>
      <c r="L56" s="907"/>
      <c r="M56" s="908"/>
      <c r="N56" s="932" t="s">
        <v>608</v>
      </c>
      <c r="O56" s="912"/>
      <c r="P56" s="912"/>
      <c r="Q56" s="913"/>
    </row>
    <row r="57" spans="1:17">
      <c r="A57" s="1124"/>
      <c r="B57" s="1126"/>
      <c r="C57" s="1137"/>
      <c r="D57" s="1043"/>
      <c r="E57" s="946" t="s">
        <v>608</v>
      </c>
      <c r="F57" s="901"/>
      <c r="G57" s="901"/>
      <c r="H57" s="902"/>
      <c r="I57" s="906" t="s">
        <v>608</v>
      </c>
      <c r="J57" s="937"/>
      <c r="K57" s="907"/>
      <c r="L57" s="907"/>
      <c r="M57" s="908"/>
      <c r="N57" s="932" t="s">
        <v>608</v>
      </c>
      <c r="O57" s="912"/>
      <c r="P57" s="912"/>
      <c r="Q57" s="913"/>
    </row>
    <row r="58" spans="1:17">
      <c r="A58" s="1124"/>
      <c r="B58" s="1126"/>
      <c r="C58" s="1137"/>
      <c r="D58" s="1043"/>
      <c r="E58" s="946" t="s">
        <v>608</v>
      </c>
      <c r="F58" s="901"/>
      <c r="G58" s="901"/>
      <c r="H58" s="902"/>
      <c r="I58" s="906" t="s">
        <v>608</v>
      </c>
      <c r="J58" s="937"/>
      <c r="K58" s="907"/>
      <c r="L58" s="907"/>
      <c r="M58" s="908"/>
      <c r="N58" s="932" t="s">
        <v>608</v>
      </c>
      <c r="O58" s="912"/>
      <c r="P58" s="912"/>
      <c r="Q58" s="913"/>
    </row>
    <row r="59" spans="1:17" ht="15.75" thickBot="1">
      <c r="A59" s="1132"/>
      <c r="B59" s="1172"/>
      <c r="C59" s="1137"/>
      <c r="D59" s="1044"/>
      <c r="E59" s="947" t="s">
        <v>608</v>
      </c>
      <c r="F59" s="904"/>
      <c r="G59" s="904"/>
      <c r="H59" s="905"/>
      <c r="I59" s="909" t="s">
        <v>608</v>
      </c>
      <c r="J59" s="938"/>
      <c r="K59" s="910"/>
      <c r="L59" s="910"/>
      <c r="M59" s="911"/>
      <c r="N59" s="933" t="s">
        <v>608</v>
      </c>
      <c r="O59" s="914"/>
      <c r="P59" s="914"/>
      <c r="Q59" s="915"/>
    </row>
    <row r="60" spans="1:17">
      <c r="A60" s="1131">
        <v>2</v>
      </c>
      <c r="B60" s="1171" t="s">
        <v>696</v>
      </c>
      <c r="C60" s="1137"/>
      <c r="D60" s="1042"/>
      <c r="E60" s="962" t="s">
        <v>608</v>
      </c>
      <c r="F60" s="963"/>
      <c r="G60" s="963"/>
      <c r="H60" s="964"/>
      <c r="I60" s="965" t="s">
        <v>608</v>
      </c>
      <c r="J60" s="966"/>
      <c r="K60" s="967"/>
      <c r="L60" s="967"/>
      <c r="M60" s="968"/>
      <c r="N60" s="969" t="s">
        <v>608</v>
      </c>
      <c r="O60" s="970"/>
      <c r="P60" s="970"/>
      <c r="Q60" s="971"/>
    </row>
    <row r="61" spans="1:17">
      <c r="A61" s="1124"/>
      <c r="B61" s="1126"/>
      <c r="C61" s="1137"/>
      <c r="D61" s="1043"/>
      <c r="E61" s="946" t="s">
        <v>608</v>
      </c>
      <c r="F61" s="901"/>
      <c r="G61" s="901"/>
      <c r="H61" s="902"/>
      <c r="I61" s="906" t="s">
        <v>608</v>
      </c>
      <c r="J61" s="937"/>
      <c r="K61" s="907"/>
      <c r="L61" s="907"/>
      <c r="M61" s="908"/>
      <c r="N61" s="932" t="s">
        <v>608</v>
      </c>
      <c r="O61" s="912"/>
      <c r="P61" s="912"/>
      <c r="Q61" s="913"/>
    </row>
    <row r="62" spans="1:17">
      <c r="A62" s="1124"/>
      <c r="B62" s="1126"/>
      <c r="C62" s="1137"/>
      <c r="D62" s="1043"/>
      <c r="E62" s="946" t="s">
        <v>608</v>
      </c>
      <c r="F62" s="901"/>
      <c r="G62" s="901"/>
      <c r="H62" s="902"/>
      <c r="I62" s="906" t="s">
        <v>608</v>
      </c>
      <c r="J62" s="937"/>
      <c r="K62" s="907"/>
      <c r="L62" s="907"/>
      <c r="M62" s="908"/>
      <c r="N62" s="932" t="s">
        <v>608</v>
      </c>
      <c r="O62" s="912"/>
      <c r="P62" s="912"/>
      <c r="Q62" s="913"/>
    </row>
    <row r="63" spans="1:17">
      <c r="A63" s="1124"/>
      <c r="B63" s="1126"/>
      <c r="C63" s="1137"/>
      <c r="D63" s="1043"/>
      <c r="E63" s="946" t="s">
        <v>608</v>
      </c>
      <c r="F63" s="901"/>
      <c r="G63" s="901"/>
      <c r="H63" s="902"/>
      <c r="I63" s="906" t="s">
        <v>608</v>
      </c>
      <c r="J63" s="937"/>
      <c r="K63" s="907"/>
      <c r="L63" s="907"/>
      <c r="M63" s="908"/>
      <c r="N63" s="932" t="s">
        <v>608</v>
      </c>
      <c r="O63" s="912"/>
      <c r="P63" s="912"/>
      <c r="Q63" s="913"/>
    </row>
    <row r="64" spans="1:17" ht="15.75" thickBot="1">
      <c r="A64" s="1132"/>
      <c r="B64" s="1172"/>
      <c r="C64" s="1137"/>
      <c r="D64" s="1044"/>
      <c r="E64" s="947" t="s">
        <v>608</v>
      </c>
      <c r="F64" s="904"/>
      <c r="G64" s="904"/>
      <c r="H64" s="905"/>
      <c r="I64" s="909" t="s">
        <v>608</v>
      </c>
      <c r="J64" s="938"/>
      <c r="K64" s="910"/>
      <c r="L64" s="910"/>
      <c r="M64" s="911"/>
      <c r="N64" s="933" t="s">
        <v>608</v>
      </c>
      <c r="O64" s="914"/>
      <c r="P64" s="914"/>
      <c r="Q64" s="915"/>
    </row>
    <row r="65" spans="1:17">
      <c r="A65" s="1131">
        <v>3</v>
      </c>
      <c r="B65" s="1171" t="s">
        <v>697</v>
      </c>
      <c r="C65" s="1137"/>
      <c r="D65" s="1042"/>
      <c r="E65" s="962" t="s">
        <v>608</v>
      </c>
      <c r="F65" s="963"/>
      <c r="G65" s="963"/>
      <c r="H65" s="964"/>
      <c r="I65" s="965" t="s">
        <v>608</v>
      </c>
      <c r="J65" s="966"/>
      <c r="K65" s="967"/>
      <c r="L65" s="967"/>
      <c r="M65" s="968"/>
      <c r="N65" s="969" t="s">
        <v>608</v>
      </c>
      <c r="O65" s="970"/>
      <c r="P65" s="970"/>
      <c r="Q65" s="971"/>
    </row>
    <row r="66" spans="1:17">
      <c r="A66" s="1124"/>
      <c r="B66" s="1126"/>
      <c r="C66" s="1137"/>
      <c r="D66" s="1043"/>
      <c r="E66" s="946" t="s">
        <v>608</v>
      </c>
      <c r="F66" s="901"/>
      <c r="G66" s="901"/>
      <c r="H66" s="902"/>
      <c r="I66" s="906" t="s">
        <v>608</v>
      </c>
      <c r="J66" s="937"/>
      <c r="K66" s="907"/>
      <c r="L66" s="907"/>
      <c r="M66" s="908"/>
      <c r="N66" s="932" t="s">
        <v>608</v>
      </c>
      <c r="O66" s="912"/>
      <c r="P66" s="912"/>
      <c r="Q66" s="913"/>
    </row>
    <row r="67" spans="1:17">
      <c r="A67" s="1124"/>
      <c r="B67" s="1126"/>
      <c r="C67" s="1137"/>
      <c r="D67" s="1043"/>
      <c r="E67" s="946" t="s">
        <v>608</v>
      </c>
      <c r="F67" s="901"/>
      <c r="G67" s="901"/>
      <c r="H67" s="902"/>
      <c r="I67" s="906" t="s">
        <v>608</v>
      </c>
      <c r="J67" s="937"/>
      <c r="K67" s="907"/>
      <c r="L67" s="907"/>
      <c r="M67" s="908"/>
      <c r="N67" s="932" t="s">
        <v>608</v>
      </c>
      <c r="O67" s="912"/>
      <c r="P67" s="912"/>
      <c r="Q67" s="913"/>
    </row>
    <row r="68" spans="1:17">
      <c r="A68" s="1124"/>
      <c r="B68" s="1126"/>
      <c r="C68" s="1137"/>
      <c r="D68" s="1043"/>
      <c r="E68" s="946" t="s">
        <v>608</v>
      </c>
      <c r="F68" s="901"/>
      <c r="G68" s="901"/>
      <c r="H68" s="902"/>
      <c r="I68" s="906" t="s">
        <v>608</v>
      </c>
      <c r="J68" s="937"/>
      <c r="K68" s="907"/>
      <c r="L68" s="907"/>
      <c r="M68" s="908"/>
      <c r="N68" s="932" t="s">
        <v>608</v>
      </c>
      <c r="O68" s="912"/>
      <c r="P68" s="912"/>
      <c r="Q68" s="913"/>
    </row>
    <row r="69" spans="1:17" ht="15.75" thickBot="1">
      <c r="A69" s="1132"/>
      <c r="B69" s="1172"/>
      <c r="C69" s="1137"/>
      <c r="D69" s="1044"/>
      <c r="E69" s="947" t="s">
        <v>608</v>
      </c>
      <c r="F69" s="904"/>
      <c r="G69" s="904"/>
      <c r="H69" s="905"/>
      <c r="I69" s="909" t="s">
        <v>608</v>
      </c>
      <c r="J69" s="938"/>
      <c r="K69" s="910"/>
      <c r="L69" s="910"/>
      <c r="M69" s="911"/>
      <c r="N69" s="933" t="s">
        <v>608</v>
      </c>
      <c r="O69" s="914"/>
      <c r="P69" s="914"/>
      <c r="Q69" s="915"/>
    </row>
    <row r="70" spans="1:17">
      <c r="A70" s="1131">
        <v>4</v>
      </c>
      <c r="B70" s="1133" t="s">
        <v>698</v>
      </c>
      <c r="C70" s="1137"/>
      <c r="D70" s="1045"/>
      <c r="E70" s="962" t="s">
        <v>608</v>
      </c>
      <c r="F70" s="963"/>
      <c r="G70" s="963"/>
      <c r="H70" s="964"/>
      <c r="I70" s="965" t="s">
        <v>608</v>
      </c>
      <c r="J70" s="966"/>
      <c r="K70" s="967"/>
      <c r="L70" s="967"/>
      <c r="M70" s="968"/>
      <c r="N70" s="969" t="s">
        <v>608</v>
      </c>
      <c r="O70" s="970"/>
      <c r="P70" s="970"/>
      <c r="Q70" s="971"/>
    </row>
    <row r="71" spans="1:17">
      <c r="A71" s="1124"/>
      <c r="B71" s="1130"/>
      <c r="C71" s="1137"/>
      <c r="D71" s="1046"/>
      <c r="E71" s="946"/>
      <c r="F71" s="901"/>
      <c r="G71" s="901"/>
      <c r="H71" s="902"/>
      <c r="I71" s="906" t="s">
        <v>608</v>
      </c>
      <c r="J71" s="937"/>
      <c r="K71" s="907"/>
      <c r="L71" s="907"/>
      <c r="M71" s="908"/>
      <c r="N71" s="932" t="s">
        <v>608</v>
      </c>
      <c r="O71" s="912"/>
      <c r="P71" s="912"/>
      <c r="Q71" s="913"/>
    </row>
    <row r="72" spans="1:17">
      <c r="A72" s="1124"/>
      <c r="B72" s="1130"/>
      <c r="C72" s="1137"/>
      <c r="D72" s="1046"/>
      <c r="E72" s="946" t="s">
        <v>608</v>
      </c>
      <c r="F72" s="901"/>
      <c r="G72" s="901"/>
      <c r="H72" s="902"/>
      <c r="I72" s="906" t="s">
        <v>608</v>
      </c>
      <c r="J72" s="937"/>
      <c r="K72" s="907"/>
      <c r="L72" s="907"/>
      <c r="M72" s="908"/>
      <c r="N72" s="932" t="s">
        <v>608</v>
      </c>
      <c r="O72" s="912"/>
      <c r="P72" s="912"/>
      <c r="Q72" s="913"/>
    </row>
    <row r="73" spans="1:17">
      <c r="A73" s="1124"/>
      <c r="B73" s="1130"/>
      <c r="C73" s="1137"/>
      <c r="D73" s="1046"/>
      <c r="E73" s="946" t="s">
        <v>608</v>
      </c>
      <c r="F73" s="901"/>
      <c r="G73" s="901"/>
      <c r="H73" s="902"/>
      <c r="I73" s="906" t="s">
        <v>608</v>
      </c>
      <c r="J73" s="937"/>
      <c r="K73" s="907"/>
      <c r="L73" s="907"/>
      <c r="M73" s="908"/>
      <c r="N73" s="932" t="s">
        <v>608</v>
      </c>
      <c r="O73" s="912"/>
      <c r="P73" s="912"/>
      <c r="Q73" s="913"/>
    </row>
    <row r="74" spans="1:17" ht="15.75" thickBot="1">
      <c r="A74" s="1132"/>
      <c r="B74" s="1134"/>
      <c r="C74" s="1137"/>
      <c r="D74" s="1047"/>
      <c r="E74" s="947" t="s">
        <v>608</v>
      </c>
      <c r="F74" s="904"/>
      <c r="G74" s="904"/>
      <c r="H74" s="905"/>
      <c r="I74" s="909" t="s">
        <v>608</v>
      </c>
      <c r="J74" s="938"/>
      <c r="K74" s="910"/>
      <c r="L74" s="910"/>
      <c r="M74" s="911"/>
      <c r="N74" s="933" t="s">
        <v>608</v>
      </c>
      <c r="O74" s="914"/>
      <c r="P74" s="914"/>
      <c r="Q74" s="915"/>
    </row>
    <row r="75" spans="1:17">
      <c r="A75" s="1131">
        <v>5</v>
      </c>
      <c r="B75" s="1171" t="s">
        <v>699</v>
      </c>
      <c r="C75" s="1137"/>
      <c r="D75" s="1042"/>
      <c r="E75" s="962" t="s">
        <v>608</v>
      </c>
      <c r="F75" s="963"/>
      <c r="G75" s="963"/>
      <c r="H75" s="964"/>
      <c r="I75" s="965" t="s">
        <v>608</v>
      </c>
      <c r="J75" s="966"/>
      <c r="K75" s="967"/>
      <c r="L75" s="967"/>
      <c r="M75" s="968"/>
      <c r="N75" s="969" t="s">
        <v>608</v>
      </c>
      <c r="O75" s="970"/>
      <c r="P75" s="970"/>
      <c r="Q75" s="971"/>
    </row>
    <row r="76" spans="1:17">
      <c r="A76" s="1124"/>
      <c r="B76" s="1126"/>
      <c r="C76" s="1137"/>
      <c r="D76" s="1043"/>
      <c r="E76" s="946"/>
      <c r="F76" s="901"/>
      <c r="G76" s="901"/>
      <c r="H76" s="902"/>
      <c r="I76" s="906" t="s">
        <v>608</v>
      </c>
      <c r="J76" s="937"/>
      <c r="K76" s="907"/>
      <c r="L76" s="907"/>
      <c r="M76" s="908"/>
      <c r="N76" s="932" t="s">
        <v>608</v>
      </c>
      <c r="O76" s="912"/>
      <c r="P76" s="912"/>
      <c r="Q76" s="913"/>
    </row>
    <row r="77" spans="1:17">
      <c r="A77" s="1124"/>
      <c r="B77" s="1126"/>
      <c r="C77" s="1137"/>
      <c r="D77" s="1043"/>
      <c r="E77" s="946" t="s">
        <v>608</v>
      </c>
      <c r="F77" s="901"/>
      <c r="G77" s="901"/>
      <c r="H77" s="902"/>
      <c r="I77" s="906" t="s">
        <v>608</v>
      </c>
      <c r="J77" s="937"/>
      <c r="K77" s="907"/>
      <c r="L77" s="907"/>
      <c r="M77" s="908"/>
      <c r="N77" s="932" t="s">
        <v>608</v>
      </c>
      <c r="O77" s="912"/>
      <c r="P77" s="912"/>
      <c r="Q77" s="913"/>
    </row>
    <row r="78" spans="1:17">
      <c r="A78" s="1124"/>
      <c r="B78" s="1126"/>
      <c r="C78" s="1137"/>
      <c r="D78" s="1043"/>
      <c r="E78" s="946" t="s">
        <v>608</v>
      </c>
      <c r="F78" s="901"/>
      <c r="G78" s="901"/>
      <c r="H78" s="902"/>
      <c r="I78" s="906" t="s">
        <v>608</v>
      </c>
      <c r="J78" s="937"/>
      <c r="K78" s="907"/>
      <c r="L78" s="907"/>
      <c r="M78" s="908"/>
      <c r="N78" s="932" t="s">
        <v>608</v>
      </c>
      <c r="O78" s="912"/>
      <c r="P78" s="912"/>
      <c r="Q78" s="913"/>
    </row>
    <row r="79" spans="1:17" ht="15.75" thickBot="1">
      <c r="A79" s="1132"/>
      <c r="B79" s="1172"/>
      <c r="C79" s="1137"/>
      <c r="D79" s="1044"/>
      <c r="E79" s="947" t="s">
        <v>608</v>
      </c>
      <c r="F79" s="904"/>
      <c r="G79" s="904"/>
      <c r="H79" s="905"/>
      <c r="I79" s="909" t="s">
        <v>608</v>
      </c>
      <c r="J79" s="938"/>
      <c r="K79" s="910"/>
      <c r="L79" s="910"/>
      <c r="M79" s="911"/>
      <c r="N79" s="933" t="s">
        <v>608</v>
      </c>
      <c r="O79" s="914"/>
      <c r="P79" s="914"/>
      <c r="Q79" s="915"/>
    </row>
    <row r="80" spans="1:17">
      <c r="A80" s="1131">
        <v>6</v>
      </c>
      <c r="B80" s="1171" t="s">
        <v>700</v>
      </c>
      <c r="C80" s="1137"/>
      <c r="D80" s="1042"/>
      <c r="E80" s="962" t="s">
        <v>608</v>
      </c>
      <c r="F80" s="963"/>
      <c r="G80" s="963"/>
      <c r="H80" s="964"/>
      <c r="I80" s="965" t="s">
        <v>608</v>
      </c>
      <c r="J80" s="966"/>
      <c r="K80" s="967"/>
      <c r="L80" s="967"/>
      <c r="M80" s="968"/>
      <c r="N80" s="969" t="s">
        <v>608</v>
      </c>
      <c r="O80" s="970"/>
      <c r="P80" s="970"/>
      <c r="Q80" s="971"/>
    </row>
    <row r="81" spans="1:17">
      <c r="A81" s="1124"/>
      <c r="B81" s="1126"/>
      <c r="C81" s="1137"/>
      <c r="D81" s="1043"/>
      <c r="E81" s="946"/>
      <c r="F81" s="901"/>
      <c r="G81" s="901"/>
      <c r="H81" s="902"/>
      <c r="I81" s="906" t="s">
        <v>608</v>
      </c>
      <c r="J81" s="937"/>
      <c r="K81" s="907"/>
      <c r="L81" s="907"/>
      <c r="M81" s="908"/>
      <c r="N81" s="932" t="s">
        <v>608</v>
      </c>
      <c r="O81" s="912"/>
      <c r="P81" s="912"/>
      <c r="Q81" s="913"/>
    </row>
    <row r="82" spans="1:17">
      <c r="A82" s="1124"/>
      <c r="B82" s="1126"/>
      <c r="C82" s="1137"/>
      <c r="D82" s="1043"/>
      <c r="E82" s="946" t="s">
        <v>608</v>
      </c>
      <c r="F82" s="901"/>
      <c r="G82" s="901"/>
      <c r="H82" s="902"/>
      <c r="I82" s="906" t="s">
        <v>608</v>
      </c>
      <c r="J82" s="937"/>
      <c r="K82" s="907"/>
      <c r="L82" s="907"/>
      <c r="M82" s="908"/>
      <c r="N82" s="932" t="s">
        <v>608</v>
      </c>
      <c r="O82" s="912"/>
      <c r="P82" s="912"/>
      <c r="Q82" s="913"/>
    </row>
    <row r="83" spans="1:17">
      <c r="A83" s="1124"/>
      <c r="B83" s="1126"/>
      <c r="C83" s="1137"/>
      <c r="D83" s="1043"/>
      <c r="E83" s="946" t="s">
        <v>608</v>
      </c>
      <c r="F83" s="901"/>
      <c r="G83" s="901"/>
      <c r="H83" s="902"/>
      <c r="I83" s="906" t="s">
        <v>608</v>
      </c>
      <c r="J83" s="937"/>
      <c r="K83" s="907"/>
      <c r="L83" s="907"/>
      <c r="M83" s="908"/>
      <c r="N83" s="932" t="s">
        <v>608</v>
      </c>
      <c r="O83" s="912"/>
      <c r="P83" s="912"/>
      <c r="Q83" s="913"/>
    </row>
    <row r="84" spans="1:17" ht="15.75" thickBot="1">
      <c r="A84" s="1132"/>
      <c r="B84" s="1172"/>
      <c r="C84" s="1137"/>
      <c r="D84" s="1044"/>
      <c r="E84" s="947" t="s">
        <v>608</v>
      </c>
      <c r="F84" s="904"/>
      <c r="G84" s="904"/>
      <c r="H84" s="905"/>
      <c r="I84" s="909" t="s">
        <v>608</v>
      </c>
      <c r="J84" s="938"/>
      <c r="K84" s="910"/>
      <c r="L84" s="910"/>
      <c r="M84" s="911"/>
      <c r="N84" s="933" t="s">
        <v>608</v>
      </c>
      <c r="O84" s="914"/>
      <c r="P84" s="914"/>
      <c r="Q84" s="915"/>
    </row>
    <row r="85" spans="1:17">
      <c r="A85" s="1131">
        <v>7</v>
      </c>
      <c r="B85" s="1171" t="s">
        <v>701</v>
      </c>
      <c r="C85" s="1137"/>
      <c r="D85" s="1042"/>
      <c r="E85" s="962" t="s">
        <v>608</v>
      </c>
      <c r="F85" s="963"/>
      <c r="G85" s="963"/>
      <c r="H85" s="964"/>
      <c r="I85" s="965" t="s">
        <v>608</v>
      </c>
      <c r="J85" s="966"/>
      <c r="K85" s="967"/>
      <c r="L85" s="967"/>
      <c r="M85" s="968"/>
      <c r="N85" s="969" t="s">
        <v>608</v>
      </c>
      <c r="O85" s="970"/>
      <c r="P85" s="970"/>
      <c r="Q85" s="971"/>
    </row>
    <row r="86" spans="1:17">
      <c r="A86" s="1124"/>
      <c r="B86" s="1126"/>
      <c r="C86" s="1137"/>
      <c r="D86" s="1043"/>
      <c r="E86" s="946"/>
      <c r="F86" s="901"/>
      <c r="G86" s="901"/>
      <c r="H86" s="902"/>
      <c r="I86" s="906" t="s">
        <v>608</v>
      </c>
      <c r="J86" s="937"/>
      <c r="K86" s="907"/>
      <c r="L86" s="907"/>
      <c r="M86" s="908"/>
      <c r="N86" s="932" t="s">
        <v>608</v>
      </c>
      <c r="O86" s="912"/>
      <c r="P86" s="912"/>
      <c r="Q86" s="913"/>
    </row>
    <row r="87" spans="1:17">
      <c r="A87" s="1124"/>
      <c r="B87" s="1126"/>
      <c r="C87" s="1137"/>
      <c r="D87" s="1043"/>
      <c r="E87" s="946" t="s">
        <v>608</v>
      </c>
      <c r="F87" s="901"/>
      <c r="G87" s="901"/>
      <c r="H87" s="902"/>
      <c r="I87" s="906" t="s">
        <v>608</v>
      </c>
      <c r="J87" s="937"/>
      <c r="K87" s="907"/>
      <c r="L87" s="907"/>
      <c r="M87" s="908"/>
      <c r="N87" s="932" t="s">
        <v>608</v>
      </c>
      <c r="O87" s="912"/>
      <c r="P87" s="912"/>
      <c r="Q87" s="913"/>
    </row>
    <row r="88" spans="1:17">
      <c r="A88" s="1124"/>
      <c r="B88" s="1126"/>
      <c r="C88" s="1137"/>
      <c r="D88" s="1043"/>
      <c r="E88" s="946" t="s">
        <v>608</v>
      </c>
      <c r="F88" s="901"/>
      <c r="G88" s="901"/>
      <c r="H88" s="902"/>
      <c r="I88" s="906" t="s">
        <v>608</v>
      </c>
      <c r="J88" s="937"/>
      <c r="K88" s="907"/>
      <c r="L88" s="907"/>
      <c r="M88" s="908"/>
      <c r="N88" s="932" t="s">
        <v>608</v>
      </c>
      <c r="O88" s="912"/>
      <c r="P88" s="912"/>
      <c r="Q88" s="913"/>
    </row>
    <row r="89" spans="1:17" ht="15.75" thickBot="1">
      <c r="A89" s="1132"/>
      <c r="B89" s="1172"/>
      <c r="C89" s="1137"/>
      <c r="D89" s="1044"/>
      <c r="E89" s="947" t="s">
        <v>608</v>
      </c>
      <c r="F89" s="904"/>
      <c r="G89" s="904"/>
      <c r="H89" s="905"/>
      <c r="I89" s="909" t="s">
        <v>608</v>
      </c>
      <c r="J89" s="938"/>
      <c r="K89" s="910"/>
      <c r="L89" s="910"/>
      <c r="M89" s="911"/>
      <c r="N89" s="933" t="s">
        <v>608</v>
      </c>
      <c r="O89" s="914"/>
      <c r="P89" s="914"/>
      <c r="Q89" s="915"/>
    </row>
    <row r="90" spans="1:17">
      <c r="A90" s="1131">
        <v>8</v>
      </c>
      <c r="B90" s="1133" t="s">
        <v>702</v>
      </c>
      <c r="C90" s="1137"/>
      <c r="D90" s="1045"/>
      <c r="E90" s="962" t="s">
        <v>608</v>
      </c>
      <c r="F90" s="963"/>
      <c r="G90" s="963"/>
      <c r="H90" s="964"/>
      <c r="I90" s="965" t="s">
        <v>608</v>
      </c>
      <c r="J90" s="966"/>
      <c r="K90" s="967"/>
      <c r="L90" s="967"/>
      <c r="M90" s="968"/>
      <c r="N90" s="969" t="s">
        <v>608</v>
      </c>
      <c r="O90" s="970"/>
      <c r="P90" s="970"/>
      <c r="Q90" s="971"/>
    </row>
    <row r="91" spans="1:17">
      <c r="A91" s="1124"/>
      <c r="B91" s="1130"/>
      <c r="C91" s="1137"/>
      <c r="D91" s="1046"/>
      <c r="E91" s="946" t="s">
        <v>608</v>
      </c>
      <c r="F91" s="901"/>
      <c r="G91" s="901"/>
      <c r="H91" s="902"/>
      <c r="I91" s="906" t="s">
        <v>608</v>
      </c>
      <c r="J91" s="937"/>
      <c r="K91" s="907"/>
      <c r="L91" s="907"/>
      <c r="M91" s="908"/>
      <c r="N91" s="932" t="s">
        <v>608</v>
      </c>
      <c r="O91" s="912"/>
      <c r="P91" s="912"/>
      <c r="Q91" s="913"/>
    </row>
    <row r="92" spans="1:17">
      <c r="A92" s="1124"/>
      <c r="B92" s="1130"/>
      <c r="C92" s="1137"/>
      <c r="D92" s="1046"/>
      <c r="E92" s="946" t="s">
        <v>608</v>
      </c>
      <c r="F92" s="901"/>
      <c r="G92" s="901"/>
      <c r="H92" s="902"/>
      <c r="I92" s="906" t="s">
        <v>608</v>
      </c>
      <c r="J92" s="937"/>
      <c r="K92" s="907"/>
      <c r="L92" s="907"/>
      <c r="M92" s="908"/>
      <c r="N92" s="932" t="s">
        <v>608</v>
      </c>
      <c r="O92" s="912"/>
      <c r="P92" s="912"/>
      <c r="Q92" s="913"/>
    </row>
    <row r="93" spans="1:17">
      <c r="A93" s="1124"/>
      <c r="B93" s="1130"/>
      <c r="C93" s="1137"/>
      <c r="D93" s="1046"/>
      <c r="E93" s="946" t="s">
        <v>608</v>
      </c>
      <c r="F93" s="901"/>
      <c r="G93" s="901"/>
      <c r="H93" s="902"/>
      <c r="I93" s="906" t="s">
        <v>608</v>
      </c>
      <c r="J93" s="937"/>
      <c r="K93" s="907"/>
      <c r="L93" s="907"/>
      <c r="M93" s="908"/>
      <c r="N93" s="932" t="s">
        <v>608</v>
      </c>
      <c r="O93" s="912"/>
      <c r="P93" s="912"/>
      <c r="Q93" s="913"/>
    </row>
    <row r="94" spans="1:17" ht="15.75" thickBot="1">
      <c r="A94" s="1132"/>
      <c r="B94" s="1134"/>
      <c r="C94" s="1137"/>
      <c r="D94" s="1047"/>
      <c r="E94" s="947" t="s">
        <v>608</v>
      </c>
      <c r="F94" s="904"/>
      <c r="G94" s="904"/>
      <c r="H94" s="905"/>
      <c r="I94" s="909" t="s">
        <v>608</v>
      </c>
      <c r="J94" s="938"/>
      <c r="K94" s="910"/>
      <c r="L94" s="910"/>
      <c r="M94" s="911"/>
      <c r="N94" s="933" t="s">
        <v>608</v>
      </c>
      <c r="O94" s="914"/>
      <c r="P94" s="914"/>
      <c r="Q94" s="915"/>
    </row>
    <row r="95" spans="1:17">
      <c r="A95" s="1131">
        <v>20</v>
      </c>
      <c r="B95" s="1133" t="s">
        <v>714</v>
      </c>
      <c r="C95" s="1137"/>
      <c r="D95" s="1045"/>
      <c r="E95" s="962" t="s">
        <v>608</v>
      </c>
      <c r="F95" s="963"/>
      <c r="G95" s="963"/>
      <c r="H95" s="964"/>
      <c r="I95" s="965" t="s">
        <v>608</v>
      </c>
      <c r="J95" s="966"/>
      <c r="K95" s="967"/>
      <c r="L95" s="967"/>
      <c r="M95" s="968"/>
      <c r="N95" s="969" t="s">
        <v>608</v>
      </c>
      <c r="O95" s="970"/>
      <c r="P95" s="970"/>
      <c r="Q95" s="971"/>
    </row>
    <row r="96" spans="1:17">
      <c r="A96" s="1124"/>
      <c r="B96" s="1130"/>
      <c r="C96" s="1137"/>
      <c r="D96" s="1046"/>
      <c r="E96" s="946"/>
      <c r="F96" s="901"/>
      <c r="G96" s="901"/>
      <c r="H96" s="902"/>
      <c r="I96" s="906" t="s">
        <v>608</v>
      </c>
      <c r="J96" s="937"/>
      <c r="K96" s="907"/>
      <c r="L96" s="907"/>
      <c r="M96" s="908"/>
      <c r="N96" s="932" t="s">
        <v>608</v>
      </c>
      <c r="O96" s="912"/>
      <c r="P96" s="912"/>
      <c r="Q96" s="913"/>
    </row>
    <row r="97" spans="1:17">
      <c r="A97" s="1124"/>
      <c r="B97" s="1130"/>
      <c r="C97" s="1137"/>
      <c r="D97" s="1046"/>
      <c r="E97" s="946" t="s">
        <v>608</v>
      </c>
      <c r="F97" s="901"/>
      <c r="G97" s="901"/>
      <c r="H97" s="902"/>
      <c r="I97" s="906" t="s">
        <v>608</v>
      </c>
      <c r="J97" s="937"/>
      <c r="K97" s="907"/>
      <c r="L97" s="907"/>
      <c r="M97" s="908"/>
      <c r="N97" s="932" t="s">
        <v>608</v>
      </c>
      <c r="O97" s="912"/>
      <c r="P97" s="912"/>
      <c r="Q97" s="913"/>
    </row>
    <row r="98" spans="1:17">
      <c r="A98" s="1124"/>
      <c r="B98" s="1130"/>
      <c r="C98" s="1137"/>
      <c r="D98" s="1046"/>
      <c r="E98" s="946" t="s">
        <v>608</v>
      </c>
      <c r="F98" s="901"/>
      <c r="G98" s="901"/>
      <c r="H98" s="902"/>
      <c r="I98" s="906" t="s">
        <v>608</v>
      </c>
      <c r="J98" s="937"/>
      <c r="K98" s="907"/>
      <c r="L98" s="907"/>
      <c r="M98" s="908"/>
      <c r="N98" s="932" t="s">
        <v>608</v>
      </c>
      <c r="O98" s="912"/>
      <c r="P98" s="912"/>
      <c r="Q98" s="913"/>
    </row>
    <row r="99" spans="1:17" ht="15.75" thickBot="1">
      <c r="A99" s="1132"/>
      <c r="B99" s="1134"/>
      <c r="C99" s="1138"/>
      <c r="D99" s="1047"/>
      <c r="E99" s="947" t="s">
        <v>608</v>
      </c>
      <c r="F99" s="904"/>
      <c r="G99" s="904"/>
      <c r="H99" s="905"/>
      <c r="I99" s="909" t="s">
        <v>608</v>
      </c>
      <c r="J99" s="938"/>
      <c r="K99" s="910"/>
      <c r="L99" s="910"/>
      <c r="M99" s="911"/>
      <c r="N99" s="933" t="s">
        <v>608</v>
      </c>
      <c r="O99" s="914"/>
      <c r="P99" s="914"/>
      <c r="Q99" s="915"/>
    </row>
    <row r="100" spans="1:17" ht="22.5" customHeight="1" thickBot="1">
      <c r="A100" s="1092"/>
      <c r="B100" s="1163" t="s">
        <v>844</v>
      </c>
      <c r="C100" s="1164"/>
      <c r="D100" s="1093">
        <f>SUM(D55:D99)</f>
        <v>0</v>
      </c>
      <c r="E100" s="1165"/>
      <c r="F100" s="1166"/>
      <c r="G100" s="1166"/>
      <c r="H100" s="1166"/>
      <c r="I100" s="1166"/>
      <c r="J100" s="1166"/>
      <c r="K100" s="1166"/>
      <c r="L100" s="1166"/>
      <c r="M100" s="1166"/>
      <c r="N100" s="1166"/>
      <c r="O100" s="1166"/>
      <c r="P100" s="1166"/>
      <c r="Q100" s="1167"/>
    </row>
    <row r="101" spans="1:17" ht="20.25" customHeight="1">
      <c r="A101" s="1037"/>
      <c r="B101" s="1038"/>
      <c r="C101" s="1048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8"/>
    </row>
    <row r="102" spans="1:17" ht="60.75" customHeight="1" thickBot="1">
      <c r="A102" s="1139" t="s">
        <v>783</v>
      </c>
      <c r="B102" s="1140"/>
      <c r="C102" s="1141"/>
      <c r="D102" s="1140"/>
      <c r="E102" s="1140"/>
      <c r="F102" s="1140"/>
      <c r="G102" s="1140"/>
      <c r="H102" s="1140"/>
      <c r="I102" s="1140"/>
      <c r="J102" s="1140"/>
      <c r="K102" s="1140"/>
      <c r="L102" s="1140"/>
      <c r="M102" s="1140"/>
      <c r="N102" s="1140"/>
      <c r="O102" s="1140"/>
      <c r="P102" s="1140"/>
      <c r="Q102" s="1142"/>
    </row>
    <row r="103" spans="1:17" ht="28.5" customHeight="1">
      <c r="A103" s="1143" t="s">
        <v>569</v>
      </c>
      <c r="B103" s="1145" t="s">
        <v>689</v>
      </c>
      <c r="C103" s="1135" t="s">
        <v>607</v>
      </c>
      <c r="D103" s="1147" t="s">
        <v>720</v>
      </c>
      <c r="E103" s="1149" t="s">
        <v>690</v>
      </c>
      <c r="F103" s="1150"/>
      <c r="G103" s="1150"/>
      <c r="H103" s="1151"/>
      <c r="I103" s="1149" t="s">
        <v>692</v>
      </c>
      <c r="J103" s="1152"/>
      <c r="K103" s="1150"/>
      <c r="L103" s="1150"/>
      <c r="M103" s="1151"/>
      <c r="N103" s="1152" t="s">
        <v>693</v>
      </c>
      <c r="O103" s="1150"/>
      <c r="P103" s="1150"/>
      <c r="Q103" s="1151"/>
    </row>
    <row r="104" spans="1:17" ht="90.75" customHeight="1" thickBot="1">
      <c r="A104" s="1144"/>
      <c r="B104" s="1146"/>
      <c r="C104" s="1158"/>
      <c r="D104" s="1177"/>
      <c r="E104" s="928" t="s">
        <v>721</v>
      </c>
      <c r="F104" s="924" t="s">
        <v>737</v>
      </c>
      <c r="G104" s="924" t="s">
        <v>722</v>
      </c>
      <c r="H104" s="929" t="s">
        <v>691</v>
      </c>
      <c r="I104" s="934" t="s">
        <v>723</v>
      </c>
      <c r="J104" s="925" t="s">
        <v>738</v>
      </c>
      <c r="K104" s="925" t="s">
        <v>724</v>
      </c>
      <c r="L104" s="925" t="s">
        <v>736</v>
      </c>
      <c r="M104" s="935" t="s">
        <v>691</v>
      </c>
      <c r="N104" s="930" t="s">
        <v>725</v>
      </c>
      <c r="O104" s="926" t="s">
        <v>716</v>
      </c>
      <c r="P104" s="926" t="s">
        <v>717</v>
      </c>
      <c r="Q104" s="927" t="s">
        <v>694</v>
      </c>
    </row>
    <row r="105" spans="1:17">
      <c r="A105" s="1131">
        <v>1</v>
      </c>
      <c r="B105" s="1171" t="s">
        <v>695</v>
      </c>
      <c r="C105" s="1173" t="s">
        <v>784</v>
      </c>
      <c r="D105" s="961"/>
      <c r="E105" s="962" t="s">
        <v>608</v>
      </c>
      <c r="F105" s="963"/>
      <c r="G105" s="963"/>
      <c r="H105" s="964">
        <f>G105*F105</f>
        <v>0</v>
      </c>
      <c r="I105" s="965" t="s">
        <v>608</v>
      </c>
      <c r="J105" s="966"/>
      <c r="K105" s="967"/>
      <c r="L105" s="967"/>
      <c r="M105" s="968">
        <f>K105*L105</f>
        <v>0</v>
      </c>
      <c r="N105" s="969" t="s">
        <v>608</v>
      </c>
      <c r="O105" s="970"/>
      <c r="P105" s="970"/>
      <c r="Q105" s="971">
        <f>O105*P105</f>
        <v>0</v>
      </c>
    </row>
    <row r="106" spans="1:17">
      <c r="A106" s="1124"/>
      <c r="B106" s="1126"/>
      <c r="C106" s="1137"/>
      <c r="D106" s="948"/>
      <c r="E106" s="946" t="s">
        <v>608</v>
      </c>
      <c r="F106" s="901"/>
      <c r="G106" s="901"/>
      <c r="H106" s="902"/>
      <c r="I106" s="906" t="s">
        <v>608</v>
      </c>
      <c r="J106" s="937"/>
      <c r="K106" s="907"/>
      <c r="L106" s="907"/>
      <c r="M106" s="908"/>
      <c r="N106" s="932" t="s">
        <v>608</v>
      </c>
      <c r="O106" s="912"/>
      <c r="P106" s="912"/>
      <c r="Q106" s="913"/>
    </row>
    <row r="107" spans="1:17">
      <c r="A107" s="1124"/>
      <c r="B107" s="1126"/>
      <c r="C107" s="1137"/>
      <c r="D107" s="948"/>
      <c r="E107" s="946" t="s">
        <v>608</v>
      </c>
      <c r="F107" s="901"/>
      <c r="G107" s="901"/>
      <c r="H107" s="902"/>
      <c r="I107" s="906" t="s">
        <v>608</v>
      </c>
      <c r="J107" s="937"/>
      <c r="K107" s="907"/>
      <c r="L107" s="907"/>
      <c r="M107" s="908"/>
      <c r="N107" s="932" t="s">
        <v>608</v>
      </c>
      <c r="O107" s="912"/>
      <c r="P107" s="912"/>
      <c r="Q107" s="913"/>
    </row>
    <row r="108" spans="1:17">
      <c r="A108" s="1124"/>
      <c r="B108" s="1126"/>
      <c r="C108" s="1137"/>
      <c r="D108" s="948"/>
      <c r="E108" s="946" t="s">
        <v>608</v>
      </c>
      <c r="F108" s="901"/>
      <c r="G108" s="901"/>
      <c r="H108" s="902"/>
      <c r="I108" s="906" t="s">
        <v>608</v>
      </c>
      <c r="J108" s="937"/>
      <c r="K108" s="907"/>
      <c r="L108" s="907"/>
      <c r="M108" s="908"/>
      <c r="N108" s="932" t="s">
        <v>608</v>
      </c>
      <c r="O108" s="912"/>
      <c r="P108" s="912"/>
      <c r="Q108" s="913"/>
    </row>
    <row r="109" spans="1:17" ht="15.75" thickBot="1">
      <c r="A109" s="1132"/>
      <c r="B109" s="1172"/>
      <c r="C109" s="1137"/>
      <c r="D109" s="972"/>
      <c r="E109" s="947" t="s">
        <v>608</v>
      </c>
      <c r="F109" s="904"/>
      <c r="G109" s="904"/>
      <c r="H109" s="905"/>
      <c r="I109" s="909" t="s">
        <v>608</v>
      </c>
      <c r="J109" s="938"/>
      <c r="K109" s="910"/>
      <c r="L109" s="910"/>
      <c r="M109" s="911"/>
      <c r="N109" s="933" t="s">
        <v>608</v>
      </c>
      <c r="O109" s="914"/>
      <c r="P109" s="914"/>
      <c r="Q109" s="915"/>
    </row>
    <row r="110" spans="1:17">
      <c r="A110" s="1131">
        <v>2</v>
      </c>
      <c r="B110" s="1171" t="s">
        <v>696</v>
      </c>
      <c r="C110" s="1137"/>
      <c r="D110" s="961"/>
      <c r="E110" s="962" t="s">
        <v>608</v>
      </c>
      <c r="F110" s="963"/>
      <c r="G110" s="963"/>
      <c r="H110" s="964"/>
      <c r="I110" s="965" t="s">
        <v>608</v>
      </c>
      <c r="J110" s="966"/>
      <c r="K110" s="967"/>
      <c r="L110" s="967"/>
      <c r="M110" s="968"/>
      <c r="N110" s="969" t="s">
        <v>608</v>
      </c>
      <c r="O110" s="970"/>
      <c r="P110" s="970"/>
      <c r="Q110" s="971"/>
    </row>
    <row r="111" spans="1:17">
      <c r="A111" s="1124"/>
      <c r="B111" s="1126"/>
      <c r="C111" s="1137"/>
      <c r="D111" s="948"/>
      <c r="E111" s="946"/>
      <c r="F111" s="901"/>
      <c r="G111" s="901"/>
      <c r="H111" s="902"/>
      <c r="I111" s="906" t="s">
        <v>608</v>
      </c>
      <c r="J111" s="937"/>
      <c r="K111" s="907"/>
      <c r="L111" s="907"/>
      <c r="M111" s="908"/>
      <c r="N111" s="932" t="s">
        <v>608</v>
      </c>
      <c r="O111" s="912"/>
      <c r="P111" s="912"/>
      <c r="Q111" s="913"/>
    </row>
    <row r="112" spans="1:17">
      <c r="A112" s="1124"/>
      <c r="B112" s="1126"/>
      <c r="C112" s="1137"/>
      <c r="D112" s="948"/>
      <c r="E112" s="946" t="s">
        <v>608</v>
      </c>
      <c r="F112" s="901"/>
      <c r="G112" s="901"/>
      <c r="H112" s="902"/>
      <c r="I112" s="906" t="s">
        <v>608</v>
      </c>
      <c r="J112" s="937"/>
      <c r="K112" s="907"/>
      <c r="L112" s="907"/>
      <c r="M112" s="908"/>
      <c r="N112" s="932" t="s">
        <v>608</v>
      </c>
      <c r="O112" s="912"/>
      <c r="P112" s="912"/>
      <c r="Q112" s="913"/>
    </row>
    <row r="113" spans="1:17">
      <c r="A113" s="1124"/>
      <c r="B113" s="1126"/>
      <c r="C113" s="1137"/>
      <c r="D113" s="948"/>
      <c r="E113" s="946" t="s">
        <v>608</v>
      </c>
      <c r="F113" s="901"/>
      <c r="G113" s="901"/>
      <c r="H113" s="902"/>
      <c r="I113" s="906" t="s">
        <v>608</v>
      </c>
      <c r="J113" s="937"/>
      <c r="K113" s="907"/>
      <c r="L113" s="907"/>
      <c r="M113" s="908"/>
      <c r="N113" s="932" t="s">
        <v>608</v>
      </c>
      <c r="O113" s="912"/>
      <c r="P113" s="912"/>
      <c r="Q113" s="913"/>
    </row>
    <row r="114" spans="1:17" ht="15.75" thickBot="1">
      <c r="A114" s="1132"/>
      <c r="B114" s="1172"/>
      <c r="C114" s="1137"/>
      <c r="D114" s="972"/>
      <c r="E114" s="947" t="s">
        <v>608</v>
      </c>
      <c r="F114" s="904"/>
      <c r="G114" s="904"/>
      <c r="H114" s="905"/>
      <c r="I114" s="909" t="s">
        <v>608</v>
      </c>
      <c r="J114" s="938"/>
      <c r="K114" s="910"/>
      <c r="L114" s="910"/>
      <c r="M114" s="911"/>
      <c r="N114" s="933" t="s">
        <v>608</v>
      </c>
      <c r="O114" s="914"/>
      <c r="P114" s="914"/>
      <c r="Q114" s="915"/>
    </row>
    <row r="115" spans="1:17">
      <c r="A115" s="1131">
        <v>3</v>
      </c>
      <c r="B115" s="1171" t="s">
        <v>697</v>
      </c>
      <c r="C115" s="1137"/>
      <c r="D115" s="961"/>
      <c r="E115" s="962" t="s">
        <v>608</v>
      </c>
      <c r="F115" s="963"/>
      <c r="G115" s="963"/>
      <c r="H115" s="964"/>
      <c r="I115" s="965" t="s">
        <v>608</v>
      </c>
      <c r="J115" s="966"/>
      <c r="K115" s="967"/>
      <c r="L115" s="967"/>
      <c r="M115" s="968"/>
      <c r="N115" s="969" t="s">
        <v>608</v>
      </c>
      <c r="O115" s="970"/>
      <c r="P115" s="970"/>
      <c r="Q115" s="971"/>
    </row>
    <row r="116" spans="1:17">
      <c r="A116" s="1124"/>
      <c r="B116" s="1126"/>
      <c r="C116" s="1137"/>
      <c r="D116" s="948"/>
      <c r="E116" s="946" t="s">
        <v>608</v>
      </c>
      <c r="F116" s="901"/>
      <c r="G116" s="901"/>
      <c r="H116" s="902"/>
      <c r="I116" s="906" t="s">
        <v>608</v>
      </c>
      <c r="J116" s="937"/>
      <c r="K116" s="907"/>
      <c r="L116" s="907"/>
      <c r="M116" s="908"/>
      <c r="N116" s="932" t="s">
        <v>608</v>
      </c>
      <c r="O116" s="912"/>
      <c r="P116" s="912"/>
      <c r="Q116" s="913"/>
    </row>
    <row r="117" spans="1:17">
      <c r="A117" s="1124"/>
      <c r="B117" s="1126"/>
      <c r="C117" s="1137"/>
      <c r="D117" s="948"/>
      <c r="E117" s="946" t="s">
        <v>608</v>
      </c>
      <c r="F117" s="901"/>
      <c r="G117" s="901"/>
      <c r="H117" s="902"/>
      <c r="I117" s="906" t="s">
        <v>608</v>
      </c>
      <c r="J117" s="937"/>
      <c r="K117" s="907"/>
      <c r="L117" s="907"/>
      <c r="M117" s="908"/>
      <c r="N117" s="932" t="s">
        <v>608</v>
      </c>
      <c r="O117" s="912"/>
      <c r="P117" s="912"/>
      <c r="Q117" s="913"/>
    </row>
    <row r="118" spans="1:17">
      <c r="A118" s="1124"/>
      <c r="B118" s="1126"/>
      <c r="C118" s="1137"/>
      <c r="D118" s="948"/>
      <c r="E118" s="946" t="s">
        <v>608</v>
      </c>
      <c r="F118" s="901"/>
      <c r="G118" s="901"/>
      <c r="H118" s="902"/>
      <c r="I118" s="906" t="s">
        <v>608</v>
      </c>
      <c r="J118" s="937"/>
      <c r="K118" s="907"/>
      <c r="L118" s="907"/>
      <c r="M118" s="908"/>
      <c r="N118" s="932" t="s">
        <v>608</v>
      </c>
      <c r="O118" s="912"/>
      <c r="P118" s="912"/>
      <c r="Q118" s="913"/>
    </row>
    <row r="119" spans="1:17" ht="15.75" thickBot="1">
      <c r="A119" s="1132"/>
      <c r="B119" s="1172"/>
      <c r="C119" s="1137"/>
      <c r="D119" s="972"/>
      <c r="E119" s="947" t="s">
        <v>608</v>
      </c>
      <c r="F119" s="904"/>
      <c r="G119" s="904"/>
      <c r="H119" s="905"/>
      <c r="I119" s="909" t="s">
        <v>608</v>
      </c>
      <c r="J119" s="938"/>
      <c r="K119" s="910"/>
      <c r="L119" s="910"/>
      <c r="M119" s="911"/>
      <c r="N119" s="933" t="s">
        <v>608</v>
      </c>
      <c r="O119" s="914"/>
      <c r="P119" s="914"/>
      <c r="Q119" s="915"/>
    </row>
    <row r="120" spans="1:17">
      <c r="A120" s="1131">
        <v>4</v>
      </c>
      <c r="B120" s="1133" t="s">
        <v>698</v>
      </c>
      <c r="C120" s="1137"/>
      <c r="D120" s="974"/>
      <c r="E120" s="962" t="s">
        <v>608</v>
      </c>
      <c r="F120" s="963"/>
      <c r="G120" s="963"/>
      <c r="H120" s="964"/>
      <c r="I120" s="965" t="s">
        <v>608</v>
      </c>
      <c r="J120" s="966"/>
      <c r="K120" s="967"/>
      <c r="L120" s="967"/>
      <c r="M120" s="968"/>
      <c r="N120" s="969" t="s">
        <v>608</v>
      </c>
      <c r="O120" s="970"/>
      <c r="P120" s="970"/>
      <c r="Q120" s="971"/>
    </row>
    <row r="121" spans="1:17">
      <c r="A121" s="1124"/>
      <c r="B121" s="1130"/>
      <c r="C121" s="1137"/>
      <c r="D121" s="949"/>
      <c r="E121" s="946"/>
      <c r="F121" s="901"/>
      <c r="G121" s="901"/>
      <c r="H121" s="902"/>
      <c r="I121" s="906" t="s">
        <v>608</v>
      </c>
      <c r="J121" s="937"/>
      <c r="K121" s="907"/>
      <c r="L121" s="907"/>
      <c r="M121" s="908"/>
      <c r="N121" s="932" t="s">
        <v>608</v>
      </c>
      <c r="O121" s="912"/>
      <c r="P121" s="912"/>
      <c r="Q121" s="913"/>
    </row>
    <row r="122" spans="1:17">
      <c r="A122" s="1124"/>
      <c r="B122" s="1130"/>
      <c r="C122" s="1137"/>
      <c r="D122" s="949"/>
      <c r="E122" s="946" t="s">
        <v>608</v>
      </c>
      <c r="F122" s="901"/>
      <c r="G122" s="901"/>
      <c r="H122" s="902"/>
      <c r="I122" s="906" t="s">
        <v>608</v>
      </c>
      <c r="J122" s="937"/>
      <c r="K122" s="907"/>
      <c r="L122" s="907"/>
      <c r="M122" s="908"/>
      <c r="N122" s="932" t="s">
        <v>608</v>
      </c>
      <c r="O122" s="912"/>
      <c r="P122" s="912"/>
      <c r="Q122" s="913"/>
    </row>
    <row r="123" spans="1:17">
      <c r="A123" s="1124"/>
      <c r="B123" s="1130"/>
      <c r="C123" s="1137"/>
      <c r="D123" s="949"/>
      <c r="E123" s="946" t="s">
        <v>608</v>
      </c>
      <c r="F123" s="901"/>
      <c r="G123" s="901"/>
      <c r="H123" s="902"/>
      <c r="I123" s="906" t="s">
        <v>608</v>
      </c>
      <c r="J123" s="937"/>
      <c r="K123" s="907"/>
      <c r="L123" s="907"/>
      <c r="M123" s="908"/>
      <c r="N123" s="932" t="s">
        <v>608</v>
      </c>
      <c r="O123" s="912"/>
      <c r="P123" s="912"/>
      <c r="Q123" s="913"/>
    </row>
    <row r="124" spans="1:17" ht="15.75" thickBot="1">
      <c r="A124" s="1132"/>
      <c r="B124" s="1134"/>
      <c r="C124" s="1137"/>
      <c r="D124" s="950"/>
      <c r="E124" s="947" t="s">
        <v>608</v>
      </c>
      <c r="F124" s="904"/>
      <c r="G124" s="904"/>
      <c r="H124" s="905"/>
      <c r="I124" s="909" t="s">
        <v>608</v>
      </c>
      <c r="J124" s="938"/>
      <c r="K124" s="910"/>
      <c r="L124" s="910"/>
      <c r="M124" s="911"/>
      <c r="N124" s="933" t="s">
        <v>608</v>
      </c>
      <c r="O124" s="914"/>
      <c r="P124" s="914"/>
      <c r="Q124" s="915"/>
    </row>
    <row r="125" spans="1:17">
      <c r="A125" s="1131">
        <v>5</v>
      </c>
      <c r="B125" s="1171" t="s">
        <v>699</v>
      </c>
      <c r="C125" s="1137"/>
      <c r="D125" s="961"/>
      <c r="E125" s="962" t="s">
        <v>608</v>
      </c>
      <c r="F125" s="963"/>
      <c r="G125" s="963"/>
      <c r="H125" s="964"/>
      <c r="I125" s="965" t="s">
        <v>608</v>
      </c>
      <c r="J125" s="966"/>
      <c r="K125" s="967"/>
      <c r="L125" s="967"/>
      <c r="M125" s="968"/>
      <c r="N125" s="969" t="s">
        <v>608</v>
      </c>
      <c r="O125" s="970"/>
      <c r="P125" s="970"/>
      <c r="Q125" s="971"/>
    </row>
    <row r="126" spans="1:17">
      <c r="A126" s="1124"/>
      <c r="B126" s="1126"/>
      <c r="C126" s="1137"/>
      <c r="D126" s="948"/>
      <c r="E126" s="946"/>
      <c r="F126" s="901"/>
      <c r="G126" s="901"/>
      <c r="H126" s="902"/>
      <c r="I126" s="906" t="s">
        <v>608</v>
      </c>
      <c r="J126" s="937"/>
      <c r="K126" s="907"/>
      <c r="L126" s="907"/>
      <c r="M126" s="908"/>
      <c r="N126" s="932" t="s">
        <v>608</v>
      </c>
      <c r="O126" s="912"/>
      <c r="P126" s="912"/>
      <c r="Q126" s="913"/>
    </row>
    <row r="127" spans="1:17">
      <c r="A127" s="1124"/>
      <c r="B127" s="1126"/>
      <c r="C127" s="1137"/>
      <c r="D127" s="948"/>
      <c r="E127" s="946" t="s">
        <v>608</v>
      </c>
      <c r="F127" s="901"/>
      <c r="G127" s="901"/>
      <c r="H127" s="902"/>
      <c r="I127" s="906" t="s">
        <v>608</v>
      </c>
      <c r="J127" s="937"/>
      <c r="K127" s="907"/>
      <c r="L127" s="907"/>
      <c r="M127" s="908"/>
      <c r="N127" s="932" t="s">
        <v>608</v>
      </c>
      <c r="O127" s="912"/>
      <c r="P127" s="912"/>
      <c r="Q127" s="913"/>
    </row>
    <row r="128" spans="1:17">
      <c r="A128" s="1124"/>
      <c r="B128" s="1126"/>
      <c r="C128" s="1137"/>
      <c r="D128" s="948"/>
      <c r="E128" s="946" t="s">
        <v>608</v>
      </c>
      <c r="F128" s="901"/>
      <c r="G128" s="901"/>
      <c r="H128" s="902"/>
      <c r="I128" s="906" t="s">
        <v>608</v>
      </c>
      <c r="J128" s="937"/>
      <c r="K128" s="907"/>
      <c r="L128" s="907"/>
      <c r="M128" s="908"/>
      <c r="N128" s="932" t="s">
        <v>608</v>
      </c>
      <c r="O128" s="912"/>
      <c r="P128" s="912"/>
      <c r="Q128" s="913"/>
    </row>
    <row r="129" spans="1:17" ht="15.75" thickBot="1">
      <c r="A129" s="1132"/>
      <c r="B129" s="1172"/>
      <c r="C129" s="1137"/>
      <c r="D129" s="972"/>
      <c r="E129" s="947" t="s">
        <v>608</v>
      </c>
      <c r="F129" s="904"/>
      <c r="G129" s="904"/>
      <c r="H129" s="905"/>
      <c r="I129" s="909" t="s">
        <v>608</v>
      </c>
      <c r="J129" s="938"/>
      <c r="K129" s="910"/>
      <c r="L129" s="910"/>
      <c r="M129" s="911"/>
      <c r="N129" s="933" t="s">
        <v>608</v>
      </c>
      <c r="O129" s="914"/>
      <c r="P129" s="914"/>
      <c r="Q129" s="915"/>
    </row>
    <row r="130" spans="1:17">
      <c r="A130" s="1131">
        <v>6</v>
      </c>
      <c r="B130" s="1171" t="s">
        <v>700</v>
      </c>
      <c r="C130" s="1137"/>
      <c r="D130" s="961"/>
      <c r="E130" s="962" t="s">
        <v>608</v>
      </c>
      <c r="F130" s="963"/>
      <c r="G130" s="963"/>
      <c r="H130" s="964"/>
      <c r="I130" s="965" t="s">
        <v>608</v>
      </c>
      <c r="J130" s="966"/>
      <c r="K130" s="967"/>
      <c r="L130" s="967"/>
      <c r="M130" s="968"/>
      <c r="N130" s="969" t="s">
        <v>608</v>
      </c>
      <c r="O130" s="970"/>
      <c r="P130" s="970"/>
      <c r="Q130" s="971"/>
    </row>
    <row r="131" spans="1:17">
      <c r="A131" s="1124"/>
      <c r="B131" s="1126"/>
      <c r="C131" s="1137"/>
      <c r="D131" s="948"/>
      <c r="E131" s="946"/>
      <c r="F131" s="901"/>
      <c r="G131" s="901"/>
      <c r="H131" s="902"/>
      <c r="I131" s="906" t="s">
        <v>608</v>
      </c>
      <c r="J131" s="937"/>
      <c r="K131" s="907"/>
      <c r="L131" s="907"/>
      <c r="M131" s="908"/>
      <c r="N131" s="932" t="s">
        <v>608</v>
      </c>
      <c r="O131" s="912"/>
      <c r="P131" s="912"/>
      <c r="Q131" s="913"/>
    </row>
    <row r="132" spans="1:17">
      <c r="A132" s="1124"/>
      <c r="B132" s="1126"/>
      <c r="C132" s="1137"/>
      <c r="D132" s="948"/>
      <c r="E132" s="946" t="s">
        <v>608</v>
      </c>
      <c r="F132" s="901"/>
      <c r="G132" s="901"/>
      <c r="H132" s="902"/>
      <c r="I132" s="906" t="s">
        <v>608</v>
      </c>
      <c r="J132" s="937"/>
      <c r="K132" s="907"/>
      <c r="L132" s="907"/>
      <c r="M132" s="908"/>
      <c r="N132" s="932" t="s">
        <v>608</v>
      </c>
      <c r="O132" s="912"/>
      <c r="P132" s="912"/>
      <c r="Q132" s="913"/>
    </row>
    <row r="133" spans="1:17">
      <c r="A133" s="1124"/>
      <c r="B133" s="1126"/>
      <c r="C133" s="1137"/>
      <c r="D133" s="948"/>
      <c r="E133" s="946" t="s">
        <v>608</v>
      </c>
      <c r="F133" s="901"/>
      <c r="G133" s="901"/>
      <c r="H133" s="902"/>
      <c r="I133" s="906" t="s">
        <v>608</v>
      </c>
      <c r="J133" s="937"/>
      <c r="K133" s="907"/>
      <c r="L133" s="907"/>
      <c r="M133" s="908"/>
      <c r="N133" s="932" t="s">
        <v>608</v>
      </c>
      <c r="O133" s="912"/>
      <c r="P133" s="912"/>
      <c r="Q133" s="913"/>
    </row>
    <row r="134" spans="1:17" ht="15.75" thickBot="1">
      <c r="A134" s="1132"/>
      <c r="B134" s="1172"/>
      <c r="C134" s="1137"/>
      <c r="D134" s="972"/>
      <c r="E134" s="947" t="s">
        <v>608</v>
      </c>
      <c r="F134" s="904"/>
      <c r="G134" s="904"/>
      <c r="H134" s="905"/>
      <c r="I134" s="909" t="s">
        <v>608</v>
      </c>
      <c r="J134" s="938"/>
      <c r="K134" s="910"/>
      <c r="L134" s="910"/>
      <c r="M134" s="911"/>
      <c r="N134" s="933" t="s">
        <v>608</v>
      </c>
      <c r="O134" s="914"/>
      <c r="P134" s="914"/>
      <c r="Q134" s="915"/>
    </row>
    <row r="135" spans="1:17">
      <c r="A135" s="1131">
        <v>7</v>
      </c>
      <c r="B135" s="1171" t="s">
        <v>701</v>
      </c>
      <c r="C135" s="1137"/>
      <c r="D135" s="961"/>
      <c r="E135" s="962" t="s">
        <v>608</v>
      </c>
      <c r="F135" s="963"/>
      <c r="G135" s="963"/>
      <c r="H135" s="964"/>
      <c r="I135" s="965" t="s">
        <v>608</v>
      </c>
      <c r="J135" s="966"/>
      <c r="K135" s="967"/>
      <c r="L135" s="967"/>
      <c r="M135" s="968"/>
      <c r="N135" s="969" t="s">
        <v>608</v>
      </c>
      <c r="O135" s="970"/>
      <c r="P135" s="970"/>
      <c r="Q135" s="971"/>
    </row>
    <row r="136" spans="1:17">
      <c r="A136" s="1124"/>
      <c r="B136" s="1126"/>
      <c r="C136" s="1137"/>
      <c r="D136" s="948"/>
      <c r="E136" s="946"/>
      <c r="F136" s="901"/>
      <c r="G136" s="901"/>
      <c r="H136" s="902"/>
      <c r="I136" s="906" t="s">
        <v>608</v>
      </c>
      <c r="J136" s="937"/>
      <c r="K136" s="907"/>
      <c r="L136" s="907"/>
      <c r="M136" s="908"/>
      <c r="N136" s="932" t="s">
        <v>608</v>
      </c>
      <c r="O136" s="912"/>
      <c r="P136" s="912"/>
      <c r="Q136" s="913"/>
    </row>
    <row r="137" spans="1:17">
      <c r="A137" s="1124"/>
      <c r="B137" s="1126"/>
      <c r="C137" s="1137"/>
      <c r="D137" s="948"/>
      <c r="E137" s="946" t="s">
        <v>608</v>
      </c>
      <c r="F137" s="901"/>
      <c r="G137" s="901"/>
      <c r="H137" s="902"/>
      <c r="I137" s="906" t="s">
        <v>608</v>
      </c>
      <c r="J137" s="937"/>
      <c r="K137" s="907"/>
      <c r="L137" s="907"/>
      <c r="M137" s="908"/>
      <c r="N137" s="932" t="s">
        <v>608</v>
      </c>
      <c r="O137" s="912"/>
      <c r="P137" s="912"/>
      <c r="Q137" s="913"/>
    </row>
    <row r="138" spans="1:17">
      <c r="A138" s="1124"/>
      <c r="B138" s="1126"/>
      <c r="C138" s="1137"/>
      <c r="D138" s="948"/>
      <c r="E138" s="946" t="s">
        <v>608</v>
      </c>
      <c r="F138" s="901"/>
      <c r="G138" s="901"/>
      <c r="H138" s="902"/>
      <c r="I138" s="906" t="s">
        <v>608</v>
      </c>
      <c r="J138" s="937"/>
      <c r="K138" s="907"/>
      <c r="L138" s="907"/>
      <c r="M138" s="908"/>
      <c r="N138" s="932" t="s">
        <v>608</v>
      </c>
      <c r="O138" s="912"/>
      <c r="P138" s="912"/>
      <c r="Q138" s="913"/>
    </row>
    <row r="139" spans="1:17" ht="15.75" thickBot="1">
      <c r="A139" s="1132"/>
      <c r="B139" s="1172"/>
      <c r="C139" s="1137"/>
      <c r="D139" s="972"/>
      <c r="E139" s="947" t="s">
        <v>608</v>
      </c>
      <c r="F139" s="904"/>
      <c r="G139" s="904"/>
      <c r="H139" s="905"/>
      <c r="I139" s="909" t="s">
        <v>608</v>
      </c>
      <c r="J139" s="938"/>
      <c r="K139" s="910"/>
      <c r="L139" s="910"/>
      <c r="M139" s="911"/>
      <c r="N139" s="933" t="s">
        <v>608</v>
      </c>
      <c r="O139" s="914"/>
      <c r="P139" s="914"/>
      <c r="Q139" s="915"/>
    </row>
    <row r="140" spans="1:17">
      <c r="A140" s="1131">
        <v>8</v>
      </c>
      <c r="B140" s="1133" t="s">
        <v>702</v>
      </c>
      <c r="C140" s="1137"/>
      <c r="D140" s="974"/>
      <c r="E140" s="962" t="s">
        <v>608</v>
      </c>
      <c r="F140" s="963"/>
      <c r="G140" s="963"/>
      <c r="H140" s="964"/>
      <c r="I140" s="965" t="s">
        <v>608</v>
      </c>
      <c r="J140" s="966"/>
      <c r="K140" s="967"/>
      <c r="L140" s="967"/>
      <c r="M140" s="968"/>
      <c r="N140" s="969" t="s">
        <v>608</v>
      </c>
      <c r="O140" s="970"/>
      <c r="P140" s="970"/>
      <c r="Q140" s="971"/>
    </row>
    <row r="141" spans="1:17">
      <c r="A141" s="1124"/>
      <c r="B141" s="1130"/>
      <c r="C141" s="1137"/>
      <c r="D141" s="949"/>
      <c r="E141" s="946" t="s">
        <v>608</v>
      </c>
      <c r="F141" s="901"/>
      <c r="G141" s="901"/>
      <c r="H141" s="902"/>
      <c r="I141" s="906" t="s">
        <v>608</v>
      </c>
      <c r="J141" s="937"/>
      <c r="K141" s="907"/>
      <c r="L141" s="907"/>
      <c r="M141" s="908"/>
      <c r="N141" s="932" t="s">
        <v>608</v>
      </c>
      <c r="O141" s="912"/>
      <c r="P141" s="912"/>
      <c r="Q141" s="913"/>
    </row>
    <row r="142" spans="1:17">
      <c r="A142" s="1124"/>
      <c r="B142" s="1130"/>
      <c r="C142" s="1137"/>
      <c r="D142" s="949"/>
      <c r="E142" s="946" t="s">
        <v>608</v>
      </c>
      <c r="F142" s="901"/>
      <c r="G142" s="901"/>
      <c r="H142" s="902"/>
      <c r="I142" s="906" t="s">
        <v>608</v>
      </c>
      <c r="J142" s="937"/>
      <c r="K142" s="907"/>
      <c r="L142" s="907"/>
      <c r="M142" s="908"/>
      <c r="N142" s="932" t="s">
        <v>608</v>
      </c>
      <c r="O142" s="912"/>
      <c r="P142" s="912"/>
      <c r="Q142" s="913"/>
    </row>
    <row r="143" spans="1:17">
      <c r="A143" s="1124"/>
      <c r="B143" s="1130"/>
      <c r="C143" s="1137"/>
      <c r="D143" s="949"/>
      <c r="E143" s="946" t="s">
        <v>608</v>
      </c>
      <c r="F143" s="901"/>
      <c r="G143" s="901"/>
      <c r="H143" s="902"/>
      <c r="I143" s="906" t="s">
        <v>608</v>
      </c>
      <c r="J143" s="937"/>
      <c r="K143" s="907"/>
      <c r="L143" s="907"/>
      <c r="M143" s="908"/>
      <c r="N143" s="932" t="s">
        <v>608</v>
      </c>
      <c r="O143" s="912"/>
      <c r="P143" s="912"/>
      <c r="Q143" s="913"/>
    </row>
    <row r="144" spans="1:17" ht="15.75" thickBot="1">
      <c r="A144" s="1132"/>
      <c r="B144" s="1134"/>
      <c r="C144" s="1137"/>
      <c r="D144" s="950"/>
      <c r="E144" s="947" t="s">
        <v>608</v>
      </c>
      <c r="F144" s="904"/>
      <c r="G144" s="904"/>
      <c r="H144" s="905"/>
      <c r="I144" s="909" t="s">
        <v>608</v>
      </c>
      <c r="J144" s="938"/>
      <c r="K144" s="910"/>
      <c r="L144" s="910"/>
      <c r="M144" s="911"/>
      <c r="N144" s="933" t="s">
        <v>608</v>
      </c>
      <c r="O144" s="914"/>
      <c r="P144" s="914"/>
      <c r="Q144" s="915"/>
    </row>
    <row r="145" spans="1:17">
      <c r="A145" s="1131">
        <v>19</v>
      </c>
      <c r="B145" s="1133" t="s">
        <v>713</v>
      </c>
      <c r="C145" s="1137"/>
      <c r="D145" s="974"/>
      <c r="E145" s="962" t="s">
        <v>608</v>
      </c>
      <c r="F145" s="963"/>
      <c r="G145" s="963"/>
      <c r="H145" s="964"/>
      <c r="I145" s="965" t="s">
        <v>608</v>
      </c>
      <c r="J145" s="966"/>
      <c r="K145" s="967"/>
      <c r="L145" s="967"/>
      <c r="M145" s="968"/>
      <c r="N145" s="969" t="s">
        <v>608</v>
      </c>
      <c r="O145" s="970"/>
      <c r="P145" s="970"/>
      <c r="Q145" s="971"/>
    </row>
    <row r="146" spans="1:17">
      <c r="A146" s="1124"/>
      <c r="B146" s="1130"/>
      <c r="C146" s="1137"/>
      <c r="D146" s="949"/>
      <c r="E146" s="946"/>
      <c r="F146" s="901"/>
      <c r="G146" s="901"/>
      <c r="H146" s="902"/>
      <c r="I146" s="906" t="s">
        <v>608</v>
      </c>
      <c r="J146" s="937"/>
      <c r="K146" s="907"/>
      <c r="L146" s="907"/>
      <c r="M146" s="908"/>
      <c r="N146" s="932" t="s">
        <v>608</v>
      </c>
      <c r="O146" s="912"/>
      <c r="P146" s="912"/>
      <c r="Q146" s="913"/>
    </row>
    <row r="147" spans="1:17">
      <c r="A147" s="1124"/>
      <c r="B147" s="1130"/>
      <c r="C147" s="1137"/>
      <c r="D147" s="949"/>
      <c r="E147" s="946" t="s">
        <v>608</v>
      </c>
      <c r="F147" s="901"/>
      <c r="G147" s="901"/>
      <c r="H147" s="902"/>
      <c r="I147" s="906" t="s">
        <v>608</v>
      </c>
      <c r="J147" s="937"/>
      <c r="K147" s="907"/>
      <c r="L147" s="907"/>
      <c r="M147" s="908"/>
      <c r="N147" s="932" t="s">
        <v>608</v>
      </c>
      <c r="O147" s="912"/>
      <c r="P147" s="912"/>
      <c r="Q147" s="913"/>
    </row>
    <row r="148" spans="1:17">
      <c r="A148" s="1124"/>
      <c r="B148" s="1130"/>
      <c r="C148" s="1137"/>
      <c r="D148" s="949"/>
      <c r="E148" s="946" t="s">
        <v>608</v>
      </c>
      <c r="F148" s="901"/>
      <c r="G148" s="901"/>
      <c r="H148" s="902"/>
      <c r="I148" s="906" t="s">
        <v>608</v>
      </c>
      <c r="J148" s="937"/>
      <c r="K148" s="907"/>
      <c r="L148" s="907"/>
      <c r="M148" s="908"/>
      <c r="N148" s="932" t="s">
        <v>608</v>
      </c>
      <c r="O148" s="912"/>
      <c r="P148" s="912"/>
      <c r="Q148" s="913"/>
    </row>
    <row r="149" spans="1:17" ht="15.75" thickBot="1">
      <c r="A149" s="1132"/>
      <c r="B149" s="1134"/>
      <c r="C149" s="1137"/>
      <c r="D149" s="950"/>
      <c r="E149" s="947" t="s">
        <v>608</v>
      </c>
      <c r="F149" s="904"/>
      <c r="G149" s="904"/>
      <c r="H149" s="905"/>
      <c r="I149" s="909" t="s">
        <v>608</v>
      </c>
      <c r="J149" s="938"/>
      <c r="K149" s="910"/>
      <c r="L149" s="910"/>
      <c r="M149" s="911"/>
      <c r="N149" s="933" t="s">
        <v>608</v>
      </c>
      <c r="O149" s="914"/>
      <c r="P149" s="914"/>
      <c r="Q149" s="915"/>
    </row>
    <row r="150" spans="1:17">
      <c r="A150" s="1131">
        <v>20</v>
      </c>
      <c r="B150" s="1133" t="s">
        <v>714</v>
      </c>
      <c r="C150" s="1137"/>
      <c r="D150" s="974"/>
      <c r="E150" s="962" t="s">
        <v>608</v>
      </c>
      <c r="F150" s="963"/>
      <c r="G150" s="963"/>
      <c r="H150" s="964"/>
      <c r="I150" s="965" t="s">
        <v>608</v>
      </c>
      <c r="J150" s="966"/>
      <c r="K150" s="967"/>
      <c r="L150" s="967"/>
      <c r="M150" s="968"/>
      <c r="N150" s="969" t="s">
        <v>608</v>
      </c>
      <c r="O150" s="970"/>
      <c r="P150" s="970"/>
      <c r="Q150" s="971"/>
    </row>
    <row r="151" spans="1:17">
      <c r="A151" s="1124"/>
      <c r="B151" s="1130"/>
      <c r="C151" s="1137"/>
      <c r="D151" s="949"/>
      <c r="E151" s="946"/>
      <c r="F151" s="901"/>
      <c r="G151" s="901"/>
      <c r="H151" s="902"/>
      <c r="I151" s="906" t="s">
        <v>608</v>
      </c>
      <c r="J151" s="937"/>
      <c r="K151" s="907"/>
      <c r="L151" s="907"/>
      <c r="M151" s="908"/>
      <c r="N151" s="932" t="s">
        <v>608</v>
      </c>
      <c r="O151" s="912"/>
      <c r="P151" s="912"/>
      <c r="Q151" s="913"/>
    </row>
    <row r="152" spans="1:17">
      <c r="A152" s="1124"/>
      <c r="B152" s="1130"/>
      <c r="C152" s="1137"/>
      <c r="D152" s="949"/>
      <c r="E152" s="946" t="s">
        <v>608</v>
      </c>
      <c r="F152" s="901"/>
      <c r="G152" s="901"/>
      <c r="H152" s="902"/>
      <c r="I152" s="906" t="s">
        <v>608</v>
      </c>
      <c r="J152" s="937"/>
      <c r="K152" s="907"/>
      <c r="L152" s="907"/>
      <c r="M152" s="908"/>
      <c r="N152" s="932" t="s">
        <v>608</v>
      </c>
      <c r="O152" s="912"/>
      <c r="P152" s="912"/>
      <c r="Q152" s="913"/>
    </row>
    <row r="153" spans="1:17">
      <c r="A153" s="1124"/>
      <c r="B153" s="1130"/>
      <c r="C153" s="1137"/>
      <c r="D153" s="949"/>
      <c r="E153" s="946" t="s">
        <v>608</v>
      </c>
      <c r="F153" s="901"/>
      <c r="G153" s="901"/>
      <c r="H153" s="902"/>
      <c r="I153" s="906" t="s">
        <v>608</v>
      </c>
      <c r="J153" s="937"/>
      <c r="K153" s="907"/>
      <c r="L153" s="907"/>
      <c r="M153" s="908"/>
      <c r="N153" s="932" t="s">
        <v>608</v>
      </c>
      <c r="O153" s="912"/>
      <c r="P153" s="912"/>
      <c r="Q153" s="913"/>
    </row>
    <row r="154" spans="1:17" ht="15.75" thickBot="1">
      <c r="A154" s="1132"/>
      <c r="B154" s="1134"/>
      <c r="C154" s="1137"/>
      <c r="D154" s="950"/>
      <c r="E154" s="947" t="s">
        <v>608</v>
      </c>
      <c r="F154" s="904"/>
      <c r="G154" s="904"/>
      <c r="H154" s="905"/>
      <c r="I154" s="909" t="s">
        <v>608</v>
      </c>
      <c r="J154" s="938"/>
      <c r="K154" s="910"/>
      <c r="L154" s="910"/>
      <c r="M154" s="911"/>
      <c r="N154" s="933" t="s">
        <v>608</v>
      </c>
      <c r="O154" s="914"/>
      <c r="P154" s="914"/>
      <c r="Q154" s="915"/>
    </row>
    <row r="155" spans="1:17">
      <c r="A155" s="1153">
        <v>21</v>
      </c>
      <c r="B155" s="1130" t="s">
        <v>715</v>
      </c>
      <c r="C155" s="1137"/>
      <c r="D155" s="973"/>
      <c r="E155" s="945" t="s">
        <v>608</v>
      </c>
      <c r="F155" s="917"/>
      <c r="G155" s="917"/>
      <c r="H155" s="918"/>
      <c r="I155" s="919" t="s">
        <v>608</v>
      </c>
      <c r="J155" s="936"/>
      <c r="K155" s="920"/>
      <c r="L155" s="920"/>
      <c r="M155" s="921"/>
      <c r="N155" s="960" t="s">
        <v>608</v>
      </c>
      <c r="O155" s="922"/>
      <c r="P155" s="922"/>
      <c r="Q155" s="923"/>
    </row>
    <row r="156" spans="1:17">
      <c r="A156" s="1124"/>
      <c r="B156" s="1130"/>
      <c r="C156" s="1137"/>
      <c r="D156" s="949"/>
      <c r="E156" s="946"/>
      <c r="F156" s="901"/>
      <c r="G156" s="901"/>
      <c r="H156" s="902"/>
      <c r="I156" s="906" t="s">
        <v>608</v>
      </c>
      <c r="J156" s="937"/>
      <c r="K156" s="907"/>
      <c r="L156" s="907"/>
      <c r="M156" s="908"/>
      <c r="N156" s="932" t="s">
        <v>608</v>
      </c>
      <c r="O156" s="912"/>
      <c r="P156" s="912"/>
      <c r="Q156" s="913"/>
    </row>
    <row r="157" spans="1:17">
      <c r="A157" s="1124"/>
      <c r="B157" s="1130"/>
      <c r="C157" s="1137"/>
      <c r="D157" s="949"/>
      <c r="E157" s="946" t="s">
        <v>608</v>
      </c>
      <c r="F157" s="901"/>
      <c r="G157" s="901"/>
      <c r="H157" s="902"/>
      <c r="I157" s="906" t="s">
        <v>608</v>
      </c>
      <c r="J157" s="937"/>
      <c r="K157" s="907"/>
      <c r="L157" s="907"/>
      <c r="M157" s="908"/>
      <c r="N157" s="932" t="s">
        <v>608</v>
      </c>
      <c r="O157" s="912"/>
      <c r="P157" s="912"/>
      <c r="Q157" s="913"/>
    </row>
    <row r="158" spans="1:17">
      <c r="A158" s="1124"/>
      <c r="B158" s="1130"/>
      <c r="C158" s="1137"/>
      <c r="D158" s="949"/>
      <c r="E158" s="946" t="s">
        <v>608</v>
      </c>
      <c r="F158" s="901"/>
      <c r="G158" s="901"/>
      <c r="H158" s="902"/>
      <c r="I158" s="906" t="s">
        <v>608</v>
      </c>
      <c r="J158" s="937"/>
      <c r="K158" s="907"/>
      <c r="L158" s="907"/>
      <c r="M158" s="908"/>
      <c r="N158" s="932" t="s">
        <v>608</v>
      </c>
      <c r="O158" s="912"/>
      <c r="P158" s="912"/>
      <c r="Q158" s="913"/>
    </row>
    <row r="159" spans="1:17" ht="15.75" thickBot="1">
      <c r="A159" s="1132"/>
      <c r="B159" s="1134"/>
      <c r="C159" s="1138"/>
      <c r="D159" s="950"/>
      <c r="E159" s="947" t="s">
        <v>608</v>
      </c>
      <c r="F159" s="904"/>
      <c r="G159" s="904"/>
      <c r="H159" s="905"/>
      <c r="I159" s="909" t="s">
        <v>608</v>
      </c>
      <c r="J159" s="938"/>
      <c r="K159" s="910"/>
      <c r="L159" s="910"/>
      <c r="M159" s="911"/>
      <c r="N159" s="933" t="s">
        <v>608</v>
      </c>
      <c r="O159" s="914"/>
      <c r="P159" s="914"/>
      <c r="Q159" s="915"/>
    </row>
    <row r="160" spans="1:17" ht="22.5" customHeight="1" thickBot="1">
      <c r="A160" s="1092"/>
      <c r="B160" s="1163" t="s">
        <v>844</v>
      </c>
      <c r="C160" s="1164"/>
      <c r="D160" s="1093">
        <f>SUM(D105:D159)</f>
        <v>0</v>
      </c>
      <c r="E160" s="1165"/>
      <c r="F160" s="1166"/>
      <c r="G160" s="1166"/>
      <c r="H160" s="1166"/>
      <c r="I160" s="1166"/>
      <c r="J160" s="1166"/>
      <c r="K160" s="1166"/>
      <c r="L160" s="1166"/>
      <c r="M160" s="1166"/>
      <c r="N160" s="1166"/>
      <c r="O160" s="1166"/>
      <c r="P160" s="1166"/>
      <c r="Q160" s="1167"/>
    </row>
    <row r="161" spans="1:17" ht="20.25" customHeight="1">
      <c r="A161" s="1037"/>
      <c r="B161" s="1038"/>
      <c r="C161" s="1048"/>
      <c r="D161" s="1038"/>
      <c r="E161" s="1039"/>
      <c r="F161" s="1039"/>
      <c r="G161" s="1039"/>
      <c r="H161" s="1039"/>
      <c r="I161" s="1040"/>
      <c r="J161" s="1040"/>
      <c r="K161" s="1040"/>
      <c r="L161" s="1040"/>
      <c r="M161" s="1040"/>
      <c r="N161" s="1041"/>
      <c r="O161" s="1041"/>
      <c r="P161" s="1041"/>
      <c r="Q161" s="1041"/>
    </row>
    <row r="162" spans="1:17" ht="60.75" customHeight="1" thickBot="1">
      <c r="A162" s="1139" t="s">
        <v>785</v>
      </c>
      <c r="B162" s="1140"/>
      <c r="C162" s="1141"/>
      <c r="D162" s="1140"/>
      <c r="E162" s="1140"/>
      <c r="F162" s="1140"/>
      <c r="G162" s="1140"/>
      <c r="H162" s="1140"/>
      <c r="I162" s="1140"/>
      <c r="J162" s="1140"/>
      <c r="K162" s="1140"/>
      <c r="L162" s="1140"/>
      <c r="M162" s="1140"/>
      <c r="N162" s="1140"/>
      <c r="O162" s="1140"/>
      <c r="P162" s="1140"/>
      <c r="Q162" s="1142"/>
    </row>
    <row r="163" spans="1:17" ht="28.5" customHeight="1">
      <c r="A163" s="1143" t="s">
        <v>569</v>
      </c>
      <c r="B163" s="1145" t="s">
        <v>689</v>
      </c>
      <c r="C163" s="1135" t="s">
        <v>607</v>
      </c>
      <c r="D163" s="1147" t="s">
        <v>720</v>
      </c>
      <c r="E163" s="1149" t="s">
        <v>690</v>
      </c>
      <c r="F163" s="1150"/>
      <c r="G163" s="1150"/>
      <c r="H163" s="1151"/>
      <c r="I163" s="1149" t="s">
        <v>692</v>
      </c>
      <c r="J163" s="1152"/>
      <c r="K163" s="1150"/>
      <c r="L163" s="1150"/>
      <c r="M163" s="1151"/>
      <c r="N163" s="1152" t="s">
        <v>693</v>
      </c>
      <c r="O163" s="1150"/>
      <c r="P163" s="1150"/>
      <c r="Q163" s="1151"/>
    </row>
    <row r="164" spans="1:17" ht="90.75" customHeight="1" thickBot="1">
      <c r="A164" s="1144"/>
      <c r="B164" s="1146"/>
      <c r="C164" s="1158"/>
      <c r="D164" s="1177"/>
      <c r="E164" s="928" t="s">
        <v>721</v>
      </c>
      <c r="F164" s="924" t="s">
        <v>737</v>
      </c>
      <c r="G164" s="924" t="s">
        <v>722</v>
      </c>
      <c r="H164" s="929" t="s">
        <v>691</v>
      </c>
      <c r="I164" s="934" t="s">
        <v>723</v>
      </c>
      <c r="J164" s="925" t="s">
        <v>738</v>
      </c>
      <c r="K164" s="925" t="s">
        <v>724</v>
      </c>
      <c r="L164" s="925" t="s">
        <v>736</v>
      </c>
      <c r="M164" s="935" t="s">
        <v>691</v>
      </c>
      <c r="N164" s="930" t="s">
        <v>725</v>
      </c>
      <c r="O164" s="926" t="s">
        <v>716</v>
      </c>
      <c r="P164" s="926" t="s">
        <v>717</v>
      </c>
      <c r="Q164" s="927" t="s">
        <v>694</v>
      </c>
    </row>
    <row r="165" spans="1:17">
      <c r="A165" s="1131">
        <v>1</v>
      </c>
      <c r="B165" s="1171" t="s">
        <v>695</v>
      </c>
      <c r="C165" s="1173" t="s">
        <v>784</v>
      </c>
      <c r="D165" s="961"/>
      <c r="E165" s="962" t="s">
        <v>608</v>
      </c>
      <c r="F165" s="963"/>
      <c r="G165" s="963"/>
      <c r="H165" s="964">
        <f>G165*F165</f>
        <v>0</v>
      </c>
      <c r="I165" s="965" t="s">
        <v>608</v>
      </c>
      <c r="J165" s="966"/>
      <c r="K165" s="967"/>
      <c r="L165" s="967"/>
      <c r="M165" s="968">
        <f>K165*L165</f>
        <v>0</v>
      </c>
      <c r="N165" s="969" t="s">
        <v>608</v>
      </c>
      <c r="O165" s="970"/>
      <c r="P165" s="970"/>
      <c r="Q165" s="971">
        <f>O165*P165</f>
        <v>0</v>
      </c>
    </row>
    <row r="166" spans="1:17">
      <c r="A166" s="1124"/>
      <c r="B166" s="1126"/>
      <c r="C166" s="1137"/>
      <c r="D166" s="948"/>
      <c r="E166" s="946" t="s">
        <v>608</v>
      </c>
      <c r="F166" s="901"/>
      <c r="G166" s="901"/>
      <c r="H166" s="902"/>
      <c r="I166" s="906" t="s">
        <v>608</v>
      </c>
      <c r="J166" s="937"/>
      <c r="K166" s="907"/>
      <c r="L166" s="907"/>
      <c r="M166" s="908"/>
      <c r="N166" s="932" t="s">
        <v>608</v>
      </c>
      <c r="O166" s="912"/>
      <c r="P166" s="912"/>
      <c r="Q166" s="913"/>
    </row>
    <row r="167" spans="1:17">
      <c r="A167" s="1124"/>
      <c r="B167" s="1126"/>
      <c r="C167" s="1137"/>
      <c r="D167" s="948"/>
      <c r="E167" s="946" t="s">
        <v>608</v>
      </c>
      <c r="F167" s="901"/>
      <c r="G167" s="901"/>
      <c r="H167" s="902"/>
      <c r="I167" s="906" t="s">
        <v>608</v>
      </c>
      <c r="J167" s="937"/>
      <c r="K167" s="907"/>
      <c r="L167" s="907"/>
      <c r="M167" s="908"/>
      <c r="N167" s="932" t="s">
        <v>608</v>
      </c>
      <c r="O167" s="912"/>
      <c r="P167" s="912"/>
      <c r="Q167" s="913"/>
    </row>
    <row r="168" spans="1:17">
      <c r="A168" s="1124"/>
      <c r="B168" s="1126"/>
      <c r="C168" s="1137"/>
      <c r="D168" s="948"/>
      <c r="E168" s="946" t="s">
        <v>608</v>
      </c>
      <c r="F168" s="901"/>
      <c r="G168" s="901"/>
      <c r="H168" s="902"/>
      <c r="I168" s="906" t="s">
        <v>608</v>
      </c>
      <c r="J168" s="937"/>
      <c r="K168" s="907"/>
      <c r="L168" s="907"/>
      <c r="M168" s="908"/>
      <c r="N168" s="932" t="s">
        <v>608</v>
      </c>
      <c r="O168" s="912"/>
      <c r="P168" s="912"/>
      <c r="Q168" s="913"/>
    </row>
    <row r="169" spans="1:17" ht="15.75" thickBot="1">
      <c r="A169" s="1132"/>
      <c r="B169" s="1172"/>
      <c r="C169" s="1137"/>
      <c r="D169" s="972"/>
      <c r="E169" s="947" t="s">
        <v>608</v>
      </c>
      <c r="F169" s="904"/>
      <c r="G169" s="904"/>
      <c r="H169" s="905"/>
      <c r="I169" s="909" t="s">
        <v>608</v>
      </c>
      <c r="J169" s="938"/>
      <c r="K169" s="910"/>
      <c r="L169" s="910"/>
      <c r="M169" s="911"/>
      <c r="N169" s="933" t="s">
        <v>608</v>
      </c>
      <c r="O169" s="914"/>
      <c r="P169" s="914"/>
      <c r="Q169" s="915"/>
    </row>
    <row r="170" spans="1:17">
      <c r="A170" s="1131">
        <v>2</v>
      </c>
      <c r="B170" s="1171" t="s">
        <v>696</v>
      </c>
      <c r="C170" s="1137"/>
      <c r="D170" s="961"/>
      <c r="E170" s="962" t="s">
        <v>608</v>
      </c>
      <c r="F170" s="963"/>
      <c r="G170" s="963"/>
      <c r="H170" s="964"/>
      <c r="I170" s="965" t="s">
        <v>608</v>
      </c>
      <c r="J170" s="966"/>
      <c r="K170" s="967"/>
      <c r="L170" s="967"/>
      <c r="M170" s="968"/>
      <c r="N170" s="969" t="s">
        <v>608</v>
      </c>
      <c r="O170" s="970"/>
      <c r="P170" s="970"/>
      <c r="Q170" s="971"/>
    </row>
    <row r="171" spans="1:17">
      <c r="A171" s="1124"/>
      <c r="B171" s="1126"/>
      <c r="C171" s="1137"/>
      <c r="D171" s="948"/>
      <c r="E171" s="946"/>
      <c r="F171" s="901"/>
      <c r="G171" s="901"/>
      <c r="H171" s="902"/>
      <c r="I171" s="906" t="s">
        <v>608</v>
      </c>
      <c r="J171" s="937"/>
      <c r="K171" s="907"/>
      <c r="L171" s="907"/>
      <c r="M171" s="908"/>
      <c r="N171" s="932" t="s">
        <v>608</v>
      </c>
      <c r="O171" s="912"/>
      <c r="P171" s="912"/>
      <c r="Q171" s="913"/>
    </row>
    <row r="172" spans="1:17">
      <c r="A172" s="1124"/>
      <c r="B172" s="1126"/>
      <c r="C172" s="1137"/>
      <c r="D172" s="948"/>
      <c r="E172" s="946" t="s">
        <v>608</v>
      </c>
      <c r="F172" s="901"/>
      <c r="G172" s="901"/>
      <c r="H172" s="902"/>
      <c r="I172" s="906" t="s">
        <v>608</v>
      </c>
      <c r="J172" s="937"/>
      <c r="K172" s="907"/>
      <c r="L172" s="907"/>
      <c r="M172" s="908"/>
      <c r="N172" s="932" t="s">
        <v>608</v>
      </c>
      <c r="O172" s="912"/>
      <c r="P172" s="912"/>
      <c r="Q172" s="913"/>
    </row>
    <row r="173" spans="1:17">
      <c r="A173" s="1124"/>
      <c r="B173" s="1126"/>
      <c r="C173" s="1137"/>
      <c r="D173" s="948"/>
      <c r="E173" s="946" t="s">
        <v>608</v>
      </c>
      <c r="F173" s="901"/>
      <c r="G173" s="901"/>
      <c r="H173" s="902"/>
      <c r="I173" s="906" t="s">
        <v>608</v>
      </c>
      <c r="J173" s="937"/>
      <c r="K173" s="907"/>
      <c r="L173" s="907"/>
      <c r="M173" s="908"/>
      <c r="N173" s="932" t="s">
        <v>608</v>
      </c>
      <c r="O173" s="912"/>
      <c r="P173" s="912"/>
      <c r="Q173" s="913"/>
    </row>
    <row r="174" spans="1:17" ht="15.75" thickBot="1">
      <c r="A174" s="1132"/>
      <c r="B174" s="1172"/>
      <c r="C174" s="1137"/>
      <c r="D174" s="972"/>
      <c r="E174" s="947" t="s">
        <v>608</v>
      </c>
      <c r="F174" s="904"/>
      <c r="G174" s="904"/>
      <c r="H174" s="905"/>
      <c r="I174" s="909" t="s">
        <v>608</v>
      </c>
      <c r="J174" s="938"/>
      <c r="K174" s="910"/>
      <c r="L174" s="910"/>
      <c r="M174" s="911"/>
      <c r="N174" s="933" t="s">
        <v>608</v>
      </c>
      <c r="O174" s="914"/>
      <c r="P174" s="914"/>
      <c r="Q174" s="915"/>
    </row>
    <row r="175" spans="1:17">
      <c r="A175" s="1131">
        <v>3</v>
      </c>
      <c r="B175" s="1171" t="s">
        <v>697</v>
      </c>
      <c r="C175" s="1137"/>
      <c r="D175" s="961"/>
      <c r="E175" s="962" t="s">
        <v>608</v>
      </c>
      <c r="F175" s="963"/>
      <c r="G175" s="963"/>
      <c r="H175" s="964"/>
      <c r="I175" s="965" t="s">
        <v>608</v>
      </c>
      <c r="J175" s="966"/>
      <c r="K175" s="967"/>
      <c r="L175" s="967"/>
      <c r="M175" s="968"/>
      <c r="N175" s="969" t="s">
        <v>608</v>
      </c>
      <c r="O175" s="970"/>
      <c r="P175" s="970"/>
      <c r="Q175" s="971"/>
    </row>
    <row r="176" spans="1:17">
      <c r="A176" s="1124"/>
      <c r="B176" s="1126"/>
      <c r="C176" s="1137"/>
      <c r="D176" s="948"/>
      <c r="E176" s="946" t="s">
        <v>608</v>
      </c>
      <c r="F176" s="901"/>
      <c r="G176" s="901"/>
      <c r="H176" s="902"/>
      <c r="I176" s="906" t="s">
        <v>608</v>
      </c>
      <c r="J176" s="937"/>
      <c r="K176" s="907"/>
      <c r="L176" s="907"/>
      <c r="M176" s="908"/>
      <c r="N176" s="932" t="s">
        <v>608</v>
      </c>
      <c r="O176" s="912"/>
      <c r="P176" s="912"/>
      <c r="Q176" s="913"/>
    </row>
    <row r="177" spans="1:17">
      <c r="A177" s="1124"/>
      <c r="B177" s="1126"/>
      <c r="C177" s="1137"/>
      <c r="D177" s="948"/>
      <c r="E177" s="946" t="s">
        <v>608</v>
      </c>
      <c r="F177" s="901"/>
      <c r="G177" s="901"/>
      <c r="H177" s="902"/>
      <c r="I177" s="906" t="s">
        <v>608</v>
      </c>
      <c r="J177" s="937"/>
      <c r="K177" s="907"/>
      <c r="L177" s="907"/>
      <c r="M177" s="908"/>
      <c r="N177" s="932" t="s">
        <v>608</v>
      </c>
      <c r="O177" s="912"/>
      <c r="P177" s="912"/>
      <c r="Q177" s="913"/>
    </row>
    <row r="178" spans="1:17">
      <c r="A178" s="1124"/>
      <c r="B178" s="1126"/>
      <c r="C178" s="1137"/>
      <c r="D178" s="948"/>
      <c r="E178" s="946" t="s">
        <v>608</v>
      </c>
      <c r="F178" s="901"/>
      <c r="G178" s="901"/>
      <c r="H178" s="902"/>
      <c r="I178" s="906" t="s">
        <v>608</v>
      </c>
      <c r="J178" s="937"/>
      <c r="K178" s="907"/>
      <c r="L178" s="907"/>
      <c r="M178" s="908"/>
      <c r="N178" s="932" t="s">
        <v>608</v>
      </c>
      <c r="O178" s="912"/>
      <c r="P178" s="912"/>
      <c r="Q178" s="913"/>
    </row>
    <row r="179" spans="1:17" ht="15.75" thickBot="1">
      <c r="A179" s="1132"/>
      <c r="B179" s="1172"/>
      <c r="C179" s="1137"/>
      <c r="D179" s="972"/>
      <c r="E179" s="947" t="s">
        <v>608</v>
      </c>
      <c r="F179" s="904"/>
      <c r="G179" s="904"/>
      <c r="H179" s="905"/>
      <c r="I179" s="909" t="s">
        <v>608</v>
      </c>
      <c r="J179" s="938"/>
      <c r="K179" s="910"/>
      <c r="L179" s="910"/>
      <c r="M179" s="911"/>
      <c r="N179" s="933" t="s">
        <v>608</v>
      </c>
      <c r="O179" s="914"/>
      <c r="P179" s="914"/>
      <c r="Q179" s="915"/>
    </row>
    <row r="180" spans="1:17">
      <c r="A180" s="1131">
        <v>4</v>
      </c>
      <c r="B180" s="1133" t="s">
        <v>698</v>
      </c>
      <c r="C180" s="1137"/>
      <c r="D180" s="974"/>
      <c r="E180" s="962" t="s">
        <v>608</v>
      </c>
      <c r="F180" s="963"/>
      <c r="G180" s="963"/>
      <c r="H180" s="964"/>
      <c r="I180" s="965" t="s">
        <v>608</v>
      </c>
      <c r="J180" s="966"/>
      <c r="K180" s="967"/>
      <c r="L180" s="967"/>
      <c r="M180" s="968"/>
      <c r="N180" s="969" t="s">
        <v>608</v>
      </c>
      <c r="O180" s="970"/>
      <c r="P180" s="970"/>
      <c r="Q180" s="971"/>
    </row>
    <row r="181" spans="1:17">
      <c r="A181" s="1124"/>
      <c r="B181" s="1130"/>
      <c r="C181" s="1137"/>
      <c r="D181" s="949"/>
      <c r="E181" s="946"/>
      <c r="F181" s="901"/>
      <c r="G181" s="901"/>
      <c r="H181" s="902"/>
      <c r="I181" s="906" t="s">
        <v>608</v>
      </c>
      <c r="J181" s="937"/>
      <c r="K181" s="907"/>
      <c r="L181" s="907"/>
      <c r="M181" s="908"/>
      <c r="N181" s="932" t="s">
        <v>608</v>
      </c>
      <c r="O181" s="912"/>
      <c r="P181" s="912"/>
      <c r="Q181" s="913"/>
    </row>
    <row r="182" spans="1:17">
      <c r="A182" s="1124"/>
      <c r="B182" s="1130"/>
      <c r="C182" s="1137"/>
      <c r="D182" s="949"/>
      <c r="E182" s="946" t="s">
        <v>608</v>
      </c>
      <c r="F182" s="901"/>
      <c r="G182" s="901"/>
      <c r="H182" s="902"/>
      <c r="I182" s="906" t="s">
        <v>608</v>
      </c>
      <c r="J182" s="937"/>
      <c r="K182" s="907"/>
      <c r="L182" s="907"/>
      <c r="M182" s="908"/>
      <c r="N182" s="932" t="s">
        <v>608</v>
      </c>
      <c r="O182" s="912"/>
      <c r="P182" s="912"/>
      <c r="Q182" s="913"/>
    </row>
    <row r="183" spans="1:17">
      <c r="A183" s="1124"/>
      <c r="B183" s="1130"/>
      <c r="C183" s="1137"/>
      <c r="D183" s="949"/>
      <c r="E183" s="946" t="s">
        <v>608</v>
      </c>
      <c r="F183" s="901"/>
      <c r="G183" s="901"/>
      <c r="H183" s="902"/>
      <c r="I183" s="906" t="s">
        <v>608</v>
      </c>
      <c r="J183" s="937"/>
      <c r="K183" s="907"/>
      <c r="L183" s="907"/>
      <c r="M183" s="908"/>
      <c r="N183" s="932" t="s">
        <v>608</v>
      </c>
      <c r="O183" s="912"/>
      <c r="P183" s="912"/>
      <c r="Q183" s="913"/>
    </row>
    <row r="184" spans="1:17" ht="15.75" thickBot="1">
      <c r="A184" s="1132"/>
      <c r="B184" s="1134"/>
      <c r="C184" s="1137"/>
      <c r="D184" s="950"/>
      <c r="E184" s="947" t="s">
        <v>608</v>
      </c>
      <c r="F184" s="904"/>
      <c r="G184" s="904"/>
      <c r="H184" s="905"/>
      <c r="I184" s="909" t="s">
        <v>608</v>
      </c>
      <c r="J184" s="938"/>
      <c r="K184" s="910"/>
      <c r="L184" s="910"/>
      <c r="M184" s="911"/>
      <c r="N184" s="933" t="s">
        <v>608</v>
      </c>
      <c r="O184" s="914"/>
      <c r="P184" s="914"/>
      <c r="Q184" s="915"/>
    </row>
    <row r="185" spans="1:17">
      <c r="A185" s="1131">
        <v>5</v>
      </c>
      <c r="B185" s="1171" t="s">
        <v>699</v>
      </c>
      <c r="C185" s="1137"/>
      <c r="D185" s="961"/>
      <c r="E185" s="962" t="s">
        <v>608</v>
      </c>
      <c r="F185" s="963"/>
      <c r="G185" s="963"/>
      <c r="H185" s="964"/>
      <c r="I185" s="965" t="s">
        <v>608</v>
      </c>
      <c r="J185" s="966"/>
      <c r="K185" s="967"/>
      <c r="L185" s="967"/>
      <c r="M185" s="968"/>
      <c r="N185" s="969" t="s">
        <v>608</v>
      </c>
      <c r="O185" s="970"/>
      <c r="P185" s="970"/>
      <c r="Q185" s="971"/>
    </row>
    <row r="186" spans="1:17">
      <c r="A186" s="1124"/>
      <c r="B186" s="1126"/>
      <c r="C186" s="1137"/>
      <c r="D186" s="948"/>
      <c r="E186" s="946"/>
      <c r="F186" s="901"/>
      <c r="G186" s="901"/>
      <c r="H186" s="902"/>
      <c r="I186" s="906" t="s">
        <v>608</v>
      </c>
      <c r="J186" s="937"/>
      <c r="K186" s="907"/>
      <c r="L186" s="907"/>
      <c r="M186" s="908"/>
      <c r="N186" s="932" t="s">
        <v>608</v>
      </c>
      <c r="O186" s="912"/>
      <c r="P186" s="912"/>
      <c r="Q186" s="913"/>
    </row>
    <row r="187" spans="1:17">
      <c r="A187" s="1124"/>
      <c r="B187" s="1126"/>
      <c r="C187" s="1137"/>
      <c r="D187" s="948"/>
      <c r="E187" s="946" t="s">
        <v>608</v>
      </c>
      <c r="F187" s="901"/>
      <c r="G187" s="901"/>
      <c r="H187" s="902"/>
      <c r="I187" s="906" t="s">
        <v>608</v>
      </c>
      <c r="J187" s="937"/>
      <c r="K187" s="907"/>
      <c r="L187" s="907"/>
      <c r="M187" s="908"/>
      <c r="N187" s="932" t="s">
        <v>608</v>
      </c>
      <c r="O187" s="912"/>
      <c r="P187" s="912"/>
      <c r="Q187" s="913"/>
    </row>
    <row r="188" spans="1:17">
      <c r="A188" s="1124"/>
      <c r="B188" s="1126"/>
      <c r="C188" s="1137"/>
      <c r="D188" s="948"/>
      <c r="E188" s="946" t="s">
        <v>608</v>
      </c>
      <c r="F188" s="901"/>
      <c r="G188" s="901"/>
      <c r="H188" s="902"/>
      <c r="I188" s="906" t="s">
        <v>608</v>
      </c>
      <c r="J188" s="937"/>
      <c r="K188" s="907"/>
      <c r="L188" s="907"/>
      <c r="M188" s="908"/>
      <c r="N188" s="932" t="s">
        <v>608</v>
      </c>
      <c r="O188" s="912"/>
      <c r="P188" s="912"/>
      <c r="Q188" s="913"/>
    </row>
    <row r="189" spans="1:17" ht="15.75" thickBot="1">
      <c r="A189" s="1132"/>
      <c r="B189" s="1172"/>
      <c r="C189" s="1137"/>
      <c r="D189" s="972"/>
      <c r="E189" s="947" t="s">
        <v>608</v>
      </c>
      <c r="F189" s="904"/>
      <c r="G189" s="904"/>
      <c r="H189" s="905"/>
      <c r="I189" s="909" t="s">
        <v>608</v>
      </c>
      <c r="J189" s="938"/>
      <c r="K189" s="910"/>
      <c r="L189" s="910"/>
      <c r="M189" s="911"/>
      <c r="N189" s="933" t="s">
        <v>608</v>
      </c>
      <c r="O189" s="914"/>
      <c r="P189" s="914"/>
      <c r="Q189" s="915"/>
    </row>
    <row r="190" spans="1:17">
      <c r="A190" s="1131">
        <v>6</v>
      </c>
      <c r="B190" s="1171" t="s">
        <v>700</v>
      </c>
      <c r="C190" s="1137"/>
      <c r="D190" s="961"/>
      <c r="E190" s="962" t="s">
        <v>608</v>
      </c>
      <c r="F190" s="963"/>
      <c r="G190" s="963"/>
      <c r="H190" s="964"/>
      <c r="I190" s="965" t="s">
        <v>608</v>
      </c>
      <c r="J190" s="966"/>
      <c r="K190" s="967"/>
      <c r="L190" s="967"/>
      <c r="M190" s="968"/>
      <c r="N190" s="969" t="s">
        <v>608</v>
      </c>
      <c r="O190" s="970"/>
      <c r="P190" s="970"/>
      <c r="Q190" s="971"/>
    </row>
    <row r="191" spans="1:17">
      <c r="A191" s="1124"/>
      <c r="B191" s="1126"/>
      <c r="C191" s="1137"/>
      <c r="D191" s="948"/>
      <c r="E191" s="946"/>
      <c r="F191" s="901"/>
      <c r="G191" s="901"/>
      <c r="H191" s="902"/>
      <c r="I191" s="906" t="s">
        <v>608</v>
      </c>
      <c r="J191" s="937"/>
      <c r="K191" s="907"/>
      <c r="L191" s="907"/>
      <c r="M191" s="908"/>
      <c r="N191" s="932" t="s">
        <v>608</v>
      </c>
      <c r="O191" s="912"/>
      <c r="P191" s="912"/>
      <c r="Q191" s="913"/>
    </row>
    <row r="192" spans="1:17">
      <c r="A192" s="1124"/>
      <c r="B192" s="1126"/>
      <c r="C192" s="1137"/>
      <c r="D192" s="948"/>
      <c r="E192" s="946" t="s">
        <v>608</v>
      </c>
      <c r="F192" s="901"/>
      <c r="G192" s="901"/>
      <c r="H192" s="902"/>
      <c r="I192" s="906" t="s">
        <v>608</v>
      </c>
      <c r="J192" s="937"/>
      <c r="K192" s="907"/>
      <c r="L192" s="907"/>
      <c r="M192" s="908"/>
      <c r="N192" s="932" t="s">
        <v>608</v>
      </c>
      <c r="O192" s="912"/>
      <c r="P192" s="912"/>
      <c r="Q192" s="913"/>
    </row>
    <row r="193" spans="1:17">
      <c r="A193" s="1124"/>
      <c r="B193" s="1126"/>
      <c r="C193" s="1137"/>
      <c r="D193" s="948"/>
      <c r="E193" s="946" t="s">
        <v>608</v>
      </c>
      <c r="F193" s="901"/>
      <c r="G193" s="901"/>
      <c r="H193" s="902"/>
      <c r="I193" s="906" t="s">
        <v>608</v>
      </c>
      <c r="J193" s="937"/>
      <c r="K193" s="907"/>
      <c r="L193" s="907"/>
      <c r="M193" s="908"/>
      <c r="N193" s="932" t="s">
        <v>608</v>
      </c>
      <c r="O193" s="912"/>
      <c r="P193" s="912"/>
      <c r="Q193" s="913"/>
    </row>
    <row r="194" spans="1:17" ht="15.75" thickBot="1">
      <c r="A194" s="1132"/>
      <c r="B194" s="1172"/>
      <c r="C194" s="1137"/>
      <c r="D194" s="972"/>
      <c r="E194" s="947" t="s">
        <v>608</v>
      </c>
      <c r="F194" s="904"/>
      <c r="G194" s="904"/>
      <c r="H194" s="905"/>
      <c r="I194" s="909" t="s">
        <v>608</v>
      </c>
      <c r="J194" s="938"/>
      <c r="K194" s="910"/>
      <c r="L194" s="910"/>
      <c r="M194" s="911"/>
      <c r="N194" s="933" t="s">
        <v>608</v>
      </c>
      <c r="O194" s="914"/>
      <c r="P194" s="914"/>
      <c r="Q194" s="915"/>
    </row>
    <row r="195" spans="1:17">
      <c r="A195" s="1131">
        <v>7</v>
      </c>
      <c r="B195" s="1171" t="s">
        <v>701</v>
      </c>
      <c r="C195" s="1137"/>
      <c r="D195" s="961"/>
      <c r="E195" s="962" t="s">
        <v>608</v>
      </c>
      <c r="F195" s="963"/>
      <c r="G195" s="963"/>
      <c r="H195" s="964"/>
      <c r="I195" s="965" t="s">
        <v>608</v>
      </c>
      <c r="J195" s="966"/>
      <c r="K195" s="967"/>
      <c r="L195" s="967"/>
      <c r="M195" s="968"/>
      <c r="N195" s="969" t="s">
        <v>608</v>
      </c>
      <c r="O195" s="970"/>
      <c r="P195" s="970"/>
      <c r="Q195" s="971"/>
    </row>
    <row r="196" spans="1:17">
      <c r="A196" s="1124"/>
      <c r="B196" s="1126"/>
      <c r="C196" s="1137"/>
      <c r="D196" s="948"/>
      <c r="E196" s="946"/>
      <c r="F196" s="901"/>
      <c r="G196" s="901"/>
      <c r="H196" s="902"/>
      <c r="I196" s="906" t="s">
        <v>608</v>
      </c>
      <c r="J196" s="937"/>
      <c r="K196" s="907"/>
      <c r="L196" s="907"/>
      <c r="M196" s="908"/>
      <c r="N196" s="932" t="s">
        <v>608</v>
      </c>
      <c r="O196" s="912"/>
      <c r="P196" s="912"/>
      <c r="Q196" s="913"/>
    </row>
    <row r="197" spans="1:17">
      <c r="A197" s="1124"/>
      <c r="B197" s="1126"/>
      <c r="C197" s="1137"/>
      <c r="D197" s="948"/>
      <c r="E197" s="946" t="s">
        <v>608</v>
      </c>
      <c r="F197" s="901"/>
      <c r="G197" s="901"/>
      <c r="H197" s="902"/>
      <c r="I197" s="906" t="s">
        <v>608</v>
      </c>
      <c r="J197" s="937"/>
      <c r="K197" s="907"/>
      <c r="L197" s="907"/>
      <c r="M197" s="908"/>
      <c r="N197" s="932" t="s">
        <v>608</v>
      </c>
      <c r="O197" s="912"/>
      <c r="P197" s="912"/>
      <c r="Q197" s="913"/>
    </row>
    <row r="198" spans="1:17">
      <c r="A198" s="1124"/>
      <c r="B198" s="1126"/>
      <c r="C198" s="1137"/>
      <c r="D198" s="948"/>
      <c r="E198" s="946" t="s">
        <v>608</v>
      </c>
      <c r="F198" s="901"/>
      <c r="G198" s="901"/>
      <c r="H198" s="902"/>
      <c r="I198" s="906" t="s">
        <v>608</v>
      </c>
      <c r="J198" s="937"/>
      <c r="K198" s="907"/>
      <c r="L198" s="907"/>
      <c r="M198" s="908"/>
      <c r="N198" s="932" t="s">
        <v>608</v>
      </c>
      <c r="O198" s="912"/>
      <c r="P198" s="912"/>
      <c r="Q198" s="913"/>
    </row>
    <row r="199" spans="1:17" ht="15.75" thickBot="1">
      <c r="A199" s="1132"/>
      <c r="B199" s="1172"/>
      <c r="C199" s="1137"/>
      <c r="D199" s="972"/>
      <c r="E199" s="947" t="s">
        <v>608</v>
      </c>
      <c r="F199" s="904"/>
      <c r="G199" s="904"/>
      <c r="H199" s="905"/>
      <c r="I199" s="909" t="s">
        <v>608</v>
      </c>
      <c r="J199" s="938"/>
      <c r="K199" s="910"/>
      <c r="L199" s="910"/>
      <c r="M199" s="911"/>
      <c r="N199" s="933" t="s">
        <v>608</v>
      </c>
      <c r="O199" s="914"/>
      <c r="P199" s="914"/>
      <c r="Q199" s="915"/>
    </row>
    <row r="200" spans="1:17">
      <c r="A200" s="1131">
        <v>8</v>
      </c>
      <c r="B200" s="1133" t="s">
        <v>702</v>
      </c>
      <c r="C200" s="1137"/>
      <c r="D200" s="974"/>
      <c r="E200" s="962" t="s">
        <v>608</v>
      </c>
      <c r="F200" s="963"/>
      <c r="G200" s="963"/>
      <c r="H200" s="964"/>
      <c r="I200" s="965" t="s">
        <v>608</v>
      </c>
      <c r="J200" s="966"/>
      <c r="K200" s="967"/>
      <c r="L200" s="967"/>
      <c r="M200" s="968"/>
      <c r="N200" s="969" t="s">
        <v>608</v>
      </c>
      <c r="O200" s="970"/>
      <c r="P200" s="970"/>
      <c r="Q200" s="971"/>
    </row>
    <row r="201" spans="1:17">
      <c r="A201" s="1124"/>
      <c r="B201" s="1130"/>
      <c r="C201" s="1137"/>
      <c r="D201" s="949"/>
      <c r="E201" s="946" t="s">
        <v>608</v>
      </c>
      <c r="F201" s="901"/>
      <c r="G201" s="901"/>
      <c r="H201" s="902"/>
      <c r="I201" s="906" t="s">
        <v>608</v>
      </c>
      <c r="J201" s="937"/>
      <c r="K201" s="907"/>
      <c r="L201" s="907"/>
      <c r="M201" s="908"/>
      <c r="N201" s="932" t="s">
        <v>608</v>
      </c>
      <c r="O201" s="912"/>
      <c r="P201" s="912"/>
      <c r="Q201" s="913"/>
    </row>
    <row r="202" spans="1:17">
      <c r="A202" s="1124"/>
      <c r="B202" s="1130"/>
      <c r="C202" s="1137"/>
      <c r="D202" s="949"/>
      <c r="E202" s="946" t="s">
        <v>608</v>
      </c>
      <c r="F202" s="901"/>
      <c r="G202" s="901"/>
      <c r="H202" s="902"/>
      <c r="I202" s="906" t="s">
        <v>608</v>
      </c>
      <c r="J202" s="937"/>
      <c r="K202" s="907"/>
      <c r="L202" s="907"/>
      <c r="M202" s="908"/>
      <c r="N202" s="932" t="s">
        <v>608</v>
      </c>
      <c r="O202" s="912"/>
      <c r="P202" s="912"/>
      <c r="Q202" s="913"/>
    </row>
    <row r="203" spans="1:17">
      <c r="A203" s="1124"/>
      <c r="B203" s="1130"/>
      <c r="C203" s="1137"/>
      <c r="D203" s="949"/>
      <c r="E203" s="946" t="s">
        <v>608</v>
      </c>
      <c r="F203" s="901"/>
      <c r="G203" s="901"/>
      <c r="H203" s="902"/>
      <c r="I203" s="906" t="s">
        <v>608</v>
      </c>
      <c r="J203" s="937"/>
      <c r="K203" s="907"/>
      <c r="L203" s="907"/>
      <c r="M203" s="908"/>
      <c r="N203" s="932" t="s">
        <v>608</v>
      </c>
      <c r="O203" s="912"/>
      <c r="P203" s="912"/>
      <c r="Q203" s="913"/>
    </row>
    <row r="204" spans="1:17" ht="15.75" thickBot="1">
      <c r="A204" s="1132"/>
      <c r="B204" s="1134"/>
      <c r="C204" s="1137"/>
      <c r="D204" s="950"/>
      <c r="E204" s="947" t="s">
        <v>608</v>
      </c>
      <c r="F204" s="904"/>
      <c r="G204" s="904"/>
      <c r="H204" s="905"/>
      <c r="I204" s="909" t="s">
        <v>608</v>
      </c>
      <c r="J204" s="938"/>
      <c r="K204" s="910"/>
      <c r="L204" s="910"/>
      <c r="M204" s="911"/>
      <c r="N204" s="933" t="s">
        <v>608</v>
      </c>
      <c r="O204" s="914"/>
      <c r="P204" s="914"/>
      <c r="Q204" s="915"/>
    </row>
    <row r="205" spans="1:17">
      <c r="A205" s="1131">
        <v>19</v>
      </c>
      <c r="B205" s="1133" t="s">
        <v>713</v>
      </c>
      <c r="C205" s="1137"/>
      <c r="D205" s="974"/>
      <c r="E205" s="962" t="s">
        <v>608</v>
      </c>
      <c r="F205" s="963"/>
      <c r="G205" s="963"/>
      <c r="H205" s="964"/>
      <c r="I205" s="965" t="s">
        <v>608</v>
      </c>
      <c r="J205" s="966"/>
      <c r="K205" s="967"/>
      <c r="L205" s="967"/>
      <c r="M205" s="968"/>
      <c r="N205" s="969" t="s">
        <v>608</v>
      </c>
      <c r="O205" s="970"/>
      <c r="P205" s="970"/>
      <c r="Q205" s="971"/>
    </row>
    <row r="206" spans="1:17">
      <c r="A206" s="1124"/>
      <c r="B206" s="1130"/>
      <c r="C206" s="1137"/>
      <c r="D206" s="949"/>
      <c r="E206" s="946"/>
      <c r="F206" s="901"/>
      <c r="G206" s="901"/>
      <c r="H206" s="902"/>
      <c r="I206" s="906" t="s">
        <v>608</v>
      </c>
      <c r="J206" s="937"/>
      <c r="K206" s="907"/>
      <c r="L206" s="907"/>
      <c r="M206" s="908"/>
      <c r="N206" s="932" t="s">
        <v>608</v>
      </c>
      <c r="O206" s="912"/>
      <c r="P206" s="912"/>
      <c r="Q206" s="913"/>
    </row>
    <row r="207" spans="1:17">
      <c r="A207" s="1124"/>
      <c r="B207" s="1130"/>
      <c r="C207" s="1137"/>
      <c r="D207" s="949"/>
      <c r="E207" s="946" t="s">
        <v>608</v>
      </c>
      <c r="F207" s="901"/>
      <c r="G207" s="901"/>
      <c r="H207" s="902"/>
      <c r="I207" s="906" t="s">
        <v>608</v>
      </c>
      <c r="J207" s="937"/>
      <c r="K207" s="907"/>
      <c r="L207" s="907"/>
      <c r="M207" s="908"/>
      <c r="N207" s="932" t="s">
        <v>608</v>
      </c>
      <c r="O207" s="912"/>
      <c r="P207" s="912"/>
      <c r="Q207" s="913"/>
    </row>
    <row r="208" spans="1:17">
      <c r="A208" s="1124"/>
      <c r="B208" s="1130"/>
      <c r="C208" s="1137"/>
      <c r="D208" s="949"/>
      <c r="E208" s="946" t="s">
        <v>608</v>
      </c>
      <c r="F208" s="901"/>
      <c r="G208" s="901"/>
      <c r="H208" s="902"/>
      <c r="I208" s="906" t="s">
        <v>608</v>
      </c>
      <c r="J208" s="937"/>
      <c r="K208" s="907"/>
      <c r="L208" s="907"/>
      <c r="M208" s="908"/>
      <c r="N208" s="932" t="s">
        <v>608</v>
      </c>
      <c r="O208" s="912"/>
      <c r="P208" s="912"/>
      <c r="Q208" s="913"/>
    </row>
    <row r="209" spans="1:17" ht="15.75" thickBot="1">
      <c r="A209" s="1132"/>
      <c r="B209" s="1134"/>
      <c r="C209" s="1137"/>
      <c r="D209" s="950"/>
      <c r="E209" s="947" t="s">
        <v>608</v>
      </c>
      <c r="F209" s="904"/>
      <c r="G209" s="904"/>
      <c r="H209" s="905"/>
      <c r="I209" s="909" t="s">
        <v>608</v>
      </c>
      <c r="J209" s="938"/>
      <c r="K209" s="910"/>
      <c r="L209" s="910"/>
      <c r="M209" s="911"/>
      <c r="N209" s="933" t="s">
        <v>608</v>
      </c>
      <c r="O209" s="914"/>
      <c r="P209" s="914"/>
      <c r="Q209" s="915"/>
    </row>
    <row r="210" spans="1:17">
      <c r="A210" s="1131">
        <v>20</v>
      </c>
      <c r="B210" s="1133" t="s">
        <v>714</v>
      </c>
      <c r="C210" s="1137"/>
      <c r="D210" s="974"/>
      <c r="E210" s="962" t="s">
        <v>608</v>
      </c>
      <c r="F210" s="963"/>
      <c r="G210" s="963"/>
      <c r="H210" s="964"/>
      <c r="I210" s="965" t="s">
        <v>608</v>
      </c>
      <c r="J210" s="966"/>
      <c r="K210" s="967"/>
      <c r="L210" s="967"/>
      <c r="M210" s="968"/>
      <c r="N210" s="969" t="s">
        <v>608</v>
      </c>
      <c r="O210" s="970"/>
      <c r="P210" s="970"/>
      <c r="Q210" s="971"/>
    </row>
    <row r="211" spans="1:17">
      <c r="A211" s="1124"/>
      <c r="B211" s="1130"/>
      <c r="C211" s="1137"/>
      <c r="D211" s="949"/>
      <c r="E211" s="946"/>
      <c r="F211" s="901"/>
      <c r="G211" s="901"/>
      <c r="H211" s="902"/>
      <c r="I211" s="906" t="s">
        <v>608</v>
      </c>
      <c r="J211" s="937"/>
      <c r="K211" s="907"/>
      <c r="L211" s="907"/>
      <c r="M211" s="908"/>
      <c r="N211" s="932" t="s">
        <v>608</v>
      </c>
      <c r="O211" s="912"/>
      <c r="P211" s="912"/>
      <c r="Q211" s="913"/>
    </row>
    <row r="212" spans="1:17">
      <c r="A212" s="1124"/>
      <c r="B212" s="1130"/>
      <c r="C212" s="1137"/>
      <c r="D212" s="949"/>
      <c r="E212" s="946" t="s">
        <v>608</v>
      </c>
      <c r="F212" s="901"/>
      <c r="G212" s="901"/>
      <c r="H212" s="902"/>
      <c r="I212" s="906" t="s">
        <v>608</v>
      </c>
      <c r="J212" s="937"/>
      <c r="K212" s="907"/>
      <c r="L212" s="907"/>
      <c r="M212" s="908"/>
      <c r="N212" s="932" t="s">
        <v>608</v>
      </c>
      <c r="O212" s="912"/>
      <c r="P212" s="912"/>
      <c r="Q212" s="913"/>
    </row>
    <row r="213" spans="1:17">
      <c r="A213" s="1124"/>
      <c r="B213" s="1130"/>
      <c r="C213" s="1137"/>
      <c r="D213" s="949"/>
      <c r="E213" s="946" t="s">
        <v>608</v>
      </c>
      <c r="F213" s="901"/>
      <c r="G213" s="901"/>
      <c r="H213" s="902"/>
      <c r="I213" s="906" t="s">
        <v>608</v>
      </c>
      <c r="J213" s="937"/>
      <c r="K213" s="907"/>
      <c r="L213" s="907"/>
      <c r="M213" s="908"/>
      <c r="N213" s="932" t="s">
        <v>608</v>
      </c>
      <c r="O213" s="912"/>
      <c r="P213" s="912"/>
      <c r="Q213" s="913"/>
    </row>
    <row r="214" spans="1:17" ht="15.75" thickBot="1">
      <c r="A214" s="1132"/>
      <c r="B214" s="1134"/>
      <c r="C214" s="1137"/>
      <c r="D214" s="950"/>
      <c r="E214" s="947" t="s">
        <v>608</v>
      </c>
      <c r="F214" s="904"/>
      <c r="G214" s="904"/>
      <c r="H214" s="905"/>
      <c r="I214" s="909" t="s">
        <v>608</v>
      </c>
      <c r="J214" s="938"/>
      <c r="K214" s="910"/>
      <c r="L214" s="910"/>
      <c r="M214" s="911"/>
      <c r="N214" s="933" t="s">
        <v>608</v>
      </c>
      <c r="O214" s="914"/>
      <c r="P214" s="914"/>
      <c r="Q214" s="915"/>
    </row>
    <row r="215" spans="1:17">
      <c r="A215" s="1153">
        <v>21</v>
      </c>
      <c r="B215" s="1130" t="s">
        <v>715</v>
      </c>
      <c r="C215" s="1137"/>
      <c r="D215" s="973"/>
      <c r="E215" s="945" t="s">
        <v>608</v>
      </c>
      <c r="F215" s="917"/>
      <c r="G215" s="917"/>
      <c r="H215" s="918"/>
      <c r="I215" s="919" t="s">
        <v>608</v>
      </c>
      <c r="J215" s="936"/>
      <c r="K215" s="920"/>
      <c r="L215" s="920"/>
      <c r="M215" s="921"/>
      <c r="N215" s="960" t="s">
        <v>608</v>
      </c>
      <c r="O215" s="922"/>
      <c r="P215" s="922"/>
      <c r="Q215" s="923"/>
    </row>
    <row r="216" spans="1:17">
      <c r="A216" s="1124"/>
      <c r="B216" s="1130"/>
      <c r="C216" s="1137"/>
      <c r="D216" s="949"/>
      <c r="E216" s="946"/>
      <c r="F216" s="901"/>
      <c r="G216" s="901"/>
      <c r="H216" s="902"/>
      <c r="I216" s="906" t="s">
        <v>608</v>
      </c>
      <c r="J216" s="937"/>
      <c r="K216" s="907"/>
      <c r="L216" s="907"/>
      <c r="M216" s="908"/>
      <c r="N216" s="932" t="s">
        <v>608</v>
      </c>
      <c r="O216" s="912"/>
      <c r="P216" s="912"/>
      <c r="Q216" s="913"/>
    </row>
    <row r="217" spans="1:17">
      <c r="A217" s="1124"/>
      <c r="B217" s="1130"/>
      <c r="C217" s="1137"/>
      <c r="D217" s="949"/>
      <c r="E217" s="946" t="s">
        <v>608</v>
      </c>
      <c r="F217" s="901"/>
      <c r="G217" s="901"/>
      <c r="H217" s="902"/>
      <c r="I217" s="906" t="s">
        <v>608</v>
      </c>
      <c r="J217" s="937"/>
      <c r="K217" s="907"/>
      <c r="L217" s="907"/>
      <c r="M217" s="908"/>
      <c r="N217" s="932" t="s">
        <v>608</v>
      </c>
      <c r="O217" s="912"/>
      <c r="P217" s="912"/>
      <c r="Q217" s="913"/>
    </row>
    <row r="218" spans="1:17">
      <c r="A218" s="1124"/>
      <c r="B218" s="1130"/>
      <c r="C218" s="1137"/>
      <c r="D218" s="949"/>
      <c r="E218" s="946" t="s">
        <v>608</v>
      </c>
      <c r="F218" s="901"/>
      <c r="G218" s="901"/>
      <c r="H218" s="902"/>
      <c r="I218" s="906" t="s">
        <v>608</v>
      </c>
      <c r="J218" s="937"/>
      <c r="K218" s="907"/>
      <c r="L218" s="907"/>
      <c r="M218" s="908"/>
      <c r="N218" s="932" t="s">
        <v>608</v>
      </c>
      <c r="O218" s="912"/>
      <c r="P218" s="912"/>
      <c r="Q218" s="913"/>
    </row>
    <row r="219" spans="1:17" ht="15.75" thickBot="1">
      <c r="A219" s="1132"/>
      <c r="B219" s="1134"/>
      <c r="C219" s="1138"/>
      <c r="D219" s="950"/>
      <c r="E219" s="947" t="s">
        <v>608</v>
      </c>
      <c r="F219" s="904"/>
      <c r="G219" s="904"/>
      <c r="H219" s="905"/>
      <c r="I219" s="909" t="s">
        <v>608</v>
      </c>
      <c r="J219" s="938"/>
      <c r="K219" s="910"/>
      <c r="L219" s="910"/>
      <c r="M219" s="911"/>
      <c r="N219" s="933" t="s">
        <v>608</v>
      </c>
      <c r="O219" s="914"/>
      <c r="P219" s="914"/>
      <c r="Q219" s="915"/>
    </row>
    <row r="220" spans="1:17" ht="22.5" customHeight="1" thickBot="1">
      <c r="A220" s="1092"/>
      <c r="B220" s="1163" t="s">
        <v>844</v>
      </c>
      <c r="C220" s="1164"/>
      <c r="D220" s="1093">
        <f>SUM(D165:D219)</f>
        <v>0</v>
      </c>
      <c r="E220" s="1165"/>
      <c r="F220" s="1166"/>
      <c r="G220" s="1166"/>
      <c r="H220" s="1166"/>
      <c r="I220" s="1166"/>
      <c r="J220" s="1166"/>
      <c r="K220" s="1166"/>
      <c r="L220" s="1166"/>
      <c r="M220" s="1166"/>
      <c r="N220" s="1166"/>
      <c r="O220" s="1166"/>
      <c r="P220" s="1166"/>
      <c r="Q220" s="1167"/>
    </row>
    <row r="221" spans="1:17" ht="14.25" customHeight="1">
      <c r="A221" s="1037"/>
      <c r="B221" s="1038"/>
      <c r="C221" s="1048"/>
      <c r="D221" s="1038"/>
      <c r="E221" s="1038"/>
      <c r="F221" s="1038"/>
      <c r="G221" s="1038"/>
      <c r="H221" s="1038"/>
      <c r="I221" s="1038"/>
      <c r="J221" s="1038"/>
      <c r="K221" s="1038"/>
      <c r="L221" s="1038"/>
      <c r="M221" s="1038"/>
      <c r="N221" s="1038"/>
      <c r="O221" s="1038"/>
      <c r="P221" s="1038"/>
      <c r="Q221" s="1038"/>
    </row>
    <row r="222" spans="1:17" ht="60.75" customHeight="1" thickBot="1">
      <c r="A222" s="1139" t="s">
        <v>786</v>
      </c>
      <c r="B222" s="1140"/>
      <c r="C222" s="1141"/>
      <c r="D222" s="1140"/>
      <c r="E222" s="1140"/>
      <c r="F222" s="1140"/>
      <c r="G222" s="1140"/>
      <c r="H222" s="1140"/>
      <c r="I222" s="1140"/>
      <c r="J222" s="1140"/>
      <c r="K222" s="1140"/>
      <c r="L222" s="1140"/>
      <c r="M222" s="1140"/>
      <c r="N222" s="1140"/>
      <c r="O222" s="1140"/>
      <c r="P222" s="1140"/>
      <c r="Q222" s="1142"/>
    </row>
    <row r="223" spans="1:17" ht="28.5" customHeight="1">
      <c r="A223" s="1143" t="s">
        <v>569</v>
      </c>
      <c r="B223" s="1145" t="s">
        <v>689</v>
      </c>
      <c r="C223" s="1135" t="s">
        <v>607</v>
      </c>
      <c r="D223" s="1147" t="s">
        <v>720</v>
      </c>
      <c r="E223" s="1149" t="s">
        <v>690</v>
      </c>
      <c r="F223" s="1150"/>
      <c r="G223" s="1150"/>
      <c r="H223" s="1151"/>
      <c r="I223" s="1149" t="s">
        <v>692</v>
      </c>
      <c r="J223" s="1152"/>
      <c r="K223" s="1150"/>
      <c r="L223" s="1150"/>
      <c r="M223" s="1151"/>
      <c r="N223" s="1152" t="s">
        <v>693</v>
      </c>
      <c r="O223" s="1150"/>
      <c r="P223" s="1150"/>
      <c r="Q223" s="1151"/>
    </row>
    <row r="224" spans="1:17" ht="90.75" customHeight="1" thickBot="1">
      <c r="A224" s="1144"/>
      <c r="B224" s="1146"/>
      <c r="C224" s="1158"/>
      <c r="D224" s="1177"/>
      <c r="E224" s="928" t="s">
        <v>721</v>
      </c>
      <c r="F224" s="924" t="s">
        <v>737</v>
      </c>
      <c r="G224" s="924" t="s">
        <v>722</v>
      </c>
      <c r="H224" s="929" t="s">
        <v>691</v>
      </c>
      <c r="I224" s="934" t="s">
        <v>723</v>
      </c>
      <c r="J224" s="925" t="s">
        <v>738</v>
      </c>
      <c r="K224" s="925" t="s">
        <v>724</v>
      </c>
      <c r="L224" s="925" t="s">
        <v>736</v>
      </c>
      <c r="M224" s="935" t="s">
        <v>691</v>
      </c>
      <c r="N224" s="930" t="s">
        <v>725</v>
      </c>
      <c r="O224" s="926" t="s">
        <v>716</v>
      </c>
      <c r="P224" s="926" t="s">
        <v>717</v>
      </c>
      <c r="Q224" s="927" t="s">
        <v>694</v>
      </c>
    </row>
    <row r="225" spans="1:17">
      <c r="A225" s="1131">
        <v>1</v>
      </c>
      <c r="B225" s="1171" t="s">
        <v>695</v>
      </c>
      <c r="C225" s="1173" t="s">
        <v>787</v>
      </c>
      <c r="D225" s="961"/>
      <c r="E225" s="962" t="s">
        <v>608</v>
      </c>
      <c r="F225" s="963"/>
      <c r="G225" s="963"/>
      <c r="H225" s="964">
        <f>G225*F225</f>
        <v>0</v>
      </c>
      <c r="I225" s="965" t="s">
        <v>608</v>
      </c>
      <c r="J225" s="966"/>
      <c r="K225" s="967"/>
      <c r="L225" s="967"/>
      <c r="M225" s="968"/>
      <c r="N225" s="969" t="s">
        <v>608</v>
      </c>
      <c r="O225" s="970"/>
      <c r="P225" s="970"/>
      <c r="Q225" s="971">
        <f>O225*P225</f>
        <v>0</v>
      </c>
    </row>
    <row r="226" spans="1:17">
      <c r="A226" s="1124"/>
      <c r="B226" s="1126"/>
      <c r="C226" s="1137"/>
      <c r="D226" s="948"/>
      <c r="E226" s="946" t="s">
        <v>608</v>
      </c>
      <c r="F226" s="901"/>
      <c r="G226" s="901"/>
      <c r="H226" s="902"/>
      <c r="I226" s="906" t="s">
        <v>608</v>
      </c>
      <c r="J226" s="937"/>
      <c r="K226" s="907"/>
      <c r="L226" s="907"/>
      <c r="M226" s="908"/>
      <c r="N226" s="932" t="s">
        <v>608</v>
      </c>
      <c r="O226" s="912"/>
      <c r="P226" s="912"/>
      <c r="Q226" s="913"/>
    </row>
    <row r="227" spans="1:17">
      <c r="A227" s="1124"/>
      <c r="B227" s="1126"/>
      <c r="C227" s="1137"/>
      <c r="D227" s="948"/>
      <c r="E227" s="946" t="s">
        <v>608</v>
      </c>
      <c r="F227" s="901"/>
      <c r="G227" s="901"/>
      <c r="H227" s="902"/>
      <c r="I227" s="906" t="s">
        <v>608</v>
      </c>
      <c r="J227" s="937"/>
      <c r="K227" s="907"/>
      <c r="L227" s="907"/>
      <c r="M227" s="908"/>
      <c r="N227" s="932" t="s">
        <v>608</v>
      </c>
      <c r="O227" s="912"/>
      <c r="P227" s="912"/>
      <c r="Q227" s="913"/>
    </row>
    <row r="228" spans="1:17">
      <c r="A228" s="1124"/>
      <c r="B228" s="1126"/>
      <c r="C228" s="1137"/>
      <c r="D228" s="948"/>
      <c r="E228" s="946" t="s">
        <v>608</v>
      </c>
      <c r="F228" s="901"/>
      <c r="G228" s="901"/>
      <c r="H228" s="902"/>
      <c r="I228" s="906" t="s">
        <v>608</v>
      </c>
      <c r="J228" s="937"/>
      <c r="K228" s="907"/>
      <c r="L228" s="907"/>
      <c r="M228" s="908"/>
      <c r="N228" s="932" t="s">
        <v>608</v>
      </c>
      <c r="O228" s="912"/>
      <c r="P228" s="912"/>
      <c r="Q228" s="913"/>
    </row>
    <row r="229" spans="1:17" ht="15.75" thickBot="1">
      <c r="A229" s="1132"/>
      <c r="B229" s="1172"/>
      <c r="C229" s="1137"/>
      <c r="D229" s="972"/>
      <c r="E229" s="947" t="s">
        <v>608</v>
      </c>
      <c r="F229" s="904"/>
      <c r="G229" s="904"/>
      <c r="H229" s="905"/>
      <c r="I229" s="909" t="s">
        <v>608</v>
      </c>
      <c r="J229" s="938"/>
      <c r="K229" s="910"/>
      <c r="L229" s="910"/>
      <c r="M229" s="911"/>
      <c r="N229" s="933" t="s">
        <v>608</v>
      </c>
      <c r="O229" s="914"/>
      <c r="P229" s="914"/>
      <c r="Q229" s="915"/>
    </row>
    <row r="230" spans="1:17">
      <c r="A230" s="1131">
        <v>2</v>
      </c>
      <c r="B230" s="1171" t="s">
        <v>696</v>
      </c>
      <c r="C230" s="1137"/>
      <c r="D230" s="961"/>
      <c r="E230" s="962" t="s">
        <v>608</v>
      </c>
      <c r="F230" s="963"/>
      <c r="G230" s="963"/>
      <c r="H230" s="964"/>
      <c r="I230" s="965" t="s">
        <v>608</v>
      </c>
      <c r="J230" s="966"/>
      <c r="K230" s="967"/>
      <c r="L230" s="967"/>
      <c r="M230" s="968"/>
      <c r="N230" s="969" t="s">
        <v>608</v>
      </c>
      <c r="O230" s="970"/>
      <c r="P230" s="970"/>
      <c r="Q230" s="971"/>
    </row>
    <row r="231" spans="1:17">
      <c r="A231" s="1124"/>
      <c r="B231" s="1126"/>
      <c r="C231" s="1137"/>
      <c r="D231" s="948"/>
      <c r="E231" s="946"/>
      <c r="F231" s="901"/>
      <c r="G231" s="901"/>
      <c r="H231" s="902"/>
      <c r="I231" s="906" t="s">
        <v>608</v>
      </c>
      <c r="J231" s="937"/>
      <c r="K231" s="907"/>
      <c r="L231" s="907"/>
      <c r="M231" s="908"/>
      <c r="N231" s="932" t="s">
        <v>608</v>
      </c>
      <c r="O231" s="912"/>
      <c r="P231" s="912"/>
      <c r="Q231" s="913"/>
    </row>
    <row r="232" spans="1:17">
      <c r="A232" s="1124"/>
      <c r="B232" s="1126"/>
      <c r="C232" s="1137"/>
      <c r="D232" s="948"/>
      <c r="E232" s="946" t="s">
        <v>608</v>
      </c>
      <c r="F232" s="901"/>
      <c r="G232" s="901"/>
      <c r="H232" s="902"/>
      <c r="I232" s="906" t="s">
        <v>608</v>
      </c>
      <c r="J232" s="937"/>
      <c r="K232" s="907"/>
      <c r="L232" s="907"/>
      <c r="M232" s="908"/>
      <c r="N232" s="932" t="s">
        <v>608</v>
      </c>
      <c r="O232" s="912"/>
      <c r="P232" s="912"/>
      <c r="Q232" s="913"/>
    </row>
    <row r="233" spans="1:17">
      <c r="A233" s="1124"/>
      <c r="B233" s="1126"/>
      <c r="C233" s="1137"/>
      <c r="D233" s="948"/>
      <c r="E233" s="946" t="s">
        <v>608</v>
      </c>
      <c r="F233" s="901"/>
      <c r="G233" s="901"/>
      <c r="H233" s="902"/>
      <c r="I233" s="906" t="s">
        <v>608</v>
      </c>
      <c r="J233" s="937"/>
      <c r="K233" s="907"/>
      <c r="L233" s="907"/>
      <c r="M233" s="908"/>
      <c r="N233" s="932" t="s">
        <v>608</v>
      </c>
      <c r="O233" s="912"/>
      <c r="P233" s="912"/>
      <c r="Q233" s="913"/>
    </row>
    <row r="234" spans="1:17" ht="15.75" thickBot="1">
      <c r="A234" s="1132"/>
      <c r="B234" s="1172"/>
      <c r="C234" s="1137"/>
      <c r="D234" s="972"/>
      <c r="E234" s="947" t="s">
        <v>608</v>
      </c>
      <c r="F234" s="904"/>
      <c r="G234" s="904"/>
      <c r="H234" s="905"/>
      <c r="I234" s="909" t="s">
        <v>608</v>
      </c>
      <c r="J234" s="938"/>
      <c r="K234" s="910"/>
      <c r="L234" s="910"/>
      <c r="M234" s="911"/>
      <c r="N234" s="933" t="s">
        <v>608</v>
      </c>
      <c r="O234" s="914"/>
      <c r="P234" s="914"/>
      <c r="Q234" s="915"/>
    </row>
    <row r="235" spans="1:17">
      <c r="A235" s="1131">
        <v>3</v>
      </c>
      <c r="B235" s="1171" t="s">
        <v>697</v>
      </c>
      <c r="C235" s="1137"/>
      <c r="D235" s="961"/>
      <c r="E235" s="962" t="s">
        <v>608</v>
      </c>
      <c r="F235" s="963"/>
      <c r="G235" s="963"/>
      <c r="H235" s="964"/>
      <c r="I235" s="965" t="s">
        <v>608</v>
      </c>
      <c r="J235" s="966"/>
      <c r="K235" s="967"/>
      <c r="L235" s="967"/>
      <c r="M235" s="968"/>
      <c r="N235" s="969" t="s">
        <v>608</v>
      </c>
      <c r="O235" s="970"/>
      <c r="P235" s="970"/>
      <c r="Q235" s="971"/>
    </row>
    <row r="236" spans="1:17">
      <c r="A236" s="1124"/>
      <c r="B236" s="1126"/>
      <c r="C236" s="1137"/>
      <c r="D236" s="948"/>
      <c r="E236" s="946" t="s">
        <v>608</v>
      </c>
      <c r="F236" s="901"/>
      <c r="G236" s="901"/>
      <c r="H236" s="902"/>
      <c r="I236" s="906" t="s">
        <v>608</v>
      </c>
      <c r="J236" s="937"/>
      <c r="K236" s="907"/>
      <c r="L236" s="907"/>
      <c r="M236" s="908"/>
      <c r="N236" s="932" t="s">
        <v>608</v>
      </c>
      <c r="O236" s="912"/>
      <c r="P236" s="912"/>
      <c r="Q236" s="913"/>
    </row>
    <row r="237" spans="1:17">
      <c r="A237" s="1124"/>
      <c r="B237" s="1126"/>
      <c r="C237" s="1137"/>
      <c r="D237" s="948"/>
      <c r="E237" s="946" t="s">
        <v>608</v>
      </c>
      <c r="F237" s="901"/>
      <c r="G237" s="901"/>
      <c r="H237" s="902"/>
      <c r="I237" s="906" t="s">
        <v>608</v>
      </c>
      <c r="J237" s="937"/>
      <c r="K237" s="907"/>
      <c r="L237" s="907"/>
      <c r="M237" s="908"/>
      <c r="N237" s="932" t="s">
        <v>608</v>
      </c>
      <c r="O237" s="912"/>
      <c r="P237" s="912"/>
      <c r="Q237" s="913"/>
    </row>
    <row r="238" spans="1:17">
      <c r="A238" s="1124"/>
      <c r="B238" s="1126"/>
      <c r="C238" s="1137"/>
      <c r="D238" s="948"/>
      <c r="E238" s="946" t="s">
        <v>608</v>
      </c>
      <c r="F238" s="901"/>
      <c r="G238" s="901"/>
      <c r="H238" s="902"/>
      <c r="I238" s="906" t="s">
        <v>608</v>
      </c>
      <c r="J238" s="937"/>
      <c r="K238" s="907"/>
      <c r="L238" s="907"/>
      <c r="M238" s="908"/>
      <c r="N238" s="932" t="s">
        <v>608</v>
      </c>
      <c r="O238" s="912"/>
      <c r="P238" s="912"/>
      <c r="Q238" s="913"/>
    </row>
    <row r="239" spans="1:17" ht="15.75" thickBot="1">
      <c r="A239" s="1132"/>
      <c r="B239" s="1172"/>
      <c r="C239" s="1137"/>
      <c r="D239" s="972"/>
      <c r="E239" s="947" t="s">
        <v>608</v>
      </c>
      <c r="F239" s="904"/>
      <c r="G239" s="904"/>
      <c r="H239" s="905"/>
      <c r="I239" s="909" t="s">
        <v>608</v>
      </c>
      <c r="J239" s="938"/>
      <c r="K239" s="910"/>
      <c r="L239" s="910"/>
      <c r="M239" s="911"/>
      <c r="N239" s="933" t="s">
        <v>608</v>
      </c>
      <c r="O239" s="914"/>
      <c r="P239" s="914"/>
      <c r="Q239" s="915"/>
    </row>
    <row r="240" spans="1:17">
      <c r="A240" s="1131">
        <v>4</v>
      </c>
      <c r="B240" s="1133" t="s">
        <v>698</v>
      </c>
      <c r="C240" s="1137"/>
      <c r="D240" s="974"/>
      <c r="E240" s="962" t="s">
        <v>608</v>
      </c>
      <c r="F240" s="963"/>
      <c r="G240" s="963"/>
      <c r="H240" s="964"/>
      <c r="I240" s="965" t="s">
        <v>608</v>
      </c>
      <c r="J240" s="966"/>
      <c r="K240" s="967"/>
      <c r="L240" s="967"/>
      <c r="M240" s="968"/>
      <c r="N240" s="969" t="s">
        <v>608</v>
      </c>
      <c r="O240" s="970"/>
      <c r="P240" s="970"/>
      <c r="Q240" s="971"/>
    </row>
    <row r="241" spans="1:17">
      <c r="A241" s="1124"/>
      <c r="B241" s="1130"/>
      <c r="C241" s="1137"/>
      <c r="D241" s="949"/>
      <c r="E241" s="946"/>
      <c r="F241" s="901"/>
      <c r="G241" s="901"/>
      <c r="H241" s="902"/>
      <c r="I241" s="906" t="s">
        <v>608</v>
      </c>
      <c r="J241" s="937"/>
      <c r="K241" s="907"/>
      <c r="L241" s="907"/>
      <c r="M241" s="908"/>
      <c r="N241" s="932" t="s">
        <v>608</v>
      </c>
      <c r="O241" s="912"/>
      <c r="P241" s="912"/>
      <c r="Q241" s="913"/>
    </row>
    <row r="242" spans="1:17">
      <c r="A242" s="1124"/>
      <c r="B242" s="1130"/>
      <c r="C242" s="1137"/>
      <c r="D242" s="949"/>
      <c r="E242" s="946" t="s">
        <v>608</v>
      </c>
      <c r="F242" s="901"/>
      <c r="G242" s="901"/>
      <c r="H242" s="902"/>
      <c r="I242" s="906" t="s">
        <v>608</v>
      </c>
      <c r="J242" s="937"/>
      <c r="K242" s="907"/>
      <c r="L242" s="907"/>
      <c r="M242" s="908"/>
      <c r="N242" s="932" t="s">
        <v>608</v>
      </c>
      <c r="O242" s="912"/>
      <c r="P242" s="912"/>
      <c r="Q242" s="913"/>
    </row>
    <row r="243" spans="1:17">
      <c r="A243" s="1124"/>
      <c r="B243" s="1130"/>
      <c r="C243" s="1137"/>
      <c r="D243" s="949"/>
      <c r="E243" s="946" t="s">
        <v>608</v>
      </c>
      <c r="F243" s="901"/>
      <c r="G243" s="901"/>
      <c r="H243" s="902"/>
      <c r="I243" s="906" t="s">
        <v>608</v>
      </c>
      <c r="J243" s="937"/>
      <c r="K243" s="907"/>
      <c r="L243" s="907"/>
      <c r="M243" s="908"/>
      <c r="N243" s="932" t="s">
        <v>608</v>
      </c>
      <c r="O243" s="912"/>
      <c r="P243" s="912"/>
      <c r="Q243" s="913"/>
    </row>
    <row r="244" spans="1:17" ht="15.75" thickBot="1">
      <c r="A244" s="1132"/>
      <c r="B244" s="1134"/>
      <c r="C244" s="1137"/>
      <c r="D244" s="950"/>
      <c r="E244" s="947" t="s">
        <v>608</v>
      </c>
      <c r="F244" s="904"/>
      <c r="G244" s="904"/>
      <c r="H244" s="905"/>
      <c r="I244" s="909" t="s">
        <v>608</v>
      </c>
      <c r="J244" s="938"/>
      <c r="K244" s="910"/>
      <c r="L244" s="910"/>
      <c r="M244" s="911"/>
      <c r="N244" s="933" t="s">
        <v>608</v>
      </c>
      <c r="O244" s="914"/>
      <c r="P244" s="914"/>
      <c r="Q244" s="915"/>
    </row>
    <row r="245" spans="1:17">
      <c r="A245" s="1131">
        <v>5</v>
      </c>
      <c r="B245" s="1171" t="s">
        <v>699</v>
      </c>
      <c r="C245" s="1137"/>
      <c r="D245" s="961"/>
      <c r="E245" s="962" t="s">
        <v>608</v>
      </c>
      <c r="F245" s="963"/>
      <c r="G245" s="963"/>
      <c r="H245" s="964"/>
      <c r="I245" s="965" t="s">
        <v>608</v>
      </c>
      <c r="J245" s="966"/>
      <c r="K245" s="967"/>
      <c r="L245" s="967"/>
      <c r="M245" s="968"/>
      <c r="N245" s="969" t="s">
        <v>608</v>
      </c>
      <c r="O245" s="970"/>
      <c r="P245" s="970"/>
      <c r="Q245" s="971"/>
    </row>
    <row r="246" spans="1:17">
      <c r="A246" s="1124"/>
      <c r="B246" s="1126"/>
      <c r="C246" s="1137"/>
      <c r="D246" s="948"/>
      <c r="E246" s="946"/>
      <c r="F246" s="901"/>
      <c r="G246" s="901"/>
      <c r="H246" s="902"/>
      <c r="I246" s="906" t="s">
        <v>608</v>
      </c>
      <c r="J246" s="937"/>
      <c r="K246" s="907"/>
      <c r="L246" s="907"/>
      <c r="M246" s="908"/>
      <c r="N246" s="932" t="s">
        <v>608</v>
      </c>
      <c r="O246" s="912"/>
      <c r="P246" s="912"/>
      <c r="Q246" s="913"/>
    </row>
    <row r="247" spans="1:17">
      <c r="A247" s="1124"/>
      <c r="B247" s="1126"/>
      <c r="C247" s="1137"/>
      <c r="D247" s="948"/>
      <c r="E247" s="946" t="s">
        <v>608</v>
      </c>
      <c r="F247" s="901"/>
      <c r="G247" s="901"/>
      <c r="H247" s="902"/>
      <c r="I247" s="906" t="s">
        <v>608</v>
      </c>
      <c r="J247" s="937"/>
      <c r="K247" s="907"/>
      <c r="L247" s="907"/>
      <c r="M247" s="908"/>
      <c r="N247" s="932" t="s">
        <v>608</v>
      </c>
      <c r="O247" s="912"/>
      <c r="P247" s="912"/>
      <c r="Q247" s="913"/>
    </row>
    <row r="248" spans="1:17">
      <c r="A248" s="1124"/>
      <c r="B248" s="1126"/>
      <c r="C248" s="1137"/>
      <c r="D248" s="948"/>
      <c r="E248" s="946" t="s">
        <v>608</v>
      </c>
      <c r="F248" s="901"/>
      <c r="G248" s="901"/>
      <c r="H248" s="902"/>
      <c r="I248" s="906" t="s">
        <v>608</v>
      </c>
      <c r="J248" s="937"/>
      <c r="K248" s="907"/>
      <c r="L248" s="907"/>
      <c r="M248" s="908"/>
      <c r="N248" s="932" t="s">
        <v>608</v>
      </c>
      <c r="O248" s="912"/>
      <c r="P248" s="912"/>
      <c r="Q248" s="913"/>
    </row>
    <row r="249" spans="1:17" ht="15.75" thickBot="1">
      <c r="A249" s="1132"/>
      <c r="B249" s="1172"/>
      <c r="C249" s="1137"/>
      <c r="D249" s="972"/>
      <c r="E249" s="947" t="s">
        <v>608</v>
      </c>
      <c r="F249" s="904"/>
      <c r="G249" s="904"/>
      <c r="H249" s="905"/>
      <c r="I249" s="909" t="s">
        <v>608</v>
      </c>
      <c r="J249" s="938"/>
      <c r="K249" s="910"/>
      <c r="L249" s="910"/>
      <c r="M249" s="911"/>
      <c r="N249" s="933" t="s">
        <v>608</v>
      </c>
      <c r="O249" s="914"/>
      <c r="P249" s="914"/>
      <c r="Q249" s="915"/>
    </row>
    <row r="250" spans="1:17">
      <c r="A250" s="1131">
        <v>6</v>
      </c>
      <c r="B250" s="1171" t="s">
        <v>700</v>
      </c>
      <c r="C250" s="1137"/>
      <c r="D250" s="961"/>
      <c r="E250" s="962" t="s">
        <v>608</v>
      </c>
      <c r="F250" s="963"/>
      <c r="G250" s="963"/>
      <c r="H250" s="964"/>
      <c r="I250" s="965" t="s">
        <v>608</v>
      </c>
      <c r="J250" s="966"/>
      <c r="K250" s="967"/>
      <c r="L250" s="967"/>
      <c r="M250" s="968"/>
      <c r="N250" s="969" t="s">
        <v>608</v>
      </c>
      <c r="O250" s="970"/>
      <c r="P250" s="970"/>
      <c r="Q250" s="971"/>
    </row>
    <row r="251" spans="1:17">
      <c r="A251" s="1124"/>
      <c r="B251" s="1126"/>
      <c r="C251" s="1137"/>
      <c r="D251" s="948"/>
      <c r="E251" s="946"/>
      <c r="F251" s="901"/>
      <c r="G251" s="901"/>
      <c r="H251" s="902"/>
      <c r="I251" s="906" t="s">
        <v>608</v>
      </c>
      <c r="J251" s="937"/>
      <c r="K251" s="907"/>
      <c r="L251" s="907"/>
      <c r="M251" s="908"/>
      <c r="N251" s="932" t="s">
        <v>608</v>
      </c>
      <c r="O251" s="912"/>
      <c r="P251" s="912"/>
      <c r="Q251" s="913"/>
    </row>
    <row r="252" spans="1:17">
      <c r="A252" s="1124"/>
      <c r="B252" s="1126"/>
      <c r="C252" s="1137"/>
      <c r="D252" s="948"/>
      <c r="E252" s="946" t="s">
        <v>608</v>
      </c>
      <c r="F252" s="901"/>
      <c r="G252" s="901"/>
      <c r="H252" s="902"/>
      <c r="I252" s="906" t="s">
        <v>608</v>
      </c>
      <c r="J252" s="937"/>
      <c r="K252" s="907"/>
      <c r="L252" s="907"/>
      <c r="M252" s="908"/>
      <c r="N252" s="932" t="s">
        <v>608</v>
      </c>
      <c r="O252" s="912"/>
      <c r="P252" s="912"/>
      <c r="Q252" s="913"/>
    </row>
    <row r="253" spans="1:17">
      <c r="A253" s="1124"/>
      <c r="B253" s="1126"/>
      <c r="C253" s="1137"/>
      <c r="D253" s="948"/>
      <c r="E253" s="946" t="s">
        <v>608</v>
      </c>
      <c r="F253" s="901"/>
      <c r="G253" s="901"/>
      <c r="H253" s="902"/>
      <c r="I253" s="906" t="s">
        <v>608</v>
      </c>
      <c r="J253" s="937"/>
      <c r="K253" s="907"/>
      <c r="L253" s="907"/>
      <c r="M253" s="908"/>
      <c r="N253" s="932" t="s">
        <v>608</v>
      </c>
      <c r="O253" s="912"/>
      <c r="P253" s="912"/>
      <c r="Q253" s="913"/>
    </row>
    <row r="254" spans="1:17" ht="15.75" thickBot="1">
      <c r="A254" s="1132"/>
      <c r="B254" s="1172"/>
      <c r="C254" s="1137"/>
      <c r="D254" s="972"/>
      <c r="E254" s="947" t="s">
        <v>608</v>
      </c>
      <c r="F254" s="904"/>
      <c r="G254" s="904"/>
      <c r="H254" s="905"/>
      <c r="I254" s="909" t="s">
        <v>608</v>
      </c>
      <c r="J254" s="938"/>
      <c r="K254" s="910"/>
      <c r="L254" s="910"/>
      <c r="M254" s="911"/>
      <c r="N254" s="933" t="s">
        <v>608</v>
      </c>
      <c r="O254" s="914"/>
      <c r="P254" s="914"/>
      <c r="Q254" s="915"/>
    </row>
    <row r="255" spans="1:17">
      <c r="A255" s="1131">
        <v>7</v>
      </c>
      <c r="B255" s="1171" t="s">
        <v>701</v>
      </c>
      <c r="C255" s="1137"/>
      <c r="D255" s="961"/>
      <c r="E255" s="962" t="s">
        <v>608</v>
      </c>
      <c r="F255" s="963"/>
      <c r="G255" s="963"/>
      <c r="H255" s="964"/>
      <c r="I255" s="965" t="s">
        <v>608</v>
      </c>
      <c r="J255" s="966"/>
      <c r="K255" s="967"/>
      <c r="L255" s="967"/>
      <c r="M255" s="968"/>
      <c r="N255" s="969" t="s">
        <v>608</v>
      </c>
      <c r="O255" s="970"/>
      <c r="P255" s="970"/>
      <c r="Q255" s="971"/>
    </row>
    <row r="256" spans="1:17">
      <c r="A256" s="1124"/>
      <c r="B256" s="1126"/>
      <c r="C256" s="1137"/>
      <c r="D256" s="948"/>
      <c r="E256" s="946"/>
      <c r="F256" s="901"/>
      <c r="G256" s="901"/>
      <c r="H256" s="902"/>
      <c r="I256" s="906" t="s">
        <v>608</v>
      </c>
      <c r="J256" s="937"/>
      <c r="K256" s="907"/>
      <c r="L256" s="907"/>
      <c r="M256" s="908"/>
      <c r="N256" s="932" t="s">
        <v>608</v>
      </c>
      <c r="O256" s="912"/>
      <c r="P256" s="912"/>
      <c r="Q256" s="913"/>
    </row>
    <row r="257" spans="1:17">
      <c r="A257" s="1124"/>
      <c r="B257" s="1126"/>
      <c r="C257" s="1137"/>
      <c r="D257" s="948"/>
      <c r="E257" s="946" t="s">
        <v>608</v>
      </c>
      <c r="F257" s="901"/>
      <c r="G257" s="901"/>
      <c r="H257" s="902"/>
      <c r="I257" s="906" t="s">
        <v>608</v>
      </c>
      <c r="J257" s="937"/>
      <c r="K257" s="907"/>
      <c r="L257" s="907"/>
      <c r="M257" s="908"/>
      <c r="N257" s="932" t="s">
        <v>608</v>
      </c>
      <c r="O257" s="912"/>
      <c r="P257" s="912"/>
      <c r="Q257" s="913"/>
    </row>
    <row r="258" spans="1:17">
      <c r="A258" s="1124"/>
      <c r="B258" s="1126"/>
      <c r="C258" s="1137"/>
      <c r="D258" s="948"/>
      <c r="E258" s="946" t="s">
        <v>608</v>
      </c>
      <c r="F258" s="901"/>
      <c r="G258" s="901"/>
      <c r="H258" s="902"/>
      <c r="I258" s="906" t="s">
        <v>608</v>
      </c>
      <c r="J258" s="937"/>
      <c r="K258" s="907"/>
      <c r="L258" s="907"/>
      <c r="M258" s="908"/>
      <c r="N258" s="932" t="s">
        <v>608</v>
      </c>
      <c r="O258" s="912"/>
      <c r="P258" s="912"/>
      <c r="Q258" s="913"/>
    </row>
    <row r="259" spans="1:17" ht="15.75" thickBot="1">
      <c r="A259" s="1132"/>
      <c r="B259" s="1172"/>
      <c r="C259" s="1137"/>
      <c r="D259" s="972"/>
      <c r="E259" s="947" t="s">
        <v>608</v>
      </c>
      <c r="F259" s="904"/>
      <c r="G259" s="904"/>
      <c r="H259" s="905"/>
      <c r="I259" s="909" t="s">
        <v>608</v>
      </c>
      <c r="J259" s="938"/>
      <c r="K259" s="910"/>
      <c r="L259" s="910"/>
      <c r="M259" s="911"/>
      <c r="N259" s="933" t="s">
        <v>608</v>
      </c>
      <c r="O259" s="914"/>
      <c r="P259" s="914"/>
      <c r="Q259" s="915"/>
    </row>
    <row r="260" spans="1:17">
      <c r="A260" s="1131">
        <v>8</v>
      </c>
      <c r="B260" s="1133" t="s">
        <v>702</v>
      </c>
      <c r="C260" s="1137"/>
      <c r="D260" s="974"/>
      <c r="E260" s="962" t="s">
        <v>608</v>
      </c>
      <c r="F260" s="963"/>
      <c r="G260" s="963"/>
      <c r="H260" s="964"/>
      <c r="I260" s="965" t="s">
        <v>608</v>
      </c>
      <c r="J260" s="966"/>
      <c r="K260" s="967"/>
      <c r="L260" s="967"/>
      <c r="M260" s="968"/>
      <c r="N260" s="969" t="s">
        <v>608</v>
      </c>
      <c r="O260" s="970"/>
      <c r="P260" s="970"/>
      <c r="Q260" s="971"/>
    </row>
    <row r="261" spans="1:17">
      <c r="A261" s="1124"/>
      <c r="B261" s="1130"/>
      <c r="C261" s="1137"/>
      <c r="D261" s="949"/>
      <c r="E261" s="946" t="s">
        <v>608</v>
      </c>
      <c r="F261" s="901"/>
      <c r="G261" s="901"/>
      <c r="H261" s="902"/>
      <c r="I261" s="906" t="s">
        <v>608</v>
      </c>
      <c r="J261" s="937"/>
      <c r="K261" s="907"/>
      <c r="L261" s="907"/>
      <c r="M261" s="908"/>
      <c r="N261" s="932" t="s">
        <v>608</v>
      </c>
      <c r="O261" s="912"/>
      <c r="P261" s="912"/>
      <c r="Q261" s="913"/>
    </row>
    <row r="262" spans="1:17">
      <c r="A262" s="1124"/>
      <c r="B262" s="1130"/>
      <c r="C262" s="1137"/>
      <c r="D262" s="949"/>
      <c r="E262" s="946" t="s">
        <v>608</v>
      </c>
      <c r="F262" s="901"/>
      <c r="G262" s="901"/>
      <c r="H262" s="902"/>
      <c r="I262" s="906" t="s">
        <v>608</v>
      </c>
      <c r="J262" s="937"/>
      <c r="K262" s="907"/>
      <c r="L262" s="907"/>
      <c r="M262" s="908"/>
      <c r="N262" s="932" t="s">
        <v>608</v>
      </c>
      <c r="O262" s="912"/>
      <c r="P262" s="912"/>
      <c r="Q262" s="913"/>
    </row>
    <row r="263" spans="1:17">
      <c r="A263" s="1124"/>
      <c r="B263" s="1130"/>
      <c r="C263" s="1137"/>
      <c r="D263" s="949"/>
      <c r="E263" s="946" t="s">
        <v>608</v>
      </c>
      <c r="F263" s="901"/>
      <c r="G263" s="901"/>
      <c r="H263" s="902"/>
      <c r="I263" s="906" t="s">
        <v>608</v>
      </c>
      <c r="J263" s="937"/>
      <c r="K263" s="907"/>
      <c r="L263" s="907"/>
      <c r="M263" s="908"/>
      <c r="N263" s="932" t="s">
        <v>608</v>
      </c>
      <c r="O263" s="912"/>
      <c r="P263" s="912"/>
      <c r="Q263" s="913"/>
    </row>
    <row r="264" spans="1:17" ht="15.75" thickBot="1">
      <c r="A264" s="1132"/>
      <c r="B264" s="1134"/>
      <c r="C264" s="1137"/>
      <c r="D264" s="950"/>
      <c r="E264" s="947" t="s">
        <v>608</v>
      </c>
      <c r="F264" s="904"/>
      <c r="G264" s="904"/>
      <c r="H264" s="905"/>
      <c r="I264" s="909" t="s">
        <v>608</v>
      </c>
      <c r="J264" s="938"/>
      <c r="K264" s="910"/>
      <c r="L264" s="910"/>
      <c r="M264" s="911"/>
      <c r="N264" s="933" t="s">
        <v>608</v>
      </c>
      <c r="O264" s="914"/>
      <c r="P264" s="914"/>
      <c r="Q264" s="915"/>
    </row>
    <row r="265" spans="1:17">
      <c r="A265" s="1131">
        <v>19</v>
      </c>
      <c r="B265" s="1133" t="s">
        <v>713</v>
      </c>
      <c r="C265" s="1137"/>
      <c r="D265" s="974"/>
      <c r="E265" s="962" t="s">
        <v>608</v>
      </c>
      <c r="F265" s="963"/>
      <c r="G265" s="963"/>
      <c r="H265" s="964"/>
      <c r="I265" s="965" t="s">
        <v>608</v>
      </c>
      <c r="J265" s="966"/>
      <c r="K265" s="967"/>
      <c r="L265" s="967"/>
      <c r="M265" s="968"/>
      <c r="N265" s="969" t="s">
        <v>608</v>
      </c>
      <c r="O265" s="970"/>
      <c r="P265" s="970"/>
      <c r="Q265" s="971"/>
    </row>
    <row r="266" spans="1:17">
      <c r="A266" s="1124"/>
      <c r="B266" s="1130"/>
      <c r="C266" s="1137"/>
      <c r="D266" s="949"/>
      <c r="E266" s="946"/>
      <c r="F266" s="901"/>
      <c r="G266" s="901"/>
      <c r="H266" s="902"/>
      <c r="I266" s="906" t="s">
        <v>608</v>
      </c>
      <c r="J266" s="937"/>
      <c r="K266" s="907"/>
      <c r="L266" s="907"/>
      <c r="M266" s="908"/>
      <c r="N266" s="932" t="s">
        <v>608</v>
      </c>
      <c r="O266" s="912"/>
      <c r="P266" s="912"/>
      <c r="Q266" s="913"/>
    </row>
    <row r="267" spans="1:17">
      <c r="A267" s="1124"/>
      <c r="B267" s="1130"/>
      <c r="C267" s="1137"/>
      <c r="D267" s="949"/>
      <c r="E267" s="946" t="s">
        <v>608</v>
      </c>
      <c r="F267" s="901"/>
      <c r="G267" s="901"/>
      <c r="H267" s="902"/>
      <c r="I267" s="906" t="s">
        <v>608</v>
      </c>
      <c r="J267" s="937"/>
      <c r="K267" s="907"/>
      <c r="L267" s="907"/>
      <c r="M267" s="908"/>
      <c r="N267" s="932" t="s">
        <v>608</v>
      </c>
      <c r="O267" s="912"/>
      <c r="P267" s="912"/>
      <c r="Q267" s="913"/>
    </row>
    <row r="268" spans="1:17">
      <c r="A268" s="1124"/>
      <c r="B268" s="1130"/>
      <c r="C268" s="1137"/>
      <c r="D268" s="949"/>
      <c r="E268" s="946" t="s">
        <v>608</v>
      </c>
      <c r="F268" s="901"/>
      <c r="G268" s="901"/>
      <c r="H268" s="902"/>
      <c r="I268" s="906" t="s">
        <v>608</v>
      </c>
      <c r="J268" s="937"/>
      <c r="K268" s="907"/>
      <c r="L268" s="907"/>
      <c r="M268" s="908"/>
      <c r="N268" s="932" t="s">
        <v>608</v>
      </c>
      <c r="O268" s="912"/>
      <c r="P268" s="912"/>
      <c r="Q268" s="913"/>
    </row>
    <row r="269" spans="1:17" ht="15.75" thickBot="1">
      <c r="A269" s="1132"/>
      <c r="B269" s="1134"/>
      <c r="C269" s="1137"/>
      <c r="D269" s="950"/>
      <c r="E269" s="947" t="s">
        <v>608</v>
      </c>
      <c r="F269" s="904"/>
      <c r="G269" s="904"/>
      <c r="H269" s="905"/>
      <c r="I269" s="909" t="s">
        <v>608</v>
      </c>
      <c r="J269" s="938"/>
      <c r="K269" s="910"/>
      <c r="L269" s="910"/>
      <c r="M269" s="911"/>
      <c r="N269" s="933" t="s">
        <v>608</v>
      </c>
      <c r="O269" s="914"/>
      <c r="P269" s="914"/>
      <c r="Q269" s="915"/>
    </row>
    <row r="270" spans="1:17">
      <c r="A270" s="1131">
        <v>20</v>
      </c>
      <c r="B270" s="1133" t="s">
        <v>714</v>
      </c>
      <c r="C270" s="1137"/>
      <c r="D270" s="974"/>
      <c r="E270" s="962" t="s">
        <v>608</v>
      </c>
      <c r="F270" s="963"/>
      <c r="G270" s="963"/>
      <c r="H270" s="964"/>
      <c r="I270" s="965" t="s">
        <v>608</v>
      </c>
      <c r="J270" s="966"/>
      <c r="K270" s="967"/>
      <c r="L270" s="967"/>
      <c r="M270" s="968"/>
      <c r="N270" s="969" t="s">
        <v>608</v>
      </c>
      <c r="O270" s="970"/>
      <c r="P270" s="970"/>
      <c r="Q270" s="971"/>
    </row>
    <row r="271" spans="1:17">
      <c r="A271" s="1124"/>
      <c r="B271" s="1130"/>
      <c r="C271" s="1137"/>
      <c r="D271" s="949"/>
      <c r="E271" s="946"/>
      <c r="F271" s="901"/>
      <c r="G271" s="901"/>
      <c r="H271" s="902"/>
      <c r="I271" s="906" t="s">
        <v>608</v>
      </c>
      <c r="J271" s="937"/>
      <c r="K271" s="907"/>
      <c r="L271" s="907"/>
      <c r="M271" s="908"/>
      <c r="N271" s="932" t="s">
        <v>608</v>
      </c>
      <c r="O271" s="912"/>
      <c r="P271" s="912"/>
      <c r="Q271" s="913"/>
    </row>
    <row r="272" spans="1:17">
      <c r="A272" s="1124"/>
      <c r="B272" s="1130"/>
      <c r="C272" s="1137"/>
      <c r="D272" s="949"/>
      <c r="E272" s="946" t="s">
        <v>608</v>
      </c>
      <c r="F272" s="901"/>
      <c r="G272" s="901"/>
      <c r="H272" s="902"/>
      <c r="I272" s="906" t="s">
        <v>608</v>
      </c>
      <c r="J272" s="937"/>
      <c r="K272" s="907"/>
      <c r="L272" s="907"/>
      <c r="M272" s="908"/>
      <c r="N272" s="932" t="s">
        <v>608</v>
      </c>
      <c r="O272" s="912"/>
      <c r="P272" s="912"/>
      <c r="Q272" s="913"/>
    </row>
    <row r="273" spans="1:17">
      <c r="A273" s="1124"/>
      <c r="B273" s="1130"/>
      <c r="C273" s="1137"/>
      <c r="D273" s="949"/>
      <c r="E273" s="946" t="s">
        <v>608</v>
      </c>
      <c r="F273" s="901"/>
      <c r="G273" s="901"/>
      <c r="H273" s="902"/>
      <c r="I273" s="906" t="s">
        <v>608</v>
      </c>
      <c r="J273" s="937"/>
      <c r="K273" s="907"/>
      <c r="L273" s="907"/>
      <c r="M273" s="908"/>
      <c r="N273" s="932" t="s">
        <v>608</v>
      </c>
      <c r="O273" s="912"/>
      <c r="P273" s="912"/>
      <c r="Q273" s="913"/>
    </row>
    <row r="274" spans="1:17" ht="15.75" thickBot="1">
      <c r="A274" s="1132"/>
      <c r="B274" s="1134"/>
      <c r="C274" s="1137"/>
      <c r="D274" s="950"/>
      <c r="E274" s="947" t="s">
        <v>608</v>
      </c>
      <c r="F274" s="904"/>
      <c r="G274" s="904"/>
      <c r="H274" s="905"/>
      <c r="I274" s="909" t="s">
        <v>608</v>
      </c>
      <c r="J274" s="938"/>
      <c r="K274" s="910"/>
      <c r="L274" s="910"/>
      <c r="M274" s="911"/>
      <c r="N274" s="933" t="s">
        <v>608</v>
      </c>
      <c r="O274" s="914"/>
      <c r="P274" s="914"/>
      <c r="Q274" s="915"/>
    </row>
    <row r="275" spans="1:17">
      <c r="A275" s="1153">
        <v>21</v>
      </c>
      <c r="B275" s="1130" t="s">
        <v>715</v>
      </c>
      <c r="C275" s="1137"/>
      <c r="D275" s="973"/>
      <c r="E275" s="945" t="s">
        <v>608</v>
      </c>
      <c r="F275" s="917"/>
      <c r="G275" s="917"/>
      <c r="H275" s="918"/>
      <c r="I275" s="919" t="s">
        <v>608</v>
      </c>
      <c r="J275" s="936"/>
      <c r="K275" s="920"/>
      <c r="L275" s="920"/>
      <c r="M275" s="921"/>
      <c r="N275" s="960" t="s">
        <v>608</v>
      </c>
      <c r="O275" s="922"/>
      <c r="P275" s="922"/>
      <c r="Q275" s="923"/>
    </row>
    <row r="276" spans="1:17">
      <c r="A276" s="1124"/>
      <c r="B276" s="1130"/>
      <c r="C276" s="1137"/>
      <c r="D276" s="949"/>
      <c r="E276" s="946"/>
      <c r="F276" s="901"/>
      <c r="G276" s="901"/>
      <c r="H276" s="902"/>
      <c r="I276" s="906" t="s">
        <v>608</v>
      </c>
      <c r="J276" s="937"/>
      <c r="K276" s="907"/>
      <c r="L276" s="907"/>
      <c r="M276" s="908"/>
      <c r="N276" s="932" t="s">
        <v>608</v>
      </c>
      <c r="O276" s="912"/>
      <c r="P276" s="912"/>
      <c r="Q276" s="913"/>
    </row>
    <row r="277" spans="1:17">
      <c r="A277" s="1124"/>
      <c r="B277" s="1130"/>
      <c r="C277" s="1137"/>
      <c r="D277" s="949"/>
      <c r="E277" s="946" t="s">
        <v>608</v>
      </c>
      <c r="F277" s="901"/>
      <c r="G277" s="901"/>
      <c r="H277" s="902"/>
      <c r="I277" s="906" t="s">
        <v>608</v>
      </c>
      <c r="J277" s="937"/>
      <c r="K277" s="907"/>
      <c r="L277" s="907"/>
      <c r="M277" s="908"/>
      <c r="N277" s="932" t="s">
        <v>608</v>
      </c>
      <c r="O277" s="912"/>
      <c r="P277" s="912"/>
      <c r="Q277" s="913"/>
    </row>
    <row r="278" spans="1:17">
      <c r="A278" s="1124"/>
      <c r="B278" s="1130"/>
      <c r="C278" s="1137"/>
      <c r="D278" s="949"/>
      <c r="E278" s="946" t="s">
        <v>608</v>
      </c>
      <c r="F278" s="901"/>
      <c r="G278" s="901"/>
      <c r="H278" s="902"/>
      <c r="I278" s="906" t="s">
        <v>608</v>
      </c>
      <c r="J278" s="937"/>
      <c r="K278" s="907"/>
      <c r="L278" s="907"/>
      <c r="M278" s="908"/>
      <c r="N278" s="932" t="s">
        <v>608</v>
      </c>
      <c r="O278" s="912"/>
      <c r="P278" s="912"/>
      <c r="Q278" s="913"/>
    </row>
    <row r="279" spans="1:17" ht="15.75" thickBot="1">
      <c r="A279" s="1132"/>
      <c r="B279" s="1134"/>
      <c r="C279" s="1138"/>
      <c r="D279" s="950"/>
      <c r="E279" s="947" t="s">
        <v>608</v>
      </c>
      <c r="F279" s="904"/>
      <c r="G279" s="904"/>
      <c r="H279" s="905"/>
      <c r="I279" s="909" t="s">
        <v>608</v>
      </c>
      <c r="J279" s="938"/>
      <c r="K279" s="910"/>
      <c r="L279" s="910"/>
      <c r="M279" s="911"/>
      <c r="N279" s="933" t="s">
        <v>608</v>
      </c>
      <c r="O279" s="914"/>
      <c r="P279" s="914"/>
      <c r="Q279" s="915"/>
    </row>
    <row r="280" spans="1:17" ht="22.5" customHeight="1" thickBot="1">
      <c r="A280" s="1092"/>
      <c r="B280" s="1163" t="s">
        <v>844</v>
      </c>
      <c r="C280" s="1164"/>
      <c r="D280" s="1093">
        <f>SUM(D225:D279)</f>
        <v>0</v>
      </c>
      <c r="E280" s="1165"/>
      <c r="F280" s="1166"/>
      <c r="G280" s="1166"/>
      <c r="H280" s="1166"/>
      <c r="I280" s="1166"/>
      <c r="J280" s="1166"/>
      <c r="K280" s="1166"/>
      <c r="L280" s="1166"/>
      <c r="M280" s="1166"/>
      <c r="N280" s="1166"/>
      <c r="O280" s="1166"/>
      <c r="P280" s="1166"/>
      <c r="Q280" s="1167"/>
    </row>
    <row r="281" spans="1:17" ht="15.75" customHeight="1">
      <c r="A281" s="1037"/>
      <c r="B281" s="1038"/>
      <c r="C281" s="1048"/>
      <c r="D281" s="1038"/>
      <c r="E281" s="1038"/>
      <c r="F281" s="1038"/>
      <c r="G281" s="1038"/>
      <c r="H281" s="1038"/>
      <c r="I281" s="1038"/>
      <c r="J281" s="1038"/>
      <c r="K281" s="1038"/>
      <c r="L281" s="1038"/>
      <c r="M281" s="1038"/>
      <c r="N281" s="1038"/>
      <c r="O281" s="1038"/>
      <c r="P281" s="1038"/>
      <c r="Q281" s="1038"/>
    </row>
    <row r="282" spans="1:17" ht="48.75" customHeight="1" thickBot="1">
      <c r="A282" s="1174" t="s">
        <v>788</v>
      </c>
      <c r="B282" s="1175"/>
      <c r="C282" s="1175"/>
      <c r="D282" s="1175"/>
      <c r="E282" s="1175"/>
      <c r="F282" s="1175"/>
      <c r="G282" s="1175"/>
      <c r="H282" s="1175"/>
      <c r="I282" s="1175"/>
      <c r="J282" s="1175"/>
      <c r="K282" s="1175"/>
      <c r="L282" s="1175"/>
      <c r="M282" s="1175"/>
      <c r="N282" s="1175"/>
      <c r="O282" s="1175"/>
      <c r="P282" s="1175"/>
      <c r="Q282" s="1176"/>
    </row>
    <row r="283" spans="1:17" ht="28.5" customHeight="1">
      <c r="A283" s="1143" t="s">
        <v>569</v>
      </c>
      <c r="B283" s="1145" t="s">
        <v>689</v>
      </c>
      <c r="C283" s="1135" t="s">
        <v>607</v>
      </c>
      <c r="D283" s="1147" t="s">
        <v>720</v>
      </c>
      <c r="E283" s="1149" t="s">
        <v>690</v>
      </c>
      <c r="F283" s="1150"/>
      <c r="G283" s="1150"/>
      <c r="H283" s="1151"/>
      <c r="I283" s="1149" t="s">
        <v>692</v>
      </c>
      <c r="J283" s="1152"/>
      <c r="K283" s="1150"/>
      <c r="L283" s="1150"/>
      <c r="M283" s="1151"/>
      <c r="N283" s="1152" t="s">
        <v>693</v>
      </c>
      <c r="O283" s="1150"/>
      <c r="P283" s="1150"/>
      <c r="Q283" s="1151"/>
    </row>
    <row r="284" spans="1:17" ht="90.75" customHeight="1" thickBot="1">
      <c r="A284" s="1144"/>
      <c r="B284" s="1146"/>
      <c r="C284" s="1158"/>
      <c r="D284" s="1177"/>
      <c r="E284" s="928" t="s">
        <v>721</v>
      </c>
      <c r="F284" s="924" t="s">
        <v>737</v>
      </c>
      <c r="G284" s="924" t="s">
        <v>722</v>
      </c>
      <c r="H284" s="929" t="s">
        <v>691</v>
      </c>
      <c r="I284" s="934" t="s">
        <v>723</v>
      </c>
      <c r="J284" s="925" t="s">
        <v>738</v>
      </c>
      <c r="K284" s="925" t="s">
        <v>724</v>
      </c>
      <c r="L284" s="925" t="s">
        <v>736</v>
      </c>
      <c r="M284" s="935" t="s">
        <v>691</v>
      </c>
      <c r="N284" s="930" t="s">
        <v>725</v>
      </c>
      <c r="O284" s="926" t="s">
        <v>716</v>
      </c>
      <c r="P284" s="926" t="s">
        <v>717</v>
      </c>
      <c r="Q284" s="927" t="s">
        <v>694</v>
      </c>
    </row>
    <row r="285" spans="1:17">
      <c r="A285" s="1131">
        <v>1</v>
      </c>
      <c r="B285" s="1171" t="s">
        <v>695</v>
      </c>
      <c r="C285" s="1173" t="s">
        <v>789</v>
      </c>
      <c r="D285" s="961"/>
      <c r="E285" s="962" t="s">
        <v>608</v>
      </c>
      <c r="F285" s="963"/>
      <c r="G285" s="963"/>
      <c r="H285" s="964">
        <f>G285*F285</f>
        <v>0</v>
      </c>
      <c r="I285" s="965" t="s">
        <v>608</v>
      </c>
      <c r="J285" s="966"/>
      <c r="K285" s="967"/>
      <c r="L285" s="967"/>
      <c r="M285" s="968"/>
      <c r="N285" s="969" t="s">
        <v>608</v>
      </c>
      <c r="O285" s="970"/>
      <c r="P285" s="970"/>
      <c r="Q285" s="971">
        <f>O285*P285</f>
        <v>0</v>
      </c>
    </row>
    <row r="286" spans="1:17">
      <c r="A286" s="1124"/>
      <c r="B286" s="1126"/>
      <c r="C286" s="1137"/>
      <c r="D286" s="948"/>
      <c r="E286" s="946" t="s">
        <v>608</v>
      </c>
      <c r="F286" s="901"/>
      <c r="G286" s="901"/>
      <c r="H286" s="902"/>
      <c r="I286" s="906" t="s">
        <v>608</v>
      </c>
      <c r="J286" s="937"/>
      <c r="K286" s="907"/>
      <c r="L286" s="907"/>
      <c r="M286" s="908"/>
      <c r="N286" s="932" t="s">
        <v>608</v>
      </c>
      <c r="O286" s="912"/>
      <c r="P286" s="912"/>
      <c r="Q286" s="913"/>
    </row>
    <row r="287" spans="1:17">
      <c r="A287" s="1124"/>
      <c r="B287" s="1126"/>
      <c r="C287" s="1137"/>
      <c r="D287" s="948"/>
      <c r="E287" s="946" t="s">
        <v>608</v>
      </c>
      <c r="F287" s="901"/>
      <c r="G287" s="901"/>
      <c r="H287" s="902"/>
      <c r="I287" s="906" t="s">
        <v>608</v>
      </c>
      <c r="J287" s="937"/>
      <c r="K287" s="907"/>
      <c r="L287" s="907"/>
      <c r="M287" s="908"/>
      <c r="N287" s="932" t="s">
        <v>608</v>
      </c>
      <c r="O287" s="912"/>
      <c r="P287" s="912"/>
      <c r="Q287" s="913"/>
    </row>
    <row r="288" spans="1:17">
      <c r="A288" s="1124"/>
      <c r="B288" s="1126"/>
      <c r="C288" s="1137"/>
      <c r="D288" s="948"/>
      <c r="E288" s="946" t="s">
        <v>608</v>
      </c>
      <c r="F288" s="901"/>
      <c r="G288" s="901"/>
      <c r="H288" s="902"/>
      <c r="I288" s="906" t="s">
        <v>608</v>
      </c>
      <c r="J288" s="937"/>
      <c r="K288" s="907"/>
      <c r="L288" s="907"/>
      <c r="M288" s="908"/>
      <c r="N288" s="932" t="s">
        <v>608</v>
      </c>
      <c r="O288" s="912"/>
      <c r="P288" s="912"/>
      <c r="Q288" s="913"/>
    </row>
    <row r="289" spans="1:17" ht="15.75" thickBot="1">
      <c r="A289" s="1132"/>
      <c r="B289" s="1172"/>
      <c r="C289" s="1137"/>
      <c r="D289" s="972"/>
      <c r="E289" s="947" t="s">
        <v>608</v>
      </c>
      <c r="F289" s="904"/>
      <c r="G289" s="904"/>
      <c r="H289" s="905"/>
      <c r="I289" s="909" t="s">
        <v>608</v>
      </c>
      <c r="J289" s="938"/>
      <c r="K289" s="910"/>
      <c r="L289" s="910"/>
      <c r="M289" s="911"/>
      <c r="N289" s="933" t="s">
        <v>608</v>
      </c>
      <c r="O289" s="914"/>
      <c r="P289" s="914"/>
      <c r="Q289" s="915"/>
    </row>
    <row r="290" spans="1:17">
      <c r="A290" s="1131">
        <v>2</v>
      </c>
      <c r="B290" s="1171" t="s">
        <v>696</v>
      </c>
      <c r="C290" s="1137"/>
      <c r="D290" s="961"/>
      <c r="E290" s="962" t="s">
        <v>608</v>
      </c>
      <c r="F290" s="963"/>
      <c r="G290" s="963"/>
      <c r="H290" s="964"/>
      <c r="I290" s="965" t="s">
        <v>608</v>
      </c>
      <c r="J290" s="966"/>
      <c r="K290" s="967"/>
      <c r="L290" s="967"/>
      <c r="M290" s="968"/>
      <c r="N290" s="969" t="s">
        <v>608</v>
      </c>
      <c r="O290" s="970"/>
      <c r="P290" s="970"/>
      <c r="Q290" s="971"/>
    </row>
    <row r="291" spans="1:17">
      <c r="A291" s="1124"/>
      <c r="B291" s="1126"/>
      <c r="C291" s="1137"/>
      <c r="D291" s="948"/>
      <c r="E291" s="946"/>
      <c r="F291" s="901"/>
      <c r="G291" s="901"/>
      <c r="H291" s="902"/>
      <c r="I291" s="906" t="s">
        <v>608</v>
      </c>
      <c r="J291" s="937"/>
      <c r="K291" s="907"/>
      <c r="L291" s="907"/>
      <c r="M291" s="908"/>
      <c r="N291" s="932" t="s">
        <v>608</v>
      </c>
      <c r="O291" s="912"/>
      <c r="P291" s="912"/>
      <c r="Q291" s="913"/>
    </row>
    <row r="292" spans="1:17">
      <c r="A292" s="1124"/>
      <c r="B292" s="1126"/>
      <c r="C292" s="1137"/>
      <c r="D292" s="948"/>
      <c r="E292" s="946" t="s">
        <v>608</v>
      </c>
      <c r="F292" s="901"/>
      <c r="G292" s="901"/>
      <c r="H292" s="902"/>
      <c r="I292" s="906" t="s">
        <v>608</v>
      </c>
      <c r="J292" s="937"/>
      <c r="K292" s="907"/>
      <c r="L292" s="907"/>
      <c r="M292" s="908"/>
      <c r="N292" s="932" t="s">
        <v>608</v>
      </c>
      <c r="O292" s="912"/>
      <c r="P292" s="912"/>
      <c r="Q292" s="913"/>
    </row>
    <row r="293" spans="1:17">
      <c r="A293" s="1124"/>
      <c r="B293" s="1126"/>
      <c r="C293" s="1137"/>
      <c r="D293" s="948"/>
      <c r="E293" s="946" t="s">
        <v>608</v>
      </c>
      <c r="F293" s="901"/>
      <c r="G293" s="901"/>
      <c r="H293" s="902"/>
      <c r="I293" s="906" t="s">
        <v>608</v>
      </c>
      <c r="J293" s="937"/>
      <c r="K293" s="907"/>
      <c r="L293" s="907"/>
      <c r="M293" s="908"/>
      <c r="N293" s="932" t="s">
        <v>608</v>
      </c>
      <c r="O293" s="912"/>
      <c r="P293" s="912"/>
      <c r="Q293" s="913"/>
    </row>
    <row r="294" spans="1:17" ht="15.75" thickBot="1">
      <c r="A294" s="1132"/>
      <c r="B294" s="1172"/>
      <c r="C294" s="1137"/>
      <c r="D294" s="972"/>
      <c r="E294" s="947" t="s">
        <v>608</v>
      </c>
      <c r="F294" s="904"/>
      <c r="G294" s="904"/>
      <c r="H294" s="905"/>
      <c r="I294" s="909" t="s">
        <v>608</v>
      </c>
      <c r="J294" s="938"/>
      <c r="K294" s="910"/>
      <c r="L294" s="910"/>
      <c r="M294" s="911"/>
      <c r="N294" s="933" t="s">
        <v>608</v>
      </c>
      <c r="O294" s="914"/>
      <c r="P294" s="914"/>
      <c r="Q294" s="915"/>
    </row>
    <row r="295" spans="1:17">
      <c r="A295" s="1131">
        <v>3</v>
      </c>
      <c r="B295" s="1171" t="s">
        <v>697</v>
      </c>
      <c r="C295" s="1137"/>
      <c r="D295" s="961"/>
      <c r="E295" s="962" t="s">
        <v>608</v>
      </c>
      <c r="F295" s="963"/>
      <c r="G295" s="963"/>
      <c r="H295" s="964"/>
      <c r="I295" s="965" t="s">
        <v>608</v>
      </c>
      <c r="J295" s="966"/>
      <c r="K295" s="967"/>
      <c r="L295" s="967"/>
      <c r="M295" s="968"/>
      <c r="N295" s="969" t="s">
        <v>608</v>
      </c>
      <c r="O295" s="970"/>
      <c r="P295" s="970"/>
      <c r="Q295" s="971"/>
    </row>
    <row r="296" spans="1:17">
      <c r="A296" s="1124"/>
      <c r="B296" s="1126"/>
      <c r="C296" s="1137"/>
      <c r="D296" s="948"/>
      <c r="E296" s="946" t="s">
        <v>608</v>
      </c>
      <c r="F296" s="901"/>
      <c r="G296" s="901"/>
      <c r="H296" s="902"/>
      <c r="I296" s="906" t="s">
        <v>608</v>
      </c>
      <c r="J296" s="937"/>
      <c r="K296" s="907"/>
      <c r="L296" s="907"/>
      <c r="M296" s="908"/>
      <c r="N296" s="932" t="s">
        <v>608</v>
      </c>
      <c r="O296" s="912"/>
      <c r="P296" s="912"/>
      <c r="Q296" s="913"/>
    </row>
    <row r="297" spans="1:17">
      <c r="A297" s="1124"/>
      <c r="B297" s="1126"/>
      <c r="C297" s="1137"/>
      <c r="D297" s="948"/>
      <c r="E297" s="946" t="s">
        <v>608</v>
      </c>
      <c r="F297" s="901"/>
      <c r="G297" s="901"/>
      <c r="H297" s="902"/>
      <c r="I297" s="906" t="s">
        <v>608</v>
      </c>
      <c r="J297" s="937"/>
      <c r="K297" s="907"/>
      <c r="L297" s="907"/>
      <c r="M297" s="908"/>
      <c r="N297" s="932" t="s">
        <v>608</v>
      </c>
      <c r="O297" s="912"/>
      <c r="P297" s="912"/>
      <c r="Q297" s="913"/>
    </row>
    <row r="298" spans="1:17">
      <c r="A298" s="1124"/>
      <c r="B298" s="1126"/>
      <c r="C298" s="1137"/>
      <c r="D298" s="948"/>
      <c r="E298" s="946" t="s">
        <v>608</v>
      </c>
      <c r="F298" s="901"/>
      <c r="G298" s="901"/>
      <c r="H298" s="902"/>
      <c r="I298" s="906" t="s">
        <v>608</v>
      </c>
      <c r="J298" s="937"/>
      <c r="K298" s="907"/>
      <c r="L298" s="907"/>
      <c r="M298" s="908"/>
      <c r="N298" s="932" t="s">
        <v>608</v>
      </c>
      <c r="O298" s="912"/>
      <c r="P298" s="912"/>
      <c r="Q298" s="913"/>
    </row>
    <row r="299" spans="1:17" ht="15.75" thickBot="1">
      <c r="A299" s="1132"/>
      <c r="B299" s="1172"/>
      <c r="C299" s="1137"/>
      <c r="D299" s="972"/>
      <c r="E299" s="947" t="s">
        <v>608</v>
      </c>
      <c r="F299" s="904"/>
      <c r="G299" s="904"/>
      <c r="H299" s="905"/>
      <c r="I299" s="909" t="s">
        <v>608</v>
      </c>
      <c r="J299" s="938"/>
      <c r="K299" s="910"/>
      <c r="L299" s="910"/>
      <c r="M299" s="911"/>
      <c r="N299" s="933" t="s">
        <v>608</v>
      </c>
      <c r="O299" s="914"/>
      <c r="P299" s="914"/>
      <c r="Q299" s="915"/>
    </row>
    <row r="300" spans="1:17">
      <c r="A300" s="1131">
        <v>4</v>
      </c>
      <c r="B300" s="1133" t="s">
        <v>698</v>
      </c>
      <c r="C300" s="1137"/>
      <c r="D300" s="974"/>
      <c r="E300" s="962" t="s">
        <v>608</v>
      </c>
      <c r="F300" s="963"/>
      <c r="G300" s="963"/>
      <c r="H300" s="964"/>
      <c r="I300" s="965" t="s">
        <v>608</v>
      </c>
      <c r="J300" s="966"/>
      <c r="K300" s="967"/>
      <c r="L300" s="967"/>
      <c r="M300" s="968"/>
      <c r="N300" s="969" t="s">
        <v>608</v>
      </c>
      <c r="O300" s="970"/>
      <c r="P300" s="970"/>
      <c r="Q300" s="971"/>
    </row>
    <row r="301" spans="1:17">
      <c r="A301" s="1124"/>
      <c r="B301" s="1130"/>
      <c r="C301" s="1137"/>
      <c r="D301" s="949"/>
      <c r="E301" s="946"/>
      <c r="F301" s="901"/>
      <c r="G301" s="901"/>
      <c r="H301" s="902"/>
      <c r="I301" s="906" t="s">
        <v>608</v>
      </c>
      <c r="J301" s="937"/>
      <c r="K301" s="907"/>
      <c r="L301" s="907"/>
      <c r="M301" s="908"/>
      <c r="N301" s="932" t="s">
        <v>608</v>
      </c>
      <c r="O301" s="912"/>
      <c r="P301" s="912"/>
      <c r="Q301" s="913"/>
    </row>
    <row r="302" spans="1:17">
      <c r="A302" s="1124"/>
      <c r="B302" s="1130"/>
      <c r="C302" s="1137"/>
      <c r="D302" s="949"/>
      <c r="E302" s="946" t="s">
        <v>608</v>
      </c>
      <c r="F302" s="901"/>
      <c r="G302" s="901"/>
      <c r="H302" s="902"/>
      <c r="I302" s="906" t="s">
        <v>608</v>
      </c>
      <c r="J302" s="937"/>
      <c r="K302" s="907"/>
      <c r="L302" s="907"/>
      <c r="M302" s="908"/>
      <c r="N302" s="932" t="s">
        <v>608</v>
      </c>
      <c r="O302" s="912"/>
      <c r="P302" s="912"/>
      <c r="Q302" s="913"/>
    </row>
    <row r="303" spans="1:17">
      <c r="A303" s="1124"/>
      <c r="B303" s="1130"/>
      <c r="C303" s="1137"/>
      <c r="D303" s="949"/>
      <c r="E303" s="946" t="s">
        <v>608</v>
      </c>
      <c r="F303" s="901"/>
      <c r="G303" s="901"/>
      <c r="H303" s="902"/>
      <c r="I303" s="906" t="s">
        <v>608</v>
      </c>
      <c r="J303" s="937"/>
      <c r="K303" s="907"/>
      <c r="L303" s="907"/>
      <c r="M303" s="908"/>
      <c r="N303" s="932" t="s">
        <v>608</v>
      </c>
      <c r="O303" s="912"/>
      <c r="P303" s="912"/>
      <c r="Q303" s="913"/>
    </row>
    <row r="304" spans="1:17" ht="15.75" thickBot="1">
      <c r="A304" s="1132"/>
      <c r="B304" s="1134"/>
      <c r="C304" s="1137"/>
      <c r="D304" s="950"/>
      <c r="E304" s="947" t="s">
        <v>608</v>
      </c>
      <c r="F304" s="904"/>
      <c r="G304" s="904"/>
      <c r="H304" s="905"/>
      <c r="I304" s="909" t="s">
        <v>608</v>
      </c>
      <c r="J304" s="938"/>
      <c r="K304" s="910"/>
      <c r="L304" s="910"/>
      <c r="M304" s="911"/>
      <c r="N304" s="933" t="s">
        <v>608</v>
      </c>
      <c r="O304" s="914"/>
      <c r="P304" s="914"/>
      <c r="Q304" s="915"/>
    </row>
    <row r="305" spans="1:17">
      <c r="A305" s="1131">
        <v>5</v>
      </c>
      <c r="B305" s="1171" t="s">
        <v>699</v>
      </c>
      <c r="C305" s="1137"/>
      <c r="D305" s="961"/>
      <c r="E305" s="962" t="s">
        <v>608</v>
      </c>
      <c r="F305" s="963"/>
      <c r="G305" s="963"/>
      <c r="H305" s="964"/>
      <c r="I305" s="965" t="s">
        <v>608</v>
      </c>
      <c r="J305" s="966"/>
      <c r="K305" s="967"/>
      <c r="L305" s="967"/>
      <c r="M305" s="968"/>
      <c r="N305" s="969" t="s">
        <v>608</v>
      </c>
      <c r="O305" s="970"/>
      <c r="P305" s="970"/>
      <c r="Q305" s="971"/>
    </row>
    <row r="306" spans="1:17">
      <c r="A306" s="1124"/>
      <c r="B306" s="1126"/>
      <c r="C306" s="1137"/>
      <c r="D306" s="948"/>
      <c r="E306" s="946"/>
      <c r="F306" s="901"/>
      <c r="G306" s="901"/>
      <c r="H306" s="902"/>
      <c r="I306" s="906" t="s">
        <v>608</v>
      </c>
      <c r="J306" s="937"/>
      <c r="K306" s="907"/>
      <c r="L306" s="907"/>
      <c r="M306" s="908"/>
      <c r="N306" s="932" t="s">
        <v>608</v>
      </c>
      <c r="O306" s="912"/>
      <c r="P306" s="912"/>
      <c r="Q306" s="913"/>
    </row>
    <row r="307" spans="1:17">
      <c r="A307" s="1124"/>
      <c r="B307" s="1126"/>
      <c r="C307" s="1137"/>
      <c r="D307" s="948"/>
      <c r="E307" s="946" t="s">
        <v>608</v>
      </c>
      <c r="F307" s="901"/>
      <c r="G307" s="901"/>
      <c r="H307" s="902"/>
      <c r="I307" s="906" t="s">
        <v>608</v>
      </c>
      <c r="J307" s="937"/>
      <c r="K307" s="907"/>
      <c r="L307" s="907"/>
      <c r="M307" s="908"/>
      <c r="N307" s="932" t="s">
        <v>608</v>
      </c>
      <c r="O307" s="912"/>
      <c r="P307" s="912"/>
      <c r="Q307" s="913"/>
    </row>
    <row r="308" spans="1:17">
      <c r="A308" s="1124"/>
      <c r="B308" s="1126"/>
      <c r="C308" s="1137"/>
      <c r="D308" s="948"/>
      <c r="E308" s="946" t="s">
        <v>608</v>
      </c>
      <c r="F308" s="901"/>
      <c r="G308" s="901"/>
      <c r="H308" s="902"/>
      <c r="I308" s="906" t="s">
        <v>608</v>
      </c>
      <c r="J308" s="937"/>
      <c r="K308" s="907"/>
      <c r="L308" s="907"/>
      <c r="M308" s="908"/>
      <c r="N308" s="932" t="s">
        <v>608</v>
      </c>
      <c r="O308" s="912"/>
      <c r="P308" s="912"/>
      <c r="Q308" s="913"/>
    </row>
    <row r="309" spans="1:17" ht="15.75" thickBot="1">
      <c r="A309" s="1132"/>
      <c r="B309" s="1172"/>
      <c r="C309" s="1137"/>
      <c r="D309" s="972"/>
      <c r="E309" s="947" t="s">
        <v>608</v>
      </c>
      <c r="F309" s="904"/>
      <c r="G309" s="904"/>
      <c r="H309" s="905"/>
      <c r="I309" s="909" t="s">
        <v>608</v>
      </c>
      <c r="J309" s="938"/>
      <c r="K309" s="910"/>
      <c r="L309" s="910"/>
      <c r="M309" s="911"/>
      <c r="N309" s="933" t="s">
        <v>608</v>
      </c>
      <c r="O309" s="914"/>
      <c r="P309" s="914"/>
      <c r="Q309" s="915"/>
    </row>
    <row r="310" spans="1:17">
      <c r="A310" s="1131">
        <v>6</v>
      </c>
      <c r="B310" s="1171" t="s">
        <v>700</v>
      </c>
      <c r="C310" s="1137"/>
      <c r="D310" s="961"/>
      <c r="E310" s="962" t="s">
        <v>608</v>
      </c>
      <c r="F310" s="963"/>
      <c r="G310" s="963"/>
      <c r="H310" s="964"/>
      <c r="I310" s="965" t="s">
        <v>608</v>
      </c>
      <c r="J310" s="966"/>
      <c r="K310" s="967"/>
      <c r="L310" s="967"/>
      <c r="M310" s="968"/>
      <c r="N310" s="969" t="s">
        <v>608</v>
      </c>
      <c r="O310" s="970"/>
      <c r="P310" s="970"/>
      <c r="Q310" s="971"/>
    </row>
    <row r="311" spans="1:17">
      <c r="A311" s="1124"/>
      <c r="B311" s="1126"/>
      <c r="C311" s="1137"/>
      <c r="D311" s="948"/>
      <c r="E311" s="946"/>
      <c r="F311" s="901"/>
      <c r="G311" s="901"/>
      <c r="H311" s="902"/>
      <c r="I311" s="906" t="s">
        <v>608</v>
      </c>
      <c r="J311" s="937"/>
      <c r="K311" s="907"/>
      <c r="L311" s="907"/>
      <c r="M311" s="908"/>
      <c r="N311" s="932" t="s">
        <v>608</v>
      </c>
      <c r="O311" s="912"/>
      <c r="P311" s="912"/>
      <c r="Q311" s="913"/>
    </row>
    <row r="312" spans="1:17">
      <c r="A312" s="1124"/>
      <c r="B312" s="1126"/>
      <c r="C312" s="1137"/>
      <c r="D312" s="948"/>
      <c r="E312" s="946" t="s">
        <v>608</v>
      </c>
      <c r="F312" s="901"/>
      <c r="G312" s="901"/>
      <c r="H312" s="902"/>
      <c r="I312" s="906" t="s">
        <v>608</v>
      </c>
      <c r="J312" s="937"/>
      <c r="K312" s="907"/>
      <c r="L312" s="907"/>
      <c r="M312" s="908"/>
      <c r="N312" s="932" t="s">
        <v>608</v>
      </c>
      <c r="O312" s="912"/>
      <c r="P312" s="912"/>
      <c r="Q312" s="913"/>
    </row>
    <row r="313" spans="1:17">
      <c r="A313" s="1124"/>
      <c r="B313" s="1126"/>
      <c r="C313" s="1137"/>
      <c r="D313" s="948"/>
      <c r="E313" s="946" t="s">
        <v>608</v>
      </c>
      <c r="F313" s="901"/>
      <c r="G313" s="901"/>
      <c r="H313" s="902"/>
      <c r="I313" s="906" t="s">
        <v>608</v>
      </c>
      <c r="J313" s="937"/>
      <c r="K313" s="907"/>
      <c r="L313" s="907"/>
      <c r="M313" s="908"/>
      <c r="N313" s="932" t="s">
        <v>608</v>
      </c>
      <c r="O313" s="912"/>
      <c r="P313" s="912"/>
      <c r="Q313" s="913"/>
    </row>
    <row r="314" spans="1:17" ht="15.75" thickBot="1">
      <c r="A314" s="1132"/>
      <c r="B314" s="1172"/>
      <c r="C314" s="1137"/>
      <c r="D314" s="972"/>
      <c r="E314" s="947" t="s">
        <v>608</v>
      </c>
      <c r="F314" s="904"/>
      <c r="G314" s="904"/>
      <c r="H314" s="905"/>
      <c r="I314" s="909" t="s">
        <v>608</v>
      </c>
      <c r="J314" s="938"/>
      <c r="K314" s="910"/>
      <c r="L314" s="910"/>
      <c r="M314" s="911"/>
      <c r="N314" s="933" t="s">
        <v>608</v>
      </c>
      <c r="O314" s="914"/>
      <c r="P314" s="914"/>
      <c r="Q314" s="915"/>
    </row>
    <row r="315" spans="1:17">
      <c r="A315" s="1131">
        <v>7</v>
      </c>
      <c r="B315" s="1171" t="s">
        <v>701</v>
      </c>
      <c r="C315" s="1137"/>
      <c r="D315" s="961"/>
      <c r="E315" s="962" t="s">
        <v>608</v>
      </c>
      <c r="F315" s="963"/>
      <c r="G315" s="963"/>
      <c r="H315" s="964"/>
      <c r="I315" s="965" t="s">
        <v>608</v>
      </c>
      <c r="J315" s="966"/>
      <c r="K315" s="967"/>
      <c r="L315" s="967"/>
      <c r="M315" s="968"/>
      <c r="N315" s="969" t="s">
        <v>608</v>
      </c>
      <c r="O315" s="970"/>
      <c r="P315" s="970"/>
      <c r="Q315" s="971"/>
    </row>
    <row r="316" spans="1:17">
      <c r="A316" s="1124"/>
      <c r="B316" s="1126"/>
      <c r="C316" s="1137"/>
      <c r="D316" s="948"/>
      <c r="E316" s="946"/>
      <c r="F316" s="901"/>
      <c r="G316" s="901"/>
      <c r="H316" s="902"/>
      <c r="I316" s="906" t="s">
        <v>608</v>
      </c>
      <c r="J316" s="937"/>
      <c r="K316" s="907"/>
      <c r="L316" s="907"/>
      <c r="M316" s="908"/>
      <c r="N316" s="932" t="s">
        <v>608</v>
      </c>
      <c r="O316" s="912"/>
      <c r="P316" s="912"/>
      <c r="Q316" s="913"/>
    </row>
    <row r="317" spans="1:17">
      <c r="A317" s="1124"/>
      <c r="B317" s="1126"/>
      <c r="C317" s="1137"/>
      <c r="D317" s="948"/>
      <c r="E317" s="946" t="s">
        <v>608</v>
      </c>
      <c r="F317" s="901"/>
      <c r="G317" s="901"/>
      <c r="H317" s="902"/>
      <c r="I317" s="906" t="s">
        <v>608</v>
      </c>
      <c r="J317" s="937"/>
      <c r="K317" s="907"/>
      <c r="L317" s="907"/>
      <c r="M317" s="908"/>
      <c r="N317" s="932" t="s">
        <v>608</v>
      </c>
      <c r="O317" s="912"/>
      <c r="P317" s="912"/>
      <c r="Q317" s="913"/>
    </row>
    <row r="318" spans="1:17">
      <c r="A318" s="1124"/>
      <c r="B318" s="1126"/>
      <c r="C318" s="1137"/>
      <c r="D318" s="948"/>
      <c r="E318" s="946" t="s">
        <v>608</v>
      </c>
      <c r="F318" s="901"/>
      <c r="G318" s="901"/>
      <c r="H318" s="902"/>
      <c r="I318" s="906" t="s">
        <v>608</v>
      </c>
      <c r="J318" s="937"/>
      <c r="K318" s="907"/>
      <c r="L318" s="907"/>
      <c r="M318" s="908"/>
      <c r="N318" s="932" t="s">
        <v>608</v>
      </c>
      <c r="O318" s="912"/>
      <c r="P318" s="912"/>
      <c r="Q318" s="913"/>
    </row>
    <row r="319" spans="1:17" ht="15.75" thickBot="1">
      <c r="A319" s="1132"/>
      <c r="B319" s="1172"/>
      <c r="C319" s="1137"/>
      <c r="D319" s="972"/>
      <c r="E319" s="947" t="s">
        <v>608</v>
      </c>
      <c r="F319" s="904"/>
      <c r="G319" s="904"/>
      <c r="H319" s="905"/>
      <c r="I319" s="909" t="s">
        <v>608</v>
      </c>
      <c r="J319" s="938"/>
      <c r="K319" s="910"/>
      <c r="L319" s="910"/>
      <c r="M319" s="911"/>
      <c r="N319" s="933" t="s">
        <v>608</v>
      </c>
      <c r="O319" s="914"/>
      <c r="P319" s="914"/>
      <c r="Q319" s="915"/>
    </row>
    <row r="320" spans="1:17">
      <c r="A320" s="1131">
        <v>8</v>
      </c>
      <c r="B320" s="1133" t="s">
        <v>702</v>
      </c>
      <c r="C320" s="1137"/>
      <c r="D320" s="974"/>
      <c r="E320" s="962" t="s">
        <v>608</v>
      </c>
      <c r="F320" s="963"/>
      <c r="G320" s="963"/>
      <c r="H320" s="964"/>
      <c r="I320" s="965" t="s">
        <v>608</v>
      </c>
      <c r="J320" s="966"/>
      <c r="K320" s="967"/>
      <c r="L320" s="967"/>
      <c r="M320" s="968"/>
      <c r="N320" s="969" t="s">
        <v>608</v>
      </c>
      <c r="O320" s="970"/>
      <c r="P320" s="970"/>
      <c r="Q320" s="971"/>
    </row>
    <row r="321" spans="1:17">
      <c r="A321" s="1124"/>
      <c r="B321" s="1130"/>
      <c r="C321" s="1137"/>
      <c r="D321" s="949"/>
      <c r="E321" s="946" t="s">
        <v>608</v>
      </c>
      <c r="F321" s="901"/>
      <c r="G321" s="901"/>
      <c r="H321" s="902"/>
      <c r="I321" s="906" t="s">
        <v>608</v>
      </c>
      <c r="J321" s="937"/>
      <c r="K321" s="907"/>
      <c r="L321" s="907"/>
      <c r="M321" s="908"/>
      <c r="N321" s="932" t="s">
        <v>608</v>
      </c>
      <c r="O321" s="912"/>
      <c r="P321" s="912"/>
      <c r="Q321" s="913"/>
    </row>
    <row r="322" spans="1:17">
      <c r="A322" s="1124"/>
      <c r="B322" s="1130"/>
      <c r="C322" s="1137"/>
      <c r="D322" s="949"/>
      <c r="E322" s="946" t="s">
        <v>608</v>
      </c>
      <c r="F322" s="901"/>
      <c r="G322" s="901"/>
      <c r="H322" s="902"/>
      <c r="I322" s="906" t="s">
        <v>608</v>
      </c>
      <c r="J322" s="937"/>
      <c r="K322" s="907"/>
      <c r="L322" s="907"/>
      <c r="M322" s="908"/>
      <c r="N322" s="932" t="s">
        <v>608</v>
      </c>
      <c r="O322" s="912"/>
      <c r="P322" s="912"/>
      <c r="Q322" s="913"/>
    </row>
    <row r="323" spans="1:17">
      <c r="A323" s="1124"/>
      <c r="B323" s="1130"/>
      <c r="C323" s="1137"/>
      <c r="D323" s="949"/>
      <c r="E323" s="946" t="s">
        <v>608</v>
      </c>
      <c r="F323" s="901"/>
      <c r="G323" s="901"/>
      <c r="H323" s="902"/>
      <c r="I323" s="906" t="s">
        <v>608</v>
      </c>
      <c r="J323" s="937"/>
      <c r="K323" s="907"/>
      <c r="L323" s="907"/>
      <c r="M323" s="908"/>
      <c r="N323" s="932" t="s">
        <v>608</v>
      </c>
      <c r="O323" s="912"/>
      <c r="P323" s="912"/>
      <c r="Q323" s="913"/>
    </row>
    <row r="324" spans="1:17" ht="15.75" thickBot="1">
      <c r="A324" s="1132"/>
      <c r="B324" s="1134"/>
      <c r="C324" s="1137"/>
      <c r="D324" s="950"/>
      <c r="E324" s="947" t="s">
        <v>608</v>
      </c>
      <c r="F324" s="904"/>
      <c r="G324" s="904"/>
      <c r="H324" s="905"/>
      <c r="I324" s="909" t="s">
        <v>608</v>
      </c>
      <c r="J324" s="938"/>
      <c r="K324" s="910"/>
      <c r="L324" s="910"/>
      <c r="M324" s="911"/>
      <c r="N324" s="933" t="s">
        <v>608</v>
      </c>
      <c r="O324" s="914"/>
      <c r="P324" s="914"/>
      <c r="Q324" s="915"/>
    </row>
    <row r="325" spans="1:17">
      <c r="A325" s="1131">
        <v>19</v>
      </c>
      <c r="B325" s="1133" t="s">
        <v>713</v>
      </c>
      <c r="C325" s="1137"/>
      <c r="D325" s="974"/>
      <c r="E325" s="962" t="s">
        <v>608</v>
      </c>
      <c r="F325" s="963"/>
      <c r="G325" s="963"/>
      <c r="H325" s="964"/>
      <c r="I325" s="965" t="s">
        <v>608</v>
      </c>
      <c r="J325" s="966"/>
      <c r="K325" s="967"/>
      <c r="L325" s="967"/>
      <c r="M325" s="968"/>
      <c r="N325" s="969" t="s">
        <v>608</v>
      </c>
      <c r="O325" s="970"/>
      <c r="P325" s="970"/>
      <c r="Q325" s="971"/>
    </row>
    <row r="326" spans="1:17">
      <c r="A326" s="1124"/>
      <c r="B326" s="1130"/>
      <c r="C326" s="1137"/>
      <c r="D326" s="949"/>
      <c r="E326" s="946"/>
      <c r="F326" s="901"/>
      <c r="G326" s="901"/>
      <c r="H326" s="902"/>
      <c r="I326" s="906" t="s">
        <v>608</v>
      </c>
      <c r="J326" s="937"/>
      <c r="K326" s="907"/>
      <c r="L326" s="907"/>
      <c r="M326" s="908"/>
      <c r="N326" s="932" t="s">
        <v>608</v>
      </c>
      <c r="O326" s="912"/>
      <c r="P326" s="912"/>
      <c r="Q326" s="913"/>
    </row>
    <row r="327" spans="1:17">
      <c r="A327" s="1124"/>
      <c r="B327" s="1130"/>
      <c r="C327" s="1137"/>
      <c r="D327" s="949"/>
      <c r="E327" s="946" t="s">
        <v>608</v>
      </c>
      <c r="F327" s="901"/>
      <c r="G327" s="901"/>
      <c r="H327" s="902"/>
      <c r="I327" s="906" t="s">
        <v>608</v>
      </c>
      <c r="J327" s="937"/>
      <c r="K327" s="907"/>
      <c r="L327" s="907"/>
      <c r="M327" s="908"/>
      <c r="N327" s="932" t="s">
        <v>608</v>
      </c>
      <c r="O327" s="912"/>
      <c r="P327" s="912"/>
      <c r="Q327" s="913"/>
    </row>
    <row r="328" spans="1:17">
      <c r="A328" s="1124"/>
      <c r="B328" s="1130"/>
      <c r="C328" s="1137"/>
      <c r="D328" s="949"/>
      <c r="E328" s="946" t="s">
        <v>608</v>
      </c>
      <c r="F328" s="901"/>
      <c r="G328" s="901"/>
      <c r="H328" s="902"/>
      <c r="I328" s="906" t="s">
        <v>608</v>
      </c>
      <c r="J328" s="937"/>
      <c r="K328" s="907"/>
      <c r="L328" s="907"/>
      <c r="M328" s="908"/>
      <c r="N328" s="932" t="s">
        <v>608</v>
      </c>
      <c r="O328" s="912"/>
      <c r="P328" s="912"/>
      <c r="Q328" s="913"/>
    </row>
    <row r="329" spans="1:17" ht="15.75" thickBot="1">
      <c r="A329" s="1132"/>
      <c r="B329" s="1134"/>
      <c r="C329" s="1137"/>
      <c r="D329" s="950"/>
      <c r="E329" s="947" t="s">
        <v>608</v>
      </c>
      <c r="F329" s="904"/>
      <c r="G329" s="904"/>
      <c r="H329" s="905"/>
      <c r="I329" s="909" t="s">
        <v>608</v>
      </c>
      <c r="J329" s="938"/>
      <c r="K329" s="910"/>
      <c r="L329" s="910"/>
      <c r="M329" s="911"/>
      <c r="N329" s="933" t="s">
        <v>608</v>
      </c>
      <c r="O329" s="914"/>
      <c r="P329" s="914"/>
      <c r="Q329" s="915"/>
    </row>
    <row r="330" spans="1:17">
      <c r="A330" s="1131">
        <v>20</v>
      </c>
      <c r="B330" s="1133" t="s">
        <v>714</v>
      </c>
      <c r="C330" s="1137"/>
      <c r="D330" s="974"/>
      <c r="E330" s="962" t="s">
        <v>608</v>
      </c>
      <c r="F330" s="963"/>
      <c r="G330" s="963"/>
      <c r="H330" s="964"/>
      <c r="I330" s="965" t="s">
        <v>608</v>
      </c>
      <c r="J330" s="966"/>
      <c r="K330" s="967"/>
      <c r="L330" s="967"/>
      <c r="M330" s="968"/>
      <c r="N330" s="969" t="s">
        <v>608</v>
      </c>
      <c r="O330" s="970"/>
      <c r="P330" s="970"/>
      <c r="Q330" s="971"/>
    </row>
    <row r="331" spans="1:17">
      <c r="A331" s="1124"/>
      <c r="B331" s="1130"/>
      <c r="C331" s="1137"/>
      <c r="D331" s="949"/>
      <c r="E331" s="946"/>
      <c r="F331" s="901"/>
      <c r="G331" s="901"/>
      <c r="H331" s="902"/>
      <c r="I331" s="906" t="s">
        <v>608</v>
      </c>
      <c r="J331" s="937"/>
      <c r="K331" s="907"/>
      <c r="L331" s="907"/>
      <c r="M331" s="908"/>
      <c r="N331" s="932" t="s">
        <v>608</v>
      </c>
      <c r="O331" s="912"/>
      <c r="P331" s="912"/>
      <c r="Q331" s="913"/>
    </row>
    <row r="332" spans="1:17">
      <c r="A332" s="1124"/>
      <c r="B332" s="1130"/>
      <c r="C332" s="1137"/>
      <c r="D332" s="949"/>
      <c r="E332" s="946" t="s">
        <v>608</v>
      </c>
      <c r="F332" s="901"/>
      <c r="G332" s="901"/>
      <c r="H332" s="902"/>
      <c r="I332" s="906" t="s">
        <v>608</v>
      </c>
      <c r="J332" s="937"/>
      <c r="K332" s="907"/>
      <c r="L332" s="907"/>
      <c r="M332" s="908"/>
      <c r="N332" s="932" t="s">
        <v>608</v>
      </c>
      <c r="O332" s="912"/>
      <c r="P332" s="912"/>
      <c r="Q332" s="913"/>
    </row>
    <row r="333" spans="1:17">
      <c r="A333" s="1124"/>
      <c r="B333" s="1130"/>
      <c r="C333" s="1137"/>
      <c r="D333" s="949"/>
      <c r="E333" s="946" t="s">
        <v>608</v>
      </c>
      <c r="F333" s="901"/>
      <c r="G333" s="901"/>
      <c r="H333" s="902"/>
      <c r="I333" s="906" t="s">
        <v>608</v>
      </c>
      <c r="J333" s="937"/>
      <c r="K333" s="907"/>
      <c r="L333" s="907"/>
      <c r="M333" s="908"/>
      <c r="N333" s="932" t="s">
        <v>608</v>
      </c>
      <c r="O333" s="912"/>
      <c r="P333" s="912"/>
      <c r="Q333" s="913"/>
    </row>
    <row r="334" spans="1:17" ht="15.75" thickBot="1">
      <c r="A334" s="1132"/>
      <c r="B334" s="1134"/>
      <c r="C334" s="1137"/>
      <c r="D334" s="950"/>
      <c r="E334" s="947" t="s">
        <v>608</v>
      </c>
      <c r="F334" s="904"/>
      <c r="G334" s="904"/>
      <c r="H334" s="905"/>
      <c r="I334" s="909" t="s">
        <v>608</v>
      </c>
      <c r="J334" s="938"/>
      <c r="K334" s="910"/>
      <c r="L334" s="910"/>
      <c r="M334" s="911"/>
      <c r="N334" s="933" t="s">
        <v>608</v>
      </c>
      <c r="O334" s="914"/>
      <c r="P334" s="914"/>
      <c r="Q334" s="915"/>
    </row>
    <row r="335" spans="1:17">
      <c r="A335" s="1153">
        <v>21</v>
      </c>
      <c r="B335" s="1130" t="s">
        <v>715</v>
      </c>
      <c r="C335" s="1137"/>
      <c r="D335" s="973"/>
      <c r="E335" s="945" t="s">
        <v>608</v>
      </c>
      <c r="F335" s="917"/>
      <c r="G335" s="917"/>
      <c r="H335" s="918"/>
      <c r="I335" s="919" t="s">
        <v>608</v>
      </c>
      <c r="J335" s="936"/>
      <c r="K335" s="920"/>
      <c r="L335" s="920"/>
      <c r="M335" s="921"/>
      <c r="N335" s="960" t="s">
        <v>608</v>
      </c>
      <c r="O335" s="922"/>
      <c r="P335" s="922"/>
      <c r="Q335" s="923"/>
    </row>
    <row r="336" spans="1:17">
      <c r="A336" s="1124"/>
      <c r="B336" s="1130"/>
      <c r="C336" s="1137"/>
      <c r="D336" s="949"/>
      <c r="E336" s="946"/>
      <c r="F336" s="901"/>
      <c r="G336" s="901"/>
      <c r="H336" s="902"/>
      <c r="I336" s="906" t="s">
        <v>608</v>
      </c>
      <c r="J336" s="937"/>
      <c r="K336" s="907"/>
      <c r="L336" s="907"/>
      <c r="M336" s="908"/>
      <c r="N336" s="932" t="s">
        <v>608</v>
      </c>
      <c r="O336" s="912"/>
      <c r="P336" s="912"/>
      <c r="Q336" s="913"/>
    </row>
    <row r="337" spans="1:18">
      <c r="A337" s="1124"/>
      <c r="B337" s="1130"/>
      <c r="C337" s="1137"/>
      <c r="D337" s="949"/>
      <c r="E337" s="946" t="s">
        <v>608</v>
      </c>
      <c r="F337" s="901"/>
      <c r="G337" s="901"/>
      <c r="H337" s="902"/>
      <c r="I337" s="906" t="s">
        <v>608</v>
      </c>
      <c r="J337" s="937"/>
      <c r="K337" s="907"/>
      <c r="L337" s="907"/>
      <c r="M337" s="908"/>
      <c r="N337" s="932" t="s">
        <v>608</v>
      </c>
      <c r="O337" s="912"/>
      <c r="P337" s="912"/>
      <c r="Q337" s="913"/>
    </row>
    <row r="338" spans="1:18">
      <c r="A338" s="1124"/>
      <c r="B338" s="1130"/>
      <c r="C338" s="1137"/>
      <c r="D338" s="949"/>
      <c r="E338" s="946" t="s">
        <v>608</v>
      </c>
      <c r="F338" s="901"/>
      <c r="G338" s="901"/>
      <c r="H338" s="902"/>
      <c r="I338" s="906" t="s">
        <v>608</v>
      </c>
      <c r="J338" s="937"/>
      <c r="K338" s="907"/>
      <c r="L338" s="907"/>
      <c r="M338" s="908"/>
      <c r="N338" s="932" t="s">
        <v>608</v>
      </c>
      <c r="O338" s="912"/>
      <c r="P338" s="912"/>
      <c r="Q338" s="913"/>
    </row>
    <row r="339" spans="1:18" ht="15.75" thickBot="1">
      <c r="A339" s="1132"/>
      <c r="B339" s="1134"/>
      <c r="C339" s="1138"/>
      <c r="D339" s="950"/>
      <c r="E339" s="947" t="s">
        <v>608</v>
      </c>
      <c r="F339" s="904"/>
      <c r="G339" s="904"/>
      <c r="H339" s="905"/>
      <c r="I339" s="909" t="s">
        <v>608</v>
      </c>
      <c r="J339" s="938"/>
      <c r="K339" s="910"/>
      <c r="L339" s="910"/>
      <c r="M339" s="911"/>
      <c r="N339" s="933" t="s">
        <v>608</v>
      </c>
      <c r="O339" s="914"/>
      <c r="P339" s="914"/>
      <c r="Q339" s="915"/>
    </row>
    <row r="340" spans="1:18" ht="22.5" customHeight="1" thickBot="1">
      <c r="A340" s="1092"/>
      <c r="B340" s="1163" t="s">
        <v>844</v>
      </c>
      <c r="C340" s="1164"/>
      <c r="D340" s="1093">
        <f>SUM(D285:D339)</f>
        <v>0</v>
      </c>
      <c r="E340" s="1165"/>
      <c r="F340" s="1166"/>
      <c r="G340" s="1166"/>
      <c r="H340" s="1166"/>
      <c r="I340" s="1166"/>
      <c r="J340" s="1166"/>
      <c r="K340" s="1166"/>
      <c r="L340" s="1166"/>
      <c r="M340" s="1166"/>
      <c r="N340" s="1166"/>
      <c r="O340" s="1166"/>
      <c r="P340" s="1166"/>
      <c r="Q340" s="1167"/>
    </row>
    <row r="341" spans="1:18" ht="20.25" customHeight="1">
      <c r="A341" s="1037"/>
      <c r="B341" s="1038"/>
      <c r="C341" s="1048"/>
      <c r="D341" s="1038"/>
      <c r="E341" s="1038"/>
      <c r="F341" s="1038"/>
      <c r="G341" s="1038"/>
      <c r="H341" s="1038"/>
      <c r="I341" s="1038"/>
      <c r="J341" s="1038"/>
      <c r="K341" s="1038"/>
      <c r="L341" s="1038"/>
      <c r="M341" s="1038"/>
      <c r="N341" s="1038"/>
      <c r="O341" s="1038"/>
      <c r="P341" s="1038"/>
      <c r="Q341" s="1038"/>
      <c r="R341" s="1038"/>
    </row>
    <row r="342" spans="1:18" ht="55.5" customHeight="1" thickBot="1">
      <c r="A342" s="1139" t="s">
        <v>790</v>
      </c>
      <c r="B342" s="1140"/>
      <c r="C342" s="1141"/>
      <c r="D342" s="1140"/>
      <c r="E342" s="1140"/>
      <c r="F342" s="1140"/>
      <c r="G342" s="1140"/>
      <c r="H342" s="1140"/>
      <c r="I342" s="1140"/>
      <c r="J342" s="1140"/>
      <c r="K342" s="1140"/>
      <c r="L342" s="1140"/>
      <c r="M342" s="1140"/>
      <c r="N342" s="1140"/>
      <c r="O342" s="1140"/>
      <c r="P342" s="1140"/>
      <c r="Q342" s="1142"/>
    </row>
    <row r="343" spans="1:18" ht="28.5" customHeight="1">
      <c r="A343" s="1143" t="s">
        <v>569</v>
      </c>
      <c r="B343" s="1145" t="s">
        <v>689</v>
      </c>
      <c r="C343" s="1135" t="s">
        <v>607</v>
      </c>
      <c r="D343" s="1135" t="s">
        <v>720</v>
      </c>
      <c r="E343" s="1152" t="s">
        <v>690</v>
      </c>
      <c r="F343" s="1150"/>
      <c r="G343" s="1150"/>
      <c r="H343" s="1151"/>
      <c r="I343" s="1149" t="s">
        <v>692</v>
      </c>
      <c r="J343" s="1152"/>
      <c r="K343" s="1150"/>
      <c r="L343" s="1150"/>
      <c r="M343" s="1151"/>
      <c r="N343" s="1152" t="s">
        <v>693</v>
      </c>
      <c r="O343" s="1150"/>
      <c r="P343" s="1150"/>
      <c r="Q343" s="1151"/>
    </row>
    <row r="344" spans="1:18" ht="90.75" customHeight="1" thickBot="1">
      <c r="A344" s="1168"/>
      <c r="B344" s="1169"/>
      <c r="C344" s="1158"/>
      <c r="D344" s="1170"/>
      <c r="E344" s="951" t="s">
        <v>721</v>
      </c>
      <c r="F344" s="952" t="s">
        <v>737</v>
      </c>
      <c r="G344" s="952" t="s">
        <v>722</v>
      </c>
      <c r="H344" s="953" t="s">
        <v>691</v>
      </c>
      <c r="I344" s="954" t="s">
        <v>723</v>
      </c>
      <c r="J344" s="955" t="s">
        <v>738</v>
      </c>
      <c r="K344" s="955" t="s">
        <v>724</v>
      </c>
      <c r="L344" s="955" t="s">
        <v>736</v>
      </c>
      <c r="M344" s="956" t="s">
        <v>691</v>
      </c>
      <c r="N344" s="957" t="s">
        <v>725</v>
      </c>
      <c r="O344" s="958" t="s">
        <v>716</v>
      </c>
      <c r="P344" s="958" t="s">
        <v>717</v>
      </c>
      <c r="Q344" s="959" t="s">
        <v>694</v>
      </c>
    </row>
    <row r="345" spans="1:18">
      <c r="A345" s="1131">
        <v>1</v>
      </c>
      <c r="B345" s="1171" t="s">
        <v>695</v>
      </c>
      <c r="C345" s="1173" t="s">
        <v>782</v>
      </c>
      <c r="D345" s="961"/>
      <c r="E345" s="962" t="s">
        <v>608</v>
      </c>
      <c r="F345" s="963"/>
      <c r="G345" s="963"/>
      <c r="H345" s="964"/>
      <c r="I345" s="965" t="s">
        <v>608</v>
      </c>
      <c r="J345" s="966"/>
      <c r="K345" s="967"/>
      <c r="L345" s="967"/>
      <c r="M345" s="968"/>
      <c r="N345" s="969" t="s">
        <v>608</v>
      </c>
      <c r="O345" s="970"/>
      <c r="P345" s="970"/>
      <c r="Q345" s="971"/>
    </row>
    <row r="346" spans="1:18">
      <c r="A346" s="1124"/>
      <c r="B346" s="1126"/>
      <c r="C346" s="1137"/>
      <c r="D346" s="948"/>
      <c r="E346" s="946" t="s">
        <v>608</v>
      </c>
      <c r="F346" s="901"/>
      <c r="G346" s="901"/>
      <c r="H346" s="902"/>
      <c r="I346" s="906" t="s">
        <v>608</v>
      </c>
      <c r="J346" s="937"/>
      <c r="K346" s="907"/>
      <c r="L346" s="907"/>
      <c r="M346" s="908"/>
      <c r="N346" s="932" t="s">
        <v>608</v>
      </c>
      <c r="O346" s="912"/>
      <c r="P346" s="912"/>
      <c r="Q346" s="913"/>
    </row>
    <row r="347" spans="1:18">
      <c r="A347" s="1124"/>
      <c r="B347" s="1126"/>
      <c r="C347" s="1137"/>
      <c r="D347" s="948"/>
      <c r="E347" s="946" t="s">
        <v>608</v>
      </c>
      <c r="F347" s="901"/>
      <c r="G347" s="901"/>
      <c r="H347" s="902"/>
      <c r="I347" s="906" t="s">
        <v>608</v>
      </c>
      <c r="J347" s="937"/>
      <c r="K347" s="907"/>
      <c r="L347" s="907"/>
      <c r="M347" s="908"/>
      <c r="N347" s="932" t="s">
        <v>608</v>
      </c>
      <c r="O347" s="912"/>
      <c r="P347" s="912"/>
      <c r="Q347" s="913"/>
    </row>
    <row r="348" spans="1:18">
      <c r="A348" s="1124"/>
      <c r="B348" s="1126"/>
      <c r="C348" s="1137"/>
      <c r="D348" s="948"/>
      <c r="E348" s="946" t="s">
        <v>608</v>
      </c>
      <c r="F348" s="901"/>
      <c r="G348" s="901"/>
      <c r="H348" s="902"/>
      <c r="I348" s="906" t="s">
        <v>608</v>
      </c>
      <c r="J348" s="937"/>
      <c r="K348" s="907"/>
      <c r="L348" s="907"/>
      <c r="M348" s="908"/>
      <c r="N348" s="932" t="s">
        <v>608</v>
      </c>
      <c r="O348" s="912"/>
      <c r="P348" s="912"/>
      <c r="Q348" s="913"/>
    </row>
    <row r="349" spans="1:18" ht="15.75" thickBot="1">
      <c r="A349" s="1132"/>
      <c r="B349" s="1172"/>
      <c r="C349" s="1137"/>
      <c r="D349" s="972"/>
      <c r="E349" s="947" t="s">
        <v>608</v>
      </c>
      <c r="F349" s="904"/>
      <c r="G349" s="904"/>
      <c r="H349" s="905"/>
      <c r="I349" s="909" t="s">
        <v>608</v>
      </c>
      <c r="J349" s="938"/>
      <c r="K349" s="910"/>
      <c r="L349" s="910"/>
      <c r="M349" s="911"/>
      <c r="N349" s="933" t="s">
        <v>608</v>
      </c>
      <c r="O349" s="914"/>
      <c r="P349" s="914"/>
      <c r="Q349" s="915"/>
    </row>
    <row r="350" spans="1:18">
      <c r="A350" s="1131">
        <v>2</v>
      </c>
      <c r="B350" s="1171" t="s">
        <v>696</v>
      </c>
      <c r="C350" s="1137"/>
      <c r="D350" s="961"/>
      <c r="E350" s="962" t="s">
        <v>608</v>
      </c>
      <c r="F350" s="963"/>
      <c r="G350" s="963"/>
      <c r="H350" s="964"/>
      <c r="I350" s="965" t="s">
        <v>608</v>
      </c>
      <c r="J350" s="966"/>
      <c r="K350" s="967"/>
      <c r="L350" s="967"/>
      <c r="M350" s="968"/>
      <c r="N350" s="969" t="s">
        <v>608</v>
      </c>
      <c r="O350" s="970"/>
      <c r="P350" s="970"/>
      <c r="Q350" s="971"/>
    </row>
    <row r="351" spans="1:18">
      <c r="A351" s="1124"/>
      <c r="B351" s="1126"/>
      <c r="C351" s="1137"/>
      <c r="D351" s="948"/>
      <c r="E351" s="946" t="s">
        <v>608</v>
      </c>
      <c r="F351" s="901"/>
      <c r="G351" s="901"/>
      <c r="H351" s="902"/>
      <c r="I351" s="906" t="s">
        <v>608</v>
      </c>
      <c r="J351" s="937"/>
      <c r="K351" s="907"/>
      <c r="L351" s="907"/>
      <c r="M351" s="908"/>
      <c r="N351" s="932" t="s">
        <v>608</v>
      </c>
      <c r="O351" s="912"/>
      <c r="P351" s="912"/>
      <c r="Q351" s="913"/>
    </row>
    <row r="352" spans="1:18">
      <c r="A352" s="1124"/>
      <c r="B352" s="1126"/>
      <c r="C352" s="1137"/>
      <c r="D352" s="948"/>
      <c r="E352" s="946" t="s">
        <v>608</v>
      </c>
      <c r="F352" s="901"/>
      <c r="G352" s="901"/>
      <c r="H352" s="902"/>
      <c r="I352" s="906" t="s">
        <v>608</v>
      </c>
      <c r="J352" s="937"/>
      <c r="K352" s="907"/>
      <c r="L352" s="907"/>
      <c r="M352" s="908"/>
      <c r="N352" s="932" t="s">
        <v>608</v>
      </c>
      <c r="O352" s="912"/>
      <c r="P352" s="912"/>
      <c r="Q352" s="913"/>
    </row>
    <row r="353" spans="1:17">
      <c r="A353" s="1124"/>
      <c r="B353" s="1126"/>
      <c r="C353" s="1137"/>
      <c r="D353" s="948"/>
      <c r="E353" s="946" t="s">
        <v>608</v>
      </c>
      <c r="F353" s="901"/>
      <c r="G353" s="901"/>
      <c r="H353" s="902"/>
      <c r="I353" s="906" t="s">
        <v>608</v>
      </c>
      <c r="J353" s="937"/>
      <c r="K353" s="907"/>
      <c r="L353" s="907"/>
      <c r="M353" s="908"/>
      <c r="N353" s="932" t="s">
        <v>608</v>
      </c>
      <c r="O353" s="912"/>
      <c r="P353" s="912"/>
      <c r="Q353" s="913"/>
    </row>
    <row r="354" spans="1:17" ht="15.75" thickBot="1">
      <c r="A354" s="1132"/>
      <c r="B354" s="1172"/>
      <c r="C354" s="1137"/>
      <c r="D354" s="972"/>
      <c r="E354" s="947" t="s">
        <v>608</v>
      </c>
      <c r="F354" s="904"/>
      <c r="G354" s="904"/>
      <c r="H354" s="905"/>
      <c r="I354" s="909" t="s">
        <v>608</v>
      </c>
      <c r="J354" s="938"/>
      <c r="K354" s="910"/>
      <c r="L354" s="910"/>
      <c r="M354" s="911"/>
      <c r="N354" s="933" t="s">
        <v>608</v>
      </c>
      <c r="O354" s="914"/>
      <c r="P354" s="914"/>
      <c r="Q354" s="915"/>
    </row>
    <row r="355" spans="1:17">
      <c r="A355" s="1131">
        <v>3</v>
      </c>
      <c r="B355" s="1171" t="s">
        <v>697</v>
      </c>
      <c r="C355" s="1137"/>
      <c r="D355" s="961"/>
      <c r="E355" s="962" t="s">
        <v>608</v>
      </c>
      <c r="F355" s="963"/>
      <c r="G355" s="963"/>
      <c r="H355" s="964"/>
      <c r="I355" s="965" t="s">
        <v>608</v>
      </c>
      <c r="J355" s="966"/>
      <c r="K355" s="967"/>
      <c r="L355" s="967"/>
      <c r="M355" s="968"/>
      <c r="N355" s="969" t="s">
        <v>608</v>
      </c>
      <c r="O355" s="970"/>
      <c r="P355" s="970"/>
      <c r="Q355" s="971"/>
    </row>
    <row r="356" spans="1:17">
      <c r="A356" s="1124"/>
      <c r="B356" s="1126"/>
      <c r="C356" s="1137"/>
      <c r="D356" s="948"/>
      <c r="E356" s="946" t="s">
        <v>608</v>
      </c>
      <c r="F356" s="901"/>
      <c r="G356" s="901"/>
      <c r="H356" s="902"/>
      <c r="I356" s="906" t="s">
        <v>608</v>
      </c>
      <c r="J356" s="937"/>
      <c r="K356" s="907"/>
      <c r="L356" s="907"/>
      <c r="M356" s="908"/>
      <c r="N356" s="932" t="s">
        <v>608</v>
      </c>
      <c r="O356" s="912"/>
      <c r="P356" s="912"/>
      <c r="Q356" s="913"/>
    </row>
    <row r="357" spans="1:17">
      <c r="A357" s="1124"/>
      <c r="B357" s="1126"/>
      <c r="C357" s="1137"/>
      <c r="D357" s="948"/>
      <c r="E357" s="946" t="s">
        <v>608</v>
      </c>
      <c r="F357" s="901"/>
      <c r="G357" s="901"/>
      <c r="H357" s="902"/>
      <c r="I357" s="906" t="s">
        <v>608</v>
      </c>
      <c r="J357" s="937"/>
      <c r="K357" s="907"/>
      <c r="L357" s="907"/>
      <c r="M357" s="908"/>
      <c r="N357" s="932" t="s">
        <v>608</v>
      </c>
      <c r="O357" s="912"/>
      <c r="P357" s="912"/>
      <c r="Q357" s="913"/>
    </row>
    <row r="358" spans="1:17">
      <c r="A358" s="1124"/>
      <c r="B358" s="1126"/>
      <c r="C358" s="1137"/>
      <c r="D358" s="948"/>
      <c r="E358" s="946" t="s">
        <v>608</v>
      </c>
      <c r="F358" s="901"/>
      <c r="G358" s="901"/>
      <c r="H358" s="902"/>
      <c r="I358" s="906" t="s">
        <v>608</v>
      </c>
      <c r="J358" s="937"/>
      <c r="K358" s="907"/>
      <c r="L358" s="907"/>
      <c r="M358" s="908"/>
      <c r="N358" s="932" t="s">
        <v>608</v>
      </c>
      <c r="O358" s="912"/>
      <c r="P358" s="912"/>
      <c r="Q358" s="913"/>
    </row>
    <row r="359" spans="1:17" ht="15.75" thickBot="1">
      <c r="A359" s="1132"/>
      <c r="B359" s="1172"/>
      <c r="C359" s="1137"/>
      <c r="D359" s="972"/>
      <c r="E359" s="947" t="s">
        <v>608</v>
      </c>
      <c r="F359" s="904"/>
      <c r="G359" s="904"/>
      <c r="H359" s="905"/>
      <c r="I359" s="909" t="s">
        <v>608</v>
      </c>
      <c r="J359" s="938"/>
      <c r="K359" s="910"/>
      <c r="L359" s="910"/>
      <c r="M359" s="911"/>
      <c r="N359" s="933" t="s">
        <v>608</v>
      </c>
      <c r="O359" s="914"/>
      <c r="P359" s="914"/>
      <c r="Q359" s="915"/>
    </row>
    <row r="360" spans="1:17">
      <c r="A360" s="1131">
        <v>4</v>
      </c>
      <c r="B360" s="1133" t="s">
        <v>698</v>
      </c>
      <c r="C360" s="1137"/>
      <c r="D360" s="974"/>
      <c r="E360" s="962" t="s">
        <v>608</v>
      </c>
      <c r="F360" s="963"/>
      <c r="G360" s="963"/>
      <c r="H360" s="964"/>
      <c r="I360" s="965" t="s">
        <v>608</v>
      </c>
      <c r="J360" s="966"/>
      <c r="K360" s="967"/>
      <c r="L360" s="967"/>
      <c r="M360" s="968"/>
      <c r="N360" s="969" t="s">
        <v>608</v>
      </c>
      <c r="O360" s="970"/>
      <c r="P360" s="970"/>
      <c r="Q360" s="971"/>
    </row>
    <row r="361" spans="1:17">
      <c r="A361" s="1124"/>
      <c r="B361" s="1130"/>
      <c r="C361" s="1137"/>
      <c r="D361" s="949"/>
      <c r="E361" s="946"/>
      <c r="F361" s="901"/>
      <c r="G361" s="901"/>
      <c r="H361" s="902"/>
      <c r="I361" s="906" t="s">
        <v>608</v>
      </c>
      <c r="J361" s="937"/>
      <c r="K361" s="907"/>
      <c r="L361" s="907"/>
      <c r="M361" s="908"/>
      <c r="N361" s="932" t="s">
        <v>608</v>
      </c>
      <c r="O361" s="912"/>
      <c r="P361" s="912"/>
      <c r="Q361" s="913"/>
    </row>
    <row r="362" spans="1:17">
      <c r="A362" s="1124"/>
      <c r="B362" s="1130"/>
      <c r="C362" s="1137"/>
      <c r="D362" s="949"/>
      <c r="E362" s="946" t="s">
        <v>608</v>
      </c>
      <c r="F362" s="901"/>
      <c r="G362" s="901"/>
      <c r="H362" s="902"/>
      <c r="I362" s="906" t="s">
        <v>608</v>
      </c>
      <c r="J362" s="937"/>
      <c r="K362" s="907"/>
      <c r="L362" s="907"/>
      <c r="M362" s="908"/>
      <c r="N362" s="932" t="s">
        <v>608</v>
      </c>
      <c r="O362" s="912"/>
      <c r="P362" s="912"/>
      <c r="Q362" s="913"/>
    </row>
    <row r="363" spans="1:17">
      <c r="A363" s="1124"/>
      <c r="B363" s="1130"/>
      <c r="C363" s="1137"/>
      <c r="D363" s="949"/>
      <c r="E363" s="946" t="s">
        <v>608</v>
      </c>
      <c r="F363" s="901"/>
      <c r="G363" s="901"/>
      <c r="H363" s="902"/>
      <c r="I363" s="906" t="s">
        <v>608</v>
      </c>
      <c r="J363" s="937"/>
      <c r="K363" s="907"/>
      <c r="L363" s="907"/>
      <c r="M363" s="908"/>
      <c r="N363" s="932" t="s">
        <v>608</v>
      </c>
      <c r="O363" s="912"/>
      <c r="P363" s="912"/>
      <c r="Q363" s="913"/>
    </row>
    <row r="364" spans="1:17" ht="15.75" thickBot="1">
      <c r="A364" s="1132"/>
      <c r="B364" s="1134"/>
      <c r="C364" s="1137"/>
      <c r="D364" s="950"/>
      <c r="E364" s="947" t="s">
        <v>608</v>
      </c>
      <c r="F364" s="904"/>
      <c r="G364" s="904"/>
      <c r="H364" s="905"/>
      <c r="I364" s="909" t="s">
        <v>608</v>
      </c>
      <c r="J364" s="938"/>
      <c r="K364" s="910"/>
      <c r="L364" s="910"/>
      <c r="M364" s="911"/>
      <c r="N364" s="933" t="s">
        <v>608</v>
      </c>
      <c r="O364" s="914"/>
      <c r="P364" s="914"/>
      <c r="Q364" s="915"/>
    </row>
    <row r="365" spans="1:17">
      <c r="A365" s="1131">
        <v>5</v>
      </c>
      <c r="B365" s="1171" t="s">
        <v>699</v>
      </c>
      <c r="C365" s="1137"/>
      <c r="D365" s="961"/>
      <c r="E365" s="962" t="s">
        <v>608</v>
      </c>
      <c r="F365" s="963"/>
      <c r="G365" s="963"/>
      <c r="H365" s="964"/>
      <c r="I365" s="965" t="s">
        <v>608</v>
      </c>
      <c r="J365" s="966"/>
      <c r="K365" s="967"/>
      <c r="L365" s="967"/>
      <c r="M365" s="968"/>
      <c r="N365" s="969" t="s">
        <v>608</v>
      </c>
      <c r="O365" s="970"/>
      <c r="P365" s="970"/>
      <c r="Q365" s="971"/>
    </row>
    <row r="366" spans="1:17">
      <c r="A366" s="1124"/>
      <c r="B366" s="1126"/>
      <c r="C366" s="1137"/>
      <c r="D366" s="948"/>
      <c r="E366" s="946"/>
      <c r="F366" s="901"/>
      <c r="G366" s="901"/>
      <c r="H366" s="902"/>
      <c r="I366" s="906" t="s">
        <v>608</v>
      </c>
      <c r="J366" s="937"/>
      <c r="K366" s="907"/>
      <c r="L366" s="907"/>
      <c r="M366" s="908"/>
      <c r="N366" s="932" t="s">
        <v>608</v>
      </c>
      <c r="O366" s="912"/>
      <c r="P366" s="912"/>
      <c r="Q366" s="913"/>
    </row>
    <row r="367" spans="1:17">
      <c r="A367" s="1124"/>
      <c r="B367" s="1126"/>
      <c r="C367" s="1137"/>
      <c r="D367" s="948"/>
      <c r="E367" s="946" t="s">
        <v>608</v>
      </c>
      <c r="F367" s="901"/>
      <c r="G367" s="901"/>
      <c r="H367" s="902"/>
      <c r="I367" s="906" t="s">
        <v>608</v>
      </c>
      <c r="J367" s="937"/>
      <c r="K367" s="907"/>
      <c r="L367" s="907"/>
      <c r="M367" s="908"/>
      <c r="N367" s="932" t="s">
        <v>608</v>
      </c>
      <c r="O367" s="912"/>
      <c r="P367" s="912"/>
      <c r="Q367" s="913"/>
    </row>
    <row r="368" spans="1:17">
      <c r="A368" s="1124"/>
      <c r="B368" s="1126"/>
      <c r="C368" s="1137"/>
      <c r="D368" s="948"/>
      <c r="E368" s="946" t="s">
        <v>608</v>
      </c>
      <c r="F368" s="901"/>
      <c r="G368" s="901"/>
      <c r="H368" s="902"/>
      <c r="I368" s="906" t="s">
        <v>608</v>
      </c>
      <c r="J368" s="937"/>
      <c r="K368" s="907"/>
      <c r="L368" s="907"/>
      <c r="M368" s="908"/>
      <c r="N368" s="932" t="s">
        <v>608</v>
      </c>
      <c r="O368" s="912"/>
      <c r="P368" s="912"/>
      <c r="Q368" s="913"/>
    </row>
    <row r="369" spans="1:17" ht="15.75" thickBot="1">
      <c r="A369" s="1132"/>
      <c r="B369" s="1172"/>
      <c r="C369" s="1137"/>
      <c r="D369" s="972"/>
      <c r="E369" s="947" t="s">
        <v>608</v>
      </c>
      <c r="F369" s="904"/>
      <c r="G369" s="904"/>
      <c r="H369" s="905"/>
      <c r="I369" s="909" t="s">
        <v>608</v>
      </c>
      <c r="J369" s="938"/>
      <c r="K369" s="910"/>
      <c r="L369" s="910"/>
      <c r="M369" s="911"/>
      <c r="N369" s="933" t="s">
        <v>608</v>
      </c>
      <c r="O369" s="914"/>
      <c r="P369" s="914"/>
      <c r="Q369" s="915"/>
    </row>
    <row r="370" spans="1:17">
      <c r="A370" s="1131">
        <v>6</v>
      </c>
      <c r="B370" s="1171" t="s">
        <v>700</v>
      </c>
      <c r="C370" s="1137"/>
      <c r="D370" s="961"/>
      <c r="E370" s="962" t="s">
        <v>608</v>
      </c>
      <c r="F370" s="963"/>
      <c r="G370" s="963"/>
      <c r="H370" s="964"/>
      <c r="I370" s="965" t="s">
        <v>608</v>
      </c>
      <c r="J370" s="966"/>
      <c r="K370" s="967"/>
      <c r="L370" s="967"/>
      <c r="M370" s="968"/>
      <c r="N370" s="969" t="s">
        <v>608</v>
      </c>
      <c r="O370" s="970"/>
      <c r="P370" s="970"/>
      <c r="Q370" s="971"/>
    </row>
    <row r="371" spans="1:17">
      <c r="A371" s="1124"/>
      <c r="B371" s="1126"/>
      <c r="C371" s="1137"/>
      <c r="D371" s="948"/>
      <c r="E371" s="946"/>
      <c r="F371" s="901"/>
      <c r="G371" s="901"/>
      <c r="H371" s="902"/>
      <c r="I371" s="906" t="s">
        <v>608</v>
      </c>
      <c r="J371" s="937"/>
      <c r="K371" s="907"/>
      <c r="L371" s="907"/>
      <c r="M371" s="908"/>
      <c r="N371" s="932" t="s">
        <v>608</v>
      </c>
      <c r="O371" s="912"/>
      <c r="P371" s="912"/>
      <c r="Q371" s="913"/>
    </row>
    <row r="372" spans="1:17">
      <c r="A372" s="1124"/>
      <c r="B372" s="1126"/>
      <c r="C372" s="1137"/>
      <c r="D372" s="948"/>
      <c r="E372" s="946" t="s">
        <v>608</v>
      </c>
      <c r="F372" s="901"/>
      <c r="G372" s="901"/>
      <c r="H372" s="902"/>
      <c r="I372" s="906" t="s">
        <v>608</v>
      </c>
      <c r="J372" s="937"/>
      <c r="K372" s="907"/>
      <c r="L372" s="907"/>
      <c r="M372" s="908"/>
      <c r="N372" s="932" t="s">
        <v>608</v>
      </c>
      <c r="O372" s="912"/>
      <c r="P372" s="912"/>
      <c r="Q372" s="913"/>
    </row>
    <row r="373" spans="1:17">
      <c r="A373" s="1124"/>
      <c r="B373" s="1126"/>
      <c r="C373" s="1137"/>
      <c r="D373" s="948"/>
      <c r="E373" s="946" t="s">
        <v>608</v>
      </c>
      <c r="F373" s="901"/>
      <c r="G373" s="901"/>
      <c r="H373" s="902"/>
      <c r="I373" s="906" t="s">
        <v>608</v>
      </c>
      <c r="J373" s="937"/>
      <c r="K373" s="907"/>
      <c r="L373" s="907"/>
      <c r="M373" s="908"/>
      <c r="N373" s="932" t="s">
        <v>608</v>
      </c>
      <c r="O373" s="912"/>
      <c r="P373" s="912"/>
      <c r="Q373" s="913"/>
    </row>
    <row r="374" spans="1:17" ht="15.75" thickBot="1">
      <c r="A374" s="1132"/>
      <c r="B374" s="1172"/>
      <c r="C374" s="1137"/>
      <c r="D374" s="972"/>
      <c r="E374" s="947" t="s">
        <v>608</v>
      </c>
      <c r="F374" s="904"/>
      <c r="G374" s="904"/>
      <c r="H374" s="905"/>
      <c r="I374" s="909" t="s">
        <v>608</v>
      </c>
      <c r="J374" s="938"/>
      <c r="K374" s="910"/>
      <c r="L374" s="910"/>
      <c r="M374" s="911"/>
      <c r="N374" s="933" t="s">
        <v>608</v>
      </c>
      <c r="O374" s="914"/>
      <c r="P374" s="914"/>
      <c r="Q374" s="915"/>
    </row>
    <row r="375" spans="1:17">
      <c r="A375" s="1131">
        <v>7</v>
      </c>
      <c r="B375" s="1171" t="s">
        <v>701</v>
      </c>
      <c r="C375" s="1137"/>
      <c r="D375" s="961"/>
      <c r="E375" s="962" t="s">
        <v>608</v>
      </c>
      <c r="F375" s="963"/>
      <c r="G375" s="963"/>
      <c r="H375" s="964"/>
      <c r="I375" s="965" t="s">
        <v>608</v>
      </c>
      <c r="J375" s="966"/>
      <c r="K375" s="967"/>
      <c r="L375" s="967"/>
      <c r="M375" s="968"/>
      <c r="N375" s="969" t="s">
        <v>608</v>
      </c>
      <c r="O375" s="970"/>
      <c r="P375" s="970"/>
      <c r="Q375" s="971"/>
    </row>
    <row r="376" spans="1:17">
      <c r="A376" s="1124"/>
      <c r="B376" s="1126"/>
      <c r="C376" s="1137"/>
      <c r="D376" s="948"/>
      <c r="E376" s="946"/>
      <c r="F376" s="901"/>
      <c r="G376" s="901"/>
      <c r="H376" s="902"/>
      <c r="I376" s="906" t="s">
        <v>608</v>
      </c>
      <c r="J376" s="937"/>
      <c r="K376" s="907"/>
      <c r="L376" s="907"/>
      <c r="M376" s="908"/>
      <c r="N376" s="932" t="s">
        <v>608</v>
      </c>
      <c r="O376" s="912"/>
      <c r="P376" s="912"/>
      <c r="Q376" s="913"/>
    </row>
    <row r="377" spans="1:17">
      <c r="A377" s="1124"/>
      <c r="B377" s="1126"/>
      <c r="C377" s="1137"/>
      <c r="D377" s="948"/>
      <c r="E377" s="946" t="s">
        <v>608</v>
      </c>
      <c r="F377" s="901"/>
      <c r="G377" s="901"/>
      <c r="H377" s="902"/>
      <c r="I377" s="906" t="s">
        <v>608</v>
      </c>
      <c r="J377" s="937"/>
      <c r="K377" s="907"/>
      <c r="L377" s="907"/>
      <c r="M377" s="908"/>
      <c r="N377" s="932" t="s">
        <v>608</v>
      </c>
      <c r="O377" s="912"/>
      <c r="P377" s="912"/>
      <c r="Q377" s="913"/>
    </row>
    <row r="378" spans="1:17">
      <c r="A378" s="1124"/>
      <c r="B378" s="1126"/>
      <c r="C378" s="1137"/>
      <c r="D378" s="948"/>
      <c r="E378" s="946" t="s">
        <v>608</v>
      </c>
      <c r="F378" s="901"/>
      <c r="G378" s="901"/>
      <c r="H378" s="902"/>
      <c r="I378" s="906" t="s">
        <v>608</v>
      </c>
      <c r="J378" s="937"/>
      <c r="K378" s="907"/>
      <c r="L378" s="907"/>
      <c r="M378" s="908"/>
      <c r="N378" s="932" t="s">
        <v>608</v>
      </c>
      <c r="O378" s="912"/>
      <c r="P378" s="912"/>
      <c r="Q378" s="913"/>
    </row>
    <row r="379" spans="1:17" ht="15.75" thickBot="1">
      <c r="A379" s="1132"/>
      <c r="B379" s="1172"/>
      <c r="C379" s="1137"/>
      <c r="D379" s="972"/>
      <c r="E379" s="947" t="s">
        <v>608</v>
      </c>
      <c r="F379" s="904"/>
      <c r="G379" s="904"/>
      <c r="H379" s="905"/>
      <c r="I379" s="909" t="s">
        <v>608</v>
      </c>
      <c r="J379" s="938"/>
      <c r="K379" s="910"/>
      <c r="L379" s="910"/>
      <c r="M379" s="911"/>
      <c r="N379" s="933" t="s">
        <v>608</v>
      </c>
      <c r="O379" s="914"/>
      <c r="P379" s="914"/>
      <c r="Q379" s="915"/>
    </row>
    <row r="380" spans="1:17">
      <c r="A380" s="1131">
        <v>8</v>
      </c>
      <c r="B380" s="1133" t="s">
        <v>702</v>
      </c>
      <c r="C380" s="1137"/>
      <c r="D380" s="974"/>
      <c r="E380" s="962" t="s">
        <v>608</v>
      </c>
      <c r="F380" s="963"/>
      <c r="G380" s="963"/>
      <c r="H380" s="964"/>
      <c r="I380" s="965" t="s">
        <v>608</v>
      </c>
      <c r="J380" s="966"/>
      <c r="K380" s="967"/>
      <c r="L380" s="967"/>
      <c r="M380" s="968"/>
      <c r="N380" s="969" t="s">
        <v>608</v>
      </c>
      <c r="O380" s="970"/>
      <c r="P380" s="970"/>
      <c r="Q380" s="971"/>
    </row>
    <row r="381" spans="1:17">
      <c r="A381" s="1124"/>
      <c r="B381" s="1130"/>
      <c r="C381" s="1137"/>
      <c r="D381" s="949"/>
      <c r="E381" s="946" t="s">
        <v>608</v>
      </c>
      <c r="F381" s="901"/>
      <c r="G381" s="901"/>
      <c r="H381" s="902"/>
      <c r="I381" s="906" t="s">
        <v>608</v>
      </c>
      <c r="J381" s="937"/>
      <c r="K381" s="907"/>
      <c r="L381" s="907"/>
      <c r="M381" s="908"/>
      <c r="N381" s="932" t="s">
        <v>608</v>
      </c>
      <c r="O381" s="912"/>
      <c r="P381" s="912"/>
      <c r="Q381" s="913"/>
    </row>
    <row r="382" spans="1:17">
      <c r="A382" s="1124"/>
      <c r="B382" s="1130"/>
      <c r="C382" s="1137"/>
      <c r="D382" s="949"/>
      <c r="E382" s="946" t="s">
        <v>608</v>
      </c>
      <c r="F382" s="901"/>
      <c r="G382" s="901"/>
      <c r="H382" s="902"/>
      <c r="I382" s="906" t="s">
        <v>608</v>
      </c>
      <c r="J382" s="937"/>
      <c r="K382" s="907"/>
      <c r="L382" s="907"/>
      <c r="M382" s="908"/>
      <c r="N382" s="932" t="s">
        <v>608</v>
      </c>
      <c r="O382" s="912"/>
      <c r="P382" s="912"/>
      <c r="Q382" s="913"/>
    </row>
    <row r="383" spans="1:17">
      <c r="A383" s="1124"/>
      <c r="B383" s="1130"/>
      <c r="C383" s="1137"/>
      <c r="D383" s="949"/>
      <c r="E383" s="946" t="s">
        <v>608</v>
      </c>
      <c r="F383" s="901"/>
      <c r="G383" s="901"/>
      <c r="H383" s="902"/>
      <c r="I383" s="906" t="s">
        <v>608</v>
      </c>
      <c r="J383" s="937"/>
      <c r="K383" s="907"/>
      <c r="L383" s="907"/>
      <c r="M383" s="908"/>
      <c r="N383" s="932" t="s">
        <v>608</v>
      </c>
      <c r="O383" s="912"/>
      <c r="P383" s="912"/>
      <c r="Q383" s="913"/>
    </row>
    <row r="384" spans="1:17" ht="15.75" thickBot="1">
      <c r="A384" s="1132"/>
      <c r="B384" s="1134"/>
      <c r="C384" s="1137"/>
      <c r="D384" s="950"/>
      <c r="E384" s="947" t="s">
        <v>608</v>
      </c>
      <c r="F384" s="904"/>
      <c r="G384" s="904"/>
      <c r="H384" s="905"/>
      <c r="I384" s="909" t="s">
        <v>608</v>
      </c>
      <c r="J384" s="938"/>
      <c r="K384" s="910"/>
      <c r="L384" s="910"/>
      <c r="M384" s="911"/>
      <c r="N384" s="933" t="s">
        <v>608</v>
      </c>
      <c r="O384" s="914"/>
      <c r="P384" s="914"/>
      <c r="Q384" s="915"/>
    </row>
    <row r="385" spans="1:17">
      <c r="A385" s="1131">
        <v>20</v>
      </c>
      <c r="B385" s="1133" t="s">
        <v>714</v>
      </c>
      <c r="C385" s="1137"/>
      <c r="D385" s="974"/>
      <c r="E385" s="962" t="s">
        <v>608</v>
      </c>
      <c r="F385" s="963"/>
      <c r="G385" s="963"/>
      <c r="H385" s="964"/>
      <c r="I385" s="965" t="s">
        <v>608</v>
      </c>
      <c r="J385" s="966"/>
      <c r="K385" s="967"/>
      <c r="L385" s="967"/>
      <c r="M385" s="968"/>
      <c r="N385" s="969" t="s">
        <v>608</v>
      </c>
      <c r="O385" s="970"/>
      <c r="P385" s="970"/>
      <c r="Q385" s="971"/>
    </row>
    <row r="386" spans="1:17">
      <c r="A386" s="1124"/>
      <c r="B386" s="1130"/>
      <c r="C386" s="1137"/>
      <c r="D386" s="949"/>
      <c r="E386" s="946"/>
      <c r="F386" s="901"/>
      <c r="G386" s="901"/>
      <c r="H386" s="902"/>
      <c r="I386" s="906" t="s">
        <v>608</v>
      </c>
      <c r="J386" s="937"/>
      <c r="K386" s="907"/>
      <c r="L386" s="907"/>
      <c r="M386" s="908"/>
      <c r="N386" s="932" t="s">
        <v>608</v>
      </c>
      <c r="O386" s="912"/>
      <c r="P386" s="912"/>
      <c r="Q386" s="913"/>
    </row>
    <row r="387" spans="1:17">
      <c r="A387" s="1124"/>
      <c r="B387" s="1130"/>
      <c r="C387" s="1137"/>
      <c r="D387" s="949"/>
      <c r="E387" s="946" t="s">
        <v>608</v>
      </c>
      <c r="F387" s="901"/>
      <c r="G387" s="901"/>
      <c r="H387" s="902"/>
      <c r="I387" s="906" t="s">
        <v>608</v>
      </c>
      <c r="J387" s="937"/>
      <c r="K387" s="907"/>
      <c r="L387" s="907"/>
      <c r="M387" s="908"/>
      <c r="N387" s="932" t="s">
        <v>608</v>
      </c>
      <c r="O387" s="912"/>
      <c r="P387" s="912"/>
      <c r="Q387" s="913"/>
    </row>
    <row r="388" spans="1:17">
      <c r="A388" s="1124"/>
      <c r="B388" s="1130"/>
      <c r="C388" s="1137"/>
      <c r="D388" s="949"/>
      <c r="E388" s="946" t="s">
        <v>608</v>
      </c>
      <c r="F388" s="901"/>
      <c r="G388" s="901"/>
      <c r="H388" s="902"/>
      <c r="I388" s="906" t="s">
        <v>608</v>
      </c>
      <c r="J388" s="937"/>
      <c r="K388" s="907"/>
      <c r="L388" s="907"/>
      <c r="M388" s="908"/>
      <c r="N388" s="932" t="s">
        <v>608</v>
      </c>
      <c r="O388" s="912"/>
      <c r="P388" s="912"/>
      <c r="Q388" s="913"/>
    </row>
    <row r="389" spans="1:17" ht="15.75" thickBot="1">
      <c r="A389" s="1132"/>
      <c r="B389" s="1134"/>
      <c r="C389" s="1138"/>
      <c r="D389" s="950"/>
      <c r="E389" s="947" t="s">
        <v>608</v>
      </c>
      <c r="F389" s="904"/>
      <c r="G389" s="904"/>
      <c r="H389" s="905"/>
      <c r="I389" s="909" t="s">
        <v>608</v>
      </c>
      <c r="J389" s="938"/>
      <c r="K389" s="910"/>
      <c r="L389" s="910"/>
      <c r="M389" s="911"/>
      <c r="N389" s="933" t="s">
        <v>608</v>
      </c>
      <c r="O389" s="914"/>
      <c r="P389" s="914"/>
      <c r="Q389" s="915"/>
    </row>
    <row r="390" spans="1:17" ht="22.5" customHeight="1" thickBot="1">
      <c r="A390" s="1092"/>
      <c r="B390" s="1163" t="s">
        <v>844</v>
      </c>
      <c r="C390" s="1164"/>
      <c r="D390" s="1093">
        <f>SUM(D345:D389)</f>
        <v>0</v>
      </c>
      <c r="E390" s="1165"/>
      <c r="F390" s="1166"/>
      <c r="G390" s="1166"/>
      <c r="H390" s="1166"/>
      <c r="I390" s="1166"/>
      <c r="J390" s="1166"/>
      <c r="K390" s="1166"/>
      <c r="L390" s="1166"/>
      <c r="M390" s="1166"/>
      <c r="N390" s="1166"/>
      <c r="O390" s="1166"/>
      <c r="P390" s="1166"/>
      <c r="Q390" s="1167"/>
    </row>
    <row r="391" spans="1:17" ht="18" customHeight="1">
      <c r="A391" s="1037"/>
      <c r="B391" s="1038"/>
      <c r="C391" s="1048"/>
      <c r="D391" s="1038"/>
      <c r="E391" s="1038"/>
      <c r="F391" s="1038"/>
      <c r="G391" s="1038"/>
      <c r="H391" s="1038"/>
      <c r="I391" s="1038"/>
      <c r="J391" s="1038"/>
      <c r="K391" s="1038"/>
      <c r="L391" s="1038"/>
      <c r="M391" s="1038"/>
      <c r="N391" s="1038"/>
      <c r="O391" s="1038"/>
      <c r="P391" s="1038"/>
      <c r="Q391" s="1038"/>
    </row>
    <row r="392" spans="1:17" ht="57" customHeight="1" thickBot="1">
      <c r="A392" s="1139" t="s">
        <v>792</v>
      </c>
      <c r="B392" s="1140"/>
      <c r="C392" s="1141"/>
      <c r="D392" s="1140"/>
      <c r="E392" s="1140"/>
      <c r="F392" s="1140"/>
      <c r="G392" s="1140"/>
      <c r="H392" s="1140"/>
      <c r="I392" s="1140"/>
      <c r="J392" s="1140"/>
      <c r="K392" s="1140"/>
      <c r="L392" s="1140"/>
      <c r="M392" s="1140"/>
      <c r="N392" s="1140"/>
      <c r="O392" s="1140"/>
      <c r="P392" s="1140"/>
      <c r="Q392" s="1142"/>
    </row>
    <row r="393" spans="1:17" ht="28.5" customHeight="1">
      <c r="A393" s="1143" t="s">
        <v>569</v>
      </c>
      <c r="B393" s="1145" t="s">
        <v>689</v>
      </c>
      <c r="C393" s="1135" t="s">
        <v>607</v>
      </c>
      <c r="D393" s="1135" t="s">
        <v>720</v>
      </c>
      <c r="E393" s="1152" t="s">
        <v>690</v>
      </c>
      <c r="F393" s="1150"/>
      <c r="G393" s="1150"/>
      <c r="H393" s="1151"/>
      <c r="I393" s="1149" t="s">
        <v>692</v>
      </c>
      <c r="J393" s="1152"/>
      <c r="K393" s="1150"/>
      <c r="L393" s="1150"/>
      <c r="M393" s="1151"/>
      <c r="N393" s="1152" t="s">
        <v>693</v>
      </c>
      <c r="O393" s="1150"/>
      <c r="P393" s="1150"/>
      <c r="Q393" s="1151"/>
    </row>
    <row r="394" spans="1:17" ht="90.75" customHeight="1" thickBot="1">
      <c r="A394" s="1168"/>
      <c r="B394" s="1169"/>
      <c r="C394" s="1158"/>
      <c r="D394" s="1170"/>
      <c r="E394" s="951" t="s">
        <v>721</v>
      </c>
      <c r="F394" s="952" t="s">
        <v>737</v>
      </c>
      <c r="G394" s="952" t="s">
        <v>722</v>
      </c>
      <c r="H394" s="953" t="s">
        <v>691</v>
      </c>
      <c r="I394" s="954" t="s">
        <v>723</v>
      </c>
      <c r="J394" s="955" t="s">
        <v>738</v>
      </c>
      <c r="K394" s="955" t="s">
        <v>724</v>
      </c>
      <c r="L394" s="955" t="s">
        <v>736</v>
      </c>
      <c r="M394" s="956" t="s">
        <v>691</v>
      </c>
      <c r="N394" s="957" t="s">
        <v>725</v>
      </c>
      <c r="O394" s="958" t="s">
        <v>716</v>
      </c>
      <c r="P394" s="958" t="s">
        <v>717</v>
      </c>
      <c r="Q394" s="959" t="s">
        <v>694</v>
      </c>
    </row>
    <row r="395" spans="1:17">
      <c r="A395" s="1131">
        <v>1</v>
      </c>
      <c r="B395" s="1171" t="s">
        <v>695</v>
      </c>
      <c r="C395" s="1173" t="s">
        <v>791</v>
      </c>
      <c r="D395" s="961"/>
      <c r="E395" s="962" t="s">
        <v>608</v>
      </c>
      <c r="F395" s="963"/>
      <c r="G395" s="963"/>
      <c r="H395" s="964"/>
      <c r="I395" s="965" t="s">
        <v>608</v>
      </c>
      <c r="J395" s="966"/>
      <c r="K395" s="967"/>
      <c r="L395" s="967"/>
      <c r="M395" s="968"/>
      <c r="N395" s="969" t="s">
        <v>608</v>
      </c>
      <c r="O395" s="970"/>
      <c r="P395" s="970"/>
      <c r="Q395" s="971"/>
    </row>
    <row r="396" spans="1:17">
      <c r="A396" s="1124"/>
      <c r="B396" s="1126"/>
      <c r="C396" s="1137"/>
      <c r="D396" s="948"/>
      <c r="E396" s="946" t="s">
        <v>608</v>
      </c>
      <c r="F396" s="901"/>
      <c r="G396" s="901"/>
      <c r="H396" s="902"/>
      <c r="I396" s="906" t="s">
        <v>608</v>
      </c>
      <c r="J396" s="937"/>
      <c r="K396" s="907"/>
      <c r="L396" s="907"/>
      <c r="M396" s="908"/>
      <c r="N396" s="932" t="s">
        <v>608</v>
      </c>
      <c r="O396" s="912"/>
      <c r="P396" s="912"/>
      <c r="Q396" s="913"/>
    </row>
    <row r="397" spans="1:17">
      <c r="A397" s="1124"/>
      <c r="B397" s="1126"/>
      <c r="C397" s="1137"/>
      <c r="D397" s="948"/>
      <c r="E397" s="946" t="s">
        <v>608</v>
      </c>
      <c r="F397" s="901"/>
      <c r="G397" s="901"/>
      <c r="H397" s="902"/>
      <c r="I397" s="906" t="s">
        <v>608</v>
      </c>
      <c r="J397" s="937"/>
      <c r="K397" s="907"/>
      <c r="L397" s="907"/>
      <c r="M397" s="908"/>
      <c r="N397" s="932" t="s">
        <v>608</v>
      </c>
      <c r="O397" s="912"/>
      <c r="P397" s="912"/>
      <c r="Q397" s="913"/>
    </row>
    <row r="398" spans="1:17">
      <c r="A398" s="1124"/>
      <c r="B398" s="1126"/>
      <c r="C398" s="1137"/>
      <c r="D398" s="948"/>
      <c r="E398" s="946" t="s">
        <v>608</v>
      </c>
      <c r="F398" s="901"/>
      <c r="G398" s="901"/>
      <c r="H398" s="902"/>
      <c r="I398" s="906" t="s">
        <v>608</v>
      </c>
      <c r="J398" s="937"/>
      <c r="K398" s="907"/>
      <c r="L398" s="907"/>
      <c r="M398" s="908"/>
      <c r="N398" s="932" t="s">
        <v>608</v>
      </c>
      <c r="O398" s="912"/>
      <c r="P398" s="912"/>
      <c r="Q398" s="913"/>
    </row>
    <row r="399" spans="1:17" ht="15.75" thickBot="1">
      <c r="A399" s="1132"/>
      <c r="B399" s="1172"/>
      <c r="C399" s="1137"/>
      <c r="D399" s="972"/>
      <c r="E399" s="947" t="s">
        <v>608</v>
      </c>
      <c r="F399" s="904"/>
      <c r="G399" s="904"/>
      <c r="H399" s="905"/>
      <c r="I399" s="909" t="s">
        <v>608</v>
      </c>
      <c r="J399" s="938"/>
      <c r="K399" s="910"/>
      <c r="L399" s="910"/>
      <c r="M399" s="911"/>
      <c r="N399" s="933" t="s">
        <v>608</v>
      </c>
      <c r="O399" s="914"/>
      <c r="P399" s="914"/>
      <c r="Q399" s="915"/>
    </row>
    <row r="400" spans="1:17">
      <c r="A400" s="1131">
        <v>2</v>
      </c>
      <c r="B400" s="1171" t="s">
        <v>696</v>
      </c>
      <c r="C400" s="1137"/>
      <c r="D400" s="961"/>
      <c r="E400" s="962" t="s">
        <v>608</v>
      </c>
      <c r="F400" s="963"/>
      <c r="G400" s="963"/>
      <c r="H400" s="964"/>
      <c r="I400" s="965" t="s">
        <v>608</v>
      </c>
      <c r="J400" s="966"/>
      <c r="K400" s="967"/>
      <c r="L400" s="967"/>
      <c r="M400" s="968"/>
      <c r="N400" s="969" t="s">
        <v>608</v>
      </c>
      <c r="O400" s="970"/>
      <c r="P400" s="970"/>
      <c r="Q400" s="971"/>
    </row>
    <row r="401" spans="1:17">
      <c r="A401" s="1124"/>
      <c r="B401" s="1126"/>
      <c r="C401" s="1137"/>
      <c r="D401" s="948"/>
      <c r="E401" s="946" t="s">
        <v>608</v>
      </c>
      <c r="F401" s="901"/>
      <c r="G401" s="901"/>
      <c r="H401" s="902"/>
      <c r="I401" s="906" t="s">
        <v>608</v>
      </c>
      <c r="J401" s="937"/>
      <c r="K401" s="907"/>
      <c r="L401" s="907"/>
      <c r="M401" s="908"/>
      <c r="N401" s="932" t="s">
        <v>608</v>
      </c>
      <c r="O401" s="912"/>
      <c r="P401" s="912"/>
      <c r="Q401" s="913"/>
    </row>
    <row r="402" spans="1:17">
      <c r="A402" s="1124"/>
      <c r="B402" s="1126"/>
      <c r="C402" s="1137"/>
      <c r="D402" s="948"/>
      <c r="E402" s="946" t="s">
        <v>608</v>
      </c>
      <c r="F402" s="901"/>
      <c r="G402" s="901"/>
      <c r="H402" s="902"/>
      <c r="I402" s="906" t="s">
        <v>608</v>
      </c>
      <c r="J402" s="937"/>
      <c r="K402" s="907"/>
      <c r="L402" s="907"/>
      <c r="M402" s="908"/>
      <c r="N402" s="932" t="s">
        <v>608</v>
      </c>
      <c r="O402" s="912"/>
      <c r="P402" s="912"/>
      <c r="Q402" s="913"/>
    </row>
    <row r="403" spans="1:17">
      <c r="A403" s="1124"/>
      <c r="B403" s="1126"/>
      <c r="C403" s="1137"/>
      <c r="D403" s="948"/>
      <c r="E403" s="946" t="s">
        <v>608</v>
      </c>
      <c r="F403" s="901"/>
      <c r="G403" s="901"/>
      <c r="H403" s="902"/>
      <c r="I403" s="906" t="s">
        <v>608</v>
      </c>
      <c r="J403" s="937"/>
      <c r="K403" s="907"/>
      <c r="L403" s="907"/>
      <c r="M403" s="908"/>
      <c r="N403" s="932" t="s">
        <v>608</v>
      </c>
      <c r="O403" s="912"/>
      <c r="P403" s="912"/>
      <c r="Q403" s="913"/>
    </row>
    <row r="404" spans="1:17" ht="15.75" thickBot="1">
      <c r="A404" s="1132"/>
      <c r="B404" s="1172"/>
      <c r="C404" s="1137"/>
      <c r="D404" s="972"/>
      <c r="E404" s="947" t="s">
        <v>608</v>
      </c>
      <c r="F404" s="904"/>
      <c r="G404" s="904"/>
      <c r="H404" s="905"/>
      <c r="I404" s="909" t="s">
        <v>608</v>
      </c>
      <c r="J404" s="938"/>
      <c r="K404" s="910"/>
      <c r="L404" s="910"/>
      <c r="M404" s="911"/>
      <c r="N404" s="933" t="s">
        <v>608</v>
      </c>
      <c r="O404" s="914"/>
      <c r="P404" s="914"/>
      <c r="Q404" s="915"/>
    </row>
    <row r="405" spans="1:17">
      <c r="A405" s="1131">
        <v>3</v>
      </c>
      <c r="B405" s="1171" t="s">
        <v>697</v>
      </c>
      <c r="C405" s="1137"/>
      <c r="D405" s="961"/>
      <c r="E405" s="962" t="s">
        <v>608</v>
      </c>
      <c r="F405" s="963"/>
      <c r="G405" s="963"/>
      <c r="H405" s="964"/>
      <c r="I405" s="965" t="s">
        <v>608</v>
      </c>
      <c r="J405" s="966"/>
      <c r="K405" s="967"/>
      <c r="L405" s="967"/>
      <c r="M405" s="968"/>
      <c r="N405" s="969" t="s">
        <v>608</v>
      </c>
      <c r="O405" s="970"/>
      <c r="P405" s="970"/>
      <c r="Q405" s="971"/>
    </row>
    <row r="406" spans="1:17">
      <c r="A406" s="1124"/>
      <c r="B406" s="1126"/>
      <c r="C406" s="1137"/>
      <c r="D406" s="948"/>
      <c r="E406" s="946" t="s">
        <v>608</v>
      </c>
      <c r="F406" s="901"/>
      <c r="G406" s="901"/>
      <c r="H406" s="902"/>
      <c r="I406" s="906" t="s">
        <v>608</v>
      </c>
      <c r="J406" s="937"/>
      <c r="K406" s="907"/>
      <c r="L406" s="907"/>
      <c r="M406" s="908"/>
      <c r="N406" s="932" t="s">
        <v>608</v>
      </c>
      <c r="O406" s="912"/>
      <c r="P406" s="912"/>
      <c r="Q406" s="913"/>
    </row>
    <row r="407" spans="1:17">
      <c r="A407" s="1124"/>
      <c r="B407" s="1126"/>
      <c r="C407" s="1137"/>
      <c r="D407" s="948"/>
      <c r="E407" s="946" t="s">
        <v>608</v>
      </c>
      <c r="F407" s="901"/>
      <c r="G407" s="901"/>
      <c r="H407" s="902"/>
      <c r="I407" s="906" t="s">
        <v>608</v>
      </c>
      <c r="J407" s="937"/>
      <c r="K407" s="907"/>
      <c r="L407" s="907"/>
      <c r="M407" s="908"/>
      <c r="N407" s="932" t="s">
        <v>608</v>
      </c>
      <c r="O407" s="912"/>
      <c r="P407" s="912"/>
      <c r="Q407" s="913"/>
    </row>
    <row r="408" spans="1:17">
      <c r="A408" s="1124"/>
      <c r="B408" s="1126"/>
      <c r="C408" s="1137"/>
      <c r="D408" s="948"/>
      <c r="E408" s="946" t="s">
        <v>608</v>
      </c>
      <c r="F408" s="901"/>
      <c r="G408" s="901"/>
      <c r="H408" s="902"/>
      <c r="I408" s="906" t="s">
        <v>608</v>
      </c>
      <c r="J408" s="937"/>
      <c r="K408" s="907"/>
      <c r="L408" s="907"/>
      <c r="M408" s="908"/>
      <c r="N408" s="932" t="s">
        <v>608</v>
      </c>
      <c r="O408" s="912"/>
      <c r="P408" s="912"/>
      <c r="Q408" s="913"/>
    </row>
    <row r="409" spans="1:17" ht="15.75" thickBot="1">
      <c r="A409" s="1132"/>
      <c r="B409" s="1172"/>
      <c r="C409" s="1137"/>
      <c r="D409" s="972"/>
      <c r="E409" s="947" t="s">
        <v>608</v>
      </c>
      <c r="F409" s="904"/>
      <c r="G409" s="904"/>
      <c r="H409" s="905"/>
      <c r="I409" s="909" t="s">
        <v>608</v>
      </c>
      <c r="J409" s="938"/>
      <c r="K409" s="910"/>
      <c r="L409" s="910"/>
      <c r="M409" s="911"/>
      <c r="N409" s="933" t="s">
        <v>608</v>
      </c>
      <c r="O409" s="914"/>
      <c r="P409" s="914"/>
      <c r="Q409" s="915"/>
    </row>
    <row r="410" spans="1:17">
      <c r="A410" s="1131">
        <v>4</v>
      </c>
      <c r="B410" s="1133" t="s">
        <v>698</v>
      </c>
      <c r="C410" s="1137"/>
      <c r="D410" s="974"/>
      <c r="E410" s="962" t="s">
        <v>608</v>
      </c>
      <c r="F410" s="963"/>
      <c r="G410" s="963"/>
      <c r="H410" s="964"/>
      <c r="I410" s="965" t="s">
        <v>608</v>
      </c>
      <c r="J410" s="966"/>
      <c r="K410" s="967"/>
      <c r="L410" s="967"/>
      <c r="M410" s="968"/>
      <c r="N410" s="969" t="s">
        <v>608</v>
      </c>
      <c r="O410" s="970"/>
      <c r="P410" s="970"/>
      <c r="Q410" s="971"/>
    </row>
    <row r="411" spans="1:17">
      <c r="A411" s="1124"/>
      <c r="B411" s="1130"/>
      <c r="C411" s="1137"/>
      <c r="D411" s="949"/>
      <c r="E411" s="946"/>
      <c r="F411" s="901"/>
      <c r="G411" s="901"/>
      <c r="H411" s="902"/>
      <c r="I411" s="906" t="s">
        <v>608</v>
      </c>
      <c r="J411" s="937"/>
      <c r="K411" s="907"/>
      <c r="L411" s="907"/>
      <c r="M411" s="908"/>
      <c r="N411" s="932" t="s">
        <v>608</v>
      </c>
      <c r="O411" s="912"/>
      <c r="P411" s="912"/>
      <c r="Q411" s="913"/>
    </row>
    <row r="412" spans="1:17">
      <c r="A412" s="1124"/>
      <c r="B412" s="1130"/>
      <c r="C412" s="1137"/>
      <c r="D412" s="949"/>
      <c r="E412" s="946" t="s">
        <v>608</v>
      </c>
      <c r="F412" s="901"/>
      <c r="G412" s="901"/>
      <c r="H412" s="902"/>
      <c r="I412" s="906" t="s">
        <v>608</v>
      </c>
      <c r="J412" s="937"/>
      <c r="K412" s="907"/>
      <c r="L412" s="907"/>
      <c r="M412" s="908"/>
      <c r="N412" s="932" t="s">
        <v>608</v>
      </c>
      <c r="O412" s="912"/>
      <c r="P412" s="912"/>
      <c r="Q412" s="913"/>
    </row>
    <row r="413" spans="1:17">
      <c r="A413" s="1124"/>
      <c r="B413" s="1130"/>
      <c r="C413" s="1137"/>
      <c r="D413" s="949"/>
      <c r="E413" s="946" t="s">
        <v>608</v>
      </c>
      <c r="F413" s="901"/>
      <c r="G413" s="901"/>
      <c r="H413" s="902"/>
      <c r="I413" s="906" t="s">
        <v>608</v>
      </c>
      <c r="J413" s="937"/>
      <c r="K413" s="907"/>
      <c r="L413" s="907"/>
      <c r="M413" s="908"/>
      <c r="N413" s="932" t="s">
        <v>608</v>
      </c>
      <c r="O413" s="912"/>
      <c r="P413" s="912"/>
      <c r="Q413" s="913"/>
    </row>
    <row r="414" spans="1:17" ht="15.75" thickBot="1">
      <c r="A414" s="1132"/>
      <c r="B414" s="1134"/>
      <c r="C414" s="1137"/>
      <c r="D414" s="950"/>
      <c r="E414" s="947" t="s">
        <v>608</v>
      </c>
      <c r="F414" s="904"/>
      <c r="G414" s="904"/>
      <c r="H414" s="905"/>
      <c r="I414" s="909" t="s">
        <v>608</v>
      </c>
      <c r="J414" s="938"/>
      <c r="K414" s="910"/>
      <c r="L414" s="910"/>
      <c r="M414" s="911"/>
      <c r="N414" s="933" t="s">
        <v>608</v>
      </c>
      <c r="O414" s="914"/>
      <c r="P414" s="914"/>
      <c r="Q414" s="915"/>
    </row>
    <row r="415" spans="1:17">
      <c r="A415" s="1131">
        <v>5</v>
      </c>
      <c r="B415" s="1171" t="s">
        <v>699</v>
      </c>
      <c r="C415" s="1137"/>
      <c r="D415" s="961"/>
      <c r="E415" s="962" t="s">
        <v>608</v>
      </c>
      <c r="F415" s="963"/>
      <c r="G415" s="963"/>
      <c r="H415" s="964"/>
      <c r="I415" s="965" t="s">
        <v>608</v>
      </c>
      <c r="J415" s="966"/>
      <c r="K415" s="967"/>
      <c r="L415" s="967"/>
      <c r="M415" s="968"/>
      <c r="N415" s="969" t="s">
        <v>608</v>
      </c>
      <c r="O415" s="970"/>
      <c r="P415" s="970"/>
      <c r="Q415" s="971"/>
    </row>
    <row r="416" spans="1:17">
      <c r="A416" s="1124"/>
      <c r="B416" s="1126"/>
      <c r="C416" s="1137"/>
      <c r="D416" s="948"/>
      <c r="E416" s="946"/>
      <c r="F416" s="901"/>
      <c r="G416" s="901"/>
      <c r="H416" s="902"/>
      <c r="I416" s="906" t="s">
        <v>608</v>
      </c>
      <c r="J416" s="937"/>
      <c r="K416" s="907"/>
      <c r="L416" s="907"/>
      <c r="M416" s="908"/>
      <c r="N416" s="932" t="s">
        <v>608</v>
      </c>
      <c r="O416" s="912"/>
      <c r="P416" s="912"/>
      <c r="Q416" s="913"/>
    </row>
    <row r="417" spans="1:17">
      <c r="A417" s="1124"/>
      <c r="B417" s="1126"/>
      <c r="C417" s="1137"/>
      <c r="D417" s="948"/>
      <c r="E417" s="946" t="s">
        <v>608</v>
      </c>
      <c r="F417" s="901"/>
      <c r="G417" s="901"/>
      <c r="H417" s="902"/>
      <c r="I417" s="906" t="s">
        <v>608</v>
      </c>
      <c r="J417" s="937"/>
      <c r="K417" s="907"/>
      <c r="L417" s="907"/>
      <c r="M417" s="908"/>
      <c r="N417" s="932" t="s">
        <v>608</v>
      </c>
      <c r="O417" s="912"/>
      <c r="P417" s="912"/>
      <c r="Q417" s="913"/>
    </row>
    <row r="418" spans="1:17">
      <c r="A418" s="1124"/>
      <c r="B418" s="1126"/>
      <c r="C418" s="1137"/>
      <c r="D418" s="948"/>
      <c r="E418" s="946" t="s">
        <v>608</v>
      </c>
      <c r="F418" s="901"/>
      <c r="G418" s="901"/>
      <c r="H418" s="902"/>
      <c r="I418" s="906" t="s">
        <v>608</v>
      </c>
      <c r="J418" s="937"/>
      <c r="K418" s="907"/>
      <c r="L418" s="907"/>
      <c r="M418" s="908"/>
      <c r="N418" s="932" t="s">
        <v>608</v>
      </c>
      <c r="O418" s="912"/>
      <c r="P418" s="912"/>
      <c r="Q418" s="913"/>
    </row>
    <row r="419" spans="1:17" ht="15.75" thickBot="1">
      <c r="A419" s="1132"/>
      <c r="B419" s="1172"/>
      <c r="C419" s="1137"/>
      <c r="D419" s="972"/>
      <c r="E419" s="947" t="s">
        <v>608</v>
      </c>
      <c r="F419" s="904"/>
      <c r="G419" s="904"/>
      <c r="H419" s="905"/>
      <c r="I419" s="909" t="s">
        <v>608</v>
      </c>
      <c r="J419" s="938"/>
      <c r="K419" s="910"/>
      <c r="L419" s="910"/>
      <c r="M419" s="911"/>
      <c r="N419" s="933" t="s">
        <v>608</v>
      </c>
      <c r="O419" s="914"/>
      <c r="P419" s="914"/>
      <c r="Q419" s="915"/>
    </row>
    <row r="420" spans="1:17">
      <c r="A420" s="1131">
        <v>6</v>
      </c>
      <c r="B420" s="1171" t="s">
        <v>700</v>
      </c>
      <c r="C420" s="1137"/>
      <c r="D420" s="961"/>
      <c r="E420" s="962" t="s">
        <v>608</v>
      </c>
      <c r="F420" s="963"/>
      <c r="G420" s="963"/>
      <c r="H420" s="964"/>
      <c r="I420" s="965" t="s">
        <v>608</v>
      </c>
      <c r="J420" s="966"/>
      <c r="K420" s="967"/>
      <c r="L420" s="967"/>
      <c r="M420" s="968"/>
      <c r="N420" s="969" t="s">
        <v>608</v>
      </c>
      <c r="O420" s="970"/>
      <c r="P420" s="970"/>
      <c r="Q420" s="971"/>
    </row>
    <row r="421" spans="1:17">
      <c r="A421" s="1124"/>
      <c r="B421" s="1126"/>
      <c r="C421" s="1137"/>
      <c r="D421" s="948"/>
      <c r="E421" s="946"/>
      <c r="F421" s="901"/>
      <c r="G421" s="901"/>
      <c r="H421" s="902"/>
      <c r="I421" s="906" t="s">
        <v>608</v>
      </c>
      <c r="J421" s="937"/>
      <c r="K421" s="907"/>
      <c r="L421" s="907"/>
      <c r="M421" s="908"/>
      <c r="N421" s="932" t="s">
        <v>608</v>
      </c>
      <c r="O421" s="912"/>
      <c r="P421" s="912"/>
      <c r="Q421" s="913"/>
    </row>
    <row r="422" spans="1:17">
      <c r="A422" s="1124"/>
      <c r="B422" s="1126"/>
      <c r="C422" s="1137"/>
      <c r="D422" s="948"/>
      <c r="E422" s="946" t="s">
        <v>608</v>
      </c>
      <c r="F422" s="901"/>
      <c r="G422" s="901"/>
      <c r="H422" s="902"/>
      <c r="I422" s="906" t="s">
        <v>608</v>
      </c>
      <c r="J422" s="937"/>
      <c r="K422" s="907"/>
      <c r="L422" s="907"/>
      <c r="M422" s="908"/>
      <c r="N422" s="932" t="s">
        <v>608</v>
      </c>
      <c r="O422" s="912"/>
      <c r="P422" s="912"/>
      <c r="Q422" s="913"/>
    </row>
    <row r="423" spans="1:17">
      <c r="A423" s="1124"/>
      <c r="B423" s="1126"/>
      <c r="C423" s="1137"/>
      <c r="D423" s="948"/>
      <c r="E423" s="946" t="s">
        <v>608</v>
      </c>
      <c r="F423" s="901"/>
      <c r="G423" s="901"/>
      <c r="H423" s="902"/>
      <c r="I423" s="906" t="s">
        <v>608</v>
      </c>
      <c r="J423" s="937"/>
      <c r="K423" s="907"/>
      <c r="L423" s="907"/>
      <c r="M423" s="908"/>
      <c r="N423" s="932" t="s">
        <v>608</v>
      </c>
      <c r="O423" s="912"/>
      <c r="P423" s="912"/>
      <c r="Q423" s="913"/>
    </row>
    <row r="424" spans="1:17" ht="15.75" thickBot="1">
      <c r="A424" s="1132"/>
      <c r="B424" s="1172"/>
      <c r="C424" s="1137"/>
      <c r="D424" s="972"/>
      <c r="E424" s="947" t="s">
        <v>608</v>
      </c>
      <c r="F424" s="904"/>
      <c r="G424" s="904"/>
      <c r="H424" s="905"/>
      <c r="I424" s="909" t="s">
        <v>608</v>
      </c>
      <c r="J424" s="938"/>
      <c r="K424" s="910"/>
      <c r="L424" s="910"/>
      <c r="M424" s="911"/>
      <c r="N424" s="933" t="s">
        <v>608</v>
      </c>
      <c r="O424" s="914"/>
      <c r="P424" s="914"/>
      <c r="Q424" s="915"/>
    </row>
    <row r="425" spans="1:17">
      <c r="A425" s="1131">
        <v>7</v>
      </c>
      <c r="B425" s="1171" t="s">
        <v>701</v>
      </c>
      <c r="C425" s="1137"/>
      <c r="D425" s="961"/>
      <c r="E425" s="962" t="s">
        <v>608</v>
      </c>
      <c r="F425" s="963"/>
      <c r="G425" s="963"/>
      <c r="H425" s="964"/>
      <c r="I425" s="965" t="s">
        <v>608</v>
      </c>
      <c r="J425" s="966"/>
      <c r="K425" s="967"/>
      <c r="L425" s="967"/>
      <c r="M425" s="968"/>
      <c r="N425" s="969" t="s">
        <v>608</v>
      </c>
      <c r="O425" s="970"/>
      <c r="P425" s="970"/>
      <c r="Q425" s="971"/>
    </row>
    <row r="426" spans="1:17">
      <c r="A426" s="1124"/>
      <c r="B426" s="1126"/>
      <c r="C426" s="1137"/>
      <c r="D426" s="948"/>
      <c r="E426" s="946"/>
      <c r="F426" s="901"/>
      <c r="G426" s="901"/>
      <c r="H426" s="902"/>
      <c r="I426" s="906" t="s">
        <v>608</v>
      </c>
      <c r="J426" s="937"/>
      <c r="K426" s="907"/>
      <c r="L426" s="907"/>
      <c r="M426" s="908"/>
      <c r="N426" s="932" t="s">
        <v>608</v>
      </c>
      <c r="O426" s="912"/>
      <c r="P426" s="912"/>
      <c r="Q426" s="913"/>
    </row>
    <row r="427" spans="1:17">
      <c r="A427" s="1124"/>
      <c r="B427" s="1126"/>
      <c r="C427" s="1137"/>
      <c r="D427" s="948"/>
      <c r="E427" s="946" t="s">
        <v>608</v>
      </c>
      <c r="F427" s="901"/>
      <c r="G427" s="901"/>
      <c r="H427" s="902"/>
      <c r="I427" s="906" t="s">
        <v>608</v>
      </c>
      <c r="J427" s="937"/>
      <c r="K427" s="907"/>
      <c r="L427" s="907"/>
      <c r="M427" s="908"/>
      <c r="N427" s="932" t="s">
        <v>608</v>
      </c>
      <c r="O427" s="912"/>
      <c r="P427" s="912"/>
      <c r="Q427" s="913"/>
    </row>
    <row r="428" spans="1:17">
      <c r="A428" s="1124"/>
      <c r="B428" s="1126"/>
      <c r="C428" s="1137"/>
      <c r="D428" s="948"/>
      <c r="E428" s="946" t="s">
        <v>608</v>
      </c>
      <c r="F428" s="901"/>
      <c r="G428" s="901"/>
      <c r="H428" s="902"/>
      <c r="I428" s="906" t="s">
        <v>608</v>
      </c>
      <c r="J428" s="937"/>
      <c r="K428" s="907"/>
      <c r="L428" s="907"/>
      <c r="M428" s="908"/>
      <c r="N428" s="932" t="s">
        <v>608</v>
      </c>
      <c r="O428" s="912"/>
      <c r="P428" s="912"/>
      <c r="Q428" s="913"/>
    </row>
    <row r="429" spans="1:17" ht="15.75" thickBot="1">
      <c r="A429" s="1132"/>
      <c r="B429" s="1172"/>
      <c r="C429" s="1137"/>
      <c r="D429" s="972"/>
      <c r="E429" s="947" t="s">
        <v>608</v>
      </c>
      <c r="F429" s="904"/>
      <c r="G429" s="904"/>
      <c r="H429" s="905"/>
      <c r="I429" s="909" t="s">
        <v>608</v>
      </c>
      <c r="J429" s="938"/>
      <c r="K429" s="910"/>
      <c r="L429" s="910"/>
      <c r="M429" s="911"/>
      <c r="N429" s="933" t="s">
        <v>608</v>
      </c>
      <c r="O429" s="914"/>
      <c r="P429" s="914"/>
      <c r="Q429" s="915"/>
    </row>
    <row r="430" spans="1:17">
      <c r="A430" s="1131">
        <v>8</v>
      </c>
      <c r="B430" s="1133" t="s">
        <v>702</v>
      </c>
      <c r="C430" s="1137"/>
      <c r="D430" s="974"/>
      <c r="E430" s="962" t="s">
        <v>608</v>
      </c>
      <c r="F430" s="963"/>
      <c r="G430" s="963"/>
      <c r="H430" s="964"/>
      <c r="I430" s="965" t="s">
        <v>608</v>
      </c>
      <c r="J430" s="966"/>
      <c r="K430" s="967"/>
      <c r="L430" s="967"/>
      <c r="M430" s="968"/>
      <c r="N430" s="969" t="s">
        <v>608</v>
      </c>
      <c r="O430" s="970"/>
      <c r="P430" s="970"/>
      <c r="Q430" s="971"/>
    </row>
    <row r="431" spans="1:17">
      <c r="A431" s="1124"/>
      <c r="B431" s="1130"/>
      <c r="C431" s="1137"/>
      <c r="D431" s="949"/>
      <c r="E431" s="946" t="s">
        <v>608</v>
      </c>
      <c r="F431" s="901"/>
      <c r="G431" s="901"/>
      <c r="H431" s="902"/>
      <c r="I431" s="906" t="s">
        <v>608</v>
      </c>
      <c r="J431" s="937"/>
      <c r="K431" s="907"/>
      <c r="L431" s="907"/>
      <c r="M431" s="908"/>
      <c r="N431" s="932" t="s">
        <v>608</v>
      </c>
      <c r="O431" s="912"/>
      <c r="P431" s="912"/>
      <c r="Q431" s="913"/>
    </row>
    <row r="432" spans="1:17">
      <c r="A432" s="1124"/>
      <c r="B432" s="1130"/>
      <c r="C432" s="1137"/>
      <c r="D432" s="949"/>
      <c r="E432" s="946" t="s">
        <v>608</v>
      </c>
      <c r="F432" s="901"/>
      <c r="G432" s="901"/>
      <c r="H432" s="902"/>
      <c r="I432" s="906" t="s">
        <v>608</v>
      </c>
      <c r="J432" s="937"/>
      <c r="K432" s="907"/>
      <c r="L432" s="907"/>
      <c r="M432" s="908"/>
      <c r="N432" s="932" t="s">
        <v>608</v>
      </c>
      <c r="O432" s="912"/>
      <c r="P432" s="912"/>
      <c r="Q432" s="913"/>
    </row>
    <row r="433" spans="1:17">
      <c r="A433" s="1124"/>
      <c r="B433" s="1130"/>
      <c r="C433" s="1137"/>
      <c r="D433" s="949"/>
      <c r="E433" s="946" t="s">
        <v>608</v>
      </c>
      <c r="F433" s="901"/>
      <c r="G433" s="901"/>
      <c r="H433" s="902"/>
      <c r="I433" s="906" t="s">
        <v>608</v>
      </c>
      <c r="J433" s="937"/>
      <c r="K433" s="907"/>
      <c r="L433" s="907"/>
      <c r="M433" s="908"/>
      <c r="N433" s="932" t="s">
        <v>608</v>
      </c>
      <c r="O433" s="912"/>
      <c r="P433" s="912"/>
      <c r="Q433" s="913"/>
    </row>
    <row r="434" spans="1:17" ht="15.75" thickBot="1">
      <c r="A434" s="1132"/>
      <c r="B434" s="1134"/>
      <c r="C434" s="1137"/>
      <c r="D434" s="950"/>
      <c r="E434" s="947" t="s">
        <v>608</v>
      </c>
      <c r="F434" s="904"/>
      <c r="G434" s="904"/>
      <c r="H434" s="905"/>
      <c r="I434" s="909" t="s">
        <v>608</v>
      </c>
      <c r="J434" s="938"/>
      <c r="K434" s="910"/>
      <c r="L434" s="910"/>
      <c r="M434" s="911"/>
      <c r="N434" s="933" t="s">
        <v>608</v>
      </c>
      <c r="O434" s="914"/>
      <c r="P434" s="914"/>
      <c r="Q434" s="915"/>
    </row>
    <row r="435" spans="1:17">
      <c r="A435" s="1131">
        <v>20</v>
      </c>
      <c r="B435" s="1133" t="s">
        <v>714</v>
      </c>
      <c r="C435" s="1137"/>
      <c r="D435" s="974"/>
      <c r="E435" s="962" t="s">
        <v>608</v>
      </c>
      <c r="F435" s="963"/>
      <c r="G435" s="963"/>
      <c r="H435" s="964"/>
      <c r="I435" s="965" t="s">
        <v>608</v>
      </c>
      <c r="J435" s="966"/>
      <c r="K435" s="967"/>
      <c r="L435" s="967"/>
      <c r="M435" s="968"/>
      <c r="N435" s="969" t="s">
        <v>608</v>
      </c>
      <c r="O435" s="970"/>
      <c r="P435" s="970"/>
      <c r="Q435" s="971"/>
    </row>
    <row r="436" spans="1:17">
      <c r="A436" s="1124"/>
      <c r="B436" s="1130"/>
      <c r="C436" s="1137"/>
      <c r="D436" s="949"/>
      <c r="E436" s="946"/>
      <c r="F436" s="901"/>
      <c r="G436" s="901"/>
      <c r="H436" s="902"/>
      <c r="I436" s="906" t="s">
        <v>608</v>
      </c>
      <c r="J436" s="937"/>
      <c r="K436" s="907"/>
      <c r="L436" s="907"/>
      <c r="M436" s="908"/>
      <c r="N436" s="932" t="s">
        <v>608</v>
      </c>
      <c r="O436" s="912"/>
      <c r="P436" s="912"/>
      <c r="Q436" s="913"/>
    </row>
    <row r="437" spans="1:17">
      <c r="A437" s="1124"/>
      <c r="B437" s="1130"/>
      <c r="C437" s="1137"/>
      <c r="D437" s="949"/>
      <c r="E437" s="946" t="s">
        <v>608</v>
      </c>
      <c r="F437" s="901"/>
      <c r="G437" s="901"/>
      <c r="H437" s="902"/>
      <c r="I437" s="906" t="s">
        <v>608</v>
      </c>
      <c r="J437" s="937"/>
      <c r="K437" s="907"/>
      <c r="L437" s="907"/>
      <c r="M437" s="908"/>
      <c r="N437" s="932" t="s">
        <v>608</v>
      </c>
      <c r="O437" s="912"/>
      <c r="P437" s="912"/>
      <c r="Q437" s="913"/>
    </row>
    <row r="438" spans="1:17">
      <c r="A438" s="1124"/>
      <c r="B438" s="1130"/>
      <c r="C438" s="1137"/>
      <c r="D438" s="949"/>
      <c r="E438" s="946" t="s">
        <v>608</v>
      </c>
      <c r="F438" s="901"/>
      <c r="G438" s="901"/>
      <c r="H438" s="902"/>
      <c r="I438" s="906" t="s">
        <v>608</v>
      </c>
      <c r="J438" s="937"/>
      <c r="K438" s="907"/>
      <c r="L438" s="907"/>
      <c r="M438" s="908"/>
      <c r="N438" s="932" t="s">
        <v>608</v>
      </c>
      <c r="O438" s="912"/>
      <c r="P438" s="912"/>
      <c r="Q438" s="913"/>
    </row>
    <row r="439" spans="1:17" ht="15.75" thickBot="1">
      <c r="A439" s="1132"/>
      <c r="B439" s="1134"/>
      <c r="C439" s="1138"/>
      <c r="D439" s="950"/>
      <c r="E439" s="947" t="s">
        <v>608</v>
      </c>
      <c r="F439" s="904"/>
      <c r="G439" s="904"/>
      <c r="H439" s="905"/>
      <c r="I439" s="909" t="s">
        <v>608</v>
      </c>
      <c r="J439" s="938"/>
      <c r="K439" s="910"/>
      <c r="L439" s="910"/>
      <c r="M439" s="911"/>
      <c r="N439" s="933" t="s">
        <v>608</v>
      </c>
      <c r="O439" s="914"/>
      <c r="P439" s="914"/>
      <c r="Q439" s="915"/>
    </row>
    <row r="440" spans="1:17" ht="22.5" customHeight="1" thickBot="1">
      <c r="A440" s="1092"/>
      <c r="B440" s="1163" t="s">
        <v>844</v>
      </c>
      <c r="C440" s="1164"/>
      <c r="D440" s="1093">
        <f>SUM(D395:D439)</f>
        <v>0</v>
      </c>
      <c r="E440" s="1165"/>
      <c r="F440" s="1166"/>
      <c r="G440" s="1166"/>
      <c r="H440" s="1166"/>
      <c r="I440" s="1166"/>
      <c r="J440" s="1166"/>
      <c r="K440" s="1166"/>
      <c r="L440" s="1166"/>
      <c r="M440" s="1166"/>
      <c r="N440" s="1166"/>
      <c r="O440" s="1166"/>
      <c r="P440" s="1166"/>
      <c r="Q440" s="1167"/>
    </row>
    <row r="441" spans="1:17" ht="18" customHeight="1">
      <c r="A441" s="1037"/>
      <c r="B441" s="1038"/>
      <c r="C441" s="1048"/>
      <c r="D441" s="1038"/>
      <c r="E441" s="1038"/>
      <c r="F441" s="1038"/>
      <c r="G441" s="1038"/>
      <c r="H441" s="1038"/>
      <c r="I441" s="1038"/>
      <c r="J441" s="1038"/>
      <c r="K441" s="1038"/>
      <c r="L441" s="1038"/>
      <c r="M441" s="1038"/>
      <c r="N441" s="1038"/>
      <c r="O441" s="1038"/>
      <c r="P441" s="1038"/>
      <c r="Q441" s="1038"/>
    </row>
    <row r="442" spans="1:17" ht="57" customHeight="1" thickBot="1">
      <c r="A442" s="1139" t="s">
        <v>794</v>
      </c>
      <c r="B442" s="1140"/>
      <c r="C442" s="1141"/>
      <c r="D442" s="1140"/>
      <c r="E442" s="1140"/>
      <c r="F442" s="1140"/>
      <c r="G442" s="1140"/>
      <c r="H442" s="1140"/>
      <c r="I442" s="1140"/>
      <c r="J442" s="1140"/>
      <c r="K442" s="1140"/>
      <c r="L442" s="1140"/>
      <c r="M442" s="1140"/>
      <c r="N442" s="1140"/>
      <c r="O442" s="1140"/>
      <c r="P442" s="1140"/>
      <c r="Q442" s="1142"/>
    </row>
    <row r="443" spans="1:17" ht="28.5" customHeight="1">
      <c r="A443" s="1143" t="s">
        <v>569</v>
      </c>
      <c r="B443" s="1145" t="s">
        <v>689</v>
      </c>
      <c r="C443" s="1135" t="s">
        <v>607</v>
      </c>
      <c r="D443" s="1135" t="s">
        <v>720</v>
      </c>
      <c r="E443" s="1152" t="s">
        <v>690</v>
      </c>
      <c r="F443" s="1150"/>
      <c r="G443" s="1150"/>
      <c r="H443" s="1151"/>
      <c r="I443" s="1149" t="s">
        <v>692</v>
      </c>
      <c r="J443" s="1152"/>
      <c r="K443" s="1150"/>
      <c r="L443" s="1150"/>
      <c r="M443" s="1151"/>
      <c r="N443" s="1152" t="s">
        <v>693</v>
      </c>
      <c r="O443" s="1150"/>
      <c r="P443" s="1150"/>
      <c r="Q443" s="1151"/>
    </row>
    <row r="444" spans="1:17" ht="90.75" customHeight="1" thickBot="1">
      <c r="A444" s="1168"/>
      <c r="B444" s="1169"/>
      <c r="C444" s="1158"/>
      <c r="D444" s="1170"/>
      <c r="E444" s="951" t="s">
        <v>721</v>
      </c>
      <c r="F444" s="952" t="s">
        <v>737</v>
      </c>
      <c r="G444" s="952" t="s">
        <v>722</v>
      </c>
      <c r="H444" s="953" t="s">
        <v>691</v>
      </c>
      <c r="I444" s="954" t="s">
        <v>723</v>
      </c>
      <c r="J444" s="955" t="s">
        <v>738</v>
      </c>
      <c r="K444" s="955" t="s">
        <v>724</v>
      </c>
      <c r="L444" s="955" t="s">
        <v>736</v>
      </c>
      <c r="M444" s="956" t="s">
        <v>691</v>
      </c>
      <c r="N444" s="957" t="s">
        <v>725</v>
      </c>
      <c r="O444" s="958" t="s">
        <v>716</v>
      </c>
      <c r="P444" s="958" t="s">
        <v>717</v>
      </c>
      <c r="Q444" s="959" t="s">
        <v>694</v>
      </c>
    </row>
    <row r="445" spans="1:17">
      <c r="A445" s="1131">
        <v>1</v>
      </c>
      <c r="B445" s="1171" t="s">
        <v>695</v>
      </c>
      <c r="C445" s="1173" t="s">
        <v>793</v>
      </c>
      <c r="D445" s="961"/>
      <c r="E445" s="962" t="s">
        <v>608</v>
      </c>
      <c r="F445" s="963"/>
      <c r="G445" s="963"/>
      <c r="H445" s="964"/>
      <c r="I445" s="965" t="s">
        <v>608</v>
      </c>
      <c r="J445" s="966"/>
      <c r="K445" s="967"/>
      <c r="L445" s="967"/>
      <c r="M445" s="968"/>
      <c r="N445" s="969" t="s">
        <v>608</v>
      </c>
      <c r="O445" s="970"/>
      <c r="P445" s="970"/>
      <c r="Q445" s="971"/>
    </row>
    <row r="446" spans="1:17">
      <c r="A446" s="1124"/>
      <c r="B446" s="1126"/>
      <c r="C446" s="1137"/>
      <c r="D446" s="948"/>
      <c r="E446" s="946" t="s">
        <v>608</v>
      </c>
      <c r="F446" s="901"/>
      <c r="G446" s="901"/>
      <c r="H446" s="902"/>
      <c r="I446" s="906" t="s">
        <v>608</v>
      </c>
      <c r="J446" s="937"/>
      <c r="K446" s="907"/>
      <c r="L446" s="907"/>
      <c r="M446" s="908"/>
      <c r="N446" s="932" t="s">
        <v>608</v>
      </c>
      <c r="O446" s="912"/>
      <c r="P446" s="912"/>
      <c r="Q446" s="913"/>
    </row>
    <row r="447" spans="1:17">
      <c r="A447" s="1124"/>
      <c r="B447" s="1126"/>
      <c r="C447" s="1137"/>
      <c r="D447" s="948"/>
      <c r="E447" s="946" t="s">
        <v>608</v>
      </c>
      <c r="F447" s="901"/>
      <c r="G447" s="901"/>
      <c r="H447" s="902"/>
      <c r="I447" s="906" t="s">
        <v>608</v>
      </c>
      <c r="J447" s="937"/>
      <c r="K447" s="907"/>
      <c r="L447" s="907"/>
      <c r="M447" s="908"/>
      <c r="N447" s="932" t="s">
        <v>608</v>
      </c>
      <c r="O447" s="912"/>
      <c r="P447" s="912"/>
      <c r="Q447" s="913"/>
    </row>
    <row r="448" spans="1:17">
      <c r="A448" s="1124"/>
      <c r="B448" s="1126"/>
      <c r="C448" s="1137"/>
      <c r="D448" s="948"/>
      <c r="E448" s="946" t="s">
        <v>608</v>
      </c>
      <c r="F448" s="901"/>
      <c r="G448" s="901"/>
      <c r="H448" s="902"/>
      <c r="I448" s="906" t="s">
        <v>608</v>
      </c>
      <c r="J448" s="937"/>
      <c r="K448" s="907"/>
      <c r="L448" s="907"/>
      <c r="M448" s="908"/>
      <c r="N448" s="932" t="s">
        <v>608</v>
      </c>
      <c r="O448" s="912"/>
      <c r="P448" s="912"/>
      <c r="Q448" s="913"/>
    </row>
    <row r="449" spans="1:17" ht="15.75" thickBot="1">
      <c r="A449" s="1132"/>
      <c r="B449" s="1172"/>
      <c r="C449" s="1137"/>
      <c r="D449" s="972"/>
      <c r="E449" s="947" t="s">
        <v>608</v>
      </c>
      <c r="F449" s="904"/>
      <c r="G449" s="904"/>
      <c r="H449" s="905"/>
      <c r="I449" s="909" t="s">
        <v>608</v>
      </c>
      <c r="J449" s="938"/>
      <c r="K449" s="910"/>
      <c r="L449" s="910"/>
      <c r="M449" s="911"/>
      <c r="N449" s="933" t="s">
        <v>608</v>
      </c>
      <c r="O449" s="914"/>
      <c r="P449" s="914"/>
      <c r="Q449" s="915"/>
    </row>
    <row r="450" spans="1:17">
      <c r="A450" s="1131">
        <v>2</v>
      </c>
      <c r="B450" s="1171" t="s">
        <v>696</v>
      </c>
      <c r="C450" s="1137"/>
      <c r="D450" s="961"/>
      <c r="E450" s="962" t="s">
        <v>608</v>
      </c>
      <c r="F450" s="963"/>
      <c r="G450" s="963"/>
      <c r="H450" s="964"/>
      <c r="I450" s="965" t="s">
        <v>608</v>
      </c>
      <c r="J450" s="966"/>
      <c r="K450" s="967"/>
      <c r="L450" s="967"/>
      <c r="M450" s="968"/>
      <c r="N450" s="969" t="s">
        <v>608</v>
      </c>
      <c r="O450" s="970"/>
      <c r="P450" s="970"/>
      <c r="Q450" s="971"/>
    </row>
    <row r="451" spans="1:17">
      <c r="A451" s="1124"/>
      <c r="B451" s="1126"/>
      <c r="C451" s="1137"/>
      <c r="D451" s="948"/>
      <c r="E451" s="946" t="s">
        <v>608</v>
      </c>
      <c r="F451" s="901"/>
      <c r="G451" s="901"/>
      <c r="H451" s="902"/>
      <c r="I451" s="906" t="s">
        <v>608</v>
      </c>
      <c r="J451" s="937"/>
      <c r="K451" s="907"/>
      <c r="L451" s="907"/>
      <c r="M451" s="908"/>
      <c r="N451" s="932" t="s">
        <v>608</v>
      </c>
      <c r="O451" s="912"/>
      <c r="P451" s="912"/>
      <c r="Q451" s="913"/>
    </row>
    <row r="452" spans="1:17">
      <c r="A452" s="1124"/>
      <c r="B452" s="1126"/>
      <c r="C452" s="1137"/>
      <c r="D452" s="948"/>
      <c r="E452" s="946" t="s">
        <v>608</v>
      </c>
      <c r="F452" s="901"/>
      <c r="G452" s="901"/>
      <c r="H452" s="902"/>
      <c r="I452" s="906" t="s">
        <v>608</v>
      </c>
      <c r="J452" s="937"/>
      <c r="K452" s="907"/>
      <c r="L452" s="907"/>
      <c r="M452" s="908"/>
      <c r="N452" s="932" t="s">
        <v>608</v>
      </c>
      <c r="O452" s="912"/>
      <c r="P452" s="912"/>
      <c r="Q452" s="913"/>
    </row>
    <row r="453" spans="1:17">
      <c r="A453" s="1124"/>
      <c r="B453" s="1126"/>
      <c r="C453" s="1137"/>
      <c r="D453" s="948"/>
      <c r="E453" s="946" t="s">
        <v>608</v>
      </c>
      <c r="F453" s="901"/>
      <c r="G453" s="901"/>
      <c r="H453" s="902"/>
      <c r="I453" s="906" t="s">
        <v>608</v>
      </c>
      <c r="J453" s="937"/>
      <c r="K453" s="907"/>
      <c r="L453" s="907"/>
      <c r="M453" s="908"/>
      <c r="N453" s="932" t="s">
        <v>608</v>
      </c>
      <c r="O453" s="912"/>
      <c r="P453" s="912"/>
      <c r="Q453" s="913"/>
    </row>
    <row r="454" spans="1:17" ht="15.75" thickBot="1">
      <c r="A454" s="1132"/>
      <c r="B454" s="1172"/>
      <c r="C454" s="1137"/>
      <c r="D454" s="972"/>
      <c r="E454" s="947" t="s">
        <v>608</v>
      </c>
      <c r="F454" s="904"/>
      <c r="G454" s="904"/>
      <c r="H454" s="905"/>
      <c r="I454" s="909" t="s">
        <v>608</v>
      </c>
      <c r="J454" s="938"/>
      <c r="K454" s="910"/>
      <c r="L454" s="910"/>
      <c r="M454" s="911"/>
      <c r="N454" s="933" t="s">
        <v>608</v>
      </c>
      <c r="O454" s="914"/>
      <c r="P454" s="914"/>
      <c r="Q454" s="915"/>
    </row>
    <row r="455" spans="1:17">
      <c r="A455" s="1131">
        <v>3</v>
      </c>
      <c r="B455" s="1171" t="s">
        <v>697</v>
      </c>
      <c r="C455" s="1137"/>
      <c r="D455" s="961"/>
      <c r="E455" s="962" t="s">
        <v>608</v>
      </c>
      <c r="F455" s="963"/>
      <c r="G455" s="963"/>
      <c r="H455" s="964"/>
      <c r="I455" s="965" t="s">
        <v>608</v>
      </c>
      <c r="J455" s="966"/>
      <c r="K455" s="967"/>
      <c r="L455" s="967"/>
      <c r="M455" s="968"/>
      <c r="N455" s="969" t="s">
        <v>608</v>
      </c>
      <c r="O455" s="970"/>
      <c r="P455" s="970"/>
      <c r="Q455" s="971"/>
    </row>
    <row r="456" spans="1:17">
      <c r="A456" s="1124"/>
      <c r="B456" s="1126"/>
      <c r="C456" s="1137"/>
      <c r="D456" s="948"/>
      <c r="E456" s="946" t="s">
        <v>608</v>
      </c>
      <c r="F456" s="901"/>
      <c r="G456" s="901"/>
      <c r="H456" s="902"/>
      <c r="I456" s="906" t="s">
        <v>608</v>
      </c>
      <c r="J456" s="937"/>
      <c r="K456" s="907"/>
      <c r="L456" s="907"/>
      <c r="M456" s="908"/>
      <c r="N456" s="932" t="s">
        <v>608</v>
      </c>
      <c r="O456" s="912"/>
      <c r="P456" s="912"/>
      <c r="Q456" s="913"/>
    </row>
    <row r="457" spans="1:17">
      <c r="A457" s="1124"/>
      <c r="B457" s="1126"/>
      <c r="C457" s="1137"/>
      <c r="D457" s="948"/>
      <c r="E457" s="946" t="s">
        <v>608</v>
      </c>
      <c r="F457" s="901"/>
      <c r="G457" s="901"/>
      <c r="H457" s="902"/>
      <c r="I457" s="906" t="s">
        <v>608</v>
      </c>
      <c r="J457" s="937"/>
      <c r="K457" s="907"/>
      <c r="L457" s="907"/>
      <c r="M457" s="908"/>
      <c r="N457" s="932" t="s">
        <v>608</v>
      </c>
      <c r="O457" s="912"/>
      <c r="P457" s="912"/>
      <c r="Q457" s="913"/>
    </row>
    <row r="458" spans="1:17">
      <c r="A458" s="1124"/>
      <c r="B458" s="1126"/>
      <c r="C458" s="1137"/>
      <c r="D458" s="948"/>
      <c r="E458" s="946" t="s">
        <v>608</v>
      </c>
      <c r="F458" s="901"/>
      <c r="G458" s="901"/>
      <c r="H458" s="902"/>
      <c r="I458" s="906" t="s">
        <v>608</v>
      </c>
      <c r="J458" s="937"/>
      <c r="K458" s="907"/>
      <c r="L458" s="907"/>
      <c r="M458" s="908"/>
      <c r="N458" s="932" t="s">
        <v>608</v>
      </c>
      <c r="O458" s="912"/>
      <c r="P458" s="912"/>
      <c r="Q458" s="913"/>
    </row>
    <row r="459" spans="1:17" ht="15.75" thickBot="1">
      <c r="A459" s="1132"/>
      <c r="B459" s="1172"/>
      <c r="C459" s="1137"/>
      <c r="D459" s="972"/>
      <c r="E459" s="947" t="s">
        <v>608</v>
      </c>
      <c r="F459" s="904"/>
      <c r="G459" s="904"/>
      <c r="H459" s="905"/>
      <c r="I459" s="909" t="s">
        <v>608</v>
      </c>
      <c r="J459" s="938"/>
      <c r="K459" s="910"/>
      <c r="L459" s="910"/>
      <c r="M459" s="911"/>
      <c r="N459" s="933" t="s">
        <v>608</v>
      </c>
      <c r="O459" s="914"/>
      <c r="P459" s="914"/>
      <c r="Q459" s="915"/>
    </row>
    <row r="460" spans="1:17">
      <c r="A460" s="1131">
        <v>4</v>
      </c>
      <c r="B460" s="1133" t="s">
        <v>698</v>
      </c>
      <c r="C460" s="1137"/>
      <c r="D460" s="974"/>
      <c r="E460" s="962" t="s">
        <v>608</v>
      </c>
      <c r="F460" s="963"/>
      <c r="G460" s="963"/>
      <c r="H460" s="964"/>
      <c r="I460" s="965" t="s">
        <v>608</v>
      </c>
      <c r="J460" s="966"/>
      <c r="K460" s="967"/>
      <c r="L460" s="967"/>
      <c r="M460" s="968"/>
      <c r="N460" s="969" t="s">
        <v>608</v>
      </c>
      <c r="O460" s="970"/>
      <c r="P460" s="970"/>
      <c r="Q460" s="971"/>
    </row>
    <row r="461" spans="1:17">
      <c r="A461" s="1124"/>
      <c r="B461" s="1130"/>
      <c r="C461" s="1137"/>
      <c r="D461" s="949"/>
      <c r="E461" s="946"/>
      <c r="F461" s="901"/>
      <c r="G461" s="901"/>
      <c r="H461" s="902"/>
      <c r="I461" s="906" t="s">
        <v>608</v>
      </c>
      <c r="J461" s="937"/>
      <c r="K461" s="907"/>
      <c r="L461" s="907"/>
      <c r="M461" s="908"/>
      <c r="N461" s="932" t="s">
        <v>608</v>
      </c>
      <c r="O461" s="912"/>
      <c r="P461" s="912"/>
      <c r="Q461" s="913"/>
    </row>
    <row r="462" spans="1:17">
      <c r="A462" s="1124"/>
      <c r="B462" s="1130"/>
      <c r="C462" s="1137"/>
      <c r="D462" s="949"/>
      <c r="E462" s="946" t="s">
        <v>608</v>
      </c>
      <c r="F462" s="901"/>
      <c r="G462" s="901"/>
      <c r="H462" s="902"/>
      <c r="I462" s="906" t="s">
        <v>608</v>
      </c>
      <c r="J462" s="937"/>
      <c r="K462" s="907"/>
      <c r="L462" s="907"/>
      <c r="M462" s="908"/>
      <c r="N462" s="932" t="s">
        <v>608</v>
      </c>
      <c r="O462" s="912"/>
      <c r="P462" s="912"/>
      <c r="Q462" s="913"/>
    </row>
    <row r="463" spans="1:17">
      <c r="A463" s="1124"/>
      <c r="B463" s="1130"/>
      <c r="C463" s="1137"/>
      <c r="D463" s="949"/>
      <c r="E463" s="946" t="s">
        <v>608</v>
      </c>
      <c r="F463" s="901"/>
      <c r="G463" s="901"/>
      <c r="H463" s="902"/>
      <c r="I463" s="906" t="s">
        <v>608</v>
      </c>
      <c r="J463" s="937"/>
      <c r="K463" s="907"/>
      <c r="L463" s="907"/>
      <c r="M463" s="908"/>
      <c r="N463" s="932" t="s">
        <v>608</v>
      </c>
      <c r="O463" s="912"/>
      <c r="P463" s="912"/>
      <c r="Q463" s="913"/>
    </row>
    <row r="464" spans="1:17" ht="15.75" thickBot="1">
      <c r="A464" s="1132"/>
      <c r="B464" s="1134"/>
      <c r="C464" s="1137"/>
      <c r="D464" s="950"/>
      <c r="E464" s="947" t="s">
        <v>608</v>
      </c>
      <c r="F464" s="904"/>
      <c r="G464" s="904"/>
      <c r="H464" s="905"/>
      <c r="I464" s="909" t="s">
        <v>608</v>
      </c>
      <c r="J464" s="938"/>
      <c r="K464" s="910"/>
      <c r="L464" s="910"/>
      <c r="M464" s="911"/>
      <c r="N464" s="933" t="s">
        <v>608</v>
      </c>
      <c r="O464" s="914"/>
      <c r="P464" s="914"/>
      <c r="Q464" s="915"/>
    </row>
    <row r="465" spans="1:17">
      <c r="A465" s="1131">
        <v>5</v>
      </c>
      <c r="B465" s="1171" t="s">
        <v>699</v>
      </c>
      <c r="C465" s="1137"/>
      <c r="D465" s="961"/>
      <c r="E465" s="962" t="s">
        <v>608</v>
      </c>
      <c r="F465" s="963"/>
      <c r="G465" s="963"/>
      <c r="H465" s="964"/>
      <c r="I465" s="965" t="s">
        <v>608</v>
      </c>
      <c r="J465" s="966"/>
      <c r="K465" s="967"/>
      <c r="L465" s="967"/>
      <c r="M465" s="968"/>
      <c r="N465" s="969" t="s">
        <v>608</v>
      </c>
      <c r="O465" s="970"/>
      <c r="P465" s="970"/>
      <c r="Q465" s="971"/>
    </row>
    <row r="466" spans="1:17">
      <c r="A466" s="1124"/>
      <c r="B466" s="1126"/>
      <c r="C466" s="1137"/>
      <c r="D466" s="948"/>
      <c r="E466" s="946"/>
      <c r="F466" s="901"/>
      <c r="G466" s="901"/>
      <c r="H466" s="902"/>
      <c r="I466" s="906" t="s">
        <v>608</v>
      </c>
      <c r="J466" s="937"/>
      <c r="K466" s="907"/>
      <c r="L466" s="907"/>
      <c r="M466" s="908"/>
      <c r="N466" s="932" t="s">
        <v>608</v>
      </c>
      <c r="O466" s="912"/>
      <c r="P466" s="912"/>
      <c r="Q466" s="913"/>
    </row>
    <row r="467" spans="1:17">
      <c r="A467" s="1124"/>
      <c r="B467" s="1126"/>
      <c r="C467" s="1137"/>
      <c r="D467" s="948"/>
      <c r="E467" s="946" t="s">
        <v>608</v>
      </c>
      <c r="F467" s="901"/>
      <c r="G467" s="901"/>
      <c r="H467" s="902"/>
      <c r="I467" s="906" t="s">
        <v>608</v>
      </c>
      <c r="J467" s="937"/>
      <c r="K467" s="907"/>
      <c r="L467" s="907"/>
      <c r="M467" s="908"/>
      <c r="N467" s="932" t="s">
        <v>608</v>
      </c>
      <c r="O467" s="912"/>
      <c r="P467" s="912"/>
      <c r="Q467" s="913"/>
    </row>
    <row r="468" spans="1:17">
      <c r="A468" s="1124"/>
      <c r="B468" s="1126"/>
      <c r="C468" s="1137"/>
      <c r="D468" s="948"/>
      <c r="E468" s="946" t="s">
        <v>608</v>
      </c>
      <c r="F468" s="901"/>
      <c r="G468" s="901"/>
      <c r="H468" s="902"/>
      <c r="I468" s="906" t="s">
        <v>608</v>
      </c>
      <c r="J468" s="937"/>
      <c r="K468" s="907"/>
      <c r="L468" s="907"/>
      <c r="M468" s="908"/>
      <c r="N468" s="932" t="s">
        <v>608</v>
      </c>
      <c r="O468" s="912"/>
      <c r="P468" s="912"/>
      <c r="Q468" s="913"/>
    </row>
    <row r="469" spans="1:17" ht="15.75" thickBot="1">
      <c r="A469" s="1132"/>
      <c r="B469" s="1172"/>
      <c r="C469" s="1137"/>
      <c r="D469" s="972"/>
      <c r="E469" s="947" t="s">
        <v>608</v>
      </c>
      <c r="F469" s="904"/>
      <c r="G469" s="904"/>
      <c r="H469" s="905"/>
      <c r="I469" s="909" t="s">
        <v>608</v>
      </c>
      <c r="J469" s="938"/>
      <c r="K469" s="910"/>
      <c r="L469" s="910"/>
      <c r="M469" s="911"/>
      <c r="N469" s="933" t="s">
        <v>608</v>
      </c>
      <c r="O469" s="914"/>
      <c r="P469" s="914"/>
      <c r="Q469" s="915"/>
    </row>
    <row r="470" spans="1:17">
      <c r="A470" s="1131">
        <v>6</v>
      </c>
      <c r="B470" s="1171" t="s">
        <v>700</v>
      </c>
      <c r="C470" s="1137"/>
      <c r="D470" s="961"/>
      <c r="E470" s="962" t="s">
        <v>608</v>
      </c>
      <c r="F470" s="963"/>
      <c r="G470" s="963"/>
      <c r="H470" s="964"/>
      <c r="I470" s="965" t="s">
        <v>608</v>
      </c>
      <c r="J470" s="966"/>
      <c r="K470" s="967"/>
      <c r="L470" s="967"/>
      <c r="M470" s="968"/>
      <c r="N470" s="969" t="s">
        <v>608</v>
      </c>
      <c r="O470" s="970"/>
      <c r="P470" s="970"/>
      <c r="Q470" s="971"/>
    </row>
    <row r="471" spans="1:17">
      <c r="A471" s="1124"/>
      <c r="B471" s="1126"/>
      <c r="C471" s="1137"/>
      <c r="D471" s="948"/>
      <c r="E471" s="946"/>
      <c r="F471" s="901"/>
      <c r="G471" s="901"/>
      <c r="H471" s="902"/>
      <c r="I471" s="906" t="s">
        <v>608</v>
      </c>
      <c r="J471" s="937"/>
      <c r="K471" s="907"/>
      <c r="L471" s="907"/>
      <c r="M471" s="908"/>
      <c r="N471" s="932" t="s">
        <v>608</v>
      </c>
      <c r="O471" s="912"/>
      <c r="P471" s="912"/>
      <c r="Q471" s="913"/>
    </row>
    <row r="472" spans="1:17">
      <c r="A472" s="1124"/>
      <c r="B472" s="1126"/>
      <c r="C472" s="1137"/>
      <c r="D472" s="948"/>
      <c r="E472" s="946" t="s">
        <v>608</v>
      </c>
      <c r="F472" s="901"/>
      <c r="G472" s="901"/>
      <c r="H472" s="902"/>
      <c r="I472" s="906" t="s">
        <v>608</v>
      </c>
      <c r="J472" s="937"/>
      <c r="K472" s="907"/>
      <c r="L472" s="907"/>
      <c r="M472" s="908"/>
      <c r="N472" s="932" t="s">
        <v>608</v>
      </c>
      <c r="O472" s="912"/>
      <c r="P472" s="912"/>
      <c r="Q472" s="913"/>
    </row>
    <row r="473" spans="1:17">
      <c r="A473" s="1124"/>
      <c r="B473" s="1126"/>
      <c r="C473" s="1137"/>
      <c r="D473" s="948"/>
      <c r="E473" s="946" t="s">
        <v>608</v>
      </c>
      <c r="F473" s="901"/>
      <c r="G473" s="901"/>
      <c r="H473" s="902"/>
      <c r="I473" s="906" t="s">
        <v>608</v>
      </c>
      <c r="J473" s="937"/>
      <c r="K473" s="907"/>
      <c r="L473" s="907"/>
      <c r="M473" s="908"/>
      <c r="N473" s="932" t="s">
        <v>608</v>
      </c>
      <c r="O473" s="912"/>
      <c r="P473" s="912"/>
      <c r="Q473" s="913"/>
    </row>
    <row r="474" spans="1:17" ht="15.75" thickBot="1">
      <c r="A474" s="1132"/>
      <c r="B474" s="1172"/>
      <c r="C474" s="1137"/>
      <c r="D474" s="972"/>
      <c r="E474" s="947" t="s">
        <v>608</v>
      </c>
      <c r="F474" s="904"/>
      <c r="G474" s="904"/>
      <c r="H474" s="905"/>
      <c r="I474" s="909" t="s">
        <v>608</v>
      </c>
      <c r="J474" s="938"/>
      <c r="K474" s="910"/>
      <c r="L474" s="910"/>
      <c r="M474" s="911"/>
      <c r="N474" s="933" t="s">
        <v>608</v>
      </c>
      <c r="O474" s="914"/>
      <c r="P474" s="914"/>
      <c r="Q474" s="915"/>
    </row>
    <row r="475" spans="1:17">
      <c r="A475" s="1131">
        <v>7</v>
      </c>
      <c r="B475" s="1171" t="s">
        <v>701</v>
      </c>
      <c r="C475" s="1137"/>
      <c r="D475" s="961"/>
      <c r="E475" s="962" t="s">
        <v>608</v>
      </c>
      <c r="F475" s="963"/>
      <c r="G475" s="963"/>
      <c r="H475" s="964"/>
      <c r="I475" s="965" t="s">
        <v>608</v>
      </c>
      <c r="J475" s="966"/>
      <c r="K475" s="967"/>
      <c r="L475" s="967"/>
      <c r="M475" s="968"/>
      <c r="N475" s="969" t="s">
        <v>608</v>
      </c>
      <c r="O475" s="970"/>
      <c r="P475" s="970"/>
      <c r="Q475" s="971"/>
    </row>
    <row r="476" spans="1:17">
      <c r="A476" s="1124"/>
      <c r="B476" s="1126"/>
      <c r="C476" s="1137"/>
      <c r="D476" s="948"/>
      <c r="E476" s="946"/>
      <c r="F476" s="901"/>
      <c r="G476" s="901"/>
      <c r="H476" s="902"/>
      <c r="I476" s="906" t="s">
        <v>608</v>
      </c>
      <c r="J476" s="937"/>
      <c r="K476" s="907"/>
      <c r="L476" s="907"/>
      <c r="M476" s="908"/>
      <c r="N476" s="932" t="s">
        <v>608</v>
      </c>
      <c r="O476" s="912"/>
      <c r="P476" s="912"/>
      <c r="Q476" s="913"/>
    </row>
    <row r="477" spans="1:17">
      <c r="A477" s="1124"/>
      <c r="B477" s="1126"/>
      <c r="C477" s="1137"/>
      <c r="D477" s="948"/>
      <c r="E477" s="946" t="s">
        <v>608</v>
      </c>
      <c r="F477" s="901"/>
      <c r="G477" s="901"/>
      <c r="H477" s="902"/>
      <c r="I477" s="906" t="s">
        <v>608</v>
      </c>
      <c r="J477" s="937"/>
      <c r="K477" s="907"/>
      <c r="L477" s="907"/>
      <c r="M477" s="908"/>
      <c r="N477" s="932" t="s">
        <v>608</v>
      </c>
      <c r="O477" s="912"/>
      <c r="P477" s="912"/>
      <c r="Q477" s="913"/>
    </row>
    <row r="478" spans="1:17">
      <c r="A478" s="1124"/>
      <c r="B478" s="1126"/>
      <c r="C478" s="1137"/>
      <c r="D478" s="948"/>
      <c r="E478" s="946" t="s">
        <v>608</v>
      </c>
      <c r="F478" s="901"/>
      <c r="G478" s="901"/>
      <c r="H478" s="902"/>
      <c r="I478" s="906" t="s">
        <v>608</v>
      </c>
      <c r="J478" s="937"/>
      <c r="K478" s="907"/>
      <c r="L478" s="907"/>
      <c r="M478" s="908"/>
      <c r="N478" s="932" t="s">
        <v>608</v>
      </c>
      <c r="O478" s="912"/>
      <c r="P478" s="912"/>
      <c r="Q478" s="913"/>
    </row>
    <row r="479" spans="1:17" ht="15.75" thickBot="1">
      <c r="A479" s="1132"/>
      <c r="B479" s="1172"/>
      <c r="C479" s="1137"/>
      <c r="D479" s="972"/>
      <c r="E479" s="947" t="s">
        <v>608</v>
      </c>
      <c r="F479" s="904"/>
      <c r="G479" s="904"/>
      <c r="H479" s="905"/>
      <c r="I479" s="909" t="s">
        <v>608</v>
      </c>
      <c r="J479" s="938"/>
      <c r="K479" s="910"/>
      <c r="L479" s="910"/>
      <c r="M479" s="911"/>
      <c r="N479" s="933" t="s">
        <v>608</v>
      </c>
      <c r="O479" s="914"/>
      <c r="P479" s="914"/>
      <c r="Q479" s="915"/>
    </row>
    <row r="480" spans="1:17">
      <c r="A480" s="1131">
        <v>8</v>
      </c>
      <c r="B480" s="1133" t="s">
        <v>702</v>
      </c>
      <c r="C480" s="1137"/>
      <c r="D480" s="974"/>
      <c r="E480" s="962" t="s">
        <v>608</v>
      </c>
      <c r="F480" s="963"/>
      <c r="G480" s="963"/>
      <c r="H480" s="964"/>
      <c r="I480" s="965" t="s">
        <v>608</v>
      </c>
      <c r="J480" s="966"/>
      <c r="K480" s="967"/>
      <c r="L480" s="967"/>
      <c r="M480" s="968"/>
      <c r="N480" s="969" t="s">
        <v>608</v>
      </c>
      <c r="O480" s="970"/>
      <c r="P480" s="970"/>
      <c r="Q480" s="971"/>
    </row>
    <row r="481" spans="1:17">
      <c r="A481" s="1124"/>
      <c r="B481" s="1130"/>
      <c r="C481" s="1137"/>
      <c r="D481" s="949"/>
      <c r="E481" s="946" t="s">
        <v>608</v>
      </c>
      <c r="F481" s="901"/>
      <c r="G481" s="901"/>
      <c r="H481" s="902"/>
      <c r="I481" s="906" t="s">
        <v>608</v>
      </c>
      <c r="J481" s="937"/>
      <c r="K481" s="907"/>
      <c r="L481" s="907"/>
      <c r="M481" s="908"/>
      <c r="N481" s="932" t="s">
        <v>608</v>
      </c>
      <c r="O481" s="912"/>
      <c r="P481" s="912"/>
      <c r="Q481" s="913"/>
    </row>
    <row r="482" spans="1:17">
      <c r="A482" s="1124"/>
      <c r="B482" s="1130"/>
      <c r="C482" s="1137"/>
      <c r="D482" s="949"/>
      <c r="E482" s="946" t="s">
        <v>608</v>
      </c>
      <c r="F482" s="901"/>
      <c r="G482" s="901"/>
      <c r="H482" s="902"/>
      <c r="I482" s="906" t="s">
        <v>608</v>
      </c>
      <c r="J482" s="937"/>
      <c r="K482" s="907"/>
      <c r="L482" s="907"/>
      <c r="M482" s="908"/>
      <c r="N482" s="932" t="s">
        <v>608</v>
      </c>
      <c r="O482" s="912"/>
      <c r="P482" s="912"/>
      <c r="Q482" s="913"/>
    </row>
    <row r="483" spans="1:17">
      <c r="A483" s="1124"/>
      <c r="B483" s="1130"/>
      <c r="C483" s="1137"/>
      <c r="D483" s="949"/>
      <c r="E483" s="946" t="s">
        <v>608</v>
      </c>
      <c r="F483" s="901"/>
      <c r="G483" s="901"/>
      <c r="H483" s="902"/>
      <c r="I483" s="906" t="s">
        <v>608</v>
      </c>
      <c r="J483" s="937"/>
      <c r="K483" s="907"/>
      <c r="L483" s="907"/>
      <c r="M483" s="908"/>
      <c r="N483" s="932" t="s">
        <v>608</v>
      </c>
      <c r="O483" s="912"/>
      <c r="P483" s="912"/>
      <c r="Q483" s="913"/>
    </row>
    <row r="484" spans="1:17" ht="15.75" thickBot="1">
      <c r="A484" s="1132"/>
      <c r="B484" s="1134"/>
      <c r="C484" s="1137"/>
      <c r="D484" s="950"/>
      <c r="E484" s="947" t="s">
        <v>608</v>
      </c>
      <c r="F484" s="904"/>
      <c r="G484" s="904"/>
      <c r="H484" s="905"/>
      <c r="I484" s="909" t="s">
        <v>608</v>
      </c>
      <c r="J484" s="938"/>
      <c r="K484" s="910"/>
      <c r="L484" s="910"/>
      <c r="M484" s="911"/>
      <c r="N484" s="933" t="s">
        <v>608</v>
      </c>
      <c r="O484" s="914"/>
      <c r="P484" s="914"/>
      <c r="Q484" s="915"/>
    </row>
    <row r="485" spans="1:17">
      <c r="A485" s="1131">
        <v>20</v>
      </c>
      <c r="B485" s="1133" t="s">
        <v>714</v>
      </c>
      <c r="C485" s="1137"/>
      <c r="D485" s="974"/>
      <c r="E485" s="962" t="s">
        <v>608</v>
      </c>
      <c r="F485" s="963"/>
      <c r="G485" s="963"/>
      <c r="H485" s="964"/>
      <c r="I485" s="965" t="s">
        <v>608</v>
      </c>
      <c r="J485" s="966"/>
      <c r="K485" s="967"/>
      <c r="L485" s="967"/>
      <c r="M485" s="968"/>
      <c r="N485" s="969" t="s">
        <v>608</v>
      </c>
      <c r="O485" s="970"/>
      <c r="P485" s="970"/>
      <c r="Q485" s="971"/>
    </row>
    <row r="486" spans="1:17">
      <c r="A486" s="1124"/>
      <c r="B486" s="1130"/>
      <c r="C486" s="1137"/>
      <c r="D486" s="949"/>
      <c r="E486" s="946"/>
      <c r="F486" s="901"/>
      <c r="G486" s="901"/>
      <c r="H486" s="902"/>
      <c r="I486" s="906" t="s">
        <v>608</v>
      </c>
      <c r="J486" s="937"/>
      <c r="K486" s="907"/>
      <c r="L486" s="907"/>
      <c r="M486" s="908"/>
      <c r="N486" s="932" t="s">
        <v>608</v>
      </c>
      <c r="O486" s="912"/>
      <c r="P486" s="912"/>
      <c r="Q486" s="913"/>
    </row>
    <row r="487" spans="1:17">
      <c r="A487" s="1124"/>
      <c r="B487" s="1130"/>
      <c r="C487" s="1137"/>
      <c r="D487" s="949"/>
      <c r="E487" s="946" t="s">
        <v>608</v>
      </c>
      <c r="F487" s="901"/>
      <c r="G487" s="901"/>
      <c r="H487" s="902"/>
      <c r="I487" s="906" t="s">
        <v>608</v>
      </c>
      <c r="J487" s="937"/>
      <c r="K487" s="907"/>
      <c r="L487" s="907"/>
      <c r="M487" s="908"/>
      <c r="N487" s="932" t="s">
        <v>608</v>
      </c>
      <c r="O487" s="912"/>
      <c r="P487" s="912"/>
      <c r="Q487" s="913"/>
    </row>
    <row r="488" spans="1:17">
      <c r="A488" s="1124"/>
      <c r="B488" s="1130"/>
      <c r="C488" s="1137"/>
      <c r="D488" s="949"/>
      <c r="E488" s="946" t="s">
        <v>608</v>
      </c>
      <c r="F488" s="901"/>
      <c r="G488" s="901"/>
      <c r="H488" s="902"/>
      <c r="I488" s="906" t="s">
        <v>608</v>
      </c>
      <c r="J488" s="937"/>
      <c r="K488" s="907"/>
      <c r="L488" s="907"/>
      <c r="M488" s="908"/>
      <c r="N488" s="932" t="s">
        <v>608</v>
      </c>
      <c r="O488" s="912"/>
      <c r="P488" s="912"/>
      <c r="Q488" s="913"/>
    </row>
    <row r="489" spans="1:17" ht="15.75" thickBot="1">
      <c r="A489" s="1132"/>
      <c r="B489" s="1134"/>
      <c r="C489" s="1138"/>
      <c r="D489" s="950"/>
      <c r="E489" s="947" t="s">
        <v>608</v>
      </c>
      <c r="F489" s="904"/>
      <c r="G489" s="904"/>
      <c r="H489" s="905"/>
      <c r="I489" s="909" t="s">
        <v>608</v>
      </c>
      <c r="J489" s="938"/>
      <c r="K489" s="910"/>
      <c r="L489" s="910"/>
      <c r="M489" s="911"/>
      <c r="N489" s="933" t="s">
        <v>608</v>
      </c>
      <c r="O489" s="914"/>
      <c r="P489" s="914"/>
      <c r="Q489" s="915"/>
    </row>
    <row r="490" spans="1:17" ht="22.5" customHeight="1" thickBot="1">
      <c r="A490" s="1092"/>
      <c r="B490" s="1163" t="s">
        <v>844</v>
      </c>
      <c r="C490" s="1164"/>
      <c r="D490" s="1093">
        <f>SUM(D445:D489)</f>
        <v>0</v>
      </c>
      <c r="E490" s="1165"/>
      <c r="F490" s="1166"/>
      <c r="G490" s="1166"/>
      <c r="H490" s="1166"/>
      <c r="I490" s="1166"/>
      <c r="J490" s="1166"/>
      <c r="K490" s="1166"/>
      <c r="L490" s="1166"/>
      <c r="M490" s="1166"/>
      <c r="N490" s="1166"/>
      <c r="O490" s="1166"/>
      <c r="P490" s="1166"/>
      <c r="Q490" s="1167"/>
    </row>
    <row r="492" spans="1:17" ht="57" customHeight="1" thickBot="1">
      <c r="A492" s="1139" t="s">
        <v>796</v>
      </c>
      <c r="B492" s="1140"/>
      <c r="C492" s="1141"/>
      <c r="D492" s="1140"/>
      <c r="E492" s="1140"/>
      <c r="F492" s="1140"/>
      <c r="G492" s="1140"/>
      <c r="H492" s="1140"/>
      <c r="I492" s="1140"/>
      <c r="J492" s="1140"/>
      <c r="K492" s="1140"/>
      <c r="L492" s="1140"/>
      <c r="M492" s="1140"/>
      <c r="N492" s="1140"/>
      <c r="O492" s="1140"/>
      <c r="P492" s="1140"/>
      <c r="Q492" s="1142"/>
    </row>
    <row r="493" spans="1:17" ht="28.5" customHeight="1">
      <c r="A493" s="1143" t="s">
        <v>569</v>
      </c>
      <c r="B493" s="1145" t="s">
        <v>689</v>
      </c>
      <c r="C493" s="1135" t="s">
        <v>607</v>
      </c>
      <c r="D493" s="1135" t="s">
        <v>720</v>
      </c>
      <c r="E493" s="1152" t="s">
        <v>690</v>
      </c>
      <c r="F493" s="1150"/>
      <c r="G493" s="1150"/>
      <c r="H493" s="1151"/>
      <c r="I493" s="1149" t="s">
        <v>692</v>
      </c>
      <c r="J493" s="1152"/>
      <c r="K493" s="1150"/>
      <c r="L493" s="1150"/>
      <c r="M493" s="1151"/>
      <c r="N493" s="1152" t="s">
        <v>693</v>
      </c>
      <c r="O493" s="1150"/>
      <c r="P493" s="1150"/>
      <c r="Q493" s="1151"/>
    </row>
    <row r="494" spans="1:17" ht="90.75" customHeight="1" thickBot="1">
      <c r="A494" s="1168"/>
      <c r="B494" s="1169"/>
      <c r="C494" s="1158"/>
      <c r="D494" s="1170"/>
      <c r="E494" s="951" t="s">
        <v>721</v>
      </c>
      <c r="F494" s="952" t="s">
        <v>737</v>
      </c>
      <c r="G494" s="952" t="s">
        <v>722</v>
      </c>
      <c r="H494" s="953" t="s">
        <v>691</v>
      </c>
      <c r="I494" s="954" t="s">
        <v>723</v>
      </c>
      <c r="J494" s="955" t="s">
        <v>738</v>
      </c>
      <c r="K494" s="955" t="s">
        <v>724</v>
      </c>
      <c r="L494" s="955" t="s">
        <v>736</v>
      </c>
      <c r="M494" s="956" t="s">
        <v>691</v>
      </c>
      <c r="N494" s="957" t="s">
        <v>725</v>
      </c>
      <c r="O494" s="958" t="s">
        <v>716</v>
      </c>
      <c r="P494" s="958" t="s">
        <v>717</v>
      </c>
      <c r="Q494" s="959" t="s">
        <v>694</v>
      </c>
    </row>
    <row r="495" spans="1:17">
      <c r="A495" s="1131">
        <v>1</v>
      </c>
      <c r="B495" s="1171" t="s">
        <v>695</v>
      </c>
      <c r="C495" s="1173" t="s">
        <v>795</v>
      </c>
      <c r="D495" s="961"/>
      <c r="E495" s="962" t="s">
        <v>608</v>
      </c>
      <c r="F495" s="963"/>
      <c r="G495" s="963"/>
      <c r="H495" s="964"/>
      <c r="I495" s="965" t="s">
        <v>608</v>
      </c>
      <c r="J495" s="966"/>
      <c r="K495" s="967"/>
      <c r="L495" s="967"/>
      <c r="M495" s="968"/>
      <c r="N495" s="969" t="s">
        <v>608</v>
      </c>
      <c r="O495" s="970"/>
      <c r="P495" s="970"/>
      <c r="Q495" s="971"/>
    </row>
    <row r="496" spans="1:17">
      <c r="A496" s="1124"/>
      <c r="B496" s="1126"/>
      <c r="C496" s="1137"/>
      <c r="D496" s="948"/>
      <c r="E496" s="946" t="s">
        <v>608</v>
      </c>
      <c r="F496" s="901"/>
      <c r="G496" s="901"/>
      <c r="H496" s="902"/>
      <c r="I496" s="906" t="s">
        <v>608</v>
      </c>
      <c r="J496" s="937"/>
      <c r="K496" s="907"/>
      <c r="L496" s="907"/>
      <c r="M496" s="908"/>
      <c r="N496" s="932" t="s">
        <v>608</v>
      </c>
      <c r="O496" s="912"/>
      <c r="P496" s="912"/>
      <c r="Q496" s="913"/>
    </row>
    <row r="497" spans="1:17">
      <c r="A497" s="1124"/>
      <c r="B497" s="1126"/>
      <c r="C497" s="1137"/>
      <c r="D497" s="948"/>
      <c r="E497" s="946" t="s">
        <v>608</v>
      </c>
      <c r="F497" s="901"/>
      <c r="G497" s="901"/>
      <c r="H497" s="902"/>
      <c r="I497" s="906" t="s">
        <v>608</v>
      </c>
      <c r="J497" s="937"/>
      <c r="K497" s="907"/>
      <c r="L497" s="907"/>
      <c r="M497" s="908"/>
      <c r="N497" s="932" t="s">
        <v>608</v>
      </c>
      <c r="O497" s="912"/>
      <c r="P497" s="912"/>
      <c r="Q497" s="913"/>
    </row>
    <row r="498" spans="1:17">
      <c r="A498" s="1124"/>
      <c r="B498" s="1126"/>
      <c r="C498" s="1137"/>
      <c r="D498" s="948"/>
      <c r="E498" s="946" t="s">
        <v>608</v>
      </c>
      <c r="F498" s="901"/>
      <c r="G498" s="901"/>
      <c r="H498" s="902"/>
      <c r="I498" s="906" t="s">
        <v>608</v>
      </c>
      <c r="J498" s="937"/>
      <c r="K498" s="907"/>
      <c r="L498" s="907"/>
      <c r="M498" s="908"/>
      <c r="N498" s="932" t="s">
        <v>608</v>
      </c>
      <c r="O498" s="912"/>
      <c r="P498" s="912"/>
      <c r="Q498" s="913"/>
    </row>
    <row r="499" spans="1:17" ht="15.75" thickBot="1">
      <c r="A499" s="1132"/>
      <c r="B499" s="1172"/>
      <c r="C499" s="1137"/>
      <c r="D499" s="972"/>
      <c r="E499" s="947" t="s">
        <v>608</v>
      </c>
      <c r="F499" s="904"/>
      <c r="G499" s="904"/>
      <c r="H499" s="905"/>
      <c r="I499" s="909" t="s">
        <v>608</v>
      </c>
      <c r="J499" s="938"/>
      <c r="K499" s="910"/>
      <c r="L499" s="910"/>
      <c r="M499" s="911"/>
      <c r="N499" s="933" t="s">
        <v>608</v>
      </c>
      <c r="O499" s="914"/>
      <c r="P499" s="914"/>
      <c r="Q499" s="915"/>
    </row>
    <row r="500" spans="1:17">
      <c r="A500" s="1131">
        <v>2</v>
      </c>
      <c r="B500" s="1171" t="s">
        <v>696</v>
      </c>
      <c r="C500" s="1137"/>
      <c r="D500" s="961"/>
      <c r="E500" s="962" t="s">
        <v>608</v>
      </c>
      <c r="F500" s="963"/>
      <c r="G500" s="963"/>
      <c r="H500" s="964"/>
      <c r="I500" s="965" t="s">
        <v>608</v>
      </c>
      <c r="J500" s="966"/>
      <c r="K500" s="967"/>
      <c r="L500" s="967"/>
      <c r="M500" s="968"/>
      <c r="N500" s="969" t="s">
        <v>608</v>
      </c>
      <c r="O500" s="970"/>
      <c r="P500" s="970"/>
      <c r="Q500" s="971"/>
    </row>
    <row r="501" spans="1:17">
      <c r="A501" s="1124"/>
      <c r="B501" s="1126"/>
      <c r="C501" s="1137"/>
      <c r="D501" s="948"/>
      <c r="E501" s="946" t="s">
        <v>608</v>
      </c>
      <c r="F501" s="901"/>
      <c r="G501" s="901"/>
      <c r="H501" s="902"/>
      <c r="I501" s="906" t="s">
        <v>608</v>
      </c>
      <c r="J501" s="937"/>
      <c r="K501" s="907"/>
      <c r="L501" s="907"/>
      <c r="M501" s="908"/>
      <c r="N501" s="932" t="s">
        <v>608</v>
      </c>
      <c r="O501" s="912"/>
      <c r="P501" s="912"/>
      <c r="Q501" s="913"/>
    </row>
    <row r="502" spans="1:17">
      <c r="A502" s="1124"/>
      <c r="B502" s="1126"/>
      <c r="C502" s="1137"/>
      <c r="D502" s="948"/>
      <c r="E502" s="946" t="s">
        <v>608</v>
      </c>
      <c r="F502" s="901"/>
      <c r="G502" s="901"/>
      <c r="H502" s="902"/>
      <c r="I502" s="906" t="s">
        <v>608</v>
      </c>
      <c r="J502" s="937"/>
      <c r="K502" s="907"/>
      <c r="L502" s="907"/>
      <c r="M502" s="908"/>
      <c r="N502" s="932" t="s">
        <v>608</v>
      </c>
      <c r="O502" s="912"/>
      <c r="P502" s="912"/>
      <c r="Q502" s="913"/>
    </row>
    <row r="503" spans="1:17">
      <c r="A503" s="1124"/>
      <c r="B503" s="1126"/>
      <c r="C503" s="1137"/>
      <c r="D503" s="948"/>
      <c r="E503" s="946" t="s">
        <v>608</v>
      </c>
      <c r="F503" s="901"/>
      <c r="G503" s="901"/>
      <c r="H503" s="902"/>
      <c r="I503" s="906" t="s">
        <v>608</v>
      </c>
      <c r="J503" s="937"/>
      <c r="K503" s="907"/>
      <c r="L503" s="907"/>
      <c r="M503" s="908"/>
      <c r="N503" s="932" t="s">
        <v>608</v>
      </c>
      <c r="O503" s="912"/>
      <c r="P503" s="912"/>
      <c r="Q503" s="913"/>
    </row>
    <row r="504" spans="1:17" ht="15.75" thickBot="1">
      <c r="A504" s="1132"/>
      <c r="B504" s="1172"/>
      <c r="C504" s="1137"/>
      <c r="D504" s="972"/>
      <c r="E504" s="947" t="s">
        <v>608</v>
      </c>
      <c r="F504" s="904"/>
      <c r="G504" s="904"/>
      <c r="H504" s="905"/>
      <c r="I504" s="909" t="s">
        <v>608</v>
      </c>
      <c r="J504" s="938"/>
      <c r="K504" s="910"/>
      <c r="L504" s="910"/>
      <c r="M504" s="911"/>
      <c r="N504" s="933" t="s">
        <v>608</v>
      </c>
      <c r="O504" s="914"/>
      <c r="P504" s="914"/>
      <c r="Q504" s="915"/>
    </row>
    <row r="505" spans="1:17">
      <c r="A505" s="1131">
        <v>3</v>
      </c>
      <c r="B505" s="1171" t="s">
        <v>697</v>
      </c>
      <c r="C505" s="1137"/>
      <c r="D505" s="961"/>
      <c r="E505" s="962" t="s">
        <v>608</v>
      </c>
      <c r="F505" s="963"/>
      <c r="G505" s="963"/>
      <c r="H505" s="964"/>
      <c r="I505" s="965" t="s">
        <v>608</v>
      </c>
      <c r="J505" s="966"/>
      <c r="K505" s="967"/>
      <c r="L505" s="967"/>
      <c r="M505" s="968"/>
      <c r="N505" s="969" t="s">
        <v>608</v>
      </c>
      <c r="O505" s="970"/>
      <c r="P505" s="970"/>
      <c r="Q505" s="971"/>
    </row>
    <row r="506" spans="1:17">
      <c r="A506" s="1124"/>
      <c r="B506" s="1126"/>
      <c r="C506" s="1137"/>
      <c r="D506" s="948"/>
      <c r="E506" s="946" t="s">
        <v>608</v>
      </c>
      <c r="F506" s="901"/>
      <c r="G506" s="901"/>
      <c r="H506" s="902"/>
      <c r="I506" s="906" t="s">
        <v>608</v>
      </c>
      <c r="J506" s="937"/>
      <c r="K506" s="907"/>
      <c r="L506" s="907"/>
      <c r="M506" s="908"/>
      <c r="N506" s="932" t="s">
        <v>608</v>
      </c>
      <c r="O506" s="912"/>
      <c r="P506" s="912"/>
      <c r="Q506" s="913"/>
    </row>
    <row r="507" spans="1:17">
      <c r="A507" s="1124"/>
      <c r="B507" s="1126"/>
      <c r="C507" s="1137"/>
      <c r="D507" s="948"/>
      <c r="E507" s="946" t="s">
        <v>608</v>
      </c>
      <c r="F507" s="901"/>
      <c r="G507" s="901"/>
      <c r="H507" s="902"/>
      <c r="I507" s="906" t="s">
        <v>608</v>
      </c>
      <c r="J507" s="937"/>
      <c r="K507" s="907"/>
      <c r="L507" s="907"/>
      <c r="M507" s="908"/>
      <c r="N507" s="932" t="s">
        <v>608</v>
      </c>
      <c r="O507" s="912"/>
      <c r="P507" s="912"/>
      <c r="Q507" s="913"/>
    </row>
    <row r="508" spans="1:17">
      <c r="A508" s="1124"/>
      <c r="B508" s="1126"/>
      <c r="C508" s="1137"/>
      <c r="D508" s="948"/>
      <c r="E508" s="946" t="s">
        <v>608</v>
      </c>
      <c r="F508" s="901"/>
      <c r="G508" s="901"/>
      <c r="H508" s="902"/>
      <c r="I508" s="906" t="s">
        <v>608</v>
      </c>
      <c r="J508" s="937"/>
      <c r="K508" s="907"/>
      <c r="L508" s="907"/>
      <c r="M508" s="908"/>
      <c r="N508" s="932" t="s">
        <v>608</v>
      </c>
      <c r="O508" s="912"/>
      <c r="P508" s="912"/>
      <c r="Q508" s="913"/>
    </row>
    <row r="509" spans="1:17" ht="15.75" thickBot="1">
      <c r="A509" s="1132"/>
      <c r="B509" s="1172"/>
      <c r="C509" s="1137"/>
      <c r="D509" s="972"/>
      <c r="E509" s="947" t="s">
        <v>608</v>
      </c>
      <c r="F509" s="904"/>
      <c r="G509" s="904"/>
      <c r="H509" s="905"/>
      <c r="I509" s="909" t="s">
        <v>608</v>
      </c>
      <c r="J509" s="938"/>
      <c r="K509" s="910"/>
      <c r="L509" s="910"/>
      <c r="M509" s="911"/>
      <c r="N509" s="933" t="s">
        <v>608</v>
      </c>
      <c r="O509" s="914"/>
      <c r="P509" s="914"/>
      <c r="Q509" s="915"/>
    </row>
    <row r="510" spans="1:17">
      <c r="A510" s="1131">
        <v>4</v>
      </c>
      <c r="B510" s="1133" t="s">
        <v>698</v>
      </c>
      <c r="C510" s="1137"/>
      <c r="D510" s="974"/>
      <c r="E510" s="962" t="s">
        <v>608</v>
      </c>
      <c r="F510" s="963"/>
      <c r="G510" s="963"/>
      <c r="H510" s="964"/>
      <c r="I510" s="965" t="s">
        <v>608</v>
      </c>
      <c r="J510" s="966"/>
      <c r="K510" s="967"/>
      <c r="L510" s="967"/>
      <c r="M510" s="968"/>
      <c r="N510" s="969" t="s">
        <v>608</v>
      </c>
      <c r="O510" s="970"/>
      <c r="P510" s="970"/>
      <c r="Q510" s="971"/>
    </row>
    <row r="511" spans="1:17">
      <c r="A511" s="1124"/>
      <c r="B511" s="1130"/>
      <c r="C511" s="1137"/>
      <c r="D511" s="949"/>
      <c r="E511" s="946"/>
      <c r="F511" s="901"/>
      <c r="G511" s="901"/>
      <c r="H511" s="902"/>
      <c r="I511" s="906" t="s">
        <v>608</v>
      </c>
      <c r="J511" s="937"/>
      <c r="K511" s="907"/>
      <c r="L511" s="907"/>
      <c r="M511" s="908"/>
      <c r="N511" s="932" t="s">
        <v>608</v>
      </c>
      <c r="O511" s="912"/>
      <c r="P511" s="912"/>
      <c r="Q511" s="913"/>
    </row>
    <row r="512" spans="1:17">
      <c r="A512" s="1124"/>
      <c r="B512" s="1130"/>
      <c r="C512" s="1137"/>
      <c r="D512" s="949"/>
      <c r="E512" s="946" t="s">
        <v>608</v>
      </c>
      <c r="F512" s="901"/>
      <c r="G512" s="901"/>
      <c r="H512" s="902"/>
      <c r="I512" s="906" t="s">
        <v>608</v>
      </c>
      <c r="J512" s="937"/>
      <c r="K512" s="907"/>
      <c r="L512" s="907"/>
      <c r="M512" s="908"/>
      <c r="N512" s="932" t="s">
        <v>608</v>
      </c>
      <c r="O512" s="912"/>
      <c r="P512" s="912"/>
      <c r="Q512" s="913"/>
    </row>
    <row r="513" spans="1:17">
      <c r="A513" s="1124"/>
      <c r="B513" s="1130"/>
      <c r="C513" s="1137"/>
      <c r="D513" s="949"/>
      <c r="E513" s="946" t="s">
        <v>608</v>
      </c>
      <c r="F513" s="901"/>
      <c r="G513" s="901"/>
      <c r="H513" s="902"/>
      <c r="I513" s="906" t="s">
        <v>608</v>
      </c>
      <c r="J513" s="937"/>
      <c r="K513" s="907"/>
      <c r="L513" s="907"/>
      <c r="M513" s="908"/>
      <c r="N513" s="932" t="s">
        <v>608</v>
      </c>
      <c r="O513" s="912"/>
      <c r="P513" s="912"/>
      <c r="Q513" s="913"/>
    </row>
    <row r="514" spans="1:17" ht="15.75" thickBot="1">
      <c r="A514" s="1132"/>
      <c r="B514" s="1134"/>
      <c r="C514" s="1137"/>
      <c r="D514" s="950"/>
      <c r="E514" s="947" t="s">
        <v>608</v>
      </c>
      <c r="F514" s="904"/>
      <c r="G514" s="904"/>
      <c r="H514" s="905"/>
      <c r="I514" s="909" t="s">
        <v>608</v>
      </c>
      <c r="J514" s="938"/>
      <c r="K514" s="910"/>
      <c r="L514" s="910"/>
      <c r="M514" s="911"/>
      <c r="N514" s="933" t="s">
        <v>608</v>
      </c>
      <c r="O514" s="914"/>
      <c r="P514" s="914"/>
      <c r="Q514" s="915"/>
    </row>
    <row r="515" spans="1:17">
      <c r="A515" s="1131">
        <v>5</v>
      </c>
      <c r="B515" s="1171" t="s">
        <v>699</v>
      </c>
      <c r="C515" s="1137"/>
      <c r="D515" s="961"/>
      <c r="E515" s="962" t="s">
        <v>608</v>
      </c>
      <c r="F515" s="963"/>
      <c r="G515" s="963"/>
      <c r="H515" s="964"/>
      <c r="I515" s="965" t="s">
        <v>608</v>
      </c>
      <c r="J515" s="966"/>
      <c r="K515" s="967"/>
      <c r="L515" s="967"/>
      <c r="M515" s="968"/>
      <c r="N515" s="969" t="s">
        <v>608</v>
      </c>
      <c r="O515" s="970"/>
      <c r="P515" s="970"/>
      <c r="Q515" s="971"/>
    </row>
    <row r="516" spans="1:17">
      <c r="A516" s="1124"/>
      <c r="B516" s="1126"/>
      <c r="C516" s="1137"/>
      <c r="D516" s="948"/>
      <c r="E516" s="946"/>
      <c r="F516" s="901"/>
      <c r="G516" s="901"/>
      <c r="H516" s="902"/>
      <c r="I516" s="906" t="s">
        <v>608</v>
      </c>
      <c r="J516" s="937"/>
      <c r="K516" s="907"/>
      <c r="L516" s="907"/>
      <c r="M516" s="908"/>
      <c r="N516" s="932" t="s">
        <v>608</v>
      </c>
      <c r="O516" s="912"/>
      <c r="P516" s="912"/>
      <c r="Q516" s="913"/>
    </row>
    <row r="517" spans="1:17">
      <c r="A517" s="1124"/>
      <c r="B517" s="1126"/>
      <c r="C517" s="1137"/>
      <c r="D517" s="948"/>
      <c r="E517" s="946" t="s">
        <v>608</v>
      </c>
      <c r="F517" s="901"/>
      <c r="G517" s="901"/>
      <c r="H517" s="902"/>
      <c r="I517" s="906" t="s">
        <v>608</v>
      </c>
      <c r="J517" s="937"/>
      <c r="K517" s="907"/>
      <c r="L517" s="907"/>
      <c r="M517" s="908"/>
      <c r="N517" s="932" t="s">
        <v>608</v>
      </c>
      <c r="O517" s="912"/>
      <c r="P517" s="912"/>
      <c r="Q517" s="913"/>
    </row>
    <row r="518" spans="1:17">
      <c r="A518" s="1124"/>
      <c r="B518" s="1126"/>
      <c r="C518" s="1137"/>
      <c r="D518" s="948"/>
      <c r="E518" s="946" t="s">
        <v>608</v>
      </c>
      <c r="F518" s="901"/>
      <c r="G518" s="901"/>
      <c r="H518" s="902"/>
      <c r="I518" s="906" t="s">
        <v>608</v>
      </c>
      <c r="J518" s="937"/>
      <c r="K518" s="907"/>
      <c r="L518" s="907"/>
      <c r="M518" s="908"/>
      <c r="N518" s="932" t="s">
        <v>608</v>
      </c>
      <c r="O518" s="912"/>
      <c r="P518" s="912"/>
      <c r="Q518" s="913"/>
    </row>
    <row r="519" spans="1:17" ht="15.75" thickBot="1">
      <c r="A519" s="1132"/>
      <c r="B519" s="1172"/>
      <c r="C519" s="1137"/>
      <c r="D519" s="972"/>
      <c r="E519" s="947" t="s">
        <v>608</v>
      </c>
      <c r="F519" s="904"/>
      <c r="G519" s="904"/>
      <c r="H519" s="905"/>
      <c r="I519" s="909" t="s">
        <v>608</v>
      </c>
      <c r="J519" s="938"/>
      <c r="K519" s="910"/>
      <c r="L519" s="910"/>
      <c r="M519" s="911"/>
      <c r="N519" s="933" t="s">
        <v>608</v>
      </c>
      <c r="O519" s="914"/>
      <c r="P519" s="914"/>
      <c r="Q519" s="915"/>
    </row>
    <row r="520" spans="1:17">
      <c r="A520" s="1131">
        <v>6</v>
      </c>
      <c r="B520" s="1171" t="s">
        <v>700</v>
      </c>
      <c r="C520" s="1137"/>
      <c r="D520" s="961"/>
      <c r="E520" s="962" t="s">
        <v>608</v>
      </c>
      <c r="F520" s="963"/>
      <c r="G520" s="963"/>
      <c r="H520" s="964"/>
      <c r="I520" s="965" t="s">
        <v>608</v>
      </c>
      <c r="J520" s="966"/>
      <c r="K520" s="967"/>
      <c r="L520" s="967"/>
      <c r="M520" s="968"/>
      <c r="N520" s="969" t="s">
        <v>608</v>
      </c>
      <c r="O520" s="970"/>
      <c r="P520" s="970"/>
      <c r="Q520" s="971"/>
    </row>
    <row r="521" spans="1:17">
      <c r="A521" s="1124"/>
      <c r="B521" s="1126"/>
      <c r="C521" s="1137"/>
      <c r="D521" s="948"/>
      <c r="E521" s="946"/>
      <c r="F521" s="901"/>
      <c r="G521" s="901"/>
      <c r="H521" s="902"/>
      <c r="I521" s="906" t="s">
        <v>608</v>
      </c>
      <c r="J521" s="937"/>
      <c r="K521" s="907"/>
      <c r="L521" s="907"/>
      <c r="M521" s="908"/>
      <c r="N521" s="932" t="s">
        <v>608</v>
      </c>
      <c r="O521" s="912"/>
      <c r="P521" s="912"/>
      <c r="Q521" s="913"/>
    </row>
    <row r="522" spans="1:17">
      <c r="A522" s="1124"/>
      <c r="B522" s="1126"/>
      <c r="C522" s="1137"/>
      <c r="D522" s="948"/>
      <c r="E522" s="946" t="s">
        <v>608</v>
      </c>
      <c r="F522" s="901"/>
      <c r="G522" s="901"/>
      <c r="H522" s="902"/>
      <c r="I522" s="906" t="s">
        <v>608</v>
      </c>
      <c r="J522" s="937"/>
      <c r="K522" s="907"/>
      <c r="L522" s="907"/>
      <c r="M522" s="908"/>
      <c r="N522" s="932" t="s">
        <v>608</v>
      </c>
      <c r="O522" s="912"/>
      <c r="P522" s="912"/>
      <c r="Q522" s="913"/>
    </row>
    <row r="523" spans="1:17">
      <c r="A523" s="1124"/>
      <c r="B523" s="1126"/>
      <c r="C523" s="1137"/>
      <c r="D523" s="948"/>
      <c r="E523" s="946" t="s">
        <v>608</v>
      </c>
      <c r="F523" s="901"/>
      <c r="G523" s="901"/>
      <c r="H523" s="902"/>
      <c r="I523" s="906" t="s">
        <v>608</v>
      </c>
      <c r="J523" s="937"/>
      <c r="K523" s="907"/>
      <c r="L523" s="907"/>
      <c r="M523" s="908"/>
      <c r="N523" s="932" t="s">
        <v>608</v>
      </c>
      <c r="O523" s="912"/>
      <c r="P523" s="912"/>
      <c r="Q523" s="913"/>
    </row>
    <row r="524" spans="1:17" ht="15.75" thickBot="1">
      <c r="A524" s="1132"/>
      <c r="B524" s="1172"/>
      <c r="C524" s="1137"/>
      <c r="D524" s="972"/>
      <c r="E524" s="947" t="s">
        <v>608</v>
      </c>
      <c r="F524" s="904"/>
      <c r="G524" s="904"/>
      <c r="H524" s="905"/>
      <c r="I524" s="909" t="s">
        <v>608</v>
      </c>
      <c r="J524" s="938"/>
      <c r="K524" s="910"/>
      <c r="L524" s="910"/>
      <c r="M524" s="911"/>
      <c r="N524" s="933" t="s">
        <v>608</v>
      </c>
      <c r="O524" s="914"/>
      <c r="P524" s="914"/>
      <c r="Q524" s="915"/>
    </row>
    <row r="525" spans="1:17">
      <c r="A525" s="1131">
        <v>7</v>
      </c>
      <c r="B525" s="1171" t="s">
        <v>701</v>
      </c>
      <c r="C525" s="1137"/>
      <c r="D525" s="961"/>
      <c r="E525" s="962" t="s">
        <v>608</v>
      </c>
      <c r="F525" s="963"/>
      <c r="G525" s="963"/>
      <c r="H525" s="964"/>
      <c r="I525" s="965" t="s">
        <v>608</v>
      </c>
      <c r="J525" s="966"/>
      <c r="K525" s="967"/>
      <c r="L525" s="967"/>
      <c r="M525" s="968"/>
      <c r="N525" s="969" t="s">
        <v>608</v>
      </c>
      <c r="O525" s="970"/>
      <c r="P525" s="970"/>
      <c r="Q525" s="971"/>
    </row>
    <row r="526" spans="1:17">
      <c r="A526" s="1124"/>
      <c r="B526" s="1126"/>
      <c r="C526" s="1137"/>
      <c r="D526" s="948"/>
      <c r="E526" s="946"/>
      <c r="F526" s="901"/>
      <c r="G526" s="901"/>
      <c r="H526" s="902"/>
      <c r="I526" s="906" t="s">
        <v>608</v>
      </c>
      <c r="J526" s="937"/>
      <c r="K526" s="907"/>
      <c r="L526" s="907"/>
      <c r="M526" s="908"/>
      <c r="N526" s="932" t="s">
        <v>608</v>
      </c>
      <c r="O526" s="912"/>
      <c r="P526" s="912"/>
      <c r="Q526" s="913"/>
    </row>
    <row r="527" spans="1:17">
      <c r="A527" s="1124"/>
      <c r="B527" s="1126"/>
      <c r="C527" s="1137"/>
      <c r="D527" s="948"/>
      <c r="E527" s="946" t="s">
        <v>608</v>
      </c>
      <c r="F527" s="901"/>
      <c r="G527" s="901"/>
      <c r="H527" s="902"/>
      <c r="I527" s="906" t="s">
        <v>608</v>
      </c>
      <c r="J527" s="937"/>
      <c r="K527" s="907"/>
      <c r="L527" s="907"/>
      <c r="M527" s="908"/>
      <c r="N527" s="932" t="s">
        <v>608</v>
      </c>
      <c r="O527" s="912"/>
      <c r="P527" s="912"/>
      <c r="Q527" s="913"/>
    </row>
    <row r="528" spans="1:17">
      <c r="A528" s="1124"/>
      <c r="B528" s="1126"/>
      <c r="C528" s="1137"/>
      <c r="D528" s="948"/>
      <c r="E528" s="946" t="s">
        <v>608</v>
      </c>
      <c r="F528" s="901"/>
      <c r="G528" s="901"/>
      <c r="H528" s="902"/>
      <c r="I528" s="906" t="s">
        <v>608</v>
      </c>
      <c r="J528" s="937"/>
      <c r="K528" s="907"/>
      <c r="L528" s="907"/>
      <c r="M528" s="908"/>
      <c r="N528" s="932" t="s">
        <v>608</v>
      </c>
      <c r="O528" s="912"/>
      <c r="P528" s="912"/>
      <c r="Q528" s="913"/>
    </row>
    <row r="529" spans="1:17" ht="15.75" thickBot="1">
      <c r="A529" s="1132"/>
      <c r="B529" s="1172"/>
      <c r="C529" s="1137"/>
      <c r="D529" s="972"/>
      <c r="E529" s="947" t="s">
        <v>608</v>
      </c>
      <c r="F529" s="904"/>
      <c r="G529" s="904"/>
      <c r="H529" s="905"/>
      <c r="I529" s="909" t="s">
        <v>608</v>
      </c>
      <c r="J529" s="938"/>
      <c r="K529" s="910"/>
      <c r="L529" s="910"/>
      <c r="M529" s="911"/>
      <c r="N529" s="933" t="s">
        <v>608</v>
      </c>
      <c r="O529" s="914"/>
      <c r="P529" s="914"/>
      <c r="Q529" s="915"/>
    </row>
    <row r="530" spans="1:17">
      <c r="A530" s="1131">
        <v>8</v>
      </c>
      <c r="B530" s="1133" t="s">
        <v>702</v>
      </c>
      <c r="C530" s="1137"/>
      <c r="D530" s="974"/>
      <c r="E530" s="962" t="s">
        <v>608</v>
      </c>
      <c r="F530" s="963"/>
      <c r="G530" s="963"/>
      <c r="H530" s="964"/>
      <c r="I530" s="965" t="s">
        <v>608</v>
      </c>
      <c r="J530" s="966"/>
      <c r="K530" s="967"/>
      <c r="L530" s="967"/>
      <c r="M530" s="968"/>
      <c r="N530" s="969" t="s">
        <v>608</v>
      </c>
      <c r="O530" s="970"/>
      <c r="P530" s="970"/>
      <c r="Q530" s="971"/>
    </row>
    <row r="531" spans="1:17">
      <c r="A531" s="1124"/>
      <c r="B531" s="1130"/>
      <c r="C531" s="1137"/>
      <c r="D531" s="949"/>
      <c r="E531" s="946" t="s">
        <v>608</v>
      </c>
      <c r="F531" s="901"/>
      <c r="G531" s="901"/>
      <c r="H531" s="902"/>
      <c r="I531" s="906" t="s">
        <v>608</v>
      </c>
      <c r="J531" s="937"/>
      <c r="K531" s="907"/>
      <c r="L531" s="907"/>
      <c r="M531" s="908"/>
      <c r="N531" s="932" t="s">
        <v>608</v>
      </c>
      <c r="O531" s="912"/>
      <c r="P531" s="912"/>
      <c r="Q531" s="913"/>
    </row>
    <row r="532" spans="1:17">
      <c r="A532" s="1124"/>
      <c r="B532" s="1130"/>
      <c r="C532" s="1137"/>
      <c r="D532" s="949"/>
      <c r="E532" s="946" t="s">
        <v>608</v>
      </c>
      <c r="F532" s="901"/>
      <c r="G532" s="901"/>
      <c r="H532" s="902"/>
      <c r="I532" s="906" t="s">
        <v>608</v>
      </c>
      <c r="J532" s="937"/>
      <c r="K532" s="907"/>
      <c r="L532" s="907"/>
      <c r="M532" s="908"/>
      <c r="N532" s="932" t="s">
        <v>608</v>
      </c>
      <c r="O532" s="912"/>
      <c r="P532" s="912"/>
      <c r="Q532" s="913"/>
    </row>
    <row r="533" spans="1:17">
      <c r="A533" s="1124"/>
      <c r="B533" s="1130"/>
      <c r="C533" s="1137"/>
      <c r="D533" s="949"/>
      <c r="E533" s="946" t="s">
        <v>608</v>
      </c>
      <c r="F533" s="901"/>
      <c r="G533" s="901"/>
      <c r="H533" s="902"/>
      <c r="I533" s="906" t="s">
        <v>608</v>
      </c>
      <c r="J533" s="937"/>
      <c r="K533" s="907"/>
      <c r="L533" s="907"/>
      <c r="M533" s="908"/>
      <c r="N533" s="932" t="s">
        <v>608</v>
      </c>
      <c r="O533" s="912"/>
      <c r="P533" s="912"/>
      <c r="Q533" s="913"/>
    </row>
    <row r="534" spans="1:17" ht="15.75" thickBot="1">
      <c r="A534" s="1132"/>
      <c r="B534" s="1134"/>
      <c r="C534" s="1137"/>
      <c r="D534" s="950"/>
      <c r="E534" s="947" t="s">
        <v>608</v>
      </c>
      <c r="F534" s="904"/>
      <c r="G534" s="904"/>
      <c r="H534" s="905"/>
      <c r="I534" s="909" t="s">
        <v>608</v>
      </c>
      <c r="J534" s="938"/>
      <c r="K534" s="910"/>
      <c r="L534" s="910"/>
      <c r="M534" s="911"/>
      <c r="N534" s="933" t="s">
        <v>608</v>
      </c>
      <c r="O534" s="914"/>
      <c r="P534" s="914"/>
      <c r="Q534" s="915"/>
    </row>
    <row r="535" spans="1:17">
      <c r="A535" s="1131">
        <v>20</v>
      </c>
      <c r="B535" s="1133" t="s">
        <v>714</v>
      </c>
      <c r="C535" s="1137"/>
      <c r="D535" s="974"/>
      <c r="E535" s="962" t="s">
        <v>608</v>
      </c>
      <c r="F535" s="963"/>
      <c r="G535" s="963"/>
      <c r="H535" s="964"/>
      <c r="I535" s="965" t="s">
        <v>608</v>
      </c>
      <c r="J535" s="966"/>
      <c r="K535" s="967"/>
      <c r="L535" s="967"/>
      <c r="M535" s="968"/>
      <c r="N535" s="969" t="s">
        <v>608</v>
      </c>
      <c r="O535" s="970"/>
      <c r="P535" s="970"/>
      <c r="Q535" s="971"/>
    </row>
    <row r="536" spans="1:17">
      <c r="A536" s="1124"/>
      <c r="B536" s="1130"/>
      <c r="C536" s="1137"/>
      <c r="D536" s="949"/>
      <c r="E536" s="946"/>
      <c r="F536" s="901"/>
      <c r="G536" s="901"/>
      <c r="H536" s="902"/>
      <c r="I536" s="906" t="s">
        <v>608</v>
      </c>
      <c r="J536" s="937"/>
      <c r="K536" s="907"/>
      <c r="L536" s="907"/>
      <c r="M536" s="908"/>
      <c r="N536" s="932" t="s">
        <v>608</v>
      </c>
      <c r="O536" s="912"/>
      <c r="P536" s="912"/>
      <c r="Q536" s="913"/>
    </row>
    <row r="537" spans="1:17">
      <c r="A537" s="1124"/>
      <c r="B537" s="1130"/>
      <c r="C537" s="1137"/>
      <c r="D537" s="949"/>
      <c r="E537" s="946" t="s">
        <v>608</v>
      </c>
      <c r="F537" s="901"/>
      <c r="G537" s="901"/>
      <c r="H537" s="902"/>
      <c r="I537" s="906" t="s">
        <v>608</v>
      </c>
      <c r="J537" s="937"/>
      <c r="K537" s="907"/>
      <c r="L537" s="907"/>
      <c r="M537" s="908"/>
      <c r="N537" s="932" t="s">
        <v>608</v>
      </c>
      <c r="O537" s="912"/>
      <c r="P537" s="912"/>
      <c r="Q537" s="913"/>
    </row>
    <row r="538" spans="1:17">
      <c r="A538" s="1124"/>
      <c r="B538" s="1130"/>
      <c r="C538" s="1137"/>
      <c r="D538" s="949"/>
      <c r="E538" s="946" t="s">
        <v>608</v>
      </c>
      <c r="F538" s="901"/>
      <c r="G538" s="901"/>
      <c r="H538" s="902"/>
      <c r="I538" s="906" t="s">
        <v>608</v>
      </c>
      <c r="J538" s="937"/>
      <c r="K538" s="907"/>
      <c r="L538" s="907"/>
      <c r="M538" s="908"/>
      <c r="N538" s="932" t="s">
        <v>608</v>
      </c>
      <c r="O538" s="912"/>
      <c r="P538" s="912"/>
      <c r="Q538" s="913"/>
    </row>
    <row r="539" spans="1:17" ht="15.75" thickBot="1">
      <c r="A539" s="1132"/>
      <c r="B539" s="1134"/>
      <c r="C539" s="1138"/>
      <c r="D539" s="950"/>
      <c r="E539" s="947" t="s">
        <v>608</v>
      </c>
      <c r="F539" s="904"/>
      <c r="G539" s="904"/>
      <c r="H539" s="905"/>
      <c r="I539" s="909" t="s">
        <v>608</v>
      </c>
      <c r="J539" s="938"/>
      <c r="K539" s="910"/>
      <c r="L539" s="910"/>
      <c r="M539" s="911"/>
      <c r="N539" s="933" t="s">
        <v>608</v>
      </c>
      <c r="O539" s="914"/>
      <c r="P539" s="914"/>
      <c r="Q539" s="915"/>
    </row>
    <row r="540" spans="1:17" ht="22.5" customHeight="1" thickBot="1">
      <c r="A540" s="1092"/>
      <c r="B540" s="1163" t="s">
        <v>844</v>
      </c>
      <c r="C540" s="1164"/>
      <c r="D540" s="1093">
        <f>SUM(D495:D539)</f>
        <v>0</v>
      </c>
      <c r="E540" s="1165"/>
      <c r="F540" s="1166"/>
      <c r="G540" s="1166"/>
      <c r="H540" s="1166"/>
      <c r="I540" s="1166"/>
      <c r="J540" s="1166"/>
      <c r="K540" s="1166"/>
      <c r="L540" s="1166"/>
      <c r="M540" s="1166"/>
      <c r="N540" s="1166"/>
      <c r="O540" s="1166"/>
      <c r="P540" s="1166"/>
      <c r="Q540" s="1167"/>
    </row>
    <row r="541" spans="1:17">
      <c r="A541" s="1037"/>
      <c r="B541" s="1038"/>
      <c r="C541" s="1038"/>
      <c r="D541" s="1038"/>
      <c r="E541" s="1039"/>
      <c r="F541" s="1039"/>
      <c r="G541" s="1039"/>
      <c r="H541" s="1039"/>
      <c r="I541" s="1040"/>
      <c r="J541" s="1040"/>
      <c r="K541" s="1040"/>
      <c r="L541" s="1040"/>
      <c r="M541" s="1040"/>
      <c r="N541" s="1041"/>
      <c r="O541" s="1041"/>
      <c r="P541" s="1041"/>
      <c r="Q541" s="1041"/>
    </row>
    <row r="542" spans="1:17" ht="57" customHeight="1" thickBot="1">
      <c r="A542" s="1139" t="s">
        <v>798</v>
      </c>
      <c r="B542" s="1140"/>
      <c r="C542" s="1141"/>
      <c r="D542" s="1140"/>
      <c r="E542" s="1140"/>
      <c r="F542" s="1140"/>
      <c r="G542" s="1140"/>
      <c r="H542" s="1140"/>
      <c r="I542" s="1140"/>
      <c r="J542" s="1140"/>
      <c r="K542" s="1140"/>
      <c r="L542" s="1140"/>
      <c r="M542" s="1140"/>
      <c r="N542" s="1140"/>
      <c r="O542" s="1140"/>
      <c r="P542" s="1140"/>
      <c r="Q542" s="1142"/>
    </row>
    <row r="543" spans="1:17" ht="28.5" customHeight="1">
      <c r="A543" s="1143" t="s">
        <v>569</v>
      </c>
      <c r="B543" s="1145" t="s">
        <v>689</v>
      </c>
      <c r="C543" s="1135" t="s">
        <v>607</v>
      </c>
      <c r="D543" s="1135" t="s">
        <v>720</v>
      </c>
      <c r="E543" s="1152" t="s">
        <v>690</v>
      </c>
      <c r="F543" s="1150"/>
      <c r="G543" s="1150"/>
      <c r="H543" s="1151"/>
      <c r="I543" s="1149" t="s">
        <v>692</v>
      </c>
      <c r="J543" s="1152"/>
      <c r="K543" s="1150"/>
      <c r="L543" s="1150"/>
      <c r="M543" s="1151"/>
      <c r="N543" s="1152" t="s">
        <v>693</v>
      </c>
      <c r="O543" s="1150"/>
      <c r="P543" s="1150"/>
      <c r="Q543" s="1151"/>
    </row>
    <row r="544" spans="1:17" ht="90.75" customHeight="1" thickBot="1">
      <c r="A544" s="1168"/>
      <c r="B544" s="1169"/>
      <c r="C544" s="1158"/>
      <c r="D544" s="1170"/>
      <c r="E544" s="951" t="s">
        <v>721</v>
      </c>
      <c r="F544" s="952" t="s">
        <v>737</v>
      </c>
      <c r="G544" s="952" t="s">
        <v>722</v>
      </c>
      <c r="H544" s="953" t="s">
        <v>691</v>
      </c>
      <c r="I544" s="954" t="s">
        <v>723</v>
      </c>
      <c r="J544" s="955" t="s">
        <v>738</v>
      </c>
      <c r="K544" s="955" t="s">
        <v>724</v>
      </c>
      <c r="L544" s="955" t="s">
        <v>736</v>
      </c>
      <c r="M544" s="956" t="s">
        <v>691</v>
      </c>
      <c r="N544" s="957" t="s">
        <v>725</v>
      </c>
      <c r="O544" s="958" t="s">
        <v>716</v>
      </c>
      <c r="P544" s="958" t="s">
        <v>717</v>
      </c>
      <c r="Q544" s="959" t="s">
        <v>694</v>
      </c>
    </row>
    <row r="545" spans="1:17">
      <c r="A545" s="1131">
        <v>1</v>
      </c>
      <c r="B545" s="1171" t="s">
        <v>695</v>
      </c>
      <c r="C545" s="1173" t="s">
        <v>797</v>
      </c>
      <c r="D545" s="961"/>
      <c r="E545" s="962" t="s">
        <v>608</v>
      </c>
      <c r="F545" s="963"/>
      <c r="G545" s="963"/>
      <c r="H545" s="964"/>
      <c r="I545" s="965" t="s">
        <v>608</v>
      </c>
      <c r="J545" s="966"/>
      <c r="K545" s="967"/>
      <c r="L545" s="967"/>
      <c r="M545" s="968"/>
      <c r="N545" s="969" t="s">
        <v>608</v>
      </c>
      <c r="O545" s="970"/>
      <c r="P545" s="970"/>
      <c r="Q545" s="971"/>
    </row>
    <row r="546" spans="1:17">
      <c r="A546" s="1124"/>
      <c r="B546" s="1126"/>
      <c r="C546" s="1137"/>
      <c r="D546" s="948"/>
      <c r="E546" s="946" t="s">
        <v>608</v>
      </c>
      <c r="F546" s="901"/>
      <c r="G546" s="901"/>
      <c r="H546" s="902"/>
      <c r="I546" s="906" t="s">
        <v>608</v>
      </c>
      <c r="J546" s="937"/>
      <c r="K546" s="907"/>
      <c r="L546" s="907"/>
      <c r="M546" s="908"/>
      <c r="N546" s="932" t="s">
        <v>608</v>
      </c>
      <c r="O546" s="912"/>
      <c r="P546" s="912"/>
      <c r="Q546" s="913"/>
    </row>
    <row r="547" spans="1:17">
      <c r="A547" s="1124"/>
      <c r="B547" s="1126"/>
      <c r="C547" s="1137"/>
      <c r="D547" s="948"/>
      <c r="E547" s="946" t="s">
        <v>608</v>
      </c>
      <c r="F547" s="901"/>
      <c r="G547" s="901"/>
      <c r="H547" s="902"/>
      <c r="I547" s="906" t="s">
        <v>608</v>
      </c>
      <c r="J547" s="937"/>
      <c r="K547" s="907"/>
      <c r="L547" s="907"/>
      <c r="M547" s="908"/>
      <c r="N547" s="932" t="s">
        <v>608</v>
      </c>
      <c r="O547" s="912"/>
      <c r="P547" s="912"/>
      <c r="Q547" s="913"/>
    </row>
    <row r="548" spans="1:17">
      <c r="A548" s="1124"/>
      <c r="B548" s="1126"/>
      <c r="C548" s="1137"/>
      <c r="D548" s="948"/>
      <c r="E548" s="946" t="s">
        <v>608</v>
      </c>
      <c r="F548" s="901"/>
      <c r="G548" s="901"/>
      <c r="H548" s="902"/>
      <c r="I548" s="906" t="s">
        <v>608</v>
      </c>
      <c r="J548" s="937"/>
      <c r="K548" s="907"/>
      <c r="L548" s="907"/>
      <c r="M548" s="908"/>
      <c r="N548" s="932" t="s">
        <v>608</v>
      </c>
      <c r="O548" s="912"/>
      <c r="P548" s="912"/>
      <c r="Q548" s="913"/>
    </row>
    <row r="549" spans="1:17" ht="15.75" thickBot="1">
      <c r="A549" s="1132"/>
      <c r="B549" s="1172"/>
      <c r="C549" s="1137"/>
      <c r="D549" s="972"/>
      <c r="E549" s="947" t="s">
        <v>608</v>
      </c>
      <c r="F549" s="904"/>
      <c r="G549" s="904"/>
      <c r="H549" s="905"/>
      <c r="I549" s="909" t="s">
        <v>608</v>
      </c>
      <c r="J549" s="938"/>
      <c r="K549" s="910"/>
      <c r="L549" s="910"/>
      <c r="M549" s="911"/>
      <c r="N549" s="933" t="s">
        <v>608</v>
      </c>
      <c r="O549" s="914"/>
      <c r="P549" s="914"/>
      <c r="Q549" s="915"/>
    </row>
    <row r="550" spans="1:17">
      <c r="A550" s="1131">
        <v>2</v>
      </c>
      <c r="B550" s="1171" t="s">
        <v>696</v>
      </c>
      <c r="C550" s="1137"/>
      <c r="D550" s="961"/>
      <c r="E550" s="962" t="s">
        <v>608</v>
      </c>
      <c r="F550" s="963"/>
      <c r="G550" s="963"/>
      <c r="H550" s="964"/>
      <c r="I550" s="965" t="s">
        <v>608</v>
      </c>
      <c r="J550" s="966"/>
      <c r="K550" s="967"/>
      <c r="L550" s="967"/>
      <c r="M550" s="968"/>
      <c r="N550" s="969" t="s">
        <v>608</v>
      </c>
      <c r="O550" s="970"/>
      <c r="P550" s="970"/>
      <c r="Q550" s="971"/>
    </row>
    <row r="551" spans="1:17">
      <c r="A551" s="1124"/>
      <c r="B551" s="1126"/>
      <c r="C551" s="1137"/>
      <c r="D551" s="948"/>
      <c r="E551" s="946" t="s">
        <v>608</v>
      </c>
      <c r="F551" s="901"/>
      <c r="G551" s="901"/>
      <c r="H551" s="902"/>
      <c r="I551" s="906" t="s">
        <v>608</v>
      </c>
      <c r="J551" s="937"/>
      <c r="K551" s="907"/>
      <c r="L551" s="907"/>
      <c r="M551" s="908"/>
      <c r="N551" s="932" t="s">
        <v>608</v>
      </c>
      <c r="O551" s="912"/>
      <c r="P551" s="912"/>
      <c r="Q551" s="913"/>
    </row>
    <row r="552" spans="1:17">
      <c r="A552" s="1124"/>
      <c r="B552" s="1126"/>
      <c r="C552" s="1137"/>
      <c r="D552" s="948"/>
      <c r="E552" s="946" t="s">
        <v>608</v>
      </c>
      <c r="F552" s="901"/>
      <c r="G552" s="901"/>
      <c r="H552" s="902"/>
      <c r="I552" s="906" t="s">
        <v>608</v>
      </c>
      <c r="J552" s="937"/>
      <c r="K552" s="907"/>
      <c r="L552" s="907"/>
      <c r="M552" s="908"/>
      <c r="N552" s="932" t="s">
        <v>608</v>
      </c>
      <c r="O552" s="912"/>
      <c r="P552" s="912"/>
      <c r="Q552" s="913"/>
    </row>
    <row r="553" spans="1:17">
      <c r="A553" s="1124"/>
      <c r="B553" s="1126"/>
      <c r="C553" s="1137"/>
      <c r="D553" s="948"/>
      <c r="E553" s="946" t="s">
        <v>608</v>
      </c>
      <c r="F553" s="901"/>
      <c r="G553" s="901"/>
      <c r="H553" s="902"/>
      <c r="I553" s="906" t="s">
        <v>608</v>
      </c>
      <c r="J553" s="937"/>
      <c r="K553" s="907"/>
      <c r="L553" s="907"/>
      <c r="M553" s="908"/>
      <c r="N553" s="932" t="s">
        <v>608</v>
      </c>
      <c r="O553" s="912"/>
      <c r="P553" s="912"/>
      <c r="Q553" s="913"/>
    </row>
    <row r="554" spans="1:17" ht="15.75" thickBot="1">
      <c r="A554" s="1132"/>
      <c r="B554" s="1172"/>
      <c r="C554" s="1137"/>
      <c r="D554" s="972"/>
      <c r="E554" s="947" t="s">
        <v>608</v>
      </c>
      <c r="F554" s="904"/>
      <c r="G554" s="904"/>
      <c r="H554" s="905"/>
      <c r="I554" s="909" t="s">
        <v>608</v>
      </c>
      <c r="J554" s="938"/>
      <c r="K554" s="910"/>
      <c r="L554" s="910"/>
      <c r="M554" s="911"/>
      <c r="N554" s="933" t="s">
        <v>608</v>
      </c>
      <c r="O554" s="914"/>
      <c r="P554" s="914"/>
      <c r="Q554" s="915"/>
    </row>
    <row r="555" spans="1:17">
      <c r="A555" s="1131">
        <v>3</v>
      </c>
      <c r="B555" s="1171" t="s">
        <v>697</v>
      </c>
      <c r="C555" s="1137"/>
      <c r="D555" s="961"/>
      <c r="E555" s="962" t="s">
        <v>608</v>
      </c>
      <c r="F555" s="963"/>
      <c r="G555" s="963"/>
      <c r="H555" s="964"/>
      <c r="I555" s="965" t="s">
        <v>608</v>
      </c>
      <c r="J555" s="966"/>
      <c r="K555" s="967"/>
      <c r="L555" s="967"/>
      <c r="M555" s="968"/>
      <c r="N555" s="969" t="s">
        <v>608</v>
      </c>
      <c r="O555" s="970"/>
      <c r="P555" s="970"/>
      <c r="Q555" s="971"/>
    </row>
    <row r="556" spans="1:17">
      <c r="A556" s="1124"/>
      <c r="B556" s="1126"/>
      <c r="C556" s="1137"/>
      <c r="D556" s="948"/>
      <c r="E556" s="946" t="s">
        <v>608</v>
      </c>
      <c r="F556" s="901"/>
      <c r="G556" s="901"/>
      <c r="H556" s="902"/>
      <c r="I556" s="906" t="s">
        <v>608</v>
      </c>
      <c r="J556" s="937"/>
      <c r="K556" s="907"/>
      <c r="L556" s="907"/>
      <c r="M556" s="908"/>
      <c r="N556" s="932" t="s">
        <v>608</v>
      </c>
      <c r="O556" s="912"/>
      <c r="P556" s="912"/>
      <c r="Q556" s="913"/>
    </row>
    <row r="557" spans="1:17">
      <c r="A557" s="1124"/>
      <c r="B557" s="1126"/>
      <c r="C557" s="1137"/>
      <c r="D557" s="948"/>
      <c r="E557" s="946" t="s">
        <v>608</v>
      </c>
      <c r="F557" s="901"/>
      <c r="G557" s="901"/>
      <c r="H557" s="902"/>
      <c r="I557" s="906" t="s">
        <v>608</v>
      </c>
      <c r="J557" s="937"/>
      <c r="K557" s="907"/>
      <c r="L557" s="907"/>
      <c r="M557" s="908"/>
      <c r="N557" s="932" t="s">
        <v>608</v>
      </c>
      <c r="O557" s="912"/>
      <c r="P557" s="912"/>
      <c r="Q557" s="913"/>
    </row>
    <row r="558" spans="1:17">
      <c r="A558" s="1124"/>
      <c r="B558" s="1126"/>
      <c r="C558" s="1137"/>
      <c r="D558" s="948"/>
      <c r="E558" s="946" t="s">
        <v>608</v>
      </c>
      <c r="F558" s="901"/>
      <c r="G558" s="901"/>
      <c r="H558" s="902"/>
      <c r="I558" s="906" t="s">
        <v>608</v>
      </c>
      <c r="J558" s="937"/>
      <c r="K558" s="907"/>
      <c r="L558" s="907"/>
      <c r="M558" s="908"/>
      <c r="N558" s="932" t="s">
        <v>608</v>
      </c>
      <c r="O558" s="912"/>
      <c r="P558" s="912"/>
      <c r="Q558" s="913"/>
    </row>
    <row r="559" spans="1:17" ht="15.75" thickBot="1">
      <c r="A559" s="1132"/>
      <c r="B559" s="1172"/>
      <c r="C559" s="1137"/>
      <c r="D559" s="972"/>
      <c r="E559" s="947" t="s">
        <v>608</v>
      </c>
      <c r="F559" s="904"/>
      <c r="G559" s="904"/>
      <c r="H559" s="905"/>
      <c r="I559" s="909" t="s">
        <v>608</v>
      </c>
      <c r="J559" s="938"/>
      <c r="K559" s="910"/>
      <c r="L559" s="910"/>
      <c r="M559" s="911"/>
      <c r="N559" s="933" t="s">
        <v>608</v>
      </c>
      <c r="O559" s="914"/>
      <c r="P559" s="914"/>
      <c r="Q559" s="915"/>
    </row>
    <row r="560" spans="1:17">
      <c r="A560" s="1131">
        <v>4</v>
      </c>
      <c r="B560" s="1133" t="s">
        <v>698</v>
      </c>
      <c r="C560" s="1137"/>
      <c r="D560" s="974"/>
      <c r="E560" s="962" t="s">
        <v>608</v>
      </c>
      <c r="F560" s="963"/>
      <c r="G560" s="963"/>
      <c r="H560" s="964"/>
      <c r="I560" s="965" t="s">
        <v>608</v>
      </c>
      <c r="J560" s="966"/>
      <c r="K560" s="967"/>
      <c r="L560" s="967"/>
      <c r="M560" s="968"/>
      <c r="N560" s="969" t="s">
        <v>608</v>
      </c>
      <c r="O560" s="970"/>
      <c r="P560" s="970"/>
      <c r="Q560" s="971"/>
    </row>
    <row r="561" spans="1:17">
      <c r="A561" s="1124"/>
      <c r="B561" s="1130"/>
      <c r="C561" s="1137"/>
      <c r="D561" s="949"/>
      <c r="E561" s="946"/>
      <c r="F561" s="901"/>
      <c r="G561" s="901"/>
      <c r="H561" s="902"/>
      <c r="I561" s="906" t="s">
        <v>608</v>
      </c>
      <c r="J561" s="937"/>
      <c r="K561" s="907"/>
      <c r="L561" s="907"/>
      <c r="M561" s="908"/>
      <c r="N561" s="932" t="s">
        <v>608</v>
      </c>
      <c r="O561" s="912"/>
      <c r="P561" s="912"/>
      <c r="Q561" s="913"/>
    </row>
    <row r="562" spans="1:17">
      <c r="A562" s="1124"/>
      <c r="B562" s="1130"/>
      <c r="C562" s="1137"/>
      <c r="D562" s="949"/>
      <c r="E562" s="946" t="s">
        <v>608</v>
      </c>
      <c r="F562" s="901"/>
      <c r="G562" s="901"/>
      <c r="H562" s="902"/>
      <c r="I562" s="906" t="s">
        <v>608</v>
      </c>
      <c r="J562" s="937"/>
      <c r="K562" s="907"/>
      <c r="L562" s="907"/>
      <c r="M562" s="908"/>
      <c r="N562" s="932" t="s">
        <v>608</v>
      </c>
      <c r="O562" s="912"/>
      <c r="P562" s="912"/>
      <c r="Q562" s="913"/>
    </row>
    <row r="563" spans="1:17">
      <c r="A563" s="1124"/>
      <c r="B563" s="1130"/>
      <c r="C563" s="1137"/>
      <c r="D563" s="949"/>
      <c r="E563" s="946" t="s">
        <v>608</v>
      </c>
      <c r="F563" s="901"/>
      <c r="G563" s="901"/>
      <c r="H563" s="902"/>
      <c r="I563" s="906" t="s">
        <v>608</v>
      </c>
      <c r="J563" s="937"/>
      <c r="K563" s="907"/>
      <c r="L563" s="907"/>
      <c r="M563" s="908"/>
      <c r="N563" s="932" t="s">
        <v>608</v>
      </c>
      <c r="O563" s="912"/>
      <c r="P563" s="912"/>
      <c r="Q563" s="913"/>
    </row>
    <row r="564" spans="1:17" ht="15.75" thickBot="1">
      <c r="A564" s="1132"/>
      <c r="B564" s="1134"/>
      <c r="C564" s="1137"/>
      <c r="D564" s="950"/>
      <c r="E564" s="947" t="s">
        <v>608</v>
      </c>
      <c r="F564" s="904"/>
      <c r="G564" s="904"/>
      <c r="H564" s="905"/>
      <c r="I564" s="909" t="s">
        <v>608</v>
      </c>
      <c r="J564" s="938"/>
      <c r="K564" s="910"/>
      <c r="L564" s="910"/>
      <c r="M564" s="911"/>
      <c r="N564" s="933" t="s">
        <v>608</v>
      </c>
      <c r="O564" s="914"/>
      <c r="P564" s="914"/>
      <c r="Q564" s="915"/>
    </row>
    <row r="565" spans="1:17">
      <c r="A565" s="1131">
        <v>5</v>
      </c>
      <c r="B565" s="1171" t="s">
        <v>699</v>
      </c>
      <c r="C565" s="1137"/>
      <c r="D565" s="961"/>
      <c r="E565" s="962" t="s">
        <v>608</v>
      </c>
      <c r="F565" s="963"/>
      <c r="G565" s="963"/>
      <c r="H565" s="964"/>
      <c r="I565" s="965" t="s">
        <v>608</v>
      </c>
      <c r="J565" s="966"/>
      <c r="K565" s="967"/>
      <c r="L565" s="967"/>
      <c r="M565" s="968"/>
      <c r="N565" s="969" t="s">
        <v>608</v>
      </c>
      <c r="O565" s="970"/>
      <c r="P565" s="970"/>
      <c r="Q565" s="971"/>
    </row>
    <row r="566" spans="1:17">
      <c r="A566" s="1124"/>
      <c r="B566" s="1126"/>
      <c r="C566" s="1137"/>
      <c r="D566" s="948"/>
      <c r="E566" s="946"/>
      <c r="F566" s="901"/>
      <c r="G566" s="901"/>
      <c r="H566" s="902"/>
      <c r="I566" s="906" t="s">
        <v>608</v>
      </c>
      <c r="J566" s="937"/>
      <c r="K566" s="907"/>
      <c r="L566" s="907"/>
      <c r="M566" s="908"/>
      <c r="N566" s="932" t="s">
        <v>608</v>
      </c>
      <c r="O566" s="912"/>
      <c r="P566" s="912"/>
      <c r="Q566" s="913"/>
    </row>
    <row r="567" spans="1:17">
      <c r="A567" s="1124"/>
      <c r="B567" s="1126"/>
      <c r="C567" s="1137"/>
      <c r="D567" s="948"/>
      <c r="E567" s="946" t="s">
        <v>608</v>
      </c>
      <c r="F567" s="901"/>
      <c r="G567" s="901"/>
      <c r="H567" s="902"/>
      <c r="I567" s="906" t="s">
        <v>608</v>
      </c>
      <c r="J567" s="937"/>
      <c r="K567" s="907"/>
      <c r="L567" s="907"/>
      <c r="M567" s="908"/>
      <c r="N567" s="932" t="s">
        <v>608</v>
      </c>
      <c r="O567" s="912"/>
      <c r="P567" s="912"/>
      <c r="Q567" s="913"/>
    </row>
    <row r="568" spans="1:17">
      <c r="A568" s="1124"/>
      <c r="B568" s="1126"/>
      <c r="C568" s="1137"/>
      <c r="D568" s="948"/>
      <c r="E568" s="946" t="s">
        <v>608</v>
      </c>
      <c r="F568" s="901"/>
      <c r="G568" s="901"/>
      <c r="H568" s="902"/>
      <c r="I568" s="906" t="s">
        <v>608</v>
      </c>
      <c r="J568" s="937"/>
      <c r="K568" s="907"/>
      <c r="L568" s="907"/>
      <c r="M568" s="908"/>
      <c r="N568" s="932" t="s">
        <v>608</v>
      </c>
      <c r="O568" s="912"/>
      <c r="P568" s="912"/>
      <c r="Q568" s="913"/>
    </row>
    <row r="569" spans="1:17" ht="15.75" thickBot="1">
      <c r="A569" s="1132"/>
      <c r="B569" s="1172"/>
      <c r="C569" s="1137"/>
      <c r="D569" s="972"/>
      <c r="E569" s="947" t="s">
        <v>608</v>
      </c>
      <c r="F569" s="904"/>
      <c r="G569" s="904"/>
      <c r="H569" s="905"/>
      <c r="I569" s="909" t="s">
        <v>608</v>
      </c>
      <c r="J569" s="938"/>
      <c r="K569" s="910"/>
      <c r="L569" s="910"/>
      <c r="M569" s="911"/>
      <c r="N569" s="933" t="s">
        <v>608</v>
      </c>
      <c r="O569" s="914"/>
      <c r="P569" s="914"/>
      <c r="Q569" s="915"/>
    </row>
    <row r="570" spans="1:17">
      <c r="A570" s="1131">
        <v>6</v>
      </c>
      <c r="B570" s="1171" t="s">
        <v>700</v>
      </c>
      <c r="C570" s="1137"/>
      <c r="D570" s="961"/>
      <c r="E570" s="962" t="s">
        <v>608</v>
      </c>
      <c r="F570" s="963"/>
      <c r="G570" s="963"/>
      <c r="H570" s="964"/>
      <c r="I570" s="965" t="s">
        <v>608</v>
      </c>
      <c r="J570" s="966"/>
      <c r="K570" s="967"/>
      <c r="L570" s="967"/>
      <c r="M570" s="968"/>
      <c r="N570" s="969" t="s">
        <v>608</v>
      </c>
      <c r="O570" s="970"/>
      <c r="P570" s="970"/>
      <c r="Q570" s="971"/>
    </row>
    <row r="571" spans="1:17">
      <c r="A571" s="1124"/>
      <c r="B571" s="1126"/>
      <c r="C571" s="1137"/>
      <c r="D571" s="948"/>
      <c r="E571" s="946"/>
      <c r="F571" s="901"/>
      <c r="G571" s="901"/>
      <c r="H571" s="902"/>
      <c r="I571" s="906" t="s">
        <v>608</v>
      </c>
      <c r="J571" s="937"/>
      <c r="K571" s="907"/>
      <c r="L571" s="907"/>
      <c r="M571" s="908"/>
      <c r="N571" s="932" t="s">
        <v>608</v>
      </c>
      <c r="O571" s="912"/>
      <c r="P571" s="912"/>
      <c r="Q571" s="913"/>
    </row>
    <row r="572" spans="1:17">
      <c r="A572" s="1124"/>
      <c r="B572" s="1126"/>
      <c r="C572" s="1137"/>
      <c r="D572" s="948"/>
      <c r="E572" s="946" t="s">
        <v>608</v>
      </c>
      <c r="F572" s="901"/>
      <c r="G572" s="901"/>
      <c r="H572" s="902"/>
      <c r="I572" s="906" t="s">
        <v>608</v>
      </c>
      <c r="J572" s="937"/>
      <c r="K572" s="907"/>
      <c r="L572" s="907"/>
      <c r="M572" s="908"/>
      <c r="N572" s="932" t="s">
        <v>608</v>
      </c>
      <c r="O572" s="912"/>
      <c r="P572" s="912"/>
      <c r="Q572" s="913"/>
    </row>
    <row r="573" spans="1:17">
      <c r="A573" s="1124"/>
      <c r="B573" s="1126"/>
      <c r="C573" s="1137"/>
      <c r="D573" s="948"/>
      <c r="E573" s="946" t="s">
        <v>608</v>
      </c>
      <c r="F573" s="901"/>
      <c r="G573" s="901"/>
      <c r="H573" s="902"/>
      <c r="I573" s="906" t="s">
        <v>608</v>
      </c>
      <c r="J573" s="937"/>
      <c r="K573" s="907"/>
      <c r="L573" s="907"/>
      <c r="M573" s="908"/>
      <c r="N573" s="932" t="s">
        <v>608</v>
      </c>
      <c r="O573" s="912"/>
      <c r="P573" s="912"/>
      <c r="Q573" s="913"/>
    </row>
    <row r="574" spans="1:17" ht="15.75" thickBot="1">
      <c r="A574" s="1132"/>
      <c r="B574" s="1172"/>
      <c r="C574" s="1137"/>
      <c r="D574" s="972"/>
      <c r="E574" s="947" t="s">
        <v>608</v>
      </c>
      <c r="F574" s="904"/>
      <c r="G574" s="904"/>
      <c r="H574" s="905"/>
      <c r="I574" s="909" t="s">
        <v>608</v>
      </c>
      <c r="J574" s="938"/>
      <c r="K574" s="910"/>
      <c r="L574" s="910"/>
      <c r="M574" s="911"/>
      <c r="N574" s="933" t="s">
        <v>608</v>
      </c>
      <c r="O574" s="914"/>
      <c r="P574" s="914"/>
      <c r="Q574" s="915"/>
    </row>
    <row r="575" spans="1:17">
      <c r="A575" s="1131">
        <v>7</v>
      </c>
      <c r="B575" s="1171" t="s">
        <v>701</v>
      </c>
      <c r="C575" s="1137"/>
      <c r="D575" s="961"/>
      <c r="E575" s="962" t="s">
        <v>608</v>
      </c>
      <c r="F575" s="963"/>
      <c r="G575" s="963"/>
      <c r="H575" s="964"/>
      <c r="I575" s="965" t="s">
        <v>608</v>
      </c>
      <c r="J575" s="966"/>
      <c r="K575" s="967"/>
      <c r="L575" s="967"/>
      <c r="M575" s="968"/>
      <c r="N575" s="969" t="s">
        <v>608</v>
      </c>
      <c r="O575" s="970"/>
      <c r="P575" s="970"/>
      <c r="Q575" s="971"/>
    </row>
    <row r="576" spans="1:17">
      <c r="A576" s="1124"/>
      <c r="B576" s="1126"/>
      <c r="C576" s="1137"/>
      <c r="D576" s="948"/>
      <c r="E576" s="946"/>
      <c r="F576" s="901"/>
      <c r="G576" s="901"/>
      <c r="H576" s="902"/>
      <c r="I576" s="906" t="s">
        <v>608</v>
      </c>
      <c r="J576" s="937"/>
      <c r="K576" s="907"/>
      <c r="L576" s="907"/>
      <c r="M576" s="908"/>
      <c r="N576" s="932" t="s">
        <v>608</v>
      </c>
      <c r="O576" s="912"/>
      <c r="P576" s="912"/>
      <c r="Q576" s="913"/>
    </row>
    <row r="577" spans="1:17">
      <c r="A577" s="1124"/>
      <c r="B577" s="1126"/>
      <c r="C577" s="1137"/>
      <c r="D577" s="948"/>
      <c r="E577" s="946" t="s">
        <v>608</v>
      </c>
      <c r="F577" s="901"/>
      <c r="G577" s="901"/>
      <c r="H577" s="902"/>
      <c r="I577" s="906" t="s">
        <v>608</v>
      </c>
      <c r="J577" s="937"/>
      <c r="K577" s="907"/>
      <c r="L577" s="907"/>
      <c r="M577" s="908"/>
      <c r="N577" s="932" t="s">
        <v>608</v>
      </c>
      <c r="O577" s="912"/>
      <c r="P577" s="912"/>
      <c r="Q577" s="913"/>
    </row>
    <row r="578" spans="1:17">
      <c r="A578" s="1124"/>
      <c r="B578" s="1126"/>
      <c r="C578" s="1137"/>
      <c r="D578" s="948"/>
      <c r="E578" s="946" t="s">
        <v>608</v>
      </c>
      <c r="F578" s="901"/>
      <c r="G578" s="901"/>
      <c r="H578" s="902"/>
      <c r="I578" s="906" t="s">
        <v>608</v>
      </c>
      <c r="J578" s="937"/>
      <c r="K578" s="907"/>
      <c r="L578" s="907"/>
      <c r="M578" s="908"/>
      <c r="N578" s="932" t="s">
        <v>608</v>
      </c>
      <c r="O578" s="912"/>
      <c r="P578" s="912"/>
      <c r="Q578" s="913"/>
    </row>
    <row r="579" spans="1:17" ht="15.75" thickBot="1">
      <c r="A579" s="1132"/>
      <c r="B579" s="1172"/>
      <c r="C579" s="1137"/>
      <c r="D579" s="972"/>
      <c r="E579" s="947" t="s">
        <v>608</v>
      </c>
      <c r="F579" s="904"/>
      <c r="G579" s="904"/>
      <c r="H579" s="905"/>
      <c r="I579" s="909" t="s">
        <v>608</v>
      </c>
      <c r="J579" s="938"/>
      <c r="K579" s="910"/>
      <c r="L579" s="910"/>
      <c r="M579" s="911"/>
      <c r="N579" s="933" t="s">
        <v>608</v>
      </c>
      <c r="O579" s="914"/>
      <c r="P579" s="914"/>
      <c r="Q579" s="915"/>
    </row>
    <row r="580" spans="1:17">
      <c r="A580" s="1131">
        <v>8</v>
      </c>
      <c r="B580" s="1133" t="s">
        <v>702</v>
      </c>
      <c r="C580" s="1137"/>
      <c r="D580" s="974"/>
      <c r="E580" s="962" t="s">
        <v>608</v>
      </c>
      <c r="F580" s="963"/>
      <c r="G580" s="963"/>
      <c r="H580" s="964"/>
      <c r="I580" s="965" t="s">
        <v>608</v>
      </c>
      <c r="J580" s="966"/>
      <c r="K580" s="967"/>
      <c r="L580" s="967"/>
      <c r="M580" s="968"/>
      <c r="N580" s="969" t="s">
        <v>608</v>
      </c>
      <c r="O580" s="970"/>
      <c r="P580" s="970"/>
      <c r="Q580" s="971"/>
    </row>
    <row r="581" spans="1:17">
      <c r="A581" s="1124"/>
      <c r="B581" s="1130"/>
      <c r="C581" s="1137"/>
      <c r="D581" s="949"/>
      <c r="E581" s="946" t="s">
        <v>608</v>
      </c>
      <c r="F581" s="901"/>
      <c r="G581" s="901"/>
      <c r="H581" s="902"/>
      <c r="I581" s="906" t="s">
        <v>608</v>
      </c>
      <c r="J581" s="937"/>
      <c r="K581" s="907"/>
      <c r="L581" s="907"/>
      <c r="M581" s="908"/>
      <c r="N581" s="932" t="s">
        <v>608</v>
      </c>
      <c r="O581" s="912"/>
      <c r="P581" s="912"/>
      <c r="Q581" s="913"/>
    </row>
    <row r="582" spans="1:17">
      <c r="A582" s="1124"/>
      <c r="B582" s="1130"/>
      <c r="C582" s="1137"/>
      <c r="D582" s="949"/>
      <c r="E582" s="946" t="s">
        <v>608</v>
      </c>
      <c r="F582" s="901"/>
      <c r="G582" s="901"/>
      <c r="H582" s="902"/>
      <c r="I582" s="906" t="s">
        <v>608</v>
      </c>
      <c r="J582" s="937"/>
      <c r="K582" s="907"/>
      <c r="L582" s="907"/>
      <c r="M582" s="908"/>
      <c r="N582" s="932" t="s">
        <v>608</v>
      </c>
      <c r="O582" s="912"/>
      <c r="P582" s="912"/>
      <c r="Q582" s="913"/>
    </row>
    <row r="583" spans="1:17">
      <c r="A583" s="1124"/>
      <c r="B583" s="1130"/>
      <c r="C583" s="1137"/>
      <c r="D583" s="949"/>
      <c r="E583" s="946" t="s">
        <v>608</v>
      </c>
      <c r="F583" s="901"/>
      <c r="G583" s="901"/>
      <c r="H583" s="902"/>
      <c r="I583" s="906" t="s">
        <v>608</v>
      </c>
      <c r="J583" s="937"/>
      <c r="K583" s="907"/>
      <c r="L583" s="907"/>
      <c r="M583" s="908"/>
      <c r="N583" s="932" t="s">
        <v>608</v>
      </c>
      <c r="O583" s="912"/>
      <c r="P583" s="912"/>
      <c r="Q583" s="913"/>
    </row>
    <row r="584" spans="1:17" ht="15.75" thickBot="1">
      <c r="A584" s="1132"/>
      <c r="B584" s="1134"/>
      <c r="C584" s="1137"/>
      <c r="D584" s="950"/>
      <c r="E584" s="947" t="s">
        <v>608</v>
      </c>
      <c r="F584" s="904"/>
      <c r="G584" s="904"/>
      <c r="H584" s="905"/>
      <c r="I584" s="909" t="s">
        <v>608</v>
      </c>
      <c r="J584" s="938"/>
      <c r="K584" s="910"/>
      <c r="L584" s="910"/>
      <c r="M584" s="911"/>
      <c r="N584" s="933" t="s">
        <v>608</v>
      </c>
      <c r="O584" s="914"/>
      <c r="P584" s="914"/>
      <c r="Q584" s="915"/>
    </row>
    <row r="585" spans="1:17">
      <c r="A585" s="1131">
        <v>20</v>
      </c>
      <c r="B585" s="1133" t="s">
        <v>714</v>
      </c>
      <c r="C585" s="1137"/>
      <c r="D585" s="974"/>
      <c r="E585" s="962" t="s">
        <v>608</v>
      </c>
      <c r="F585" s="963"/>
      <c r="G585" s="963"/>
      <c r="H585" s="964"/>
      <c r="I585" s="965" t="s">
        <v>608</v>
      </c>
      <c r="J585" s="966"/>
      <c r="K585" s="967"/>
      <c r="L585" s="967"/>
      <c r="M585" s="968"/>
      <c r="N585" s="969" t="s">
        <v>608</v>
      </c>
      <c r="O585" s="970"/>
      <c r="P585" s="970"/>
      <c r="Q585" s="971"/>
    </row>
    <row r="586" spans="1:17">
      <c r="A586" s="1124"/>
      <c r="B586" s="1130"/>
      <c r="C586" s="1137"/>
      <c r="D586" s="949"/>
      <c r="E586" s="946"/>
      <c r="F586" s="901"/>
      <c r="G586" s="901"/>
      <c r="H586" s="902"/>
      <c r="I586" s="906" t="s">
        <v>608</v>
      </c>
      <c r="J586" s="937"/>
      <c r="K586" s="907"/>
      <c r="L586" s="907"/>
      <c r="M586" s="908"/>
      <c r="N586" s="932" t="s">
        <v>608</v>
      </c>
      <c r="O586" s="912"/>
      <c r="P586" s="912"/>
      <c r="Q586" s="913"/>
    </row>
    <row r="587" spans="1:17">
      <c r="A587" s="1124"/>
      <c r="B587" s="1130"/>
      <c r="C587" s="1137"/>
      <c r="D587" s="949"/>
      <c r="E587" s="946" t="s">
        <v>608</v>
      </c>
      <c r="F587" s="901"/>
      <c r="G587" s="901"/>
      <c r="H587" s="902"/>
      <c r="I587" s="906" t="s">
        <v>608</v>
      </c>
      <c r="J587" s="937"/>
      <c r="K587" s="907"/>
      <c r="L587" s="907"/>
      <c r="M587" s="908"/>
      <c r="N587" s="932" t="s">
        <v>608</v>
      </c>
      <c r="O587" s="912"/>
      <c r="P587" s="912"/>
      <c r="Q587" s="913"/>
    </row>
    <row r="588" spans="1:17">
      <c r="A588" s="1124"/>
      <c r="B588" s="1130"/>
      <c r="C588" s="1137"/>
      <c r="D588" s="949"/>
      <c r="E588" s="946" t="s">
        <v>608</v>
      </c>
      <c r="F588" s="901"/>
      <c r="G588" s="901"/>
      <c r="H588" s="902"/>
      <c r="I588" s="906" t="s">
        <v>608</v>
      </c>
      <c r="J588" s="937"/>
      <c r="K588" s="907"/>
      <c r="L588" s="907"/>
      <c r="M588" s="908"/>
      <c r="N588" s="932" t="s">
        <v>608</v>
      </c>
      <c r="O588" s="912"/>
      <c r="P588" s="912"/>
      <c r="Q588" s="913"/>
    </row>
    <row r="589" spans="1:17" ht="15.75" thickBot="1">
      <c r="A589" s="1132"/>
      <c r="B589" s="1134"/>
      <c r="C589" s="1138"/>
      <c r="D589" s="950"/>
      <c r="E589" s="947" t="s">
        <v>608</v>
      </c>
      <c r="F589" s="904"/>
      <c r="G589" s="904"/>
      <c r="H589" s="905"/>
      <c r="I589" s="909" t="s">
        <v>608</v>
      </c>
      <c r="J589" s="938"/>
      <c r="K589" s="910"/>
      <c r="L589" s="910"/>
      <c r="M589" s="911"/>
      <c r="N589" s="933" t="s">
        <v>608</v>
      </c>
      <c r="O589" s="914"/>
      <c r="P589" s="914"/>
      <c r="Q589" s="915"/>
    </row>
    <row r="590" spans="1:17" ht="22.5" customHeight="1" thickBot="1">
      <c r="A590" s="1092"/>
      <c r="B590" s="1163" t="s">
        <v>844</v>
      </c>
      <c r="C590" s="1164"/>
      <c r="D590" s="1093">
        <f>SUM(D545:D589)</f>
        <v>0</v>
      </c>
      <c r="E590" s="1165"/>
      <c r="F590" s="1166"/>
      <c r="G590" s="1166"/>
      <c r="H590" s="1166"/>
      <c r="I590" s="1166"/>
      <c r="J590" s="1166"/>
      <c r="K590" s="1166"/>
      <c r="L590" s="1166"/>
      <c r="M590" s="1166"/>
      <c r="N590" s="1166"/>
      <c r="O590" s="1166"/>
      <c r="P590" s="1166"/>
      <c r="Q590" s="1167"/>
    </row>
    <row r="591" spans="1:17">
      <c r="A591" s="1037"/>
      <c r="B591" s="1038"/>
      <c r="C591" s="1038"/>
      <c r="D591" s="1038"/>
      <c r="E591" s="1039"/>
      <c r="F591" s="1039"/>
      <c r="G591" s="1039"/>
      <c r="H591" s="1039"/>
      <c r="I591" s="1040"/>
      <c r="J591" s="1040"/>
      <c r="K591" s="1040"/>
      <c r="L591" s="1040"/>
      <c r="M591" s="1040"/>
      <c r="N591" s="1041"/>
      <c r="O591" s="1041"/>
      <c r="P591" s="1041"/>
      <c r="Q591" s="1041"/>
    </row>
    <row r="592" spans="1:17" ht="78" customHeight="1" thickBot="1">
      <c r="A592" s="1139" t="s">
        <v>800</v>
      </c>
      <c r="B592" s="1140"/>
      <c r="C592" s="1141"/>
      <c r="D592" s="1140"/>
      <c r="E592" s="1140"/>
      <c r="F592" s="1140"/>
      <c r="G592" s="1140"/>
      <c r="H592" s="1140"/>
      <c r="I592" s="1140"/>
      <c r="J592" s="1140"/>
      <c r="K592" s="1140"/>
      <c r="L592" s="1140"/>
      <c r="M592" s="1140"/>
      <c r="N592" s="1140"/>
      <c r="O592" s="1140"/>
      <c r="P592" s="1140"/>
      <c r="Q592" s="1142"/>
    </row>
    <row r="593" spans="1:17" ht="28.5" customHeight="1">
      <c r="A593" s="1131" t="s">
        <v>569</v>
      </c>
      <c r="B593" s="1160" t="s">
        <v>689</v>
      </c>
      <c r="C593" s="1135" t="s">
        <v>607</v>
      </c>
      <c r="D593" s="1147" t="s">
        <v>720</v>
      </c>
      <c r="E593" s="1149" t="s">
        <v>690</v>
      </c>
      <c r="F593" s="1150"/>
      <c r="G593" s="1150"/>
      <c r="H593" s="1151"/>
      <c r="I593" s="1149" t="s">
        <v>692</v>
      </c>
      <c r="J593" s="1152"/>
      <c r="K593" s="1150"/>
      <c r="L593" s="1150"/>
      <c r="M593" s="1151"/>
      <c r="N593" s="1152" t="s">
        <v>693</v>
      </c>
      <c r="O593" s="1150"/>
      <c r="P593" s="1150"/>
      <c r="Q593" s="1151"/>
    </row>
    <row r="594" spans="1:17" ht="90.75" customHeight="1" thickBot="1">
      <c r="A594" s="1132"/>
      <c r="B594" s="1161"/>
      <c r="C594" s="1158"/>
      <c r="D594" s="1148"/>
      <c r="E594" s="928" t="s">
        <v>721</v>
      </c>
      <c r="F594" s="924" t="s">
        <v>737</v>
      </c>
      <c r="G594" s="924" t="s">
        <v>722</v>
      </c>
      <c r="H594" s="929" t="s">
        <v>691</v>
      </c>
      <c r="I594" s="934" t="s">
        <v>723</v>
      </c>
      <c r="J594" s="925" t="s">
        <v>738</v>
      </c>
      <c r="K594" s="925" t="s">
        <v>724</v>
      </c>
      <c r="L594" s="925" t="s">
        <v>736</v>
      </c>
      <c r="M594" s="935" t="s">
        <v>691</v>
      </c>
      <c r="N594" s="930" t="s">
        <v>725</v>
      </c>
      <c r="O594" s="926" t="s">
        <v>716</v>
      </c>
      <c r="P594" s="926" t="s">
        <v>717</v>
      </c>
      <c r="Q594" s="927" t="s">
        <v>694</v>
      </c>
    </row>
    <row r="595" spans="1:17">
      <c r="A595" s="1153">
        <v>1</v>
      </c>
      <c r="B595" s="1126" t="s">
        <v>695</v>
      </c>
      <c r="C595" s="1162" t="s">
        <v>799</v>
      </c>
      <c r="D595" s="961"/>
      <c r="E595" s="916" t="s">
        <v>608</v>
      </c>
      <c r="F595" s="917"/>
      <c r="G595" s="917"/>
      <c r="H595" s="918"/>
      <c r="I595" s="919" t="s">
        <v>608</v>
      </c>
      <c r="J595" s="936"/>
      <c r="K595" s="920"/>
      <c r="L595" s="920"/>
      <c r="M595" s="921"/>
      <c r="N595" s="931" t="s">
        <v>608</v>
      </c>
      <c r="O595" s="922"/>
      <c r="P595" s="922"/>
      <c r="Q595" s="923"/>
    </row>
    <row r="596" spans="1:17">
      <c r="A596" s="1124"/>
      <c r="B596" s="1126"/>
      <c r="C596" s="1137"/>
      <c r="D596" s="948"/>
      <c r="E596" s="900" t="s">
        <v>608</v>
      </c>
      <c r="F596" s="901"/>
      <c r="G596" s="901"/>
      <c r="H596" s="902"/>
      <c r="I596" s="906" t="s">
        <v>608</v>
      </c>
      <c r="J596" s="937"/>
      <c r="K596" s="907"/>
      <c r="L596" s="907"/>
      <c r="M596" s="908"/>
      <c r="N596" s="932" t="s">
        <v>608</v>
      </c>
      <c r="O596" s="912"/>
      <c r="P596" s="912"/>
      <c r="Q596" s="913"/>
    </row>
    <row r="597" spans="1:17">
      <c r="A597" s="1124"/>
      <c r="B597" s="1126"/>
      <c r="C597" s="1137"/>
      <c r="D597" s="948"/>
      <c r="E597" s="900" t="s">
        <v>608</v>
      </c>
      <c r="F597" s="901"/>
      <c r="G597" s="901"/>
      <c r="H597" s="902"/>
      <c r="I597" s="906" t="s">
        <v>608</v>
      </c>
      <c r="J597" s="937"/>
      <c r="K597" s="907"/>
      <c r="L597" s="907"/>
      <c r="M597" s="908"/>
      <c r="N597" s="932" t="s">
        <v>608</v>
      </c>
      <c r="O597" s="912"/>
      <c r="P597" s="912"/>
      <c r="Q597" s="913"/>
    </row>
    <row r="598" spans="1:17">
      <c r="A598" s="1124"/>
      <c r="B598" s="1126"/>
      <c r="C598" s="1137"/>
      <c r="D598" s="948"/>
      <c r="E598" s="900" t="s">
        <v>608</v>
      </c>
      <c r="F598" s="901"/>
      <c r="G598" s="901"/>
      <c r="H598" s="902"/>
      <c r="I598" s="906" t="s">
        <v>608</v>
      </c>
      <c r="J598" s="937"/>
      <c r="K598" s="907"/>
      <c r="L598" s="907"/>
      <c r="M598" s="908"/>
      <c r="N598" s="932" t="s">
        <v>608</v>
      </c>
      <c r="O598" s="912"/>
      <c r="P598" s="912"/>
      <c r="Q598" s="913"/>
    </row>
    <row r="599" spans="1:17" ht="15.75" thickBot="1">
      <c r="A599" s="1124"/>
      <c r="B599" s="1127"/>
      <c r="C599" s="1137"/>
      <c r="D599" s="972"/>
      <c r="E599" s="903" t="s">
        <v>608</v>
      </c>
      <c r="F599" s="904"/>
      <c r="G599" s="904"/>
      <c r="H599" s="905"/>
      <c r="I599" s="909" t="s">
        <v>608</v>
      </c>
      <c r="J599" s="938"/>
      <c r="K599" s="910"/>
      <c r="L599" s="910"/>
      <c r="M599" s="911"/>
      <c r="N599" s="933" t="s">
        <v>608</v>
      </c>
      <c r="O599" s="914"/>
      <c r="P599" s="914"/>
      <c r="Q599" s="915"/>
    </row>
    <row r="600" spans="1:17">
      <c r="A600" s="1124">
        <v>2</v>
      </c>
      <c r="B600" s="1125" t="s">
        <v>696</v>
      </c>
      <c r="C600" s="1137"/>
      <c r="D600" s="961"/>
      <c r="E600" s="900" t="s">
        <v>608</v>
      </c>
      <c r="F600" s="901"/>
      <c r="G600" s="901"/>
      <c r="H600" s="902"/>
      <c r="I600" s="906" t="s">
        <v>608</v>
      </c>
      <c r="J600" s="937"/>
      <c r="K600" s="907"/>
      <c r="L600" s="907"/>
      <c r="M600" s="908"/>
      <c r="N600" s="932" t="s">
        <v>608</v>
      </c>
      <c r="O600" s="912"/>
      <c r="P600" s="912"/>
      <c r="Q600" s="913"/>
    </row>
    <row r="601" spans="1:17">
      <c r="A601" s="1124"/>
      <c r="B601" s="1126"/>
      <c r="C601" s="1137"/>
      <c r="D601" s="948"/>
      <c r="E601" s="900"/>
      <c r="F601" s="901"/>
      <c r="G601" s="901"/>
      <c r="H601" s="902"/>
      <c r="I601" s="906" t="s">
        <v>608</v>
      </c>
      <c r="J601" s="937"/>
      <c r="K601" s="907"/>
      <c r="L601" s="907"/>
      <c r="M601" s="908"/>
      <c r="N601" s="932" t="s">
        <v>608</v>
      </c>
      <c r="O601" s="912"/>
      <c r="P601" s="912"/>
      <c r="Q601" s="913"/>
    </row>
    <row r="602" spans="1:17">
      <c r="A602" s="1124"/>
      <c r="B602" s="1126"/>
      <c r="C602" s="1137"/>
      <c r="D602" s="948"/>
      <c r="E602" s="900" t="s">
        <v>608</v>
      </c>
      <c r="F602" s="901"/>
      <c r="G602" s="901"/>
      <c r="H602" s="902"/>
      <c r="I602" s="906" t="s">
        <v>608</v>
      </c>
      <c r="J602" s="937"/>
      <c r="K602" s="907"/>
      <c r="L602" s="907"/>
      <c r="M602" s="908"/>
      <c r="N602" s="932" t="s">
        <v>608</v>
      </c>
      <c r="O602" s="912"/>
      <c r="P602" s="912"/>
      <c r="Q602" s="913"/>
    </row>
    <row r="603" spans="1:17">
      <c r="A603" s="1124"/>
      <c r="B603" s="1126"/>
      <c r="C603" s="1137"/>
      <c r="D603" s="948"/>
      <c r="E603" s="900" t="s">
        <v>608</v>
      </c>
      <c r="F603" s="901"/>
      <c r="G603" s="901"/>
      <c r="H603" s="902"/>
      <c r="I603" s="906" t="s">
        <v>608</v>
      </c>
      <c r="J603" s="937"/>
      <c r="K603" s="907"/>
      <c r="L603" s="907"/>
      <c r="M603" s="908"/>
      <c r="N603" s="932" t="s">
        <v>608</v>
      </c>
      <c r="O603" s="912"/>
      <c r="P603" s="912"/>
      <c r="Q603" s="913"/>
    </row>
    <row r="604" spans="1:17" ht="15.75" thickBot="1">
      <c r="A604" s="1124"/>
      <c r="B604" s="1127"/>
      <c r="C604" s="1137"/>
      <c r="D604" s="972"/>
      <c r="E604" s="903" t="s">
        <v>608</v>
      </c>
      <c r="F604" s="904"/>
      <c r="G604" s="904"/>
      <c r="H604" s="905"/>
      <c r="I604" s="909" t="s">
        <v>608</v>
      </c>
      <c r="J604" s="938"/>
      <c r="K604" s="910"/>
      <c r="L604" s="910"/>
      <c r="M604" s="911"/>
      <c r="N604" s="933" t="s">
        <v>608</v>
      </c>
      <c r="O604" s="914"/>
      <c r="P604" s="914"/>
      <c r="Q604" s="915"/>
    </row>
    <row r="605" spans="1:17">
      <c r="A605" s="1124">
        <v>3</v>
      </c>
      <c r="B605" s="1125" t="s">
        <v>697</v>
      </c>
      <c r="C605" s="1137"/>
      <c r="D605" s="961"/>
      <c r="E605" s="900" t="s">
        <v>608</v>
      </c>
      <c r="F605" s="901"/>
      <c r="G605" s="901"/>
      <c r="H605" s="902"/>
      <c r="I605" s="906" t="s">
        <v>608</v>
      </c>
      <c r="J605" s="937"/>
      <c r="K605" s="907"/>
      <c r="L605" s="907"/>
      <c r="M605" s="908"/>
      <c r="N605" s="932" t="s">
        <v>608</v>
      </c>
      <c r="O605" s="912"/>
      <c r="P605" s="912"/>
      <c r="Q605" s="913"/>
    </row>
    <row r="606" spans="1:17">
      <c r="A606" s="1124"/>
      <c r="B606" s="1126"/>
      <c r="C606" s="1137"/>
      <c r="D606" s="948"/>
      <c r="E606" s="900" t="s">
        <v>608</v>
      </c>
      <c r="F606" s="901"/>
      <c r="G606" s="901"/>
      <c r="H606" s="902"/>
      <c r="I606" s="906" t="s">
        <v>608</v>
      </c>
      <c r="J606" s="937"/>
      <c r="K606" s="907"/>
      <c r="L606" s="907"/>
      <c r="M606" s="908"/>
      <c r="N606" s="932" t="s">
        <v>608</v>
      </c>
      <c r="O606" s="912"/>
      <c r="P606" s="912"/>
      <c r="Q606" s="913"/>
    </row>
    <row r="607" spans="1:17">
      <c r="A607" s="1124"/>
      <c r="B607" s="1126"/>
      <c r="C607" s="1137"/>
      <c r="D607" s="948"/>
      <c r="E607" s="900" t="s">
        <v>608</v>
      </c>
      <c r="F607" s="901"/>
      <c r="G607" s="901"/>
      <c r="H607" s="902"/>
      <c r="I607" s="906" t="s">
        <v>608</v>
      </c>
      <c r="J607" s="937"/>
      <c r="K607" s="907"/>
      <c r="L607" s="907"/>
      <c r="M607" s="908"/>
      <c r="N607" s="932" t="s">
        <v>608</v>
      </c>
      <c r="O607" s="912"/>
      <c r="P607" s="912"/>
      <c r="Q607" s="913"/>
    </row>
    <row r="608" spans="1:17">
      <c r="A608" s="1124"/>
      <c r="B608" s="1126"/>
      <c r="C608" s="1137"/>
      <c r="D608" s="948"/>
      <c r="E608" s="900" t="s">
        <v>608</v>
      </c>
      <c r="F608" s="901"/>
      <c r="G608" s="901"/>
      <c r="H608" s="902"/>
      <c r="I608" s="906" t="s">
        <v>608</v>
      </c>
      <c r="J608" s="937"/>
      <c r="K608" s="907"/>
      <c r="L608" s="907"/>
      <c r="M608" s="908"/>
      <c r="N608" s="932" t="s">
        <v>608</v>
      </c>
      <c r="O608" s="912"/>
      <c r="P608" s="912"/>
      <c r="Q608" s="913"/>
    </row>
    <row r="609" spans="1:17" ht="15.75" thickBot="1">
      <c r="A609" s="1124"/>
      <c r="B609" s="1127"/>
      <c r="C609" s="1137"/>
      <c r="D609" s="972"/>
      <c r="E609" s="903" t="s">
        <v>608</v>
      </c>
      <c r="F609" s="904"/>
      <c r="G609" s="904"/>
      <c r="H609" s="905"/>
      <c r="I609" s="909" t="s">
        <v>608</v>
      </c>
      <c r="J609" s="938"/>
      <c r="K609" s="910"/>
      <c r="L609" s="910"/>
      <c r="M609" s="911"/>
      <c r="N609" s="933" t="s">
        <v>608</v>
      </c>
      <c r="O609" s="914"/>
      <c r="P609" s="914"/>
      <c r="Q609" s="915"/>
    </row>
    <row r="610" spans="1:17">
      <c r="A610" s="1124">
        <v>4</v>
      </c>
      <c r="B610" s="1129" t="s">
        <v>698</v>
      </c>
      <c r="C610" s="1137"/>
      <c r="D610" s="961"/>
      <c r="E610" s="900" t="s">
        <v>608</v>
      </c>
      <c r="F610" s="901"/>
      <c r="G610" s="901"/>
      <c r="H610" s="902"/>
      <c r="I610" s="906" t="s">
        <v>608</v>
      </c>
      <c r="J610" s="937"/>
      <c r="K610" s="907"/>
      <c r="L610" s="907"/>
      <c r="M610" s="908"/>
      <c r="N610" s="932" t="s">
        <v>608</v>
      </c>
      <c r="O610" s="912"/>
      <c r="P610" s="912"/>
      <c r="Q610" s="913"/>
    </row>
    <row r="611" spans="1:17">
      <c r="A611" s="1124"/>
      <c r="B611" s="1130"/>
      <c r="C611" s="1137"/>
      <c r="D611" s="948"/>
      <c r="E611" s="900"/>
      <c r="F611" s="901"/>
      <c r="G611" s="901"/>
      <c r="H611" s="902"/>
      <c r="I611" s="906" t="s">
        <v>608</v>
      </c>
      <c r="J611" s="937"/>
      <c r="K611" s="907"/>
      <c r="L611" s="907"/>
      <c r="M611" s="908"/>
      <c r="N611" s="932" t="s">
        <v>608</v>
      </c>
      <c r="O611" s="912"/>
      <c r="P611" s="912"/>
      <c r="Q611" s="913"/>
    </row>
    <row r="612" spans="1:17">
      <c r="A612" s="1124"/>
      <c r="B612" s="1130"/>
      <c r="C612" s="1137"/>
      <c r="D612" s="948"/>
      <c r="E612" s="900" t="s">
        <v>608</v>
      </c>
      <c r="F612" s="901"/>
      <c r="G612" s="901"/>
      <c r="H612" s="902"/>
      <c r="I612" s="906" t="s">
        <v>608</v>
      </c>
      <c r="J612" s="937"/>
      <c r="K612" s="907"/>
      <c r="L612" s="907"/>
      <c r="M612" s="908"/>
      <c r="N612" s="932" t="s">
        <v>608</v>
      </c>
      <c r="O612" s="912"/>
      <c r="P612" s="912"/>
      <c r="Q612" s="913"/>
    </row>
    <row r="613" spans="1:17">
      <c r="A613" s="1124"/>
      <c r="B613" s="1130"/>
      <c r="C613" s="1137"/>
      <c r="D613" s="948"/>
      <c r="E613" s="900" t="s">
        <v>608</v>
      </c>
      <c r="F613" s="901"/>
      <c r="G613" s="901"/>
      <c r="H613" s="902"/>
      <c r="I613" s="906" t="s">
        <v>608</v>
      </c>
      <c r="J613" s="937"/>
      <c r="K613" s="907"/>
      <c r="L613" s="907"/>
      <c r="M613" s="908"/>
      <c r="N613" s="932" t="s">
        <v>608</v>
      </c>
      <c r="O613" s="912"/>
      <c r="P613" s="912"/>
      <c r="Q613" s="913"/>
    </row>
    <row r="614" spans="1:17" ht="15.75" thickBot="1">
      <c r="A614" s="1124"/>
      <c r="B614" s="1159"/>
      <c r="C614" s="1137"/>
      <c r="D614" s="972"/>
      <c r="E614" s="903" t="s">
        <v>608</v>
      </c>
      <c r="F614" s="904"/>
      <c r="G614" s="904"/>
      <c r="H614" s="905"/>
      <c r="I614" s="909" t="s">
        <v>608</v>
      </c>
      <c r="J614" s="938"/>
      <c r="K614" s="910"/>
      <c r="L614" s="910"/>
      <c r="M614" s="911"/>
      <c r="N614" s="933" t="s">
        <v>608</v>
      </c>
      <c r="O614" s="914"/>
      <c r="P614" s="914"/>
      <c r="Q614" s="915"/>
    </row>
    <row r="615" spans="1:17">
      <c r="A615" s="1124">
        <v>5</v>
      </c>
      <c r="B615" s="1125" t="s">
        <v>699</v>
      </c>
      <c r="C615" s="1137"/>
      <c r="D615" s="961"/>
      <c r="E615" s="900" t="s">
        <v>608</v>
      </c>
      <c r="F615" s="901"/>
      <c r="G615" s="901"/>
      <c r="H615" s="902"/>
      <c r="I615" s="906" t="s">
        <v>608</v>
      </c>
      <c r="J615" s="937"/>
      <c r="K615" s="907"/>
      <c r="L615" s="907"/>
      <c r="M615" s="908"/>
      <c r="N615" s="932" t="s">
        <v>608</v>
      </c>
      <c r="O615" s="912"/>
      <c r="P615" s="912"/>
      <c r="Q615" s="913"/>
    </row>
    <row r="616" spans="1:17">
      <c r="A616" s="1124"/>
      <c r="B616" s="1126"/>
      <c r="C616" s="1137"/>
      <c r="D616" s="948"/>
      <c r="E616" s="900"/>
      <c r="F616" s="901"/>
      <c r="G616" s="901"/>
      <c r="H616" s="902"/>
      <c r="I616" s="906" t="s">
        <v>608</v>
      </c>
      <c r="J616" s="937"/>
      <c r="K616" s="907"/>
      <c r="L616" s="907"/>
      <c r="M616" s="908"/>
      <c r="N616" s="932" t="s">
        <v>608</v>
      </c>
      <c r="O616" s="912"/>
      <c r="P616" s="912"/>
      <c r="Q616" s="913"/>
    </row>
    <row r="617" spans="1:17">
      <c r="A617" s="1124"/>
      <c r="B617" s="1126"/>
      <c r="C617" s="1137"/>
      <c r="D617" s="948"/>
      <c r="E617" s="900" t="s">
        <v>608</v>
      </c>
      <c r="F617" s="901"/>
      <c r="G617" s="901"/>
      <c r="H617" s="902"/>
      <c r="I617" s="906" t="s">
        <v>608</v>
      </c>
      <c r="J617" s="937"/>
      <c r="K617" s="907"/>
      <c r="L617" s="907"/>
      <c r="M617" s="908"/>
      <c r="N617" s="932" t="s">
        <v>608</v>
      </c>
      <c r="O617" s="912"/>
      <c r="P617" s="912"/>
      <c r="Q617" s="913"/>
    </row>
    <row r="618" spans="1:17">
      <c r="A618" s="1124"/>
      <c r="B618" s="1126"/>
      <c r="C618" s="1137"/>
      <c r="D618" s="948"/>
      <c r="E618" s="900" t="s">
        <v>608</v>
      </c>
      <c r="F618" s="901"/>
      <c r="G618" s="901"/>
      <c r="H618" s="902"/>
      <c r="I618" s="906" t="s">
        <v>608</v>
      </c>
      <c r="J618" s="937"/>
      <c r="K618" s="907"/>
      <c r="L618" s="907"/>
      <c r="M618" s="908"/>
      <c r="N618" s="932" t="s">
        <v>608</v>
      </c>
      <c r="O618" s="912"/>
      <c r="P618" s="912"/>
      <c r="Q618" s="913"/>
    </row>
    <row r="619" spans="1:17" ht="15.75" thickBot="1">
      <c r="A619" s="1124"/>
      <c r="B619" s="1127"/>
      <c r="C619" s="1137"/>
      <c r="D619" s="972"/>
      <c r="E619" s="903" t="s">
        <v>608</v>
      </c>
      <c r="F619" s="904"/>
      <c r="G619" s="904"/>
      <c r="H619" s="905"/>
      <c r="I619" s="909" t="s">
        <v>608</v>
      </c>
      <c r="J619" s="938"/>
      <c r="K619" s="910"/>
      <c r="L619" s="910"/>
      <c r="M619" s="911"/>
      <c r="N619" s="933" t="s">
        <v>608</v>
      </c>
      <c r="O619" s="914"/>
      <c r="P619" s="914"/>
      <c r="Q619" s="915"/>
    </row>
    <row r="620" spans="1:17">
      <c r="A620" s="1124">
        <v>6</v>
      </c>
      <c r="B620" s="1125" t="s">
        <v>700</v>
      </c>
      <c r="C620" s="1137"/>
      <c r="D620" s="961"/>
      <c r="E620" s="900" t="s">
        <v>608</v>
      </c>
      <c r="F620" s="901"/>
      <c r="G620" s="901"/>
      <c r="H620" s="902"/>
      <c r="I620" s="906" t="s">
        <v>608</v>
      </c>
      <c r="J620" s="937"/>
      <c r="K620" s="907"/>
      <c r="L620" s="907"/>
      <c r="M620" s="908"/>
      <c r="N620" s="932" t="s">
        <v>608</v>
      </c>
      <c r="O620" s="912"/>
      <c r="P620" s="912"/>
      <c r="Q620" s="913"/>
    </row>
    <row r="621" spans="1:17">
      <c r="A621" s="1124"/>
      <c r="B621" s="1126"/>
      <c r="C621" s="1137"/>
      <c r="D621" s="948"/>
      <c r="E621" s="900"/>
      <c r="F621" s="901"/>
      <c r="G621" s="901"/>
      <c r="H621" s="902"/>
      <c r="I621" s="906" t="s">
        <v>608</v>
      </c>
      <c r="J621" s="937"/>
      <c r="K621" s="907"/>
      <c r="L621" s="907"/>
      <c r="M621" s="908"/>
      <c r="N621" s="932" t="s">
        <v>608</v>
      </c>
      <c r="O621" s="912"/>
      <c r="P621" s="912"/>
      <c r="Q621" s="913"/>
    </row>
    <row r="622" spans="1:17">
      <c r="A622" s="1124"/>
      <c r="B622" s="1126"/>
      <c r="C622" s="1137"/>
      <c r="D622" s="948"/>
      <c r="E622" s="900" t="s">
        <v>608</v>
      </c>
      <c r="F622" s="901"/>
      <c r="G622" s="901"/>
      <c r="H622" s="902"/>
      <c r="I622" s="906" t="s">
        <v>608</v>
      </c>
      <c r="J622" s="937"/>
      <c r="K622" s="907"/>
      <c r="L622" s="907"/>
      <c r="M622" s="908"/>
      <c r="N622" s="932" t="s">
        <v>608</v>
      </c>
      <c r="O622" s="912"/>
      <c r="P622" s="912"/>
      <c r="Q622" s="913"/>
    </row>
    <row r="623" spans="1:17">
      <c r="A623" s="1124"/>
      <c r="B623" s="1126"/>
      <c r="C623" s="1137"/>
      <c r="D623" s="948"/>
      <c r="E623" s="900" t="s">
        <v>608</v>
      </c>
      <c r="F623" s="901"/>
      <c r="G623" s="901"/>
      <c r="H623" s="902"/>
      <c r="I623" s="906" t="s">
        <v>608</v>
      </c>
      <c r="J623" s="937"/>
      <c r="K623" s="907"/>
      <c r="L623" s="907"/>
      <c r="M623" s="908"/>
      <c r="N623" s="932" t="s">
        <v>608</v>
      </c>
      <c r="O623" s="912"/>
      <c r="P623" s="912"/>
      <c r="Q623" s="913"/>
    </row>
    <row r="624" spans="1:17" ht="15.75" thickBot="1">
      <c r="A624" s="1124"/>
      <c r="B624" s="1127"/>
      <c r="C624" s="1137"/>
      <c r="D624" s="972"/>
      <c r="E624" s="903" t="s">
        <v>608</v>
      </c>
      <c r="F624" s="904"/>
      <c r="G624" s="904"/>
      <c r="H624" s="905"/>
      <c r="I624" s="909" t="s">
        <v>608</v>
      </c>
      <c r="J624" s="938"/>
      <c r="K624" s="910"/>
      <c r="L624" s="910"/>
      <c r="M624" s="911"/>
      <c r="N624" s="933" t="s">
        <v>608</v>
      </c>
      <c r="O624" s="914"/>
      <c r="P624" s="914"/>
      <c r="Q624" s="915"/>
    </row>
    <row r="625" spans="1:17">
      <c r="A625" s="1124">
        <v>7</v>
      </c>
      <c r="B625" s="1125" t="s">
        <v>701</v>
      </c>
      <c r="C625" s="1137"/>
      <c r="D625" s="961"/>
      <c r="E625" s="900" t="s">
        <v>608</v>
      </c>
      <c r="F625" s="901"/>
      <c r="G625" s="901"/>
      <c r="H625" s="902"/>
      <c r="I625" s="906" t="s">
        <v>608</v>
      </c>
      <c r="J625" s="937"/>
      <c r="K625" s="907"/>
      <c r="L625" s="907"/>
      <c r="M625" s="908"/>
      <c r="N625" s="932" t="s">
        <v>608</v>
      </c>
      <c r="O625" s="912"/>
      <c r="P625" s="912"/>
      <c r="Q625" s="913"/>
    </row>
    <row r="626" spans="1:17">
      <c r="A626" s="1124"/>
      <c r="B626" s="1126"/>
      <c r="C626" s="1137"/>
      <c r="D626" s="948"/>
      <c r="E626" s="900"/>
      <c r="F626" s="901"/>
      <c r="G626" s="901"/>
      <c r="H626" s="902"/>
      <c r="I626" s="906" t="s">
        <v>608</v>
      </c>
      <c r="J626" s="937"/>
      <c r="K626" s="907"/>
      <c r="L626" s="907"/>
      <c r="M626" s="908"/>
      <c r="N626" s="932" t="s">
        <v>608</v>
      </c>
      <c r="O626" s="912"/>
      <c r="P626" s="912"/>
      <c r="Q626" s="913"/>
    </row>
    <row r="627" spans="1:17">
      <c r="A627" s="1124"/>
      <c r="B627" s="1126"/>
      <c r="C627" s="1137"/>
      <c r="D627" s="948"/>
      <c r="E627" s="900" t="s">
        <v>608</v>
      </c>
      <c r="F627" s="901"/>
      <c r="G627" s="901"/>
      <c r="H627" s="902"/>
      <c r="I627" s="906" t="s">
        <v>608</v>
      </c>
      <c r="J627" s="937"/>
      <c r="K627" s="907"/>
      <c r="L627" s="907"/>
      <c r="M627" s="908"/>
      <c r="N627" s="932" t="s">
        <v>608</v>
      </c>
      <c r="O627" s="912"/>
      <c r="P627" s="912"/>
      <c r="Q627" s="913"/>
    </row>
    <row r="628" spans="1:17">
      <c r="A628" s="1124"/>
      <c r="B628" s="1126"/>
      <c r="C628" s="1137"/>
      <c r="D628" s="948"/>
      <c r="E628" s="900" t="s">
        <v>608</v>
      </c>
      <c r="F628" s="901"/>
      <c r="G628" s="901"/>
      <c r="H628" s="902"/>
      <c r="I628" s="906" t="s">
        <v>608</v>
      </c>
      <c r="J628" s="937"/>
      <c r="K628" s="907"/>
      <c r="L628" s="907"/>
      <c r="M628" s="908"/>
      <c r="N628" s="932" t="s">
        <v>608</v>
      </c>
      <c r="O628" s="912"/>
      <c r="P628" s="912"/>
      <c r="Q628" s="913"/>
    </row>
    <row r="629" spans="1:17" ht="15.75" thickBot="1">
      <c r="A629" s="1124"/>
      <c r="B629" s="1127"/>
      <c r="C629" s="1137"/>
      <c r="D629" s="972"/>
      <c r="E629" s="903" t="s">
        <v>608</v>
      </c>
      <c r="F629" s="904"/>
      <c r="G629" s="904"/>
      <c r="H629" s="905"/>
      <c r="I629" s="909" t="s">
        <v>608</v>
      </c>
      <c r="J629" s="938"/>
      <c r="K629" s="910"/>
      <c r="L629" s="910"/>
      <c r="M629" s="911"/>
      <c r="N629" s="933" t="s">
        <v>608</v>
      </c>
      <c r="O629" s="914"/>
      <c r="P629" s="914"/>
      <c r="Q629" s="915"/>
    </row>
    <row r="630" spans="1:17">
      <c r="A630" s="1124">
        <v>8</v>
      </c>
      <c r="B630" s="1129" t="s">
        <v>702</v>
      </c>
      <c r="C630" s="1137"/>
      <c r="D630" s="961"/>
      <c r="E630" s="900" t="s">
        <v>608</v>
      </c>
      <c r="F630" s="901"/>
      <c r="G630" s="901"/>
      <c r="H630" s="902"/>
      <c r="I630" s="906" t="s">
        <v>608</v>
      </c>
      <c r="J630" s="937"/>
      <c r="K630" s="907"/>
      <c r="L630" s="907"/>
      <c r="M630" s="908"/>
      <c r="N630" s="932" t="s">
        <v>608</v>
      </c>
      <c r="O630" s="912"/>
      <c r="P630" s="912"/>
      <c r="Q630" s="913"/>
    </row>
    <row r="631" spans="1:17">
      <c r="A631" s="1124"/>
      <c r="B631" s="1130"/>
      <c r="C631" s="1137"/>
      <c r="D631" s="948"/>
      <c r="E631" s="900" t="s">
        <v>608</v>
      </c>
      <c r="F631" s="901"/>
      <c r="G631" s="901"/>
      <c r="H631" s="902"/>
      <c r="I631" s="906" t="s">
        <v>608</v>
      </c>
      <c r="J631" s="937"/>
      <c r="K631" s="907"/>
      <c r="L631" s="907"/>
      <c r="M631" s="908"/>
      <c r="N631" s="932" t="s">
        <v>608</v>
      </c>
      <c r="O631" s="912"/>
      <c r="P631" s="912"/>
      <c r="Q631" s="913"/>
    </row>
    <row r="632" spans="1:17">
      <c r="A632" s="1124"/>
      <c r="B632" s="1130"/>
      <c r="C632" s="1137"/>
      <c r="D632" s="948"/>
      <c r="E632" s="900" t="s">
        <v>608</v>
      </c>
      <c r="F632" s="901"/>
      <c r="G632" s="901"/>
      <c r="H632" s="902"/>
      <c r="I632" s="906" t="s">
        <v>608</v>
      </c>
      <c r="J632" s="937"/>
      <c r="K632" s="907"/>
      <c r="L632" s="907"/>
      <c r="M632" s="908"/>
      <c r="N632" s="932" t="s">
        <v>608</v>
      </c>
      <c r="O632" s="912"/>
      <c r="P632" s="912"/>
      <c r="Q632" s="913"/>
    </row>
    <row r="633" spans="1:17">
      <c r="A633" s="1124"/>
      <c r="B633" s="1130"/>
      <c r="C633" s="1137"/>
      <c r="D633" s="948"/>
      <c r="E633" s="900" t="s">
        <v>608</v>
      </c>
      <c r="F633" s="901"/>
      <c r="G633" s="901"/>
      <c r="H633" s="902"/>
      <c r="I633" s="906" t="s">
        <v>608</v>
      </c>
      <c r="J633" s="937"/>
      <c r="K633" s="907"/>
      <c r="L633" s="907"/>
      <c r="M633" s="908"/>
      <c r="N633" s="932" t="s">
        <v>608</v>
      </c>
      <c r="O633" s="912"/>
      <c r="P633" s="912"/>
      <c r="Q633" s="913"/>
    </row>
    <row r="634" spans="1:17" ht="15.75" thickBot="1">
      <c r="A634" s="1124"/>
      <c r="B634" s="1159"/>
      <c r="C634" s="1137"/>
      <c r="D634" s="972"/>
      <c r="E634" s="903" t="s">
        <v>608</v>
      </c>
      <c r="F634" s="904"/>
      <c r="G634" s="904"/>
      <c r="H634" s="905"/>
      <c r="I634" s="909" t="s">
        <v>608</v>
      </c>
      <c r="J634" s="938"/>
      <c r="K634" s="910"/>
      <c r="L634" s="910"/>
      <c r="M634" s="911"/>
      <c r="N634" s="933" t="s">
        <v>608</v>
      </c>
      <c r="O634" s="914"/>
      <c r="P634" s="914"/>
      <c r="Q634" s="915"/>
    </row>
    <row r="635" spans="1:17">
      <c r="A635" s="1124">
        <v>9</v>
      </c>
      <c r="B635" s="1129" t="s">
        <v>703</v>
      </c>
      <c r="C635" s="1137"/>
      <c r="D635" s="961"/>
      <c r="E635" s="900" t="s">
        <v>608</v>
      </c>
      <c r="F635" s="901"/>
      <c r="G635" s="901"/>
      <c r="H635" s="902"/>
      <c r="I635" s="906" t="s">
        <v>608</v>
      </c>
      <c r="J635" s="937"/>
      <c r="K635" s="907"/>
      <c r="L635" s="907"/>
      <c r="M635" s="908"/>
      <c r="N635" s="932" t="s">
        <v>608</v>
      </c>
      <c r="O635" s="912"/>
      <c r="P635" s="912"/>
      <c r="Q635" s="913"/>
    </row>
    <row r="636" spans="1:17">
      <c r="A636" s="1124"/>
      <c r="B636" s="1130"/>
      <c r="C636" s="1137"/>
      <c r="D636" s="948"/>
      <c r="E636" s="900" t="s">
        <v>608</v>
      </c>
      <c r="F636" s="901"/>
      <c r="G636" s="901"/>
      <c r="H636" s="902"/>
      <c r="I636" s="906" t="s">
        <v>608</v>
      </c>
      <c r="J636" s="937"/>
      <c r="K636" s="907"/>
      <c r="L636" s="907"/>
      <c r="M636" s="908"/>
      <c r="N636" s="932" t="s">
        <v>608</v>
      </c>
      <c r="O636" s="912"/>
      <c r="P636" s="912"/>
      <c r="Q636" s="913"/>
    </row>
    <row r="637" spans="1:17">
      <c r="A637" s="1124"/>
      <c r="B637" s="1130"/>
      <c r="C637" s="1137"/>
      <c r="D637" s="948"/>
      <c r="E637" s="900" t="s">
        <v>608</v>
      </c>
      <c r="F637" s="901"/>
      <c r="G637" s="901"/>
      <c r="H637" s="902"/>
      <c r="I637" s="906" t="s">
        <v>608</v>
      </c>
      <c r="J637" s="937"/>
      <c r="K637" s="907"/>
      <c r="L637" s="907"/>
      <c r="M637" s="908"/>
      <c r="N637" s="932" t="s">
        <v>608</v>
      </c>
      <c r="O637" s="912"/>
      <c r="P637" s="912"/>
      <c r="Q637" s="913"/>
    </row>
    <row r="638" spans="1:17">
      <c r="A638" s="1124"/>
      <c r="B638" s="1130"/>
      <c r="C638" s="1137"/>
      <c r="D638" s="948"/>
      <c r="E638" s="900" t="s">
        <v>608</v>
      </c>
      <c r="F638" s="901"/>
      <c r="G638" s="901"/>
      <c r="H638" s="902"/>
      <c r="I638" s="906" t="s">
        <v>608</v>
      </c>
      <c r="J638" s="937"/>
      <c r="K638" s="907"/>
      <c r="L638" s="907"/>
      <c r="M638" s="908"/>
      <c r="N638" s="932" t="s">
        <v>608</v>
      </c>
      <c r="O638" s="912"/>
      <c r="P638" s="912"/>
      <c r="Q638" s="913"/>
    </row>
    <row r="639" spans="1:17" ht="15.75" thickBot="1">
      <c r="A639" s="1124"/>
      <c r="B639" s="1159"/>
      <c r="C639" s="1137"/>
      <c r="D639" s="972"/>
      <c r="E639" s="903" t="s">
        <v>608</v>
      </c>
      <c r="F639" s="904"/>
      <c r="G639" s="904"/>
      <c r="H639" s="905"/>
      <c r="I639" s="909" t="s">
        <v>608</v>
      </c>
      <c r="J639" s="938"/>
      <c r="K639" s="910"/>
      <c r="L639" s="910"/>
      <c r="M639" s="911"/>
      <c r="N639" s="933" t="s">
        <v>608</v>
      </c>
      <c r="O639" s="914"/>
      <c r="P639" s="914"/>
      <c r="Q639" s="915"/>
    </row>
    <row r="640" spans="1:17">
      <c r="A640" s="1124">
        <v>10</v>
      </c>
      <c r="B640" s="1129" t="s">
        <v>704</v>
      </c>
      <c r="C640" s="1137"/>
      <c r="D640" s="961"/>
      <c r="E640" s="900" t="s">
        <v>608</v>
      </c>
      <c r="F640" s="901"/>
      <c r="G640" s="901"/>
      <c r="H640" s="902"/>
      <c r="I640" s="906" t="s">
        <v>608</v>
      </c>
      <c r="J640" s="937"/>
      <c r="K640" s="907"/>
      <c r="L640" s="907"/>
      <c r="M640" s="908"/>
      <c r="N640" s="932" t="s">
        <v>608</v>
      </c>
      <c r="O640" s="912"/>
      <c r="P640" s="912"/>
      <c r="Q640" s="913"/>
    </row>
    <row r="641" spans="1:17">
      <c r="A641" s="1124"/>
      <c r="B641" s="1130"/>
      <c r="C641" s="1137"/>
      <c r="D641" s="948"/>
      <c r="E641" s="900"/>
      <c r="F641" s="901"/>
      <c r="G641" s="901"/>
      <c r="H641" s="902"/>
      <c r="I641" s="906" t="s">
        <v>608</v>
      </c>
      <c r="J641" s="937"/>
      <c r="K641" s="907"/>
      <c r="L641" s="907"/>
      <c r="M641" s="908"/>
      <c r="N641" s="932" t="s">
        <v>608</v>
      </c>
      <c r="O641" s="912"/>
      <c r="P641" s="912"/>
      <c r="Q641" s="913"/>
    </row>
    <row r="642" spans="1:17">
      <c r="A642" s="1124"/>
      <c r="B642" s="1130"/>
      <c r="C642" s="1137"/>
      <c r="D642" s="948"/>
      <c r="E642" s="900" t="s">
        <v>608</v>
      </c>
      <c r="F642" s="901"/>
      <c r="G642" s="901"/>
      <c r="H642" s="902"/>
      <c r="I642" s="906" t="s">
        <v>608</v>
      </c>
      <c r="J642" s="937"/>
      <c r="K642" s="907"/>
      <c r="L642" s="907"/>
      <c r="M642" s="908"/>
      <c r="N642" s="932" t="s">
        <v>608</v>
      </c>
      <c r="O642" s="912"/>
      <c r="P642" s="912"/>
      <c r="Q642" s="913"/>
    </row>
    <row r="643" spans="1:17">
      <c r="A643" s="1124"/>
      <c r="B643" s="1130"/>
      <c r="C643" s="1137"/>
      <c r="D643" s="948"/>
      <c r="E643" s="900" t="s">
        <v>608</v>
      </c>
      <c r="F643" s="901"/>
      <c r="G643" s="901"/>
      <c r="H643" s="902"/>
      <c r="I643" s="906" t="s">
        <v>608</v>
      </c>
      <c r="J643" s="937"/>
      <c r="K643" s="907"/>
      <c r="L643" s="907"/>
      <c r="M643" s="908"/>
      <c r="N643" s="932" t="s">
        <v>608</v>
      </c>
      <c r="O643" s="912"/>
      <c r="P643" s="912"/>
      <c r="Q643" s="913"/>
    </row>
    <row r="644" spans="1:17" ht="15.75" thickBot="1">
      <c r="A644" s="1124"/>
      <c r="B644" s="1159"/>
      <c r="C644" s="1137"/>
      <c r="D644" s="972"/>
      <c r="E644" s="903" t="s">
        <v>608</v>
      </c>
      <c r="F644" s="904"/>
      <c r="G644" s="904"/>
      <c r="H644" s="905"/>
      <c r="I644" s="909" t="s">
        <v>608</v>
      </c>
      <c r="J644" s="938"/>
      <c r="K644" s="910"/>
      <c r="L644" s="910"/>
      <c r="M644" s="911"/>
      <c r="N644" s="933" t="s">
        <v>608</v>
      </c>
      <c r="O644" s="914"/>
      <c r="P644" s="914"/>
      <c r="Q644" s="915"/>
    </row>
    <row r="645" spans="1:17">
      <c r="A645" s="1124">
        <v>11</v>
      </c>
      <c r="B645" s="1129" t="s">
        <v>705</v>
      </c>
      <c r="C645" s="1137"/>
      <c r="D645" s="961"/>
      <c r="E645" s="900" t="s">
        <v>608</v>
      </c>
      <c r="F645" s="901"/>
      <c r="G645" s="901"/>
      <c r="H645" s="902"/>
      <c r="I645" s="906" t="s">
        <v>608</v>
      </c>
      <c r="J645" s="937"/>
      <c r="K645" s="907"/>
      <c r="L645" s="907"/>
      <c r="M645" s="908"/>
      <c r="N645" s="932" t="s">
        <v>608</v>
      </c>
      <c r="O645" s="912"/>
      <c r="P645" s="912"/>
      <c r="Q645" s="913"/>
    </row>
    <row r="646" spans="1:17">
      <c r="A646" s="1124"/>
      <c r="B646" s="1130"/>
      <c r="C646" s="1137"/>
      <c r="D646" s="948"/>
      <c r="E646" s="900"/>
      <c r="F646" s="901"/>
      <c r="G646" s="901"/>
      <c r="H646" s="902"/>
      <c r="I646" s="906" t="s">
        <v>608</v>
      </c>
      <c r="J646" s="937"/>
      <c r="K646" s="907"/>
      <c r="L646" s="907"/>
      <c r="M646" s="908"/>
      <c r="N646" s="932" t="s">
        <v>608</v>
      </c>
      <c r="O646" s="912"/>
      <c r="P646" s="912"/>
      <c r="Q646" s="913"/>
    </row>
    <row r="647" spans="1:17">
      <c r="A647" s="1124"/>
      <c r="B647" s="1130"/>
      <c r="C647" s="1137"/>
      <c r="D647" s="948"/>
      <c r="E647" s="900" t="s">
        <v>608</v>
      </c>
      <c r="F647" s="901"/>
      <c r="G647" s="901"/>
      <c r="H647" s="902"/>
      <c r="I647" s="906" t="s">
        <v>608</v>
      </c>
      <c r="J647" s="937"/>
      <c r="K647" s="907"/>
      <c r="L647" s="907"/>
      <c r="M647" s="908"/>
      <c r="N647" s="932" t="s">
        <v>608</v>
      </c>
      <c r="O647" s="912"/>
      <c r="P647" s="912"/>
      <c r="Q647" s="913"/>
    </row>
    <row r="648" spans="1:17">
      <c r="A648" s="1124"/>
      <c r="B648" s="1130"/>
      <c r="C648" s="1137"/>
      <c r="D648" s="948"/>
      <c r="E648" s="900" t="s">
        <v>608</v>
      </c>
      <c r="F648" s="901"/>
      <c r="G648" s="901"/>
      <c r="H648" s="902"/>
      <c r="I648" s="906" t="s">
        <v>608</v>
      </c>
      <c r="J648" s="937"/>
      <c r="K648" s="907"/>
      <c r="L648" s="907"/>
      <c r="M648" s="908"/>
      <c r="N648" s="932" t="s">
        <v>608</v>
      </c>
      <c r="O648" s="912"/>
      <c r="P648" s="912"/>
      <c r="Q648" s="913"/>
    </row>
    <row r="649" spans="1:17" ht="15.75" thickBot="1">
      <c r="A649" s="1124"/>
      <c r="B649" s="1159"/>
      <c r="C649" s="1137"/>
      <c r="D649" s="972"/>
      <c r="E649" s="903" t="s">
        <v>608</v>
      </c>
      <c r="F649" s="904"/>
      <c r="G649" s="904"/>
      <c r="H649" s="905"/>
      <c r="I649" s="909" t="s">
        <v>608</v>
      </c>
      <c r="J649" s="938"/>
      <c r="K649" s="910"/>
      <c r="L649" s="910"/>
      <c r="M649" s="911"/>
      <c r="N649" s="933" t="s">
        <v>608</v>
      </c>
      <c r="O649" s="914"/>
      <c r="P649" s="914"/>
      <c r="Q649" s="915"/>
    </row>
    <row r="650" spans="1:17">
      <c r="A650" s="1124">
        <v>12</v>
      </c>
      <c r="B650" s="1129" t="s">
        <v>706</v>
      </c>
      <c r="C650" s="1137"/>
      <c r="D650" s="961"/>
      <c r="E650" s="900" t="s">
        <v>608</v>
      </c>
      <c r="F650" s="901"/>
      <c r="G650" s="901"/>
      <c r="H650" s="902"/>
      <c r="I650" s="906" t="s">
        <v>608</v>
      </c>
      <c r="J650" s="937"/>
      <c r="K650" s="907"/>
      <c r="L650" s="907"/>
      <c r="M650" s="908"/>
      <c r="N650" s="932" t="s">
        <v>608</v>
      </c>
      <c r="O650" s="912"/>
      <c r="P650" s="912"/>
      <c r="Q650" s="913"/>
    </row>
    <row r="651" spans="1:17">
      <c r="A651" s="1124"/>
      <c r="B651" s="1130"/>
      <c r="C651" s="1137"/>
      <c r="D651" s="948"/>
      <c r="E651" s="900"/>
      <c r="F651" s="901"/>
      <c r="G651" s="901"/>
      <c r="H651" s="902"/>
      <c r="I651" s="906" t="s">
        <v>608</v>
      </c>
      <c r="J651" s="937"/>
      <c r="K651" s="907"/>
      <c r="L651" s="907"/>
      <c r="M651" s="908"/>
      <c r="N651" s="932" t="s">
        <v>608</v>
      </c>
      <c r="O651" s="912"/>
      <c r="P651" s="912"/>
      <c r="Q651" s="913"/>
    </row>
    <row r="652" spans="1:17">
      <c r="A652" s="1124"/>
      <c r="B652" s="1130"/>
      <c r="C652" s="1137"/>
      <c r="D652" s="948"/>
      <c r="E652" s="900" t="s">
        <v>608</v>
      </c>
      <c r="F652" s="901"/>
      <c r="G652" s="901"/>
      <c r="H652" s="902"/>
      <c r="I652" s="906" t="s">
        <v>608</v>
      </c>
      <c r="J652" s="937"/>
      <c r="K652" s="907"/>
      <c r="L652" s="907"/>
      <c r="M652" s="908"/>
      <c r="N652" s="932" t="s">
        <v>608</v>
      </c>
      <c r="O652" s="912"/>
      <c r="P652" s="912"/>
      <c r="Q652" s="913"/>
    </row>
    <row r="653" spans="1:17">
      <c r="A653" s="1124"/>
      <c r="B653" s="1130"/>
      <c r="C653" s="1137"/>
      <c r="D653" s="948"/>
      <c r="E653" s="900" t="s">
        <v>608</v>
      </c>
      <c r="F653" s="901"/>
      <c r="G653" s="901"/>
      <c r="H653" s="902"/>
      <c r="I653" s="906" t="s">
        <v>608</v>
      </c>
      <c r="J653" s="937"/>
      <c r="K653" s="907"/>
      <c r="L653" s="907"/>
      <c r="M653" s="908"/>
      <c r="N653" s="932" t="s">
        <v>608</v>
      </c>
      <c r="O653" s="912"/>
      <c r="P653" s="912"/>
      <c r="Q653" s="913"/>
    </row>
    <row r="654" spans="1:17" ht="15.75" thickBot="1">
      <c r="A654" s="1124"/>
      <c r="B654" s="1159"/>
      <c r="C654" s="1137"/>
      <c r="D654" s="972"/>
      <c r="E654" s="903" t="s">
        <v>608</v>
      </c>
      <c r="F654" s="904"/>
      <c r="G654" s="904"/>
      <c r="H654" s="905"/>
      <c r="I654" s="909" t="s">
        <v>608</v>
      </c>
      <c r="J654" s="938"/>
      <c r="K654" s="910"/>
      <c r="L654" s="910"/>
      <c r="M654" s="911"/>
      <c r="N654" s="933" t="s">
        <v>608</v>
      </c>
      <c r="O654" s="914"/>
      <c r="P654" s="914"/>
      <c r="Q654" s="915"/>
    </row>
    <row r="655" spans="1:17">
      <c r="A655" s="1124">
        <v>13</v>
      </c>
      <c r="B655" s="1129" t="s">
        <v>707</v>
      </c>
      <c r="C655" s="1137"/>
      <c r="D655" s="961"/>
      <c r="E655" s="900" t="s">
        <v>608</v>
      </c>
      <c r="F655" s="901"/>
      <c r="G655" s="901"/>
      <c r="H655" s="902"/>
      <c r="I655" s="906" t="s">
        <v>608</v>
      </c>
      <c r="J655" s="937"/>
      <c r="K655" s="907"/>
      <c r="L655" s="907"/>
      <c r="M655" s="908"/>
      <c r="N655" s="932" t="s">
        <v>608</v>
      </c>
      <c r="O655" s="912"/>
      <c r="P655" s="912"/>
      <c r="Q655" s="913"/>
    </row>
    <row r="656" spans="1:17">
      <c r="A656" s="1124"/>
      <c r="B656" s="1130"/>
      <c r="C656" s="1137"/>
      <c r="D656" s="948"/>
      <c r="E656" s="900"/>
      <c r="F656" s="901"/>
      <c r="G656" s="901"/>
      <c r="H656" s="902"/>
      <c r="I656" s="906" t="s">
        <v>608</v>
      </c>
      <c r="J656" s="937"/>
      <c r="K656" s="907"/>
      <c r="L656" s="907"/>
      <c r="M656" s="908"/>
      <c r="N656" s="932" t="s">
        <v>608</v>
      </c>
      <c r="O656" s="912"/>
      <c r="P656" s="912"/>
      <c r="Q656" s="913"/>
    </row>
    <row r="657" spans="1:17">
      <c r="A657" s="1124"/>
      <c r="B657" s="1130"/>
      <c r="C657" s="1137"/>
      <c r="D657" s="948"/>
      <c r="E657" s="900" t="s">
        <v>608</v>
      </c>
      <c r="F657" s="901"/>
      <c r="G657" s="901"/>
      <c r="H657" s="902"/>
      <c r="I657" s="906" t="s">
        <v>608</v>
      </c>
      <c r="J657" s="937"/>
      <c r="K657" s="907"/>
      <c r="L657" s="907"/>
      <c r="M657" s="908"/>
      <c r="N657" s="932" t="s">
        <v>608</v>
      </c>
      <c r="O657" s="912"/>
      <c r="P657" s="912"/>
      <c r="Q657" s="913"/>
    </row>
    <row r="658" spans="1:17">
      <c r="A658" s="1124"/>
      <c r="B658" s="1130"/>
      <c r="C658" s="1137"/>
      <c r="D658" s="948"/>
      <c r="E658" s="900" t="s">
        <v>608</v>
      </c>
      <c r="F658" s="901"/>
      <c r="G658" s="901"/>
      <c r="H658" s="902"/>
      <c r="I658" s="906" t="s">
        <v>608</v>
      </c>
      <c r="J658" s="937"/>
      <c r="K658" s="907"/>
      <c r="L658" s="907"/>
      <c r="M658" s="908"/>
      <c r="N658" s="932" t="s">
        <v>608</v>
      </c>
      <c r="O658" s="912"/>
      <c r="P658" s="912"/>
      <c r="Q658" s="913"/>
    </row>
    <row r="659" spans="1:17" ht="15.75" thickBot="1">
      <c r="A659" s="1124"/>
      <c r="B659" s="1159"/>
      <c r="C659" s="1137"/>
      <c r="D659" s="972"/>
      <c r="E659" s="903" t="s">
        <v>608</v>
      </c>
      <c r="F659" s="904"/>
      <c r="G659" s="904"/>
      <c r="H659" s="905"/>
      <c r="I659" s="909" t="s">
        <v>608</v>
      </c>
      <c r="J659" s="938"/>
      <c r="K659" s="910"/>
      <c r="L659" s="910"/>
      <c r="M659" s="911"/>
      <c r="N659" s="933" t="s">
        <v>608</v>
      </c>
      <c r="O659" s="914"/>
      <c r="P659" s="914"/>
      <c r="Q659" s="915"/>
    </row>
    <row r="660" spans="1:17">
      <c r="A660" s="1124">
        <v>14</v>
      </c>
      <c r="B660" s="1129" t="s">
        <v>708</v>
      </c>
      <c r="C660" s="1137"/>
      <c r="D660" s="961"/>
      <c r="E660" s="900" t="s">
        <v>608</v>
      </c>
      <c r="F660" s="901"/>
      <c r="G660" s="901"/>
      <c r="H660" s="902"/>
      <c r="I660" s="906" t="s">
        <v>608</v>
      </c>
      <c r="J660" s="937"/>
      <c r="K660" s="907"/>
      <c r="L660" s="907"/>
      <c r="M660" s="908"/>
      <c r="N660" s="932" t="s">
        <v>608</v>
      </c>
      <c r="O660" s="912"/>
      <c r="P660" s="912"/>
      <c r="Q660" s="913"/>
    </row>
    <row r="661" spans="1:17">
      <c r="A661" s="1124"/>
      <c r="B661" s="1130"/>
      <c r="C661" s="1137"/>
      <c r="D661" s="948"/>
      <c r="E661" s="900"/>
      <c r="F661" s="901"/>
      <c r="G661" s="901"/>
      <c r="H661" s="902"/>
      <c r="I661" s="906" t="s">
        <v>608</v>
      </c>
      <c r="J661" s="937"/>
      <c r="K661" s="907"/>
      <c r="L661" s="907"/>
      <c r="M661" s="908"/>
      <c r="N661" s="932" t="s">
        <v>608</v>
      </c>
      <c r="O661" s="912"/>
      <c r="P661" s="912"/>
      <c r="Q661" s="913"/>
    </row>
    <row r="662" spans="1:17">
      <c r="A662" s="1124"/>
      <c r="B662" s="1130"/>
      <c r="C662" s="1137"/>
      <c r="D662" s="948"/>
      <c r="E662" s="900" t="s">
        <v>608</v>
      </c>
      <c r="F662" s="901"/>
      <c r="G662" s="901"/>
      <c r="H662" s="902"/>
      <c r="I662" s="906" t="s">
        <v>608</v>
      </c>
      <c r="J662" s="937"/>
      <c r="K662" s="907"/>
      <c r="L662" s="907"/>
      <c r="M662" s="908"/>
      <c r="N662" s="932" t="s">
        <v>608</v>
      </c>
      <c r="O662" s="912"/>
      <c r="P662" s="912"/>
      <c r="Q662" s="913"/>
    </row>
    <row r="663" spans="1:17">
      <c r="A663" s="1124"/>
      <c r="B663" s="1130"/>
      <c r="C663" s="1137"/>
      <c r="D663" s="948"/>
      <c r="E663" s="900" t="s">
        <v>608</v>
      </c>
      <c r="F663" s="901"/>
      <c r="G663" s="901"/>
      <c r="H663" s="902"/>
      <c r="I663" s="906" t="s">
        <v>608</v>
      </c>
      <c r="J663" s="937"/>
      <c r="K663" s="907"/>
      <c r="L663" s="907"/>
      <c r="M663" s="908"/>
      <c r="N663" s="932" t="s">
        <v>608</v>
      </c>
      <c r="O663" s="912"/>
      <c r="P663" s="912"/>
      <c r="Q663" s="913"/>
    </row>
    <row r="664" spans="1:17" ht="15.75" thickBot="1">
      <c r="A664" s="1124"/>
      <c r="B664" s="1159"/>
      <c r="C664" s="1137"/>
      <c r="D664" s="972"/>
      <c r="E664" s="903" t="s">
        <v>608</v>
      </c>
      <c r="F664" s="904"/>
      <c r="G664" s="904"/>
      <c r="H664" s="905"/>
      <c r="I664" s="909" t="s">
        <v>608</v>
      </c>
      <c r="J664" s="938"/>
      <c r="K664" s="910"/>
      <c r="L664" s="910"/>
      <c r="M664" s="911"/>
      <c r="N664" s="933" t="s">
        <v>608</v>
      </c>
      <c r="O664" s="914"/>
      <c r="P664" s="914"/>
      <c r="Q664" s="915"/>
    </row>
    <row r="665" spans="1:17">
      <c r="A665" s="1124">
        <v>15</v>
      </c>
      <c r="B665" s="1129" t="s">
        <v>709</v>
      </c>
      <c r="C665" s="1137"/>
      <c r="D665" s="961"/>
      <c r="E665" s="900" t="s">
        <v>608</v>
      </c>
      <c r="F665" s="901"/>
      <c r="G665" s="901"/>
      <c r="H665" s="902"/>
      <c r="I665" s="906" t="s">
        <v>608</v>
      </c>
      <c r="J665" s="937"/>
      <c r="K665" s="907"/>
      <c r="L665" s="907"/>
      <c r="M665" s="908"/>
      <c r="N665" s="932" t="s">
        <v>608</v>
      </c>
      <c r="O665" s="912"/>
      <c r="P665" s="912"/>
      <c r="Q665" s="913"/>
    </row>
    <row r="666" spans="1:17">
      <c r="A666" s="1124"/>
      <c r="B666" s="1130"/>
      <c r="C666" s="1137"/>
      <c r="D666" s="948"/>
      <c r="E666" s="900"/>
      <c r="F666" s="901"/>
      <c r="G666" s="901"/>
      <c r="H666" s="902"/>
      <c r="I666" s="906" t="s">
        <v>608</v>
      </c>
      <c r="J666" s="937"/>
      <c r="K666" s="907"/>
      <c r="L666" s="907"/>
      <c r="M666" s="908"/>
      <c r="N666" s="932" t="s">
        <v>608</v>
      </c>
      <c r="O666" s="912"/>
      <c r="P666" s="912"/>
      <c r="Q666" s="913"/>
    </row>
    <row r="667" spans="1:17">
      <c r="A667" s="1124"/>
      <c r="B667" s="1130"/>
      <c r="C667" s="1137"/>
      <c r="D667" s="948"/>
      <c r="E667" s="900" t="s">
        <v>608</v>
      </c>
      <c r="F667" s="901"/>
      <c r="G667" s="901"/>
      <c r="H667" s="902"/>
      <c r="I667" s="906" t="s">
        <v>608</v>
      </c>
      <c r="J667" s="937"/>
      <c r="K667" s="907"/>
      <c r="L667" s="907"/>
      <c r="M667" s="908"/>
      <c r="N667" s="932" t="s">
        <v>608</v>
      </c>
      <c r="O667" s="912"/>
      <c r="P667" s="912"/>
      <c r="Q667" s="913"/>
    </row>
    <row r="668" spans="1:17">
      <c r="A668" s="1124"/>
      <c r="B668" s="1130"/>
      <c r="C668" s="1137"/>
      <c r="D668" s="948"/>
      <c r="E668" s="900" t="s">
        <v>608</v>
      </c>
      <c r="F668" s="901"/>
      <c r="G668" s="901"/>
      <c r="H668" s="902"/>
      <c r="I668" s="906" t="s">
        <v>608</v>
      </c>
      <c r="J668" s="937"/>
      <c r="K668" s="907"/>
      <c r="L668" s="907"/>
      <c r="M668" s="908"/>
      <c r="N668" s="932" t="s">
        <v>608</v>
      </c>
      <c r="O668" s="912"/>
      <c r="P668" s="912"/>
      <c r="Q668" s="913"/>
    </row>
    <row r="669" spans="1:17" ht="15.75" thickBot="1">
      <c r="A669" s="1124"/>
      <c r="B669" s="1159"/>
      <c r="C669" s="1137"/>
      <c r="D669" s="972"/>
      <c r="E669" s="903" t="s">
        <v>608</v>
      </c>
      <c r="F669" s="904"/>
      <c r="G669" s="904"/>
      <c r="H669" s="905"/>
      <c r="I669" s="909" t="s">
        <v>608</v>
      </c>
      <c r="J669" s="938"/>
      <c r="K669" s="910"/>
      <c r="L669" s="910"/>
      <c r="M669" s="911"/>
      <c r="N669" s="933" t="s">
        <v>608</v>
      </c>
      <c r="O669" s="914"/>
      <c r="P669" s="914"/>
      <c r="Q669" s="915"/>
    </row>
    <row r="670" spans="1:17">
      <c r="A670" s="1124">
        <v>16</v>
      </c>
      <c r="B670" s="1129" t="s">
        <v>710</v>
      </c>
      <c r="C670" s="1137"/>
      <c r="D670" s="961"/>
      <c r="E670" s="900" t="s">
        <v>608</v>
      </c>
      <c r="F670" s="901"/>
      <c r="G670" s="901"/>
      <c r="H670" s="902"/>
      <c r="I670" s="906" t="s">
        <v>608</v>
      </c>
      <c r="J670" s="937"/>
      <c r="K670" s="907"/>
      <c r="L670" s="907"/>
      <c r="M670" s="908"/>
      <c r="N670" s="932" t="s">
        <v>608</v>
      </c>
      <c r="O670" s="912"/>
      <c r="P670" s="912"/>
      <c r="Q670" s="913"/>
    </row>
    <row r="671" spans="1:17">
      <c r="A671" s="1124"/>
      <c r="B671" s="1130"/>
      <c r="C671" s="1137"/>
      <c r="D671" s="948"/>
      <c r="E671" s="900"/>
      <c r="F671" s="901"/>
      <c r="G671" s="901"/>
      <c r="H671" s="902"/>
      <c r="I671" s="906" t="s">
        <v>608</v>
      </c>
      <c r="J671" s="937"/>
      <c r="K671" s="907"/>
      <c r="L671" s="907"/>
      <c r="M671" s="908"/>
      <c r="N671" s="932" t="s">
        <v>608</v>
      </c>
      <c r="O671" s="912"/>
      <c r="P671" s="912"/>
      <c r="Q671" s="913"/>
    </row>
    <row r="672" spans="1:17">
      <c r="A672" s="1124"/>
      <c r="B672" s="1130"/>
      <c r="C672" s="1137"/>
      <c r="D672" s="948"/>
      <c r="E672" s="900" t="s">
        <v>608</v>
      </c>
      <c r="F672" s="901"/>
      <c r="G672" s="901"/>
      <c r="H672" s="902"/>
      <c r="I672" s="906" t="s">
        <v>608</v>
      </c>
      <c r="J672" s="937"/>
      <c r="K672" s="907"/>
      <c r="L672" s="907"/>
      <c r="M672" s="908"/>
      <c r="N672" s="932" t="s">
        <v>608</v>
      </c>
      <c r="O672" s="912"/>
      <c r="P672" s="912"/>
      <c r="Q672" s="913"/>
    </row>
    <row r="673" spans="1:17">
      <c r="A673" s="1124"/>
      <c r="B673" s="1130"/>
      <c r="C673" s="1137"/>
      <c r="D673" s="948"/>
      <c r="E673" s="900" t="s">
        <v>608</v>
      </c>
      <c r="F673" s="901"/>
      <c r="G673" s="901"/>
      <c r="H673" s="902"/>
      <c r="I673" s="906" t="s">
        <v>608</v>
      </c>
      <c r="J673" s="937"/>
      <c r="K673" s="907"/>
      <c r="L673" s="907"/>
      <c r="M673" s="908"/>
      <c r="N673" s="932" t="s">
        <v>608</v>
      </c>
      <c r="O673" s="912"/>
      <c r="P673" s="912"/>
      <c r="Q673" s="913"/>
    </row>
    <row r="674" spans="1:17" ht="15.75" thickBot="1">
      <c r="A674" s="1124"/>
      <c r="B674" s="1159"/>
      <c r="C674" s="1137"/>
      <c r="D674" s="972"/>
      <c r="E674" s="903" t="s">
        <v>608</v>
      </c>
      <c r="F674" s="904"/>
      <c r="G674" s="904"/>
      <c r="H674" s="905"/>
      <c r="I674" s="909" t="s">
        <v>608</v>
      </c>
      <c r="J674" s="938"/>
      <c r="K674" s="910"/>
      <c r="L674" s="910"/>
      <c r="M674" s="911"/>
      <c r="N674" s="933" t="s">
        <v>608</v>
      </c>
      <c r="O674" s="914"/>
      <c r="P674" s="914"/>
      <c r="Q674" s="915"/>
    </row>
    <row r="675" spans="1:17">
      <c r="A675" s="1124">
        <v>17</v>
      </c>
      <c r="B675" s="1129" t="s">
        <v>711</v>
      </c>
      <c r="C675" s="1137"/>
      <c r="D675" s="961"/>
      <c r="E675" s="900" t="s">
        <v>608</v>
      </c>
      <c r="F675" s="901"/>
      <c r="G675" s="901"/>
      <c r="H675" s="902"/>
      <c r="I675" s="906" t="s">
        <v>608</v>
      </c>
      <c r="J675" s="937"/>
      <c r="K675" s="907"/>
      <c r="L675" s="907"/>
      <c r="M675" s="908"/>
      <c r="N675" s="932" t="s">
        <v>608</v>
      </c>
      <c r="O675" s="912"/>
      <c r="P675" s="912"/>
      <c r="Q675" s="913"/>
    </row>
    <row r="676" spans="1:17">
      <c r="A676" s="1124"/>
      <c r="B676" s="1130"/>
      <c r="C676" s="1137"/>
      <c r="D676" s="948"/>
      <c r="E676" s="900"/>
      <c r="F676" s="901"/>
      <c r="G676" s="901"/>
      <c r="H676" s="902"/>
      <c r="I676" s="906" t="s">
        <v>608</v>
      </c>
      <c r="J676" s="937"/>
      <c r="K676" s="907"/>
      <c r="L676" s="907"/>
      <c r="M676" s="908"/>
      <c r="N676" s="932" t="s">
        <v>608</v>
      </c>
      <c r="O676" s="912"/>
      <c r="P676" s="912"/>
      <c r="Q676" s="913"/>
    </row>
    <row r="677" spans="1:17">
      <c r="A677" s="1124"/>
      <c r="B677" s="1130"/>
      <c r="C677" s="1137"/>
      <c r="D677" s="948"/>
      <c r="E677" s="900" t="s">
        <v>608</v>
      </c>
      <c r="F677" s="901"/>
      <c r="G677" s="901"/>
      <c r="H677" s="902"/>
      <c r="I677" s="906" t="s">
        <v>608</v>
      </c>
      <c r="J677" s="937"/>
      <c r="K677" s="907"/>
      <c r="L677" s="907"/>
      <c r="M677" s="908"/>
      <c r="N677" s="932" t="s">
        <v>608</v>
      </c>
      <c r="O677" s="912"/>
      <c r="P677" s="912"/>
      <c r="Q677" s="913"/>
    </row>
    <row r="678" spans="1:17">
      <c r="A678" s="1124"/>
      <c r="B678" s="1130"/>
      <c r="C678" s="1137"/>
      <c r="D678" s="948"/>
      <c r="E678" s="900" t="s">
        <v>608</v>
      </c>
      <c r="F678" s="901"/>
      <c r="G678" s="901"/>
      <c r="H678" s="902"/>
      <c r="I678" s="906" t="s">
        <v>608</v>
      </c>
      <c r="J678" s="937"/>
      <c r="K678" s="907"/>
      <c r="L678" s="907"/>
      <c r="M678" s="908"/>
      <c r="N678" s="932" t="s">
        <v>608</v>
      </c>
      <c r="O678" s="912"/>
      <c r="P678" s="912"/>
      <c r="Q678" s="913"/>
    </row>
    <row r="679" spans="1:17" ht="15.75" thickBot="1">
      <c r="A679" s="1124"/>
      <c r="B679" s="1159"/>
      <c r="C679" s="1137"/>
      <c r="D679" s="972"/>
      <c r="E679" s="903" t="s">
        <v>608</v>
      </c>
      <c r="F679" s="904"/>
      <c r="G679" s="904"/>
      <c r="H679" s="905"/>
      <c r="I679" s="909" t="s">
        <v>608</v>
      </c>
      <c r="J679" s="938"/>
      <c r="K679" s="910"/>
      <c r="L679" s="910"/>
      <c r="M679" s="911"/>
      <c r="N679" s="933" t="s">
        <v>608</v>
      </c>
      <c r="O679" s="914"/>
      <c r="P679" s="914"/>
      <c r="Q679" s="915"/>
    </row>
    <row r="680" spans="1:17">
      <c r="A680" s="1124">
        <v>18</v>
      </c>
      <c r="B680" s="1129" t="s">
        <v>712</v>
      </c>
      <c r="C680" s="1137"/>
      <c r="D680" s="961"/>
      <c r="E680" s="900" t="s">
        <v>608</v>
      </c>
      <c r="F680" s="901"/>
      <c r="G680" s="901"/>
      <c r="H680" s="902"/>
      <c r="I680" s="906" t="s">
        <v>608</v>
      </c>
      <c r="J680" s="937"/>
      <c r="K680" s="907"/>
      <c r="L680" s="907"/>
      <c r="M680" s="908"/>
      <c r="N680" s="932" t="s">
        <v>608</v>
      </c>
      <c r="O680" s="912"/>
      <c r="P680" s="912"/>
      <c r="Q680" s="913"/>
    </row>
    <row r="681" spans="1:17">
      <c r="A681" s="1124"/>
      <c r="B681" s="1130"/>
      <c r="C681" s="1137"/>
      <c r="D681" s="948"/>
      <c r="E681" s="900"/>
      <c r="F681" s="901"/>
      <c r="G681" s="901"/>
      <c r="H681" s="902"/>
      <c r="I681" s="906" t="s">
        <v>608</v>
      </c>
      <c r="J681" s="937"/>
      <c r="K681" s="907"/>
      <c r="L681" s="907"/>
      <c r="M681" s="908"/>
      <c r="N681" s="932" t="s">
        <v>608</v>
      </c>
      <c r="O681" s="912"/>
      <c r="P681" s="912"/>
      <c r="Q681" s="913"/>
    </row>
    <row r="682" spans="1:17">
      <c r="A682" s="1124"/>
      <c r="B682" s="1130"/>
      <c r="C682" s="1137"/>
      <c r="D682" s="948"/>
      <c r="E682" s="900" t="s">
        <v>608</v>
      </c>
      <c r="F682" s="901"/>
      <c r="G682" s="901"/>
      <c r="H682" s="902"/>
      <c r="I682" s="906" t="s">
        <v>608</v>
      </c>
      <c r="J682" s="937"/>
      <c r="K682" s="907"/>
      <c r="L682" s="907"/>
      <c r="M682" s="908"/>
      <c r="N682" s="932" t="s">
        <v>608</v>
      </c>
      <c r="O682" s="912"/>
      <c r="P682" s="912"/>
      <c r="Q682" s="913"/>
    </row>
    <row r="683" spans="1:17">
      <c r="A683" s="1124"/>
      <c r="B683" s="1130"/>
      <c r="C683" s="1137"/>
      <c r="D683" s="948"/>
      <c r="E683" s="900" t="s">
        <v>608</v>
      </c>
      <c r="F683" s="901"/>
      <c r="G683" s="901"/>
      <c r="H683" s="902"/>
      <c r="I683" s="906" t="s">
        <v>608</v>
      </c>
      <c r="J683" s="937"/>
      <c r="K683" s="907"/>
      <c r="L683" s="907"/>
      <c r="M683" s="908"/>
      <c r="N683" s="932" t="s">
        <v>608</v>
      </c>
      <c r="O683" s="912"/>
      <c r="P683" s="912"/>
      <c r="Q683" s="913"/>
    </row>
    <row r="684" spans="1:17" ht="15.75" thickBot="1">
      <c r="A684" s="1124"/>
      <c r="B684" s="1159"/>
      <c r="C684" s="1137"/>
      <c r="D684" s="972"/>
      <c r="E684" s="903" t="s">
        <v>608</v>
      </c>
      <c r="F684" s="904"/>
      <c r="G684" s="904"/>
      <c r="H684" s="905"/>
      <c r="I684" s="909" t="s">
        <v>608</v>
      </c>
      <c r="J684" s="938"/>
      <c r="K684" s="910"/>
      <c r="L684" s="910"/>
      <c r="M684" s="911"/>
      <c r="N684" s="933" t="s">
        <v>608</v>
      </c>
      <c r="O684" s="914"/>
      <c r="P684" s="914"/>
      <c r="Q684" s="915"/>
    </row>
    <row r="685" spans="1:17">
      <c r="A685" s="1124">
        <v>20</v>
      </c>
      <c r="B685" s="1129" t="s">
        <v>714</v>
      </c>
      <c r="C685" s="1137"/>
      <c r="D685" s="961"/>
      <c r="E685" s="900" t="s">
        <v>608</v>
      </c>
      <c r="F685" s="901"/>
      <c r="G685" s="901"/>
      <c r="H685" s="902"/>
      <c r="I685" s="906" t="s">
        <v>608</v>
      </c>
      <c r="J685" s="937"/>
      <c r="K685" s="907"/>
      <c r="L685" s="907"/>
      <c r="M685" s="908"/>
      <c r="N685" s="932" t="s">
        <v>608</v>
      </c>
      <c r="O685" s="912"/>
      <c r="P685" s="912"/>
      <c r="Q685" s="913"/>
    </row>
    <row r="686" spans="1:17">
      <c r="A686" s="1124"/>
      <c r="B686" s="1130"/>
      <c r="C686" s="1137"/>
      <c r="D686" s="948"/>
      <c r="E686" s="900"/>
      <c r="F686" s="901"/>
      <c r="G686" s="901"/>
      <c r="H686" s="902"/>
      <c r="I686" s="906" t="s">
        <v>608</v>
      </c>
      <c r="J686" s="937"/>
      <c r="K686" s="907"/>
      <c r="L686" s="907"/>
      <c r="M686" s="908"/>
      <c r="N686" s="932" t="s">
        <v>608</v>
      </c>
      <c r="O686" s="912"/>
      <c r="P686" s="912"/>
      <c r="Q686" s="913"/>
    </row>
    <row r="687" spans="1:17">
      <c r="A687" s="1124"/>
      <c r="B687" s="1130"/>
      <c r="C687" s="1137"/>
      <c r="D687" s="948"/>
      <c r="E687" s="900" t="s">
        <v>608</v>
      </c>
      <c r="F687" s="901"/>
      <c r="G687" s="901"/>
      <c r="H687" s="902"/>
      <c r="I687" s="906" t="s">
        <v>608</v>
      </c>
      <c r="J687" s="937"/>
      <c r="K687" s="907"/>
      <c r="L687" s="907"/>
      <c r="M687" s="908"/>
      <c r="N687" s="932" t="s">
        <v>608</v>
      </c>
      <c r="O687" s="912"/>
      <c r="P687" s="912"/>
      <c r="Q687" s="913"/>
    </row>
    <row r="688" spans="1:17">
      <c r="A688" s="1124"/>
      <c r="B688" s="1130"/>
      <c r="C688" s="1137"/>
      <c r="D688" s="948"/>
      <c r="E688" s="900" t="s">
        <v>608</v>
      </c>
      <c r="F688" s="901"/>
      <c r="G688" s="901"/>
      <c r="H688" s="902"/>
      <c r="I688" s="906" t="s">
        <v>608</v>
      </c>
      <c r="J688" s="937"/>
      <c r="K688" s="907"/>
      <c r="L688" s="907"/>
      <c r="M688" s="908"/>
      <c r="N688" s="932" t="s">
        <v>608</v>
      </c>
      <c r="O688" s="912"/>
      <c r="P688" s="912"/>
      <c r="Q688" s="913"/>
    </row>
    <row r="689" spans="1:17" ht="15.75" thickBot="1">
      <c r="A689" s="1124"/>
      <c r="B689" s="1159"/>
      <c r="C689" s="1137"/>
      <c r="D689" s="972"/>
      <c r="E689" s="903" t="s">
        <v>608</v>
      </c>
      <c r="F689" s="904"/>
      <c r="G689" s="904"/>
      <c r="H689" s="905"/>
      <c r="I689" s="909" t="s">
        <v>608</v>
      </c>
      <c r="J689" s="938"/>
      <c r="K689" s="910"/>
      <c r="L689" s="910"/>
      <c r="M689" s="911"/>
      <c r="N689" s="933" t="s">
        <v>608</v>
      </c>
      <c r="O689" s="914"/>
      <c r="P689" s="914"/>
      <c r="Q689" s="915"/>
    </row>
    <row r="690" spans="1:17">
      <c r="A690" s="1124">
        <v>21</v>
      </c>
      <c r="B690" s="1129" t="s">
        <v>715</v>
      </c>
      <c r="C690" s="1137"/>
      <c r="D690" s="961"/>
      <c r="E690" s="900" t="s">
        <v>608</v>
      </c>
      <c r="F690" s="901"/>
      <c r="G690" s="901"/>
      <c r="H690" s="902"/>
      <c r="I690" s="906" t="s">
        <v>608</v>
      </c>
      <c r="J690" s="937"/>
      <c r="K690" s="907"/>
      <c r="L690" s="907"/>
      <c r="M690" s="908"/>
      <c r="N690" s="932" t="s">
        <v>608</v>
      </c>
      <c r="O690" s="912"/>
      <c r="P690" s="912"/>
      <c r="Q690" s="913"/>
    </row>
    <row r="691" spans="1:17">
      <c r="A691" s="1124"/>
      <c r="B691" s="1130"/>
      <c r="C691" s="1137"/>
      <c r="D691" s="948"/>
      <c r="E691" s="900"/>
      <c r="F691" s="901"/>
      <c r="G691" s="901"/>
      <c r="H691" s="902"/>
      <c r="I691" s="906" t="s">
        <v>608</v>
      </c>
      <c r="J691" s="937"/>
      <c r="K691" s="907"/>
      <c r="L691" s="907"/>
      <c r="M691" s="908"/>
      <c r="N691" s="932" t="s">
        <v>608</v>
      </c>
      <c r="O691" s="912"/>
      <c r="P691" s="912"/>
      <c r="Q691" s="913"/>
    </row>
    <row r="692" spans="1:17">
      <c r="A692" s="1124"/>
      <c r="B692" s="1130"/>
      <c r="C692" s="1137"/>
      <c r="D692" s="948"/>
      <c r="E692" s="900" t="s">
        <v>608</v>
      </c>
      <c r="F692" s="901"/>
      <c r="G692" s="901"/>
      <c r="H692" s="902"/>
      <c r="I692" s="906" t="s">
        <v>608</v>
      </c>
      <c r="J692" s="937"/>
      <c r="K692" s="907"/>
      <c r="L692" s="907"/>
      <c r="M692" s="908"/>
      <c r="N692" s="932" t="s">
        <v>608</v>
      </c>
      <c r="O692" s="912"/>
      <c r="P692" s="912"/>
      <c r="Q692" s="913"/>
    </row>
    <row r="693" spans="1:17">
      <c r="A693" s="1124"/>
      <c r="B693" s="1130"/>
      <c r="C693" s="1137"/>
      <c r="D693" s="948"/>
      <c r="E693" s="900" t="s">
        <v>608</v>
      </c>
      <c r="F693" s="901"/>
      <c r="G693" s="901"/>
      <c r="H693" s="902"/>
      <c r="I693" s="906" t="s">
        <v>608</v>
      </c>
      <c r="J693" s="937"/>
      <c r="K693" s="907"/>
      <c r="L693" s="907"/>
      <c r="M693" s="908"/>
      <c r="N693" s="932" t="s">
        <v>608</v>
      </c>
      <c r="O693" s="912"/>
      <c r="P693" s="912"/>
      <c r="Q693" s="913"/>
    </row>
    <row r="694" spans="1:17" ht="15.75" thickBot="1">
      <c r="A694" s="1132"/>
      <c r="B694" s="1134"/>
      <c r="C694" s="1138"/>
      <c r="D694" s="972"/>
      <c r="E694" s="903" t="s">
        <v>608</v>
      </c>
      <c r="F694" s="904"/>
      <c r="G694" s="904"/>
      <c r="H694" s="905"/>
      <c r="I694" s="909" t="s">
        <v>608</v>
      </c>
      <c r="J694" s="938"/>
      <c r="K694" s="910"/>
      <c r="L694" s="910"/>
      <c r="M694" s="911"/>
      <c r="N694" s="933" t="s">
        <v>608</v>
      </c>
      <c r="O694" s="914"/>
      <c r="P694" s="914"/>
      <c r="Q694" s="915"/>
    </row>
    <row r="695" spans="1:17" ht="22.5" customHeight="1" thickBot="1">
      <c r="A695" s="1092"/>
      <c r="B695" s="1163" t="s">
        <v>844</v>
      </c>
      <c r="C695" s="1164"/>
      <c r="D695" s="1093">
        <f>SUM(D595:D694)</f>
        <v>0</v>
      </c>
      <c r="E695" s="1165"/>
      <c r="F695" s="1166"/>
      <c r="G695" s="1166"/>
      <c r="H695" s="1166"/>
      <c r="I695" s="1166"/>
      <c r="J695" s="1166"/>
      <c r="K695" s="1166"/>
      <c r="L695" s="1166"/>
      <c r="M695" s="1166"/>
      <c r="N695" s="1166"/>
      <c r="O695" s="1166"/>
      <c r="P695" s="1166"/>
      <c r="Q695" s="1167"/>
    </row>
    <row r="696" spans="1:17">
      <c r="A696" s="1037"/>
      <c r="B696" s="1038"/>
      <c r="C696" s="1038"/>
      <c r="D696" s="1038"/>
      <c r="E696" s="1039"/>
      <c r="F696" s="1039"/>
      <c r="G696" s="1039"/>
      <c r="H696" s="1039"/>
      <c r="I696" s="1040"/>
      <c r="J696" s="1040"/>
      <c r="K696" s="1040"/>
      <c r="L696" s="1040"/>
      <c r="M696" s="1040"/>
      <c r="N696" s="1041"/>
      <c r="O696" s="1041"/>
      <c r="P696" s="1041"/>
      <c r="Q696" s="1041"/>
    </row>
    <row r="697" spans="1:17" ht="78" customHeight="1" thickBot="1">
      <c r="A697" s="1139" t="s">
        <v>800</v>
      </c>
      <c r="B697" s="1140"/>
      <c r="C697" s="1141"/>
      <c r="D697" s="1140"/>
      <c r="E697" s="1140"/>
      <c r="F697" s="1140"/>
      <c r="G697" s="1140"/>
      <c r="H697" s="1140"/>
      <c r="I697" s="1140"/>
      <c r="J697" s="1140"/>
      <c r="K697" s="1140"/>
      <c r="L697" s="1140"/>
      <c r="M697" s="1140"/>
      <c r="N697" s="1140"/>
      <c r="O697" s="1140"/>
      <c r="P697" s="1140"/>
      <c r="Q697" s="1142"/>
    </row>
    <row r="698" spans="1:17" ht="28.5" customHeight="1">
      <c r="A698" s="1131" t="s">
        <v>569</v>
      </c>
      <c r="B698" s="1160" t="s">
        <v>689</v>
      </c>
      <c r="C698" s="1135" t="s">
        <v>607</v>
      </c>
      <c r="D698" s="1147" t="s">
        <v>720</v>
      </c>
      <c r="E698" s="1149" t="s">
        <v>690</v>
      </c>
      <c r="F698" s="1150"/>
      <c r="G698" s="1150"/>
      <c r="H698" s="1151"/>
      <c r="I698" s="1149" t="s">
        <v>692</v>
      </c>
      <c r="J698" s="1152"/>
      <c r="K698" s="1150"/>
      <c r="L698" s="1150"/>
      <c r="M698" s="1151"/>
      <c r="N698" s="1152" t="s">
        <v>693</v>
      </c>
      <c r="O698" s="1150"/>
      <c r="P698" s="1150"/>
      <c r="Q698" s="1151"/>
    </row>
    <row r="699" spans="1:17" ht="90.75" customHeight="1" thickBot="1">
      <c r="A699" s="1132"/>
      <c r="B699" s="1161"/>
      <c r="C699" s="1158"/>
      <c r="D699" s="1148"/>
      <c r="E699" s="928" t="s">
        <v>721</v>
      </c>
      <c r="F699" s="924" t="s">
        <v>737</v>
      </c>
      <c r="G699" s="924" t="s">
        <v>722</v>
      </c>
      <c r="H699" s="929" t="s">
        <v>691</v>
      </c>
      <c r="I699" s="934" t="s">
        <v>723</v>
      </c>
      <c r="J699" s="925" t="s">
        <v>738</v>
      </c>
      <c r="K699" s="925" t="s">
        <v>724</v>
      </c>
      <c r="L699" s="925" t="s">
        <v>736</v>
      </c>
      <c r="M699" s="935" t="s">
        <v>691</v>
      </c>
      <c r="N699" s="930" t="s">
        <v>725</v>
      </c>
      <c r="O699" s="926" t="s">
        <v>716</v>
      </c>
      <c r="P699" s="926" t="s">
        <v>717</v>
      </c>
      <c r="Q699" s="927" t="s">
        <v>694</v>
      </c>
    </row>
    <row r="700" spans="1:17">
      <c r="A700" s="1153">
        <v>1</v>
      </c>
      <c r="B700" s="1126" t="s">
        <v>695</v>
      </c>
      <c r="C700" s="1162" t="s">
        <v>801</v>
      </c>
      <c r="D700" s="961"/>
      <c r="E700" s="916" t="s">
        <v>608</v>
      </c>
      <c r="F700" s="917"/>
      <c r="G700" s="917"/>
      <c r="H700" s="918"/>
      <c r="I700" s="919" t="s">
        <v>608</v>
      </c>
      <c r="J700" s="936"/>
      <c r="K700" s="920"/>
      <c r="L700" s="920"/>
      <c r="M700" s="921"/>
      <c r="N700" s="931" t="s">
        <v>608</v>
      </c>
      <c r="O700" s="922"/>
      <c r="P700" s="922"/>
      <c r="Q700" s="923"/>
    </row>
    <row r="701" spans="1:17">
      <c r="A701" s="1124"/>
      <c r="B701" s="1126"/>
      <c r="C701" s="1137"/>
      <c r="D701" s="948"/>
      <c r="E701" s="900" t="s">
        <v>608</v>
      </c>
      <c r="F701" s="901"/>
      <c r="G701" s="901"/>
      <c r="H701" s="902"/>
      <c r="I701" s="906" t="s">
        <v>608</v>
      </c>
      <c r="J701" s="937"/>
      <c r="K701" s="907"/>
      <c r="L701" s="907"/>
      <c r="M701" s="908"/>
      <c r="N701" s="932" t="s">
        <v>608</v>
      </c>
      <c r="O701" s="912"/>
      <c r="P701" s="912"/>
      <c r="Q701" s="913"/>
    </row>
    <row r="702" spans="1:17">
      <c r="A702" s="1124"/>
      <c r="B702" s="1126"/>
      <c r="C702" s="1137"/>
      <c r="D702" s="948"/>
      <c r="E702" s="900" t="s">
        <v>608</v>
      </c>
      <c r="F702" s="901"/>
      <c r="G702" s="901"/>
      <c r="H702" s="902"/>
      <c r="I702" s="906" t="s">
        <v>608</v>
      </c>
      <c r="J702" s="937"/>
      <c r="K702" s="907"/>
      <c r="L702" s="907"/>
      <c r="M702" s="908"/>
      <c r="N702" s="932" t="s">
        <v>608</v>
      </c>
      <c r="O702" s="912"/>
      <c r="P702" s="912"/>
      <c r="Q702" s="913"/>
    </row>
    <row r="703" spans="1:17">
      <c r="A703" s="1124"/>
      <c r="B703" s="1126"/>
      <c r="C703" s="1137"/>
      <c r="D703" s="948"/>
      <c r="E703" s="900" t="s">
        <v>608</v>
      </c>
      <c r="F703" s="901"/>
      <c r="G703" s="901"/>
      <c r="H703" s="902"/>
      <c r="I703" s="906" t="s">
        <v>608</v>
      </c>
      <c r="J703" s="937"/>
      <c r="K703" s="907"/>
      <c r="L703" s="907"/>
      <c r="M703" s="908"/>
      <c r="N703" s="932" t="s">
        <v>608</v>
      </c>
      <c r="O703" s="912"/>
      <c r="P703" s="912"/>
      <c r="Q703" s="913"/>
    </row>
    <row r="704" spans="1:17" ht="15.75" thickBot="1">
      <c r="A704" s="1124"/>
      <c r="B704" s="1127"/>
      <c r="C704" s="1137"/>
      <c r="D704" s="972"/>
      <c r="E704" s="903" t="s">
        <v>608</v>
      </c>
      <c r="F704" s="904"/>
      <c r="G704" s="904"/>
      <c r="H704" s="905"/>
      <c r="I704" s="909" t="s">
        <v>608</v>
      </c>
      <c r="J704" s="938"/>
      <c r="K704" s="910"/>
      <c r="L704" s="910"/>
      <c r="M704" s="911"/>
      <c r="N704" s="933" t="s">
        <v>608</v>
      </c>
      <c r="O704" s="914"/>
      <c r="P704" s="914"/>
      <c r="Q704" s="915"/>
    </row>
    <row r="705" spans="1:17">
      <c r="A705" s="1124">
        <v>2</v>
      </c>
      <c r="B705" s="1125" t="s">
        <v>696</v>
      </c>
      <c r="C705" s="1137"/>
      <c r="D705" s="961"/>
      <c r="E705" s="900" t="s">
        <v>608</v>
      </c>
      <c r="F705" s="901"/>
      <c r="G705" s="901"/>
      <c r="H705" s="902"/>
      <c r="I705" s="906" t="s">
        <v>608</v>
      </c>
      <c r="J705" s="937"/>
      <c r="K705" s="907"/>
      <c r="L705" s="907"/>
      <c r="M705" s="908"/>
      <c r="N705" s="932" t="s">
        <v>608</v>
      </c>
      <c r="O705" s="912"/>
      <c r="P705" s="912"/>
      <c r="Q705" s="913"/>
    </row>
    <row r="706" spans="1:17">
      <c r="A706" s="1124"/>
      <c r="B706" s="1126"/>
      <c r="C706" s="1137"/>
      <c r="D706" s="948"/>
      <c r="E706" s="900"/>
      <c r="F706" s="901"/>
      <c r="G706" s="901"/>
      <c r="H706" s="902"/>
      <c r="I706" s="906" t="s">
        <v>608</v>
      </c>
      <c r="J706" s="937"/>
      <c r="K706" s="907"/>
      <c r="L706" s="907"/>
      <c r="M706" s="908"/>
      <c r="N706" s="932" t="s">
        <v>608</v>
      </c>
      <c r="O706" s="912"/>
      <c r="P706" s="912"/>
      <c r="Q706" s="913"/>
    </row>
    <row r="707" spans="1:17">
      <c r="A707" s="1124"/>
      <c r="B707" s="1126"/>
      <c r="C707" s="1137"/>
      <c r="D707" s="948"/>
      <c r="E707" s="900" t="s">
        <v>608</v>
      </c>
      <c r="F707" s="901"/>
      <c r="G707" s="901"/>
      <c r="H707" s="902"/>
      <c r="I707" s="906" t="s">
        <v>608</v>
      </c>
      <c r="J707" s="937"/>
      <c r="K707" s="907"/>
      <c r="L707" s="907"/>
      <c r="M707" s="908"/>
      <c r="N707" s="932" t="s">
        <v>608</v>
      </c>
      <c r="O707" s="912"/>
      <c r="P707" s="912"/>
      <c r="Q707" s="913"/>
    </row>
    <row r="708" spans="1:17">
      <c r="A708" s="1124"/>
      <c r="B708" s="1126"/>
      <c r="C708" s="1137"/>
      <c r="D708" s="948"/>
      <c r="E708" s="900" t="s">
        <v>608</v>
      </c>
      <c r="F708" s="901"/>
      <c r="G708" s="901"/>
      <c r="H708" s="902"/>
      <c r="I708" s="906" t="s">
        <v>608</v>
      </c>
      <c r="J708" s="937"/>
      <c r="K708" s="907"/>
      <c r="L708" s="907"/>
      <c r="M708" s="908"/>
      <c r="N708" s="932" t="s">
        <v>608</v>
      </c>
      <c r="O708" s="912"/>
      <c r="P708" s="912"/>
      <c r="Q708" s="913"/>
    </row>
    <row r="709" spans="1:17" ht="15.75" thickBot="1">
      <c r="A709" s="1124"/>
      <c r="B709" s="1127"/>
      <c r="C709" s="1137"/>
      <c r="D709" s="972"/>
      <c r="E709" s="903" t="s">
        <v>608</v>
      </c>
      <c r="F709" s="904"/>
      <c r="G709" s="904"/>
      <c r="H709" s="905"/>
      <c r="I709" s="909" t="s">
        <v>608</v>
      </c>
      <c r="J709" s="938"/>
      <c r="K709" s="910"/>
      <c r="L709" s="910"/>
      <c r="M709" s="911"/>
      <c r="N709" s="933" t="s">
        <v>608</v>
      </c>
      <c r="O709" s="914"/>
      <c r="P709" s="914"/>
      <c r="Q709" s="915"/>
    </row>
    <row r="710" spans="1:17">
      <c r="A710" s="1124">
        <v>3</v>
      </c>
      <c r="B710" s="1125" t="s">
        <v>697</v>
      </c>
      <c r="C710" s="1137"/>
      <c r="D710" s="961"/>
      <c r="E710" s="900" t="s">
        <v>608</v>
      </c>
      <c r="F710" s="901"/>
      <c r="G710" s="901"/>
      <c r="H710" s="902"/>
      <c r="I710" s="906" t="s">
        <v>608</v>
      </c>
      <c r="J710" s="937"/>
      <c r="K710" s="907"/>
      <c r="L710" s="907"/>
      <c r="M710" s="908"/>
      <c r="N710" s="932" t="s">
        <v>608</v>
      </c>
      <c r="O710" s="912"/>
      <c r="P710" s="912"/>
      <c r="Q710" s="913"/>
    </row>
    <row r="711" spans="1:17">
      <c r="A711" s="1124"/>
      <c r="B711" s="1126"/>
      <c r="C711" s="1137"/>
      <c r="D711" s="948"/>
      <c r="E711" s="900" t="s">
        <v>608</v>
      </c>
      <c r="F711" s="901"/>
      <c r="G711" s="901"/>
      <c r="H711" s="902"/>
      <c r="I711" s="906" t="s">
        <v>608</v>
      </c>
      <c r="J711" s="937"/>
      <c r="K711" s="907"/>
      <c r="L711" s="907"/>
      <c r="M711" s="908"/>
      <c r="N711" s="932" t="s">
        <v>608</v>
      </c>
      <c r="O711" s="912"/>
      <c r="P711" s="912"/>
      <c r="Q711" s="913"/>
    </row>
    <row r="712" spans="1:17">
      <c r="A712" s="1124"/>
      <c r="B712" s="1126"/>
      <c r="C712" s="1137"/>
      <c r="D712" s="948"/>
      <c r="E712" s="900" t="s">
        <v>608</v>
      </c>
      <c r="F712" s="901"/>
      <c r="G712" s="901"/>
      <c r="H712" s="902"/>
      <c r="I712" s="906" t="s">
        <v>608</v>
      </c>
      <c r="J712" s="937"/>
      <c r="K712" s="907"/>
      <c r="L712" s="907"/>
      <c r="M712" s="908"/>
      <c r="N712" s="932" t="s">
        <v>608</v>
      </c>
      <c r="O712" s="912"/>
      <c r="P712" s="912"/>
      <c r="Q712" s="913"/>
    </row>
    <row r="713" spans="1:17">
      <c r="A713" s="1124"/>
      <c r="B713" s="1126"/>
      <c r="C713" s="1137"/>
      <c r="D713" s="948"/>
      <c r="E713" s="900" t="s">
        <v>608</v>
      </c>
      <c r="F713" s="901"/>
      <c r="G713" s="901"/>
      <c r="H713" s="902"/>
      <c r="I713" s="906" t="s">
        <v>608</v>
      </c>
      <c r="J713" s="937"/>
      <c r="K713" s="907"/>
      <c r="L713" s="907"/>
      <c r="M713" s="908"/>
      <c r="N713" s="932" t="s">
        <v>608</v>
      </c>
      <c r="O713" s="912"/>
      <c r="P713" s="912"/>
      <c r="Q713" s="913"/>
    </row>
    <row r="714" spans="1:17" ht="15.75" thickBot="1">
      <c r="A714" s="1124"/>
      <c r="B714" s="1127"/>
      <c r="C714" s="1137"/>
      <c r="D714" s="972"/>
      <c r="E714" s="903" t="s">
        <v>608</v>
      </c>
      <c r="F714" s="904"/>
      <c r="G714" s="904"/>
      <c r="H714" s="905"/>
      <c r="I714" s="909" t="s">
        <v>608</v>
      </c>
      <c r="J714" s="938"/>
      <c r="K714" s="910"/>
      <c r="L714" s="910"/>
      <c r="M714" s="911"/>
      <c r="N714" s="933" t="s">
        <v>608</v>
      </c>
      <c r="O714" s="914"/>
      <c r="P714" s="914"/>
      <c r="Q714" s="915"/>
    </row>
    <row r="715" spans="1:17">
      <c r="A715" s="1124">
        <v>4</v>
      </c>
      <c r="B715" s="1129" t="s">
        <v>698</v>
      </c>
      <c r="C715" s="1137"/>
      <c r="D715" s="961"/>
      <c r="E715" s="900" t="s">
        <v>608</v>
      </c>
      <c r="F715" s="901"/>
      <c r="G715" s="901"/>
      <c r="H715" s="902"/>
      <c r="I715" s="906" t="s">
        <v>608</v>
      </c>
      <c r="J715" s="937"/>
      <c r="K715" s="907"/>
      <c r="L715" s="907"/>
      <c r="M715" s="908"/>
      <c r="N715" s="932" t="s">
        <v>608</v>
      </c>
      <c r="O715" s="912"/>
      <c r="P715" s="912"/>
      <c r="Q715" s="913"/>
    </row>
    <row r="716" spans="1:17">
      <c r="A716" s="1124"/>
      <c r="B716" s="1130"/>
      <c r="C716" s="1137"/>
      <c r="D716" s="948"/>
      <c r="E716" s="900"/>
      <c r="F716" s="901"/>
      <c r="G716" s="901"/>
      <c r="H716" s="902"/>
      <c r="I716" s="906" t="s">
        <v>608</v>
      </c>
      <c r="J716" s="937"/>
      <c r="K716" s="907"/>
      <c r="L716" s="907"/>
      <c r="M716" s="908"/>
      <c r="N716" s="932" t="s">
        <v>608</v>
      </c>
      <c r="O716" s="912"/>
      <c r="P716" s="912"/>
      <c r="Q716" s="913"/>
    </row>
    <row r="717" spans="1:17">
      <c r="A717" s="1124"/>
      <c r="B717" s="1130"/>
      <c r="C717" s="1137"/>
      <c r="D717" s="948"/>
      <c r="E717" s="900" t="s">
        <v>608</v>
      </c>
      <c r="F717" s="901"/>
      <c r="G717" s="901"/>
      <c r="H717" s="902"/>
      <c r="I717" s="906" t="s">
        <v>608</v>
      </c>
      <c r="J717" s="937"/>
      <c r="K717" s="907"/>
      <c r="L717" s="907"/>
      <c r="M717" s="908"/>
      <c r="N717" s="932" t="s">
        <v>608</v>
      </c>
      <c r="O717" s="912"/>
      <c r="P717" s="912"/>
      <c r="Q717" s="913"/>
    </row>
    <row r="718" spans="1:17">
      <c r="A718" s="1124"/>
      <c r="B718" s="1130"/>
      <c r="C718" s="1137"/>
      <c r="D718" s="948"/>
      <c r="E718" s="900" t="s">
        <v>608</v>
      </c>
      <c r="F718" s="901"/>
      <c r="G718" s="901"/>
      <c r="H718" s="902"/>
      <c r="I718" s="906" t="s">
        <v>608</v>
      </c>
      <c r="J718" s="937"/>
      <c r="K718" s="907"/>
      <c r="L718" s="907"/>
      <c r="M718" s="908"/>
      <c r="N718" s="932" t="s">
        <v>608</v>
      </c>
      <c r="O718" s="912"/>
      <c r="P718" s="912"/>
      <c r="Q718" s="913"/>
    </row>
    <row r="719" spans="1:17" ht="15.75" thickBot="1">
      <c r="A719" s="1124"/>
      <c r="B719" s="1159"/>
      <c r="C719" s="1137"/>
      <c r="D719" s="972"/>
      <c r="E719" s="903" t="s">
        <v>608</v>
      </c>
      <c r="F719" s="904"/>
      <c r="G719" s="904"/>
      <c r="H719" s="905"/>
      <c r="I719" s="909" t="s">
        <v>608</v>
      </c>
      <c r="J719" s="938"/>
      <c r="K719" s="910"/>
      <c r="L719" s="910"/>
      <c r="M719" s="911"/>
      <c r="N719" s="933" t="s">
        <v>608</v>
      </c>
      <c r="O719" s="914"/>
      <c r="P719" s="914"/>
      <c r="Q719" s="915"/>
    </row>
    <row r="720" spans="1:17">
      <c r="A720" s="1124">
        <v>5</v>
      </c>
      <c r="B720" s="1125" t="s">
        <v>699</v>
      </c>
      <c r="C720" s="1137"/>
      <c r="D720" s="961"/>
      <c r="E720" s="900" t="s">
        <v>608</v>
      </c>
      <c r="F720" s="901"/>
      <c r="G720" s="901"/>
      <c r="H720" s="902"/>
      <c r="I720" s="906" t="s">
        <v>608</v>
      </c>
      <c r="J720" s="937"/>
      <c r="K720" s="907"/>
      <c r="L720" s="907"/>
      <c r="M720" s="908"/>
      <c r="N720" s="932" t="s">
        <v>608</v>
      </c>
      <c r="O720" s="912"/>
      <c r="P720" s="912"/>
      <c r="Q720" s="913"/>
    </row>
    <row r="721" spans="1:17">
      <c r="A721" s="1124"/>
      <c r="B721" s="1126"/>
      <c r="C721" s="1137"/>
      <c r="D721" s="948"/>
      <c r="E721" s="900"/>
      <c r="F721" s="901"/>
      <c r="G721" s="901"/>
      <c r="H721" s="902"/>
      <c r="I721" s="906" t="s">
        <v>608</v>
      </c>
      <c r="J721" s="937"/>
      <c r="K721" s="907"/>
      <c r="L721" s="907"/>
      <c r="M721" s="908"/>
      <c r="N721" s="932" t="s">
        <v>608</v>
      </c>
      <c r="O721" s="912"/>
      <c r="P721" s="912"/>
      <c r="Q721" s="913"/>
    </row>
    <row r="722" spans="1:17">
      <c r="A722" s="1124"/>
      <c r="B722" s="1126"/>
      <c r="C722" s="1137"/>
      <c r="D722" s="948"/>
      <c r="E722" s="900" t="s">
        <v>608</v>
      </c>
      <c r="F722" s="901"/>
      <c r="G722" s="901"/>
      <c r="H722" s="902"/>
      <c r="I722" s="906" t="s">
        <v>608</v>
      </c>
      <c r="J722" s="937"/>
      <c r="K722" s="907"/>
      <c r="L722" s="907"/>
      <c r="M722" s="908"/>
      <c r="N722" s="932" t="s">
        <v>608</v>
      </c>
      <c r="O722" s="912"/>
      <c r="P722" s="912"/>
      <c r="Q722" s="913"/>
    </row>
    <row r="723" spans="1:17">
      <c r="A723" s="1124"/>
      <c r="B723" s="1126"/>
      <c r="C723" s="1137"/>
      <c r="D723" s="948"/>
      <c r="E723" s="900" t="s">
        <v>608</v>
      </c>
      <c r="F723" s="901"/>
      <c r="G723" s="901"/>
      <c r="H723" s="902"/>
      <c r="I723" s="906" t="s">
        <v>608</v>
      </c>
      <c r="J723" s="937"/>
      <c r="K723" s="907"/>
      <c r="L723" s="907"/>
      <c r="M723" s="908"/>
      <c r="N723" s="932" t="s">
        <v>608</v>
      </c>
      <c r="O723" s="912"/>
      <c r="P723" s="912"/>
      <c r="Q723" s="913"/>
    </row>
    <row r="724" spans="1:17" ht="15.75" thickBot="1">
      <c r="A724" s="1124"/>
      <c r="B724" s="1127"/>
      <c r="C724" s="1137"/>
      <c r="D724" s="972"/>
      <c r="E724" s="903" t="s">
        <v>608</v>
      </c>
      <c r="F724" s="904"/>
      <c r="G724" s="904"/>
      <c r="H724" s="905"/>
      <c r="I724" s="909" t="s">
        <v>608</v>
      </c>
      <c r="J724" s="938"/>
      <c r="K724" s="910"/>
      <c r="L724" s="910"/>
      <c r="M724" s="911"/>
      <c r="N724" s="933" t="s">
        <v>608</v>
      </c>
      <c r="O724" s="914"/>
      <c r="P724" s="914"/>
      <c r="Q724" s="915"/>
    </row>
    <row r="725" spans="1:17">
      <c r="A725" s="1124">
        <v>6</v>
      </c>
      <c r="B725" s="1125" t="s">
        <v>700</v>
      </c>
      <c r="C725" s="1137"/>
      <c r="D725" s="961"/>
      <c r="E725" s="900" t="s">
        <v>608</v>
      </c>
      <c r="F725" s="901"/>
      <c r="G725" s="901"/>
      <c r="H725" s="902"/>
      <c r="I725" s="906" t="s">
        <v>608</v>
      </c>
      <c r="J725" s="937"/>
      <c r="K725" s="907"/>
      <c r="L725" s="907"/>
      <c r="M725" s="908"/>
      <c r="N725" s="932" t="s">
        <v>608</v>
      </c>
      <c r="O725" s="912"/>
      <c r="P725" s="912"/>
      <c r="Q725" s="913"/>
    </row>
    <row r="726" spans="1:17">
      <c r="A726" s="1124"/>
      <c r="B726" s="1126"/>
      <c r="C726" s="1137"/>
      <c r="D726" s="948"/>
      <c r="E726" s="900"/>
      <c r="F726" s="901"/>
      <c r="G726" s="901"/>
      <c r="H726" s="902"/>
      <c r="I726" s="906" t="s">
        <v>608</v>
      </c>
      <c r="J726" s="937"/>
      <c r="K726" s="907"/>
      <c r="L726" s="907"/>
      <c r="M726" s="908"/>
      <c r="N726" s="932" t="s">
        <v>608</v>
      </c>
      <c r="O726" s="912"/>
      <c r="P726" s="912"/>
      <c r="Q726" s="913"/>
    </row>
    <row r="727" spans="1:17">
      <c r="A727" s="1124"/>
      <c r="B727" s="1126"/>
      <c r="C727" s="1137"/>
      <c r="D727" s="948"/>
      <c r="E727" s="900" t="s">
        <v>608</v>
      </c>
      <c r="F727" s="901"/>
      <c r="G727" s="901"/>
      <c r="H727" s="902"/>
      <c r="I727" s="906" t="s">
        <v>608</v>
      </c>
      <c r="J727" s="937"/>
      <c r="K727" s="907"/>
      <c r="L727" s="907"/>
      <c r="M727" s="908"/>
      <c r="N727" s="932" t="s">
        <v>608</v>
      </c>
      <c r="O727" s="912"/>
      <c r="P727" s="912"/>
      <c r="Q727" s="913"/>
    </row>
    <row r="728" spans="1:17">
      <c r="A728" s="1124"/>
      <c r="B728" s="1126"/>
      <c r="C728" s="1137"/>
      <c r="D728" s="948"/>
      <c r="E728" s="900" t="s">
        <v>608</v>
      </c>
      <c r="F728" s="901"/>
      <c r="G728" s="901"/>
      <c r="H728" s="902"/>
      <c r="I728" s="906" t="s">
        <v>608</v>
      </c>
      <c r="J728" s="937"/>
      <c r="K728" s="907"/>
      <c r="L728" s="907"/>
      <c r="M728" s="908"/>
      <c r="N728" s="932" t="s">
        <v>608</v>
      </c>
      <c r="O728" s="912"/>
      <c r="P728" s="912"/>
      <c r="Q728" s="913"/>
    </row>
    <row r="729" spans="1:17" ht="15.75" thickBot="1">
      <c r="A729" s="1124"/>
      <c r="B729" s="1127"/>
      <c r="C729" s="1137"/>
      <c r="D729" s="972"/>
      <c r="E729" s="903" t="s">
        <v>608</v>
      </c>
      <c r="F729" s="904"/>
      <c r="G729" s="904"/>
      <c r="H729" s="905"/>
      <c r="I729" s="909" t="s">
        <v>608</v>
      </c>
      <c r="J729" s="938"/>
      <c r="K729" s="910"/>
      <c r="L729" s="910"/>
      <c r="M729" s="911"/>
      <c r="N729" s="933" t="s">
        <v>608</v>
      </c>
      <c r="O729" s="914"/>
      <c r="P729" s="914"/>
      <c r="Q729" s="915"/>
    </row>
    <row r="730" spans="1:17">
      <c r="A730" s="1124">
        <v>7</v>
      </c>
      <c r="B730" s="1125" t="s">
        <v>701</v>
      </c>
      <c r="C730" s="1137"/>
      <c r="D730" s="961"/>
      <c r="E730" s="900" t="s">
        <v>608</v>
      </c>
      <c r="F730" s="901"/>
      <c r="G730" s="901"/>
      <c r="H730" s="902"/>
      <c r="I730" s="906" t="s">
        <v>608</v>
      </c>
      <c r="J730" s="937"/>
      <c r="K730" s="907"/>
      <c r="L730" s="907"/>
      <c r="M730" s="908"/>
      <c r="N730" s="932" t="s">
        <v>608</v>
      </c>
      <c r="O730" s="912"/>
      <c r="P730" s="912"/>
      <c r="Q730" s="913"/>
    </row>
    <row r="731" spans="1:17">
      <c r="A731" s="1124"/>
      <c r="B731" s="1126"/>
      <c r="C731" s="1137"/>
      <c r="D731" s="948"/>
      <c r="E731" s="900"/>
      <c r="F731" s="901"/>
      <c r="G731" s="901"/>
      <c r="H731" s="902"/>
      <c r="I731" s="906" t="s">
        <v>608</v>
      </c>
      <c r="J731" s="937"/>
      <c r="K731" s="907"/>
      <c r="L731" s="907"/>
      <c r="M731" s="908"/>
      <c r="N731" s="932" t="s">
        <v>608</v>
      </c>
      <c r="O731" s="912"/>
      <c r="P731" s="912"/>
      <c r="Q731" s="913"/>
    </row>
    <row r="732" spans="1:17">
      <c r="A732" s="1124"/>
      <c r="B732" s="1126"/>
      <c r="C732" s="1137"/>
      <c r="D732" s="948"/>
      <c r="E732" s="900" t="s">
        <v>608</v>
      </c>
      <c r="F732" s="901"/>
      <c r="G732" s="901"/>
      <c r="H732" s="902"/>
      <c r="I732" s="906" t="s">
        <v>608</v>
      </c>
      <c r="J732" s="937"/>
      <c r="K732" s="907"/>
      <c r="L732" s="907"/>
      <c r="M732" s="908"/>
      <c r="N732" s="932" t="s">
        <v>608</v>
      </c>
      <c r="O732" s="912"/>
      <c r="P732" s="912"/>
      <c r="Q732" s="913"/>
    </row>
    <row r="733" spans="1:17">
      <c r="A733" s="1124"/>
      <c r="B733" s="1126"/>
      <c r="C733" s="1137"/>
      <c r="D733" s="948"/>
      <c r="E733" s="900" t="s">
        <v>608</v>
      </c>
      <c r="F733" s="901"/>
      <c r="G733" s="901"/>
      <c r="H733" s="902"/>
      <c r="I733" s="906" t="s">
        <v>608</v>
      </c>
      <c r="J733" s="937"/>
      <c r="K733" s="907"/>
      <c r="L733" s="907"/>
      <c r="M733" s="908"/>
      <c r="N733" s="932" t="s">
        <v>608</v>
      </c>
      <c r="O733" s="912"/>
      <c r="P733" s="912"/>
      <c r="Q733" s="913"/>
    </row>
    <row r="734" spans="1:17" ht="15.75" thickBot="1">
      <c r="A734" s="1124"/>
      <c r="B734" s="1127"/>
      <c r="C734" s="1137"/>
      <c r="D734" s="972"/>
      <c r="E734" s="903" t="s">
        <v>608</v>
      </c>
      <c r="F734" s="904"/>
      <c r="G734" s="904"/>
      <c r="H734" s="905"/>
      <c r="I734" s="909" t="s">
        <v>608</v>
      </c>
      <c r="J734" s="938"/>
      <c r="K734" s="910"/>
      <c r="L734" s="910"/>
      <c r="M734" s="911"/>
      <c r="N734" s="933" t="s">
        <v>608</v>
      </c>
      <c r="O734" s="914"/>
      <c r="P734" s="914"/>
      <c r="Q734" s="915"/>
    </row>
    <row r="735" spans="1:17">
      <c r="A735" s="1124">
        <v>8</v>
      </c>
      <c r="B735" s="1129" t="s">
        <v>702</v>
      </c>
      <c r="C735" s="1137"/>
      <c r="D735" s="961"/>
      <c r="E735" s="900" t="s">
        <v>608</v>
      </c>
      <c r="F735" s="901"/>
      <c r="G735" s="901"/>
      <c r="H735" s="902"/>
      <c r="I735" s="906" t="s">
        <v>608</v>
      </c>
      <c r="J735" s="937"/>
      <c r="K735" s="907"/>
      <c r="L735" s="907"/>
      <c r="M735" s="908"/>
      <c r="N735" s="932" t="s">
        <v>608</v>
      </c>
      <c r="O735" s="912"/>
      <c r="P735" s="912"/>
      <c r="Q735" s="913"/>
    </row>
    <row r="736" spans="1:17">
      <c r="A736" s="1124"/>
      <c r="B736" s="1130"/>
      <c r="C736" s="1137"/>
      <c r="D736" s="948"/>
      <c r="E736" s="900" t="s">
        <v>608</v>
      </c>
      <c r="F736" s="901"/>
      <c r="G736" s="901"/>
      <c r="H736" s="902"/>
      <c r="I736" s="906" t="s">
        <v>608</v>
      </c>
      <c r="J736" s="937"/>
      <c r="K736" s="907"/>
      <c r="L736" s="907"/>
      <c r="M736" s="908"/>
      <c r="N736" s="932" t="s">
        <v>608</v>
      </c>
      <c r="O736" s="912"/>
      <c r="P736" s="912"/>
      <c r="Q736" s="913"/>
    </row>
    <row r="737" spans="1:17">
      <c r="A737" s="1124"/>
      <c r="B737" s="1130"/>
      <c r="C737" s="1137"/>
      <c r="D737" s="948"/>
      <c r="E737" s="900" t="s">
        <v>608</v>
      </c>
      <c r="F737" s="901"/>
      <c r="G737" s="901"/>
      <c r="H737" s="902"/>
      <c r="I737" s="906" t="s">
        <v>608</v>
      </c>
      <c r="J737" s="937"/>
      <c r="K737" s="907"/>
      <c r="L737" s="907"/>
      <c r="M737" s="908"/>
      <c r="N737" s="932" t="s">
        <v>608</v>
      </c>
      <c r="O737" s="912"/>
      <c r="P737" s="912"/>
      <c r="Q737" s="913"/>
    </row>
    <row r="738" spans="1:17">
      <c r="A738" s="1124"/>
      <c r="B738" s="1130"/>
      <c r="C738" s="1137"/>
      <c r="D738" s="948"/>
      <c r="E738" s="900" t="s">
        <v>608</v>
      </c>
      <c r="F738" s="901"/>
      <c r="G738" s="901"/>
      <c r="H738" s="902"/>
      <c r="I738" s="906" t="s">
        <v>608</v>
      </c>
      <c r="J738" s="937"/>
      <c r="K738" s="907"/>
      <c r="L738" s="907"/>
      <c r="M738" s="908"/>
      <c r="N738" s="932" t="s">
        <v>608</v>
      </c>
      <c r="O738" s="912"/>
      <c r="P738" s="912"/>
      <c r="Q738" s="913"/>
    </row>
    <row r="739" spans="1:17" ht="15.75" thickBot="1">
      <c r="A739" s="1124"/>
      <c r="B739" s="1159"/>
      <c r="C739" s="1137"/>
      <c r="D739" s="972"/>
      <c r="E739" s="903" t="s">
        <v>608</v>
      </c>
      <c r="F739" s="904"/>
      <c r="G739" s="904"/>
      <c r="H739" s="905"/>
      <c r="I739" s="909" t="s">
        <v>608</v>
      </c>
      <c r="J739" s="938"/>
      <c r="K739" s="910"/>
      <c r="L739" s="910"/>
      <c r="M739" s="911"/>
      <c r="N739" s="933" t="s">
        <v>608</v>
      </c>
      <c r="O739" s="914"/>
      <c r="P739" s="914"/>
      <c r="Q739" s="915"/>
    </row>
    <row r="740" spans="1:17">
      <c r="A740" s="1124">
        <v>9</v>
      </c>
      <c r="B740" s="1129" t="s">
        <v>703</v>
      </c>
      <c r="C740" s="1137"/>
      <c r="D740" s="961"/>
      <c r="E740" s="900" t="s">
        <v>608</v>
      </c>
      <c r="F740" s="901"/>
      <c r="G740" s="901"/>
      <c r="H740" s="902"/>
      <c r="I740" s="906" t="s">
        <v>608</v>
      </c>
      <c r="J740" s="937"/>
      <c r="K740" s="907"/>
      <c r="L740" s="907"/>
      <c r="M740" s="908"/>
      <c r="N740" s="932" t="s">
        <v>608</v>
      </c>
      <c r="O740" s="912"/>
      <c r="P740" s="912"/>
      <c r="Q740" s="913"/>
    </row>
    <row r="741" spans="1:17">
      <c r="A741" s="1124"/>
      <c r="B741" s="1130"/>
      <c r="C741" s="1137"/>
      <c r="D741" s="948"/>
      <c r="E741" s="900" t="s">
        <v>608</v>
      </c>
      <c r="F741" s="901"/>
      <c r="G741" s="901"/>
      <c r="H741" s="902"/>
      <c r="I741" s="906" t="s">
        <v>608</v>
      </c>
      <c r="J741" s="937"/>
      <c r="K741" s="907"/>
      <c r="L741" s="907"/>
      <c r="M741" s="908"/>
      <c r="N741" s="932" t="s">
        <v>608</v>
      </c>
      <c r="O741" s="912"/>
      <c r="P741" s="912"/>
      <c r="Q741" s="913"/>
    </row>
    <row r="742" spans="1:17">
      <c r="A742" s="1124"/>
      <c r="B742" s="1130"/>
      <c r="C742" s="1137"/>
      <c r="D742" s="948"/>
      <c r="E742" s="900" t="s">
        <v>608</v>
      </c>
      <c r="F742" s="901"/>
      <c r="G742" s="901"/>
      <c r="H742" s="902"/>
      <c r="I742" s="906" t="s">
        <v>608</v>
      </c>
      <c r="J742" s="937"/>
      <c r="K742" s="907"/>
      <c r="L742" s="907"/>
      <c r="M742" s="908"/>
      <c r="N742" s="932" t="s">
        <v>608</v>
      </c>
      <c r="O742" s="912"/>
      <c r="P742" s="912"/>
      <c r="Q742" s="913"/>
    </row>
    <row r="743" spans="1:17">
      <c r="A743" s="1124"/>
      <c r="B743" s="1130"/>
      <c r="C743" s="1137"/>
      <c r="D743" s="948"/>
      <c r="E743" s="900" t="s">
        <v>608</v>
      </c>
      <c r="F743" s="901"/>
      <c r="G743" s="901"/>
      <c r="H743" s="902"/>
      <c r="I743" s="906" t="s">
        <v>608</v>
      </c>
      <c r="J743" s="937"/>
      <c r="K743" s="907"/>
      <c r="L743" s="907"/>
      <c r="M743" s="908"/>
      <c r="N743" s="932" t="s">
        <v>608</v>
      </c>
      <c r="O743" s="912"/>
      <c r="P743" s="912"/>
      <c r="Q743" s="913"/>
    </row>
    <row r="744" spans="1:17" ht="15.75" thickBot="1">
      <c r="A744" s="1124"/>
      <c r="B744" s="1159"/>
      <c r="C744" s="1137"/>
      <c r="D744" s="972"/>
      <c r="E744" s="903" t="s">
        <v>608</v>
      </c>
      <c r="F744" s="904"/>
      <c r="G744" s="904"/>
      <c r="H744" s="905"/>
      <c r="I744" s="909" t="s">
        <v>608</v>
      </c>
      <c r="J744" s="938"/>
      <c r="K744" s="910"/>
      <c r="L744" s="910"/>
      <c r="M744" s="911"/>
      <c r="N744" s="933" t="s">
        <v>608</v>
      </c>
      <c r="O744" s="914"/>
      <c r="P744" s="914"/>
      <c r="Q744" s="915"/>
    </row>
    <row r="745" spans="1:17">
      <c r="A745" s="1124">
        <v>10</v>
      </c>
      <c r="B745" s="1129" t="s">
        <v>704</v>
      </c>
      <c r="C745" s="1137"/>
      <c r="D745" s="961"/>
      <c r="E745" s="900" t="s">
        <v>608</v>
      </c>
      <c r="F745" s="901"/>
      <c r="G745" s="901"/>
      <c r="H745" s="902"/>
      <c r="I745" s="906" t="s">
        <v>608</v>
      </c>
      <c r="J745" s="937"/>
      <c r="K745" s="907"/>
      <c r="L745" s="907"/>
      <c r="M745" s="908"/>
      <c r="N745" s="932" t="s">
        <v>608</v>
      </c>
      <c r="O745" s="912"/>
      <c r="P745" s="912"/>
      <c r="Q745" s="913"/>
    </row>
    <row r="746" spans="1:17">
      <c r="A746" s="1124"/>
      <c r="B746" s="1130"/>
      <c r="C746" s="1137"/>
      <c r="D746" s="948"/>
      <c r="E746" s="900"/>
      <c r="F746" s="901"/>
      <c r="G746" s="901"/>
      <c r="H746" s="902"/>
      <c r="I746" s="906" t="s">
        <v>608</v>
      </c>
      <c r="J746" s="937"/>
      <c r="K746" s="907"/>
      <c r="L746" s="907"/>
      <c r="M746" s="908"/>
      <c r="N746" s="932" t="s">
        <v>608</v>
      </c>
      <c r="O746" s="912"/>
      <c r="P746" s="912"/>
      <c r="Q746" s="913"/>
    </row>
    <row r="747" spans="1:17">
      <c r="A747" s="1124"/>
      <c r="B747" s="1130"/>
      <c r="C747" s="1137"/>
      <c r="D747" s="948"/>
      <c r="E747" s="900" t="s">
        <v>608</v>
      </c>
      <c r="F747" s="901"/>
      <c r="G747" s="901"/>
      <c r="H747" s="902"/>
      <c r="I747" s="906" t="s">
        <v>608</v>
      </c>
      <c r="J747" s="937"/>
      <c r="K747" s="907"/>
      <c r="L747" s="907"/>
      <c r="M747" s="908"/>
      <c r="N747" s="932" t="s">
        <v>608</v>
      </c>
      <c r="O747" s="912"/>
      <c r="P747" s="912"/>
      <c r="Q747" s="913"/>
    </row>
    <row r="748" spans="1:17">
      <c r="A748" s="1124"/>
      <c r="B748" s="1130"/>
      <c r="C748" s="1137"/>
      <c r="D748" s="948"/>
      <c r="E748" s="900" t="s">
        <v>608</v>
      </c>
      <c r="F748" s="901"/>
      <c r="G748" s="901"/>
      <c r="H748" s="902"/>
      <c r="I748" s="906" t="s">
        <v>608</v>
      </c>
      <c r="J748" s="937"/>
      <c r="K748" s="907"/>
      <c r="L748" s="907"/>
      <c r="M748" s="908"/>
      <c r="N748" s="932" t="s">
        <v>608</v>
      </c>
      <c r="O748" s="912"/>
      <c r="P748" s="912"/>
      <c r="Q748" s="913"/>
    </row>
    <row r="749" spans="1:17" ht="15.75" thickBot="1">
      <c r="A749" s="1124"/>
      <c r="B749" s="1159"/>
      <c r="C749" s="1137"/>
      <c r="D749" s="972"/>
      <c r="E749" s="903" t="s">
        <v>608</v>
      </c>
      <c r="F749" s="904"/>
      <c r="G749" s="904"/>
      <c r="H749" s="905"/>
      <c r="I749" s="909" t="s">
        <v>608</v>
      </c>
      <c r="J749" s="938"/>
      <c r="K749" s="910"/>
      <c r="L749" s="910"/>
      <c r="M749" s="911"/>
      <c r="N749" s="933" t="s">
        <v>608</v>
      </c>
      <c r="O749" s="914"/>
      <c r="P749" s="914"/>
      <c r="Q749" s="915"/>
    </row>
    <row r="750" spans="1:17">
      <c r="A750" s="1124">
        <v>11</v>
      </c>
      <c r="B750" s="1129" t="s">
        <v>705</v>
      </c>
      <c r="C750" s="1137"/>
      <c r="D750" s="961"/>
      <c r="E750" s="900" t="s">
        <v>608</v>
      </c>
      <c r="F750" s="901"/>
      <c r="G750" s="901"/>
      <c r="H750" s="902"/>
      <c r="I750" s="906" t="s">
        <v>608</v>
      </c>
      <c r="J750" s="937"/>
      <c r="K750" s="907"/>
      <c r="L750" s="907"/>
      <c r="M750" s="908"/>
      <c r="N750" s="932" t="s">
        <v>608</v>
      </c>
      <c r="O750" s="912"/>
      <c r="P750" s="912"/>
      <c r="Q750" s="913"/>
    </row>
    <row r="751" spans="1:17">
      <c r="A751" s="1124"/>
      <c r="B751" s="1130"/>
      <c r="C751" s="1137"/>
      <c r="D751" s="948"/>
      <c r="E751" s="900"/>
      <c r="F751" s="901"/>
      <c r="G751" s="901"/>
      <c r="H751" s="902"/>
      <c r="I751" s="906" t="s">
        <v>608</v>
      </c>
      <c r="J751" s="937"/>
      <c r="K751" s="907"/>
      <c r="L751" s="907"/>
      <c r="M751" s="908"/>
      <c r="N751" s="932" t="s">
        <v>608</v>
      </c>
      <c r="O751" s="912"/>
      <c r="P751" s="912"/>
      <c r="Q751" s="913"/>
    </row>
    <row r="752" spans="1:17">
      <c r="A752" s="1124"/>
      <c r="B752" s="1130"/>
      <c r="C752" s="1137"/>
      <c r="D752" s="948"/>
      <c r="E752" s="900" t="s">
        <v>608</v>
      </c>
      <c r="F752" s="901"/>
      <c r="G752" s="901"/>
      <c r="H752" s="902"/>
      <c r="I752" s="906" t="s">
        <v>608</v>
      </c>
      <c r="J752" s="937"/>
      <c r="K752" s="907"/>
      <c r="L752" s="907"/>
      <c r="M752" s="908"/>
      <c r="N752" s="932" t="s">
        <v>608</v>
      </c>
      <c r="O752" s="912"/>
      <c r="P752" s="912"/>
      <c r="Q752" s="913"/>
    </row>
    <row r="753" spans="1:17">
      <c r="A753" s="1124"/>
      <c r="B753" s="1130"/>
      <c r="C753" s="1137"/>
      <c r="D753" s="948"/>
      <c r="E753" s="900" t="s">
        <v>608</v>
      </c>
      <c r="F753" s="901"/>
      <c r="G753" s="901"/>
      <c r="H753" s="902"/>
      <c r="I753" s="906" t="s">
        <v>608</v>
      </c>
      <c r="J753" s="937"/>
      <c r="K753" s="907"/>
      <c r="L753" s="907"/>
      <c r="M753" s="908"/>
      <c r="N753" s="932" t="s">
        <v>608</v>
      </c>
      <c r="O753" s="912"/>
      <c r="P753" s="912"/>
      <c r="Q753" s="913"/>
    </row>
    <row r="754" spans="1:17" ht="15.75" thickBot="1">
      <c r="A754" s="1124"/>
      <c r="B754" s="1159"/>
      <c r="C754" s="1137"/>
      <c r="D754" s="972"/>
      <c r="E754" s="903" t="s">
        <v>608</v>
      </c>
      <c r="F754" s="904"/>
      <c r="G754" s="904"/>
      <c r="H754" s="905"/>
      <c r="I754" s="909" t="s">
        <v>608</v>
      </c>
      <c r="J754" s="938"/>
      <c r="K754" s="910"/>
      <c r="L754" s="910"/>
      <c r="M754" s="911"/>
      <c r="N754" s="933" t="s">
        <v>608</v>
      </c>
      <c r="O754" s="914"/>
      <c r="P754" s="914"/>
      <c r="Q754" s="915"/>
    </row>
    <row r="755" spans="1:17">
      <c r="A755" s="1124">
        <v>12</v>
      </c>
      <c r="B755" s="1129" t="s">
        <v>706</v>
      </c>
      <c r="C755" s="1137"/>
      <c r="D755" s="961"/>
      <c r="E755" s="900" t="s">
        <v>608</v>
      </c>
      <c r="F755" s="901"/>
      <c r="G755" s="901"/>
      <c r="H755" s="902"/>
      <c r="I755" s="906" t="s">
        <v>608</v>
      </c>
      <c r="J755" s="937"/>
      <c r="K755" s="907"/>
      <c r="L755" s="907"/>
      <c r="M755" s="908"/>
      <c r="N755" s="932" t="s">
        <v>608</v>
      </c>
      <c r="O755" s="912"/>
      <c r="P755" s="912"/>
      <c r="Q755" s="913"/>
    </row>
    <row r="756" spans="1:17">
      <c r="A756" s="1124"/>
      <c r="B756" s="1130"/>
      <c r="C756" s="1137"/>
      <c r="D756" s="948"/>
      <c r="E756" s="900"/>
      <c r="F756" s="901"/>
      <c r="G756" s="901"/>
      <c r="H756" s="902"/>
      <c r="I756" s="906" t="s">
        <v>608</v>
      </c>
      <c r="J756" s="937"/>
      <c r="K756" s="907"/>
      <c r="L756" s="907"/>
      <c r="M756" s="908"/>
      <c r="N756" s="932" t="s">
        <v>608</v>
      </c>
      <c r="O756" s="912"/>
      <c r="P756" s="912"/>
      <c r="Q756" s="913"/>
    </row>
    <row r="757" spans="1:17">
      <c r="A757" s="1124"/>
      <c r="B757" s="1130"/>
      <c r="C757" s="1137"/>
      <c r="D757" s="948"/>
      <c r="E757" s="900" t="s">
        <v>608</v>
      </c>
      <c r="F757" s="901"/>
      <c r="G757" s="901"/>
      <c r="H757" s="902"/>
      <c r="I757" s="906" t="s">
        <v>608</v>
      </c>
      <c r="J757" s="937"/>
      <c r="K757" s="907"/>
      <c r="L757" s="907"/>
      <c r="M757" s="908"/>
      <c r="N757" s="932" t="s">
        <v>608</v>
      </c>
      <c r="O757" s="912"/>
      <c r="P757" s="912"/>
      <c r="Q757" s="913"/>
    </row>
    <row r="758" spans="1:17">
      <c r="A758" s="1124"/>
      <c r="B758" s="1130"/>
      <c r="C758" s="1137"/>
      <c r="D758" s="948"/>
      <c r="E758" s="900" t="s">
        <v>608</v>
      </c>
      <c r="F758" s="901"/>
      <c r="G758" s="901"/>
      <c r="H758" s="902"/>
      <c r="I758" s="906" t="s">
        <v>608</v>
      </c>
      <c r="J758" s="937"/>
      <c r="K758" s="907"/>
      <c r="L758" s="907"/>
      <c r="M758" s="908"/>
      <c r="N758" s="932" t="s">
        <v>608</v>
      </c>
      <c r="O758" s="912"/>
      <c r="P758" s="912"/>
      <c r="Q758" s="913"/>
    </row>
    <row r="759" spans="1:17" ht="15.75" thickBot="1">
      <c r="A759" s="1124"/>
      <c r="B759" s="1159"/>
      <c r="C759" s="1137"/>
      <c r="D759" s="972"/>
      <c r="E759" s="903" t="s">
        <v>608</v>
      </c>
      <c r="F759" s="904"/>
      <c r="G759" s="904"/>
      <c r="H759" s="905"/>
      <c r="I759" s="909" t="s">
        <v>608</v>
      </c>
      <c r="J759" s="938"/>
      <c r="K759" s="910"/>
      <c r="L759" s="910"/>
      <c r="M759" s="911"/>
      <c r="N759" s="933" t="s">
        <v>608</v>
      </c>
      <c r="O759" s="914"/>
      <c r="P759" s="914"/>
      <c r="Q759" s="915"/>
    </row>
    <row r="760" spans="1:17">
      <c r="A760" s="1124">
        <v>13</v>
      </c>
      <c r="B760" s="1129" t="s">
        <v>707</v>
      </c>
      <c r="C760" s="1137"/>
      <c r="D760" s="961"/>
      <c r="E760" s="900" t="s">
        <v>608</v>
      </c>
      <c r="F760" s="901"/>
      <c r="G760" s="901"/>
      <c r="H760" s="902"/>
      <c r="I760" s="906" t="s">
        <v>608</v>
      </c>
      <c r="J760" s="937"/>
      <c r="K760" s="907"/>
      <c r="L760" s="907"/>
      <c r="M760" s="908"/>
      <c r="N760" s="932" t="s">
        <v>608</v>
      </c>
      <c r="O760" s="912"/>
      <c r="P760" s="912"/>
      <c r="Q760" s="913"/>
    </row>
    <row r="761" spans="1:17">
      <c r="A761" s="1124"/>
      <c r="B761" s="1130"/>
      <c r="C761" s="1137"/>
      <c r="D761" s="948"/>
      <c r="E761" s="900"/>
      <c r="F761" s="901"/>
      <c r="G761" s="901"/>
      <c r="H761" s="902"/>
      <c r="I761" s="906" t="s">
        <v>608</v>
      </c>
      <c r="J761" s="937"/>
      <c r="K761" s="907"/>
      <c r="L761" s="907"/>
      <c r="M761" s="908"/>
      <c r="N761" s="932" t="s">
        <v>608</v>
      </c>
      <c r="O761" s="912"/>
      <c r="P761" s="912"/>
      <c r="Q761" s="913"/>
    </row>
    <row r="762" spans="1:17">
      <c r="A762" s="1124"/>
      <c r="B762" s="1130"/>
      <c r="C762" s="1137"/>
      <c r="D762" s="948"/>
      <c r="E762" s="900" t="s">
        <v>608</v>
      </c>
      <c r="F762" s="901"/>
      <c r="G762" s="901"/>
      <c r="H762" s="902"/>
      <c r="I762" s="906" t="s">
        <v>608</v>
      </c>
      <c r="J762" s="937"/>
      <c r="K762" s="907"/>
      <c r="L762" s="907"/>
      <c r="M762" s="908"/>
      <c r="N762" s="932" t="s">
        <v>608</v>
      </c>
      <c r="O762" s="912"/>
      <c r="P762" s="912"/>
      <c r="Q762" s="913"/>
    </row>
    <row r="763" spans="1:17">
      <c r="A763" s="1124"/>
      <c r="B763" s="1130"/>
      <c r="C763" s="1137"/>
      <c r="D763" s="948"/>
      <c r="E763" s="900" t="s">
        <v>608</v>
      </c>
      <c r="F763" s="901"/>
      <c r="G763" s="901"/>
      <c r="H763" s="902"/>
      <c r="I763" s="906" t="s">
        <v>608</v>
      </c>
      <c r="J763" s="937"/>
      <c r="K763" s="907"/>
      <c r="L763" s="907"/>
      <c r="M763" s="908"/>
      <c r="N763" s="932" t="s">
        <v>608</v>
      </c>
      <c r="O763" s="912"/>
      <c r="P763" s="912"/>
      <c r="Q763" s="913"/>
    </row>
    <row r="764" spans="1:17" ht="15.75" thickBot="1">
      <c r="A764" s="1124"/>
      <c r="B764" s="1159"/>
      <c r="C764" s="1137"/>
      <c r="D764" s="972"/>
      <c r="E764" s="903" t="s">
        <v>608</v>
      </c>
      <c r="F764" s="904"/>
      <c r="G764" s="904"/>
      <c r="H764" s="905"/>
      <c r="I764" s="909" t="s">
        <v>608</v>
      </c>
      <c r="J764" s="938"/>
      <c r="K764" s="910"/>
      <c r="L764" s="910"/>
      <c r="M764" s="911"/>
      <c r="N764" s="933" t="s">
        <v>608</v>
      </c>
      <c r="O764" s="914"/>
      <c r="P764" s="914"/>
      <c r="Q764" s="915"/>
    </row>
    <row r="765" spans="1:17">
      <c r="A765" s="1124">
        <v>14</v>
      </c>
      <c r="B765" s="1129" t="s">
        <v>708</v>
      </c>
      <c r="C765" s="1137"/>
      <c r="D765" s="961"/>
      <c r="E765" s="900" t="s">
        <v>608</v>
      </c>
      <c r="F765" s="901"/>
      <c r="G765" s="901"/>
      <c r="H765" s="902"/>
      <c r="I765" s="906" t="s">
        <v>608</v>
      </c>
      <c r="J765" s="937"/>
      <c r="K765" s="907"/>
      <c r="L765" s="907"/>
      <c r="M765" s="908"/>
      <c r="N765" s="932" t="s">
        <v>608</v>
      </c>
      <c r="O765" s="912"/>
      <c r="P765" s="912"/>
      <c r="Q765" s="913"/>
    </row>
    <row r="766" spans="1:17">
      <c r="A766" s="1124"/>
      <c r="B766" s="1130"/>
      <c r="C766" s="1137"/>
      <c r="D766" s="948"/>
      <c r="E766" s="900"/>
      <c r="F766" s="901"/>
      <c r="G766" s="901"/>
      <c r="H766" s="902"/>
      <c r="I766" s="906" t="s">
        <v>608</v>
      </c>
      <c r="J766" s="937"/>
      <c r="K766" s="907"/>
      <c r="L766" s="907"/>
      <c r="M766" s="908"/>
      <c r="N766" s="932" t="s">
        <v>608</v>
      </c>
      <c r="O766" s="912"/>
      <c r="P766" s="912"/>
      <c r="Q766" s="913"/>
    </row>
    <row r="767" spans="1:17">
      <c r="A767" s="1124"/>
      <c r="B767" s="1130"/>
      <c r="C767" s="1137"/>
      <c r="D767" s="948"/>
      <c r="E767" s="900" t="s">
        <v>608</v>
      </c>
      <c r="F767" s="901"/>
      <c r="G767" s="901"/>
      <c r="H767" s="902"/>
      <c r="I767" s="906" t="s">
        <v>608</v>
      </c>
      <c r="J767" s="937"/>
      <c r="K767" s="907"/>
      <c r="L767" s="907"/>
      <c r="M767" s="908"/>
      <c r="N767" s="932" t="s">
        <v>608</v>
      </c>
      <c r="O767" s="912"/>
      <c r="P767" s="912"/>
      <c r="Q767" s="913"/>
    </row>
    <row r="768" spans="1:17">
      <c r="A768" s="1124"/>
      <c r="B768" s="1130"/>
      <c r="C768" s="1137"/>
      <c r="D768" s="948"/>
      <c r="E768" s="900" t="s">
        <v>608</v>
      </c>
      <c r="F768" s="901"/>
      <c r="G768" s="901"/>
      <c r="H768" s="902"/>
      <c r="I768" s="906" t="s">
        <v>608</v>
      </c>
      <c r="J768" s="937"/>
      <c r="K768" s="907"/>
      <c r="L768" s="907"/>
      <c r="M768" s="908"/>
      <c r="N768" s="932" t="s">
        <v>608</v>
      </c>
      <c r="O768" s="912"/>
      <c r="P768" s="912"/>
      <c r="Q768" s="913"/>
    </row>
    <row r="769" spans="1:17" ht="15.75" thickBot="1">
      <c r="A769" s="1124"/>
      <c r="B769" s="1159"/>
      <c r="C769" s="1137"/>
      <c r="D769" s="972"/>
      <c r="E769" s="903" t="s">
        <v>608</v>
      </c>
      <c r="F769" s="904"/>
      <c r="G769" s="904"/>
      <c r="H769" s="905"/>
      <c r="I769" s="909" t="s">
        <v>608</v>
      </c>
      <c r="J769" s="938"/>
      <c r="K769" s="910"/>
      <c r="L769" s="910"/>
      <c r="M769" s="911"/>
      <c r="N769" s="933" t="s">
        <v>608</v>
      </c>
      <c r="O769" s="914"/>
      <c r="P769" s="914"/>
      <c r="Q769" s="915"/>
    </row>
    <row r="770" spans="1:17">
      <c r="A770" s="1124">
        <v>15</v>
      </c>
      <c r="B770" s="1129" t="s">
        <v>709</v>
      </c>
      <c r="C770" s="1137"/>
      <c r="D770" s="961"/>
      <c r="E770" s="900" t="s">
        <v>608</v>
      </c>
      <c r="F770" s="901"/>
      <c r="G770" s="901"/>
      <c r="H770" s="902"/>
      <c r="I770" s="906" t="s">
        <v>608</v>
      </c>
      <c r="J770" s="937"/>
      <c r="K770" s="907"/>
      <c r="L770" s="907"/>
      <c r="M770" s="908"/>
      <c r="N770" s="932" t="s">
        <v>608</v>
      </c>
      <c r="O770" s="912"/>
      <c r="P770" s="912"/>
      <c r="Q770" s="913"/>
    </row>
    <row r="771" spans="1:17">
      <c r="A771" s="1124"/>
      <c r="B771" s="1130"/>
      <c r="C771" s="1137"/>
      <c r="D771" s="948"/>
      <c r="E771" s="900"/>
      <c r="F771" s="901"/>
      <c r="G771" s="901"/>
      <c r="H771" s="902"/>
      <c r="I771" s="906" t="s">
        <v>608</v>
      </c>
      <c r="J771" s="937"/>
      <c r="K771" s="907"/>
      <c r="L771" s="907"/>
      <c r="M771" s="908"/>
      <c r="N771" s="932" t="s">
        <v>608</v>
      </c>
      <c r="O771" s="912"/>
      <c r="P771" s="912"/>
      <c r="Q771" s="913"/>
    </row>
    <row r="772" spans="1:17">
      <c r="A772" s="1124"/>
      <c r="B772" s="1130"/>
      <c r="C772" s="1137"/>
      <c r="D772" s="948"/>
      <c r="E772" s="900" t="s">
        <v>608</v>
      </c>
      <c r="F772" s="901"/>
      <c r="G772" s="901"/>
      <c r="H772" s="902"/>
      <c r="I772" s="906" t="s">
        <v>608</v>
      </c>
      <c r="J772" s="937"/>
      <c r="K772" s="907"/>
      <c r="L772" s="907"/>
      <c r="M772" s="908"/>
      <c r="N772" s="932" t="s">
        <v>608</v>
      </c>
      <c r="O772" s="912"/>
      <c r="P772" s="912"/>
      <c r="Q772" s="913"/>
    </row>
    <row r="773" spans="1:17">
      <c r="A773" s="1124"/>
      <c r="B773" s="1130"/>
      <c r="C773" s="1137"/>
      <c r="D773" s="948"/>
      <c r="E773" s="900" t="s">
        <v>608</v>
      </c>
      <c r="F773" s="901"/>
      <c r="G773" s="901"/>
      <c r="H773" s="902"/>
      <c r="I773" s="906" t="s">
        <v>608</v>
      </c>
      <c r="J773" s="937"/>
      <c r="K773" s="907"/>
      <c r="L773" s="907"/>
      <c r="M773" s="908"/>
      <c r="N773" s="932" t="s">
        <v>608</v>
      </c>
      <c r="O773" s="912"/>
      <c r="P773" s="912"/>
      <c r="Q773" s="913"/>
    </row>
    <row r="774" spans="1:17" ht="15.75" thickBot="1">
      <c r="A774" s="1124"/>
      <c r="B774" s="1159"/>
      <c r="C774" s="1137"/>
      <c r="D774" s="972"/>
      <c r="E774" s="903" t="s">
        <v>608</v>
      </c>
      <c r="F774" s="904"/>
      <c r="G774" s="904"/>
      <c r="H774" s="905"/>
      <c r="I774" s="909" t="s">
        <v>608</v>
      </c>
      <c r="J774" s="938"/>
      <c r="K774" s="910"/>
      <c r="L774" s="910"/>
      <c r="M774" s="911"/>
      <c r="N774" s="933" t="s">
        <v>608</v>
      </c>
      <c r="O774" s="914"/>
      <c r="P774" s="914"/>
      <c r="Q774" s="915"/>
    </row>
    <row r="775" spans="1:17">
      <c r="A775" s="1124">
        <v>16</v>
      </c>
      <c r="B775" s="1129" t="s">
        <v>710</v>
      </c>
      <c r="C775" s="1137"/>
      <c r="D775" s="961"/>
      <c r="E775" s="900" t="s">
        <v>608</v>
      </c>
      <c r="F775" s="901"/>
      <c r="G775" s="901"/>
      <c r="H775" s="902"/>
      <c r="I775" s="906" t="s">
        <v>608</v>
      </c>
      <c r="J775" s="937"/>
      <c r="K775" s="907"/>
      <c r="L775" s="907"/>
      <c r="M775" s="908"/>
      <c r="N775" s="932" t="s">
        <v>608</v>
      </c>
      <c r="O775" s="912"/>
      <c r="P775" s="912"/>
      <c r="Q775" s="913"/>
    </row>
    <row r="776" spans="1:17">
      <c r="A776" s="1124"/>
      <c r="B776" s="1130"/>
      <c r="C776" s="1137"/>
      <c r="D776" s="948"/>
      <c r="E776" s="900"/>
      <c r="F776" s="901"/>
      <c r="G776" s="901"/>
      <c r="H776" s="902"/>
      <c r="I776" s="906" t="s">
        <v>608</v>
      </c>
      <c r="J776" s="937"/>
      <c r="K776" s="907"/>
      <c r="L776" s="907"/>
      <c r="M776" s="908"/>
      <c r="N776" s="932" t="s">
        <v>608</v>
      </c>
      <c r="O776" s="912"/>
      <c r="P776" s="912"/>
      <c r="Q776" s="913"/>
    </row>
    <row r="777" spans="1:17">
      <c r="A777" s="1124"/>
      <c r="B777" s="1130"/>
      <c r="C777" s="1137"/>
      <c r="D777" s="948"/>
      <c r="E777" s="900" t="s">
        <v>608</v>
      </c>
      <c r="F777" s="901"/>
      <c r="G777" s="901"/>
      <c r="H777" s="902"/>
      <c r="I777" s="906" t="s">
        <v>608</v>
      </c>
      <c r="J777" s="937"/>
      <c r="K777" s="907"/>
      <c r="L777" s="907"/>
      <c r="M777" s="908"/>
      <c r="N777" s="932" t="s">
        <v>608</v>
      </c>
      <c r="O777" s="912"/>
      <c r="P777" s="912"/>
      <c r="Q777" s="913"/>
    </row>
    <row r="778" spans="1:17">
      <c r="A778" s="1124"/>
      <c r="B778" s="1130"/>
      <c r="C778" s="1137"/>
      <c r="D778" s="948"/>
      <c r="E778" s="900" t="s">
        <v>608</v>
      </c>
      <c r="F778" s="901"/>
      <c r="G778" s="901"/>
      <c r="H778" s="902"/>
      <c r="I778" s="906" t="s">
        <v>608</v>
      </c>
      <c r="J778" s="937"/>
      <c r="K778" s="907"/>
      <c r="L778" s="907"/>
      <c r="M778" s="908"/>
      <c r="N778" s="932" t="s">
        <v>608</v>
      </c>
      <c r="O778" s="912"/>
      <c r="P778" s="912"/>
      <c r="Q778" s="913"/>
    </row>
    <row r="779" spans="1:17" ht="15.75" thickBot="1">
      <c r="A779" s="1124"/>
      <c r="B779" s="1159"/>
      <c r="C779" s="1137"/>
      <c r="D779" s="972"/>
      <c r="E779" s="903" t="s">
        <v>608</v>
      </c>
      <c r="F779" s="904"/>
      <c r="G779" s="904"/>
      <c r="H779" s="905"/>
      <c r="I779" s="909" t="s">
        <v>608</v>
      </c>
      <c r="J779" s="938"/>
      <c r="K779" s="910"/>
      <c r="L779" s="910"/>
      <c r="M779" s="911"/>
      <c r="N779" s="933" t="s">
        <v>608</v>
      </c>
      <c r="O779" s="914"/>
      <c r="P779" s="914"/>
      <c r="Q779" s="915"/>
    </row>
    <row r="780" spans="1:17">
      <c r="A780" s="1124">
        <v>17</v>
      </c>
      <c r="B780" s="1129" t="s">
        <v>711</v>
      </c>
      <c r="C780" s="1137"/>
      <c r="D780" s="961"/>
      <c r="E780" s="900" t="s">
        <v>608</v>
      </c>
      <c r="F780" s="901"/>
      <c r="G780" s="901"/>
      <c r="H780" s="902"/>
      <c r="I780" s="906" t="s">
        <v>608</v>
      </c>
      <c r="J780" s="937"/>
      <c r="K780" s="907"/>
      <c r="L780" s="907"/>
      <c r="M780" s="908"/>
      <c r="N780" s="932" t="s">
        <v>608</v>
      </c>
      <c r="O780" s="912"/>
      <c r="P780" s="912"/>
      <c r="Q780" s="913"/>
    </row>
    <row r="781" spans="1:17">
      <c r="A781" s="1124"/>
      <c r="B781" s="1130"/>
      <c r="C781" s="1137"/>
      <c r="D781" s="948"/>
      <c r="E781" s="900"/>
      <c r="F781" s="901"/>
      <c r="G781" s="901"/>
      <c r="H781" s="902"/>
      <c r="I781" s="906" t="s">
        <v>608</v>
      </c>
      <c r="J781" s="937"/>
      <c r="K781" s="907"/>
      <c r="L781" s="907"/>
      <c r="M781" s="908"/>
      <c r="N781" s="932" t="s">
        <v>608</v>
      </c>
      <c r="O781" s="912"/>
      <c r="P781" s="912"/>
      <c r="Q781" s="913"/>
    </row>
    <row r="782" spans="1:17">
      <c r="A782" s="1124"/>
      <c r="B782" s="1130"/>
      <c r="C782" s="1137"/>
      <c r="D782" s="948"/>
      <c r="E782" s="900" t="s">
        <v>608</v>
      </c>
      <c r="F782" s="901"/>
      <c r="G782" s="901"/>
      <c r="H782" s="902"/>
      <c r="I782" s="906" t="s">
        <v>608</v>
      </c>
      <c r="J782" s="937"/>
      <c r="K782" s="907"/>
      <c r="L782" s="907"/>
      <c r="M782" s="908"/>
      <c r="N782" s="932" t="s">
        <v>608</v>
      </c>
      <c r="O782" s="912"/>
      <c r="P782" s="912"/>
      <c r="Q782" s="913"/>
    </row>
    <row r="783" spans="1:17">
      <c r="A783" s="1124"/>
      <c r="B783" s="1130"/>
      <c r="C783" s="1137"/>
      <c r="D783" s="948"/>
      <c r="E783" s="900" t="s">
        <v>608</v>
      </c>
      <c r="F783" s="901"/>
      <c r="G783" s="901"/>
      <c r="H783" s="902"/>
      <c r="I783" s="906" t="s">
        <v>608</v>
      </c>
      <c r="J783" s="937"/>
      <c r="K783" s="907"/>
      <c r="L783" s="907"/>
      <c r="M783" s="908"/>
      <c r="N783" s="932" t="s">
        <v>608</v>
      </c>
      <c r="O783" s="912"/>
      <c r="P783" s="912"/>
      <c r="Q783" s="913"/>
    </row>
    <row r="784" spans="1:17" ht="15.75" thickBot="1">
      <c r="A784" s="1124"/>
      <c r="B784" s="1159"/>
      <c r="C784" s="1137"/>
      <c r="D784" s="972"/>
      <c r="E784" s="903" t="s">
        <v>608</v>
      </c>
      <c r="F784" s="904"/>
      <c r="G784" s="904"/>
      <c r="H784" s="905"/>
      <c r="I784" s="909" t="s">
        <v>608</v>
      </c>
      <c r="J784" s="938"/>
      <c r="K784" s="910"/>
      <c r="L784" s="910"/>
      <c r="M784" s="911"/>
      <c r="N784" s="933" t="s">
        <v>608</v>
      </c>
      <c r="O784" s="914"/>
      <c r="P784" s="914"/>
      <c r="Q784" s="915"/>
    </row>
    <row r="785" spans="1:17">
      <c r="A785" s="1124">
        <v>18</v>
      </c>
      <c r="B785" s="1129" t="s">
        <v>712</v>
      </c>
      <c r="C785" s="1137"/>
      <c r="D785" s="961"/>
      <c r="E785" s="900" t="s">
        <v>608</v>
      </c>
      <c r="F785" s="901"/>
      <c r="G785" s="901"/>
      <c r="H785" s="902"/>
      <c r="I785" s="906" t="s">
        <v>608</v>
      </c>
      <c r="J785" s="937"/>
      <c r="K785" s="907"/>
      <c r="L785" s="907"/>
      <c r="M785" s="908"/>
      <c r="N785" s="932" t="s">
        <v>608</v>
      </c>
      <c r="O785" s="912"/>
      <c r="P785" s="912"/>
      <c r="Q785" s="913"/>
    </row>
    <row r="786" spans="1:17">
      <c r="A786" s="1124"/>
      <c r="B786" s="1130"/>
      <c r="C786" s="1137"/>
      <c r="D786" s="948"/>
      <c r="E786" s="900"/>
      <c r="F786" s="901"/>
      <c r="G786" s="901"/>
      <c r="H786" s="902"/>
      <c r="I786" s="906" t="s">
        <v>608</v>
      </c>
      <c r="J786" s="937"/>
      <c r="K786" s="907"/>
      <c r="L786" s="907"/>
      <c r="M786" s="908"/>
      <c r="N786" s="932" t="s">
        <v>608</v>
      </c>
      <c r="O786" s="912"/>
      <c r="P786" s="912"/>
      <c r="Q786" s="913"/>
    </row>
    <row r="787" spans="1:17">
      <c r="A787" s="1124"/>
      <c r="B787" s="1130"/>
      <c r="C787" s="1137"/>
      <c r="D787" s="948"/>
      <c r="E787" s="900" t="s">
        <v>608</v>
      </c>
      <c r="F787" s="901"/>
      <c r="G787" s="901"/>
      <c r="H787" s="902"/>
      <c r="I787" s="906" t="s">
        <v>608</v>
      </c>
      <c r="J787" s="937"/>
      <c r="K787" s="907"/>
      <c r="L787" s="907"/>
      <c r="M787" s="908"/>
      <c r="N787" s="932" t="s">
        <v>608</v>
      </c>
      <c r="O787" s="912"/>
      <c r="P787" s="912"/>
      <c r="Q787" s="913"/>
    </row>
    <row r="788" spans="1:17">
      <c r="A788" s="1124"/>
      <c r="B788" s="1130"/>
      <c r="C788" s="1137"/>
      <c r="D788" s="948"/>
      <c r="E788" s="900" t="s">
        <v>608</v>
      </c>
      <c r="F788" s="901"/>
      <c r="G788" s="901"/>
      <c r="H788" s="902"/>
      <c r="I788" s="906" t="s">
        <v>608</v>
      </c>
      <c r="J788" s="937"/>
      <c r="K788" s="907"/>
      <c r="L788" s="907"/>
      <c r="M788" s="908"/>
      <c r="N788" s="932" t="s">
        <v>608</v>
      </c>
      <c r="O788" s="912"/>
      <c r="P788" s="912"/>
      <c r="Q788" s="913"/>
    </row>
    <row r="789" spans="1:17" ht="15.75" thickBot="1">
      <c r="A789" s="1124"/>
      <c r="B789" s="1159"/>
      <c r="C789" s="1137"/>
      <c r="D789" s="972"/>
      <c r="E789" s="903" t="s">
        <v>608</v>
      </c>
      <c r="F789" s="904"/>
      <c r="G789" s="904"/>
      <c r="H789" s="905"/>
      <c r="I789" s="909" t="s">
        <v>608</v>
      </c>
      <c r="J789" s="938"/>
      <c r="K789" s="910"/>
      <c r="L789" s="910"/>
      <c r="M789" s="911"/>
      <c r="N789" s="933" t="s">
        <v>608</v>
      </c>
      <c r="O789" s="914"/>
      <c r="P789" s="914"/>
      <c r="Q789" s="915"/>
    </row>
    <row r="790" spans="1:17">
      <c r="A790" s="1124">
        <v>20</v>
      </c>
      <c r="B790" s="1129" t="s">
        <v>714</v>
      </c>
      <c r="C790" s="1137"/>
      <c r="D790" s="961"/>
      <c r="E790" s="900" t="s">
        <v>608</v>
      </c>
      <c r="F790" s="901"/>
      <c r="G790" s="901"/>
      <c r="H790" s="902"/>
      <c r="I790" s="906" t="s">
        <v>608</v>
      </c>
      <c r="J790" s="937"/>
      <c r="K790" s="907"/>
      <c r="L790" s="907"/>
      <c r="M790" s="908"/>
      <c r="N790" s="932" t="s">
        <v>608</v>
      </c>
      <c r="O790" s="912"/>
      <c r="P790" s="912"/>
      <c r="Q790" s="913"/>
    </row>
    <row r="791" spans="1:17">
      <c r="A791" s="1124"/>
      <c r="B791" s="1130"/>
      <c r="C791" s="1137"/>
      <c r="D791" s="948"/>
      <c r="E791" s="900"/>
      <c r="F791" s="901"/>
      <c r="G791" s="901"/>
      <c r="H791" s="902"/>
      <c r="I791" s="906" t="s">
        <v>608</v>
      </c>
      <c r="J791" s="937"/>
      <c r="K791" s="907"/>
      <c r="L791" s="907"/>
      <c r="M791" s="908"/>
      <c r="N791" s="932" t="s">
        <v>608</v>
      </c>
      <c r="O791" s="912"/>
      <c r="P791" s="912"/>
      <c r="Q791" s="913"/>
    </row>
    <row r="792" spans="1:17">
      <c r="A792" s="1124"/>
      <c r="B792" s="1130"/>
      <c r="C792" s="1137"/>
      <c r="D792" s="948"/>
      <c r="E792" s="900" t="s">
        <v>608</v>
      </c>
      <c r="F792" s="901"/>
      <c r="G792" s="901"/>
      <c r="H792" s="902"/>
      <c r="I792" s="906" t="s">
        <v>608</v>
      </c>
      <c r="J792" s="937"/>
      <c r="K792" s="907"/>
      <c r="L792" s="907"/>
      <c r="M792" s="908"/>
      <c r="N792" s="932" t="s">
        <v>608</v>
      </c>
      <c r="O792" s="912"/>
      <c r="P792" s="912"/>
      <c r="Q792" s="913"/>
    </row>
    <row r="793" spans="1:17">
      <c r="A793" s="1124"/>
      <c r="B793" s="1130"/>
      <c r="C793" s="1137"/>
      <c r="D793" s="948"/>
      <c r="E793" s="900" t="s">
        <v>608</v>
      </c>
      <c r="F793" s="901"/>
      <c r="G793" s="901"/>
      <c r="H793" s="902"/>
      <c r="I793" s="906" t="s">
        <v>608</v>
      </c>
      <c r="J793" s="937"/>
      <c r="K793" s="907"/>
      <c r="L793" s="907"/>
      <c r="M793" s="908"/>
      <c r="N793" s="932" t="s">
        <v>608</v>
      </c>
      <c r="O793" s="912"/>
      <c r="P793" s="912"/>
      <c r="Q793" s="913"/>
    </row>
    <row r="794" spans="1:17" ht="15.75" thickBot="1">
      <c r="A794" s="1124"/>
      <c r="B794" s="1159"/>
      <c r="C794" s="1137"/>
      <c r="D794" s="972"/>
      <c r="E794" s="903" t="s">
        <v>608</v>
      </c>
      <c r="F794" s="904"/>
      <c r="G794" s="904"/>
      <c r="H794" s="905"/>
      <c r="I794" s="909" t="s">
        <v>608</v>
      </c>
      <c r="J794" s="938"/>
      <c r="K794" s="910"/>
      <c r="L794" s="910"/>
      <c r="M794" s="911"/>
      <c r="N794" s="933" t="s">
        <v>608</v>
      </c>
      <c r="O794" s="914"/>
      <c r="P794" s="914"/>
      <c r="Q794" s="915"/>
    </row>
    <row r="795" spans="1:17">
      <c r="A795" s="1124">
        <v>21</v>
      </c>
      <c r="B795" s="1129" t="s">
        <v>715</v>
      </c>
      <c r="C795" s="1137"/>
      <c r="D795" s="961"/>
      <c r="E795" s="900" t="s">
        <v>608</v>
      </c>
      <c r="F795" s="901"/>
      <c r="G795" s="901"/>
      <c r="H795" s="902"/>
      <c r="I795" s="906" t="s">
        <v>608</v>
      </c>
      <c r="J795" s="937"/>
      <c r="K795" s="907"/>
      <c r="L795" s="907"/>
      <c r="M795" s="908"/>
      <c r="N795" s="932" t="s">
        <v>608</v>
      </c>
      <c r="O795" s="912"/>
      <c r="P795" s="912"/>
      <c r="Q795" s="913"/>
    </row>
    <row r="796" spans="1:17">
      <c r="A796" s="1124"/>
      <c r="B796" s="1130"/>
      <c r="C796" s="1137"/>
      <c r="D796" s="948"/>
      <c r="E796" s="900"/>
      <c r="F796" s="901"/>
      <c r="G796" s="901"/>
      <c r="H796" s="902"/>
      <c r="I796" s="906" t="s">
        <v>608</v>
      </c>
      <c r="J796" s="937"/>
      <c r="K796" s="907"/>
      <c r="L796" s="907"/>
      <c r="M796" s="908"/>
      <c r="N796" s="932" t="s">
        <v>608</v>
      </c>
      <c r="O796" s="912"/>
      <c r="P796" s="912"/>
      <c r="Q796" s="913"/>
    </row>
    <row r="797" spans="1:17">
      <c r="A797" s="1124"/>
      <c r="B797" s="1130"/>
      <c r="C797" s="1137"/>
      <c r="D797" s="948"/>
      <c r="E797" s="900" t="s">
        <v>608</v>
      </c>
      <c r="F797" s="901"/>
      <c r="G797" s="901"/>
      <c r="H797" s="902"/>
      <c r="I797" s="906" t="s">
        <v>608</v>
      </c>
      <c r="J797" s="937"/>
      <c r="K797" s="907"/>
      <c r="L797" s="907"/>
      <c r="M797" s="908"/>
      <c r="N797" s="932" t="s">
        <v>608</v>
      </c>
      <c r="O797" s="912"/>
      <c r="P797" s="912"/>
      <c r="Q797" s="913"/>
    </row>
    <row r="798" spans="1:17">
      <c r="A798" s="1124"/>
      <c r="B798" s="1130"/>
      <c r="C798" s="1137"/>
      <c r="D798" s="948"/>
      <c r="E798" s="900" t="s">
        <v>608</v>
      </c>
      <c r="F798" s="901"/>
      <c r="G798" s="901"/>
      <c r="H798" s="902"/>
      <c r="I798" s="906" t="s">
        <v>608</v>
      </c>
      <c r="J798" s="937"/>
      <c r="K798" s="907"/>
      <c r="L798" s="907"/>
      <c r="M798" s="908"/>
      <c r="N798" s="932" t="s">
        <v>608</v>
      </c>
      <c r="O798" s="912"/>
      <c r="P798" s="912"/>
      <c r="Q798" s="913"/>
    </row>
    <row r="799" spans="1:17" ht="15.75" thickBot="1">
      <c r="A799" s="1132"/>
      <c r="B799" s="1134"/>
      <c r="C799" s="1138"/>
      <c r="D799" s="972"/>
      <c r="E799" s="903" t="s">
        <v>608</v>
      </c>
      <c r="F799" s="904"/>
      <c r="G799" s="904"/>
      <c r="H799" s="905"/>
      <c r="I799" s="909" t="s">
        <v>608</v>
      </c>
      <c r="J799" s="938"/>
      <c r="K799" s="910"/>
      <c r="L799" s="910"/>
      <c r="M799" s="911"/>
      <c r="N799" s="933" t="s">
        <v>608</v>
      </c>
      <c r="O799" s="914"/>
      <c r="P799" s="914"/>
      <c r="Q799" s="915"/>
    </row>
    <row r="800" spans="1:17" ht="22.5" customHeight="1" thickBot="1">
      <c r="A800" s="1092"/>
      <c r="B800" s="1163" t="s">
        <v>844</v>
      </c>
      <c r="C800" s="1164"/>
      <c r="D800" s="1093">
        <f>SUM(D700:D799)</f>
        <v>0</v>
      </c>
      <c r="E800" s="1165"/>
      <c r="F800" s="1166"/>
      <c r="G800" s="1166"/>
      <c r="H800" s="1166"/>
      <c r="I800" s="1166"/>
      <c r="J800" s="1166"/>
      <c r="K800" s="1166"/>
      <c r="L800" s="1166"/>
      <c r="M800" s="1166"/>
      <c r="N800" s="1166"/>
      <c r="O800" s="1166"/>
      <c r="P800" s="1166"/>
      <c r="Q800" s="1167"/>
    </row>
    <row r="801" spans="1:18" ht="18" customHeight="1">
      <c r="A801" s="1037"/>
      <c r="B801" s="1038"/>
      <c r="C801" s="1048"/>
      <c r="D801" s="1049"/>
      <c r="E801" s="1049"/>
      <c r="F801" s="1049"/>
      <c r="G801" s="1049"/>
      <c r="H801" s="1049"/>
      <c r="I801" s="1049"/>
      <c r="J801" s="1049"/>
      <c r="K801" s="1049"/>
      <c r="L801" s="1049"/>
      <c r="M801" s="1049"/>
      <c r="N801" s="1049"/>
      <c r="O801" s="1049"/>
      <c r="P801" s="1049"/>
      <c r="Q801" s="1049"/>
      <c r="R801" s="1049"/>
    </row>
    <row r="802" spans="1:18" ht="78" customHeight="1" thickBot="1">
      <c r="A802" s="1139" t="s">
        <v>810</v>
      </c>
      <c r="B802" s="1140"/>
      <c r="C802" s="1141"/>
      <c r="D802" s="1140"/>
      <c r="E802" s="1140"/>
      <c r="F802" s="1140"/>
      <c r="G802" s="1140"/>
      <c r="H802" s="1140"/>
      <c r="I802" s="1140"/>
      <c r="J802" s="1140"/>
      <c r="K802" s="1140"/>
      <c r="L802" s="1140"/>
      <c r="M802" s="1140"/>
      <c r="N802" s="1140"/>
      <c r="O802" s="1140"/>
      <c r="P802" s="1140"/>
      <c r="Q802" s="1142"/>
    </row>
    <row r="803" spans="1:18" ht="28.5" customHeight="1">
      <c r="A803" s="1131" t="s">
        <v>569</v>
      </c>
      <c r="B803" s="1160" t="s">
        <v>689</v>
      </c>
      <c r="C803" s="1135" t="s">
        <v>607</v>
      </c>
      <c r="D803" s="1147" t="s">
        <v>720</v>
      </c>
      <c r="E803" s="1149" t="s">
        <v>690</v>
      </c>
      <c r="F803" s="1150"/>
      <c r="G803" s="1150"/>
      <c r="H803" s="1151"/>
      <c r="I803" s="1149" t="s">
        <v>692</v>
      </c>
      <c r="J803" s="1152"/>
      <c r="K803" s="1150"/>
      <c r="L803" s="1150"/>
      <c r="M803" s="1151"/>
      <c r="N803" s="1152" t="s">
        <v>693</v>
      </c>
      <c r="O803" s="1150"/>
      <c r="P803" s="1150"/>
      <c r="Q803" s="1151"/>
    </row>
    <row r="804" spans="1:18" ht="90.75" customHeight="1" thickBot="1">
      <c r="A804" s="1132"/>
      <c r="B804" s="1161"/>
      <c r="C804" s="1158"/>
      <c r="D804" s="1148"/>
      <c r="E804" s="928" t="s">
        <v>721</v>
      </c>
      <c r="F804" s="924" t="s">
        <v>737</v>
      </c>
      <c r="G804" s="924" t="s">
        <v>722</v>
      </c>
      <c r="H804" s="929" t="s">
        <v>691</v>
      </c>
      <c r="I804" s="934" t="s">
        <v>723</v>
      </c>
      <c r="J804" s="925" t="s">
        <v>738</v>
      </c>
      <c r="K804" s="925" t="s">
        <v>724</v>
      </c>
      <c r="L804" s="925" t="s">
        <v>736</v>
      </c>
      <c r="M804" s="935" t="s">
        <v>691</v>
      </c>
      <c r="N804" s="930" t="s">
        <v>725</v>
      </c>
      <c r="O804" s="926" t="s">
        <v>716</v>
      </c>
      <c r="P804" s="926" t="s">
        <v>717</v>
      </c>
      <c r="Q804" s="927" t="s">
        <v>694</v>
      </c>
    </row>
    <row r="805" spans="1:18">
      <c r="A805" s="1153">
        <v>1</v>
      </c>
      <c r="B805" s="1126" t="s">
        <v>695</v>
      </c>
      <c r="C805" s="1162" t="s">
        <v>787</v>
      </c>
      <c r="D805" s="961"/>
      <c r="E805" s="916" t="s">
        <v>608</v>
      </c>
      <c r="F805" s="917"/>
      <c r="G805" s="917"/>
      <c r="H805" s="918"/>
      <c r="I805" s="919" t="s">
        <v>608</v>
      </c>
      <c r="J805" s="936"/>
      <c r="K805" s="920"/>
      <c r="L805" s="920"/>
      <c r="M805" s="921"/>
      <c r="N805" s="931" t="s">
        <v>608</v>
      </c>
      <c r="O805" s="922"/>
      <c r="P805" s="922"/>
      <c r="Q805" s="923"/>
    </row>
    <row r="806" spans="1:18">
      <c r="A806" s="1124"/>
      <c r="B806" s="1126"/>
      <c r="C806" s="1137"/>
      <c r="D806" s="948"/>
      <c r="E806" s="900" t="s">
        <v>608</v>
      </c>
      <c r="F806" s="901"/>
      <c r="G806" s="901"/>
      <c r="H806" s="902"/>
      <c r="I806" s="906" t="s">
        <v>608</v>
      </c>
      <c r="J806" s="937"/>
      <c r="K806" s="907"/>
      <c r="L806" s="907"/>
      <c r="M806" s="908"/>
      <c r="N806" s="932" t="s">
        <v>608</v>
      </c>
      <c r="O806" s="912"/>
      <c r="P806" s="912"/>
      <c r="Q806" s="913"/>
    </row>
    <row r="807" spans="1:18">
      <c r="A807" s="1124"/>
      <c r="B807" s="1126"/>
      <c r="C807" s="1137"/>
      <c r="D807" s="948"/>
      <c r="E807" s="900" t="s">
        <v>608</v>
      </c>
      <c r="F807" s="901"/>
      <c r="G807" s="901"/>
      <c r="H807" s="902"/>
      <c r="I807" s="906" t="s">
        <v>608</v>
      </c>
      <c r="J807" s="937"/>
      <c r="K807" s="907"/>
      <c r="L807" s="907"/>
      <c r="M807" s="908"/>
      <c r="N807" s="932" t="s">
        <v>608</v>
      </c>
      <c r="O807" s="912"/>
      <c r="P807" s="912"/>
      <c r="Q807" s="913"/>
    </row>
    <row r="808" spans="1:18">
      <c r="A808" s="1124"/>
      <c r="B808" s="1126"/>
      <c r="C808" s="1137"/>
      <c r="D808" s="948"/>
      <c r="E808" s="900" t="s">
        <v>608</v>
      </c>
      <c r="F808" s="901"/>
      <c r="G808" s="901"/>
      <c r="H808" s="902"/>
      <c r="I808" s="906" t="s">
        <v>608</v>
      </c>
      <c r="J808" s="937"/>
      <c r="K808" s="907"/>
      <c r="L808" s="907"/>
      <c r="M808" s="908"/>
      <c r="N808" s="932" t="s">
        <v>608</v>
      </c>
      <c r="O808" s="912"/>
      <c r="P808" s="912"/>
      <c r="Q808" s="913"/>
    </row>
    <row r="809" spans="1:18" ht="15.75" thickBot="1">
      <c r="A809" s="1124"/>
      <c r="B809" s="1127"/>
      <c r="C809" s="1137"/>
      <c r="D809" s="972"/>
      <c r="E809" s="903" t="s">
        <v>608</v>
      </c>
      <c r="F809" s="904"/>
      <c r="G809" s="904"/>
      <c r="H809" s="905"/>
      <c r="I809" s="909" t="s">
        <v>608</v>
      </c>
      <c r="J809" s="938"/>
      <c r="K809" s="910"/>
      <c r="L809" s="910"/>
      <c r="M809" s="911"/>
      <c r="N809" s="933" t="s">
        <v>608</v>
      </c>
      <c r="O809" s="914"/>
      <c r="P809" s="914"/>
      <c r="Q809" s="915"/>
    </row>
    <row r="810" spans="1:18">
      <c r="A810" s="1124">
        <v>2</v>
      </c>
      <c r="B810" s="1125" t="s">
        <v>696</v>
      </c>
      <c r="C810" s="1137"/>
      <c r="D810" s="961"/>
      <c r="E810" s="900" t="s">
        <v>608</v>
      </c>
      <c r="F810" s="901"/>
      <c r="G810" s="901"/>
      <c r="H810" s="902"/>
      <c r="I810" s="906" t="s">
        <v>608</v>
      </c>
      <c r="J810" s="937"/>
      <c r="K810" s="907"/>
      <c r="L810" s="907"/>
      <c r="M810" s="908"/>
      <c r="N810" s="932" t="s">
        <v>608</v>
      </c>
      <c r="O810" s="912"/>
      <c r="P810" s="912"/>
      <c r="Q810" s="913"/>
    </row>
    <row r="811" spans="1:18">
      <c r="A811" s="1124"/>
      <c r="B811" s="1126"/>
      <c r="C811" s="1137"/>
      <c r="D811" s="948"/>
      <c r="E811" s="900"/>
      <c r="F811" s="901"/>
      <c r="G811" s="901"/>
      <c r="H811" s="902"/>
      <c r="I811" s="906" t="s">
        <v>608</v>
      </c>
      <c r="J811" s="937"/>
      <c r="K811" s="907"/>
      <c r="L811" s="907"/>
      <c r="M811" s="908"/>
      <c r="N811" s="932" t="s">
        <v>608</v>
      </c>
      <c r="O811" s="912"/>
      <c r="P811" s="912"/>
      <c r="Q811" s="913"/>
    </row>
    <row r="812" spans="1:18">
      <c r="A812" s="1124"/>
      <c r="B812" s="1126"/>
      <c r="C812" s="1137"/>
      <c r="D812" s="948"/>
      <c r="E812" s="900" t="s">
        <v>608</v>
      </c>
      <c r="F812" s="901"/>
      <c r="G812" s="901"/>
      <c r="H812" s="902"/>
      <c r="I812" s="906" t="s">
        <v>608</v>
      </c>
      <c r="J812" s="937"/>
      <c r="K812" s="907"/>
      <c r="L812" s="907"/>
      <c r="M812" s="908"/>
      <c r="N812" s="932" t="s">
        <v>608</v>
      </c>
      <c r="O812" s="912"/>
      <c r="P812" s="912"/>
      <c r="Q812" s="913"/>
    </row>
    <row r="813" spans="1:18">
      <c r="A813" s="1124"/>
      <c r="B813" s="1126"/>
      <c r="C813" s="1137"/>
      <c r="D813" s="948"/>
      <c r="E813" s="900" t="s">
        <v>608</v>
      </c>
      <c r="F813" s="901"/>
      <c r="G813" s="901"/>
      <c r="H813" s="902"/>
      <c r="I813" s="906" t="s">
        <v>608</v>
      </c>
      <c r="J813" s="937"/>
      <c r="K813" s="907"/>
      <c r="L813" s="907"/>
      <c r="M813" s="908"/>
      <c r="N813" s="932" t="s">
        <v>608</v>
      </c>
      <c r="O813" s="912"/>
      <c r="P813" s="912"/>
      <c r="Q813" s="913"/>
    </row>
    <row r="814" spans="1:18" ht="15.75" thickBot="1">
      <c r="A814" s="1124"/>
      <c r="B814" s="1127"/>
      <c r="C814" s="1137"/>
      <c r="D814" s="972"/>
      <c r="E814" s="903" t="s">
        <v>608</v>
      </c>
      <c r="F814" s="904"/>
      <c r="G814" s="904"/>
      <c r="H814" s="905"/>
      <c r="I814" s="909" t="s">
        <v>608</v>
      </c>
      <c r="J814" s="938"/>
      <c r="K814" s="910"/>
      <c r="L814" s="910"/>
      <c r="M814" s="911"/>
      <c r="N814" s="933" t="s">
        <v>608</v>
      </c>
      <c r="O814" s="914"/>
      <c r="P814" s="914"/>
      <c r="Q814" s="915"/>
    </row>
    <row r="815" spans="1:18">
      <c r="A815" s="1124">
        <v>3</v>
      </c>
      <c r="B815" s="1125" t="s">
        <v>697</v>
      </c>
      <c r="C815" s="1137"/>
      <c r="D815" s="961"/>
      <c r="E815" s="900" t="s">
        <v>608</v>
      </c>
      <c r="F815" s="901"/>
      <c r="G815" s="901"/>
      <c r="H815" s="902"/>
      <c r="I815" s="906" t="s">
        <v>608</v>
      </c>
      <c r="J815" s="937"/>
      <c r="K815" s="907"/>
      <c r="L815" s="907"/>
      <c r="M815" s="908"/>
      <c r="N815" s="932" t="s">
        <v>608</v>
      </c>
      <c r="O815" s="912"/>
      <c r="P815" s="912"/>
      <c r="Q815" s="913"/>
    </row>
    <row r="816" spans="1:18">
      <c r="A816" s="1124"/>
      <c r="B816" s="1126"/>
      <c r="C816" s="1137"/>
      <c r="D816" s="948"/>
      <c r="E816" s="900" t="s">
        <v>608</v>
      </c>
      <c r="F816" s="901"/>
      <c r="G816" s="901"/>
      <c r="H816" s="902"/>
      <c r="I816" s="906" t="s">
        <v>608</v>
      </c>
      <c r="J816" s="937"/>
      <c r="K816" s="907"/>
      <c r="L816" s="907"/>
      <c r="M816" s="908"/>
      <c r="N816" s="932" t="s">
        <v>608</v>
      </c>
      <c r="O816" s="912"/>
      <c r="P816" s="912"/>
      <c r="Q816" s="913"/>
    </row>
    <row r="817" spans="1:17">
      <c r="A817" s="1124"/>
      <c r="B817" s="1126"/>
      <c r="C817" s="1137"/>
      <c r="D817" s="948"/>
      <c r="E817" s="900" t="s">
        <v>608</v>
      </c>
      <c r="F817" s="901"/>
      <c r="G817" s="901"/>
      <c r="H817" s="902"/>
      <c r="I817" s="906" t="s">
        <v>608</v>
      </c>
      <c r="J817" s="937"/>
      <c r="K817" s="907"/>
      <c r="L817" s="907"/>
      <c r="M817" s="908"/>
      <c r="N817" s="932" t="s">
        <v>608</v>
      </c>
      <c r="O817" s="912"/>
      <c r="P817" s="912"/>
      <c r="Q817" s="913"/>
    </row>
    <row r="818" spans="1:17">
      <c r="A818" s="1124"/>
      <c r="B818" s="1126"/>
      <c r="C818" s="1137"/>
      <c r="D818" s="948"/>
      <c r="E818" s="900" t="s">
        <v>608</v>
      </c>
      <c r="F818" s="901"/>
      <c r="G818" s="901"/>
      <c r="H818" s="902"/>
      <c r="I818" s="906" t="s">
        <v>608</v>
      </c>
      <c r="J818" s="937"/>
      <c r="K818" s="907"/>
      <c r="L818" s="907"/>
      <c r="M818" s="908"/>
      <c r="N818" s="932" t="s">
        <v>608</v>
      </c>
      <c r="O818" s="912"/>
      <c r="P818" s="912"/>
      <c r="Q818" s="913"/>
    </row>
    <row r="819" spans="1:17" ht="15.75" thickBot="1">
      <c r="A819" s="1124"/>
      <c r="B819" s="1127"/>
      <c r="C819" s="1137"/>
      <c r="D819" s="972"/>
      <c r="E819" s="903" t="s">
        <v>608</v>
      </c>
      <c r="F819" s="904"/>
      <c r="G819" s="904"/>
      <c r="H819" s="905"/>
      <c r="I819" s="909" t="s">
        <v>608</v>
      </c>
      <c r="J819" s="938"/>
      <c r="K819" s="910"/>
      <c r="L819" s="910"/>
      <c r="M819" s="911"/>
      <c r="N819" s="933" t="s">
        <v>608</v>
      </c>
      <c r="O819" s="914"/>
      <c r="P819" s="914"/>
      <c r="Q819" s="915"/>
    </row>
    <row r="820" spans="1:17">
      <c r="A820" s="1124">
        <v>4</v>
      </c>
      <c r="B820" s="1129" t="s">
        <v>698</v>
      </c>
      <c r="C820" s="1137"/>
      <c r="D820" s="961"/>
      <c r="E820" s="900" t="s">
        <v>608</v>
      </c>
      <c r="F820" s="901"/>
      <c r="G820" s="901"/>
      <c r="H820" s="902"/>
      <c r="I820" s="906" t="s">
        <v>608</v>
      </c>
      <c r="J820" s="937"/>
      <c r="K820" s="907"/>
      <c r="L820" s="907"/>
      <c r="M820" s="908"/>
      <c r="N820" s="932" t="s">
        <v>608</v>
      </c>
      <c r="O820" s="912"/>
      <c r="P820" s="912"/>
      <c r="Q820" s="913"/>
    </row>
    <row r="821" spans="1:17">
      <c r="A821" s="1124"/>
      <c r="B821" s="1130"/>
      <c r="C821" s="1137"/>
      <c r="D821" s="948"/>
      <c r="E821" s="900"/>
      <c r="F821" s="901"/>
      <c r="G821" s="901"/>
      <c r="H821" s="902"/>
      <c r="I821" s="906" t="s">
        <v>608</v>
      </c>
      <c r="J821" s="937"/>
      <c r="K821" s="907"/>
      <c r="L821" s="907"/>
      <c r="M821" s="908"/>
      <c r="N821" s="932" t="s">
        <v>608</v>
      </c>
      <c r="O821" s="912"/>
      <c r="P821" s="912"/>
      <c r="Q821" s="913"/>
    </row>
    <row r="822" spans="1:17">
      <c r="A822" s="1124"/>
      <c r="B822" s="1130"/>
      <c r="C822" s="1137"/>
      <c r="D822" s="948"/>
      <c r="E822" s="900" t="s">
        <v>608</v>
      </c>
      <c r="F822" s="901"/>
      <c r="G822" s="901"/>
      <c r="H822" s="902"/>
      <c r="I822" s="906" t="s">
        <v>608</v>
      </c>
      <c r="J822" s="937"/>
      <c r="K822" s="907"/>
      <c r="L822" s="907"/>
      <c r="M822" s="908"/>
      <c r="N822" s="932" t="s">
        <v>608</v>
      </c>
      <c r="O822" s="912"/>
      <c r="P822" s="912"/>
      <c r="Q822" s="913"/>
    </row>
    <row r="823" spans="1:17">
      <c r="A823" s="1124"/>
      <c r="B823" s="1130"/>
      <c r="C823" s="1137"/>
      <c r="D823" s="948"/>
      <c r="E823" s="900" t="s">
        <v>608</v>
      </c>
      <c r="F823" s="901"/>
      <c r="G823" s="901"/>
      <c r="H823" s="902"/>
      <c r="I823" s="906" t="s">
        <v>608</v>
      </c>
      <c r="J823" s="937"/>
      <c r="K823" s="907"/>
      <c r="L823" s="907"/>
      <c r="M823" s="908"/>
      <c r="N823" s="932" t="s">
        <v>608</v>
      </c>
      <c r="O823" s="912"/>
      <c r="P823" s="912"/>
      <c r="Q823" s="913"/>
    </row>
    <row r="824" spans="1:17" ht="15.75" thickBot="1">
      <c r="A824" s="1124"/>
      <c r="B824" s="1159"/>
      <c r="C824" s="1137"/>
      <c r="D824" s="972"/>
      <c r="E824" s="903" t="s">
        <v>608</v>
      </c>
      <c r="F824" s="904"/>
      <c r="G824" s="904"/>
      <c r="H824" s="905"/>
      <c r="I824" s="909" t="s">
        <v>608</v>
      </c>
      <c r="J824" s="938"/>
      <c r="K824" s="910"/>
      <c r="L824" s="910"/>
      <c r="M824" s="911"/>
      <c r="N824" s="933" t="s">
        <v>608</v>
      </c>
      <c r="O824" s="914"/>
      <c r="P824" s="914"/>
      <c r="Q824" s="915"/>
    </row>
    <row r="825" spans="1:17">
      <c r="A825" s="1124">
        <v>5</v>
      </c>
      <c r="B825" s="1125" t="s">
        <v>699</v>
      </c>
      <c r="C825" s="1137"/>
      <c r="D825" s="961"/>
      <c r="E825" s="900" t="s">
        <v>608</v>
      </c>
      <c r="F825" s="901"/>
      <c r="G825" s="901"/>
      <c r="H825" s="902"/>
      <c r="I825" s="906" t="s">
        <v>608</v>
      </c>
      <c r="J825" s="937"/>
      <c r="K825" s="907"/>
      <c r="L825" s="907"/>
      <c r="M825" s="908"/>
      <c r="N825" s="932" t="s">
        <v>608</v>
      </c>
      <c r="O825" s="912"/>
      <c r="P825" s="912"/>
      <c r="Q825" s="913"/>
    </row>
    <row r="826" spans="1:17">
      <c r="A826" s="1124"/>
      <c r="B826" s="1126"/>
      <c r="C826" s="1137"/>
      <c r="D826" s="948"/>
      <c r="E826" s="900"/>
      <c r="F826" s="901"/>
      <c r="G826" s="901"/>
      <c r="H826" s="902"/>
      <c r="I826" s="906" t="s">
        <v>608</v>
      </c>
      <c r="J826" s="937"/>
      <c r="K826" s="907"/>
      <c r="L826" s="907"/>
      <c r="M826" s="908"/>
      <c r="N826" s="932" t="s">
        <v>608</v>
      </c>
      <c r="O826" s="912"/>
      <c r="P826" s="912"/>
      <c r="Q826" s="913"/>
    </row>
    <row r="827" spans="1:17">
      <c r="A827" s="1124"/>
      <c r="B827" s="1126"/>
      <c r="C827" s="1137"/>
      <c r="D827" s="948"/>
      <c r="E827" s="900" t="s">
        <v>608</v>
      </c>
      <c r="F827" s="901"/>
      <c r="G827" s="901"/>
      <c r="H827" s="902"/>
      <c r="I827" s="906" t="s">
        <v>608</v>
      </c>
      <c r="J827" s="937"/>
      <c r="K827" s="907"/>
      <c r="L827" s="907"/>
      <c r="M827" s="908"/>
      <c r="N827" s="932" t="s">
        <v>608</v>
      </c>
      <c r="O827" s="912"/>
      <c r="P827" s="912"/>
      <c r="Q827" s="913"/>
    </row>
    <row r="828" spans="1:17">
      <c r="A828" s="1124"/>
      <c r="B828" s="1126"/>
      <c r="C828" s="1137"/>
      <c r="D828" s="948"/>
      <c r="E828" s="900" t="s">
        <v>608</v>
      </c>
      <c r="F828" s="901"/>
      <c r="G828" s="901"/>
      <c r="H828" s="902"/>
      <c r="I828" s="906" t="s">
        <v>608</v>
      </c>
      <c r="J828" s="937"/>
      <c r="K828" s="907"/>
      <c r="L828" s="907"/>
      <c r="M828" s="908"/>
      <c r="N828" s="932" t="s">
        <v>608</v>
      </c>
      <c r="O828" s="912"/>
      <c r="P828" s="912"/>
      <c r="Q828" s="913"/>
    </row>
    <row r="829" spans="1:17" ht="15.75" thickBot="1">
      <c r="A829" s="1124"/>
      <c r="B829" s="1127"/>
      <c r="C829" s="1137"/>
      <c r="D829" s="972"/>
      <c r="E829" s="903" t="s">
        <v>608</v>
      </c>
      <c r="F829" s="904"/>
      <c r="G829" s="904"/>
      <c r="H829" s="905"/>
      <c r="I829" s="909" t="s">
        <v>608</v>
      </c>
      <c r="J829" s="938"/>
      <c r="K829" s="910"/>
      <c r="L829" s="910"/>
      <c r="M829" s="911"/>
      <c r="N829" s="933" t="s">
        <v>608</v>
      </c>
      <c r="O829" s="914"/>
      <c r="P829" s="914"/>
      <c r="Q829" s="915"/>
    </row>
    <row r="830" spans="1:17">
      <c r="A830" s="1124">
        <v>6</v>
      </c>
      <c r="B830" s="1125" t="s">
        <v>700</v>
      </c>
      <c r="C830" s="1137"/>
      <c r="D830" s="961"/>
      <c r="E830" s="900" t="s">
        <v>608</v>
      </c>
      <c r="F830" s="901"/>
      <c r="G830" s="901"/>
      <c r="H830" s="902"/>
      <c r="I830" s="906" t="s">
        <v>608</v>
      </c>
      <c r="J830" s="937"/>
      <c r="K830" s="907"/>
      <c r="L830" s="907"/>
      <c r="M830" s="908"/>
      <c r="N830" s="932" t="s">
        <v>608</v>
      </c>
      <c r="O830" s="912"/>
      <c r="P830" s="912"/>
      <c r="Q830" s="913"/>
    </row>
    <row r="831" spans="1:17">
      <c r="A831" s="1124"/>
      <c r="B831" s="1126"/>
      <c r="C831" s="1137"/>
      <c r="D831" s="948"/>
      <c r="E831" s="900"/>
      <c r="F831" s="901"/>
      <c r="G831" s="901"/>
      <c r="H831" s="902"/>
      <c r="I831" s="906" t="s">
        <v>608</v>
      </c>
      <c r="J831" s="937"/>
      <c r="K831" s="907"/>
      <c r="L831" s="907"/>
      <c r="M831" s="908"/>
      <c r="N831" s="932" t="s">
        <v>608</v>
      </c>
      <c r="O831" s="912"/>
      <c r="P831" s="912"/>
      <c r="Q831" s="913"/>
    </row>
    <row r="832" spans="1:17">
      <c r="A832" s="1124"/>
      <c r="B832" s="1126"/>
      <c r="C832" s="1137"/>
      <c r="D832" s="948"/>
      <c r="E832" s="900" t="s">
        <v>608</v>
      </c>
      <c r="F832" s="901"/>
      <c r="G832" s="901"/>
      <c r="H832" s="902"/>
      <c r="I832" s="906" t="s">
        <v>608</v>
      </c>
      <c r="J832" s="937"/>
      <c r="K832" s="907"/>
      <c r="L832" s="907"/>
      <c r="M832" s="908"/>
      <c r="N832" s="932" t="s">
        <v>608</v>
      </c>
      <c r="O832" s="912"/>
      <c r="P832" s="912"/>
      <c r="Q832" s="913"/>
    </row>
    <row r="833" spans="1:17">
      <c r="A833" s="1124"/>
      <c r="B833" s="1126"/>
      <c r="C833" s="1137"/>
      <c r="D833" s="948"/>
      <c r="E833" s="900" t="s">
        <v>608</v>
      </c>
      <c r="F833" s="901"/>
      <c r="G833" s="901"/>
      <c r="H833" s="902"/>
      <c r="I833" s="906" t="s">
        <v>608</v>
      </c>
      <c r="J833" s="937"/>
      <c r="K833" s="907"/>
      <c r="L833" s="907"/>
      <c r="M833" s="908"/>
      <c r="N833" s="932" t="s">
        <v>608</v>
      </c>
      <c r="O833" s="912"/>
      <c r="P833" s="912"/>
      <c r="Q833" s="913"/>
    </row>
    <row r="834" spans="1:17" ht="15.75" thickBot="1">
      <c r="A834" s="1124"/>
      <c r="B834" s="1127"/>
      <c r="C834" s="1137"/>
      <c r="D834" s="972"/>
      <c r="E834" s="903" t="s">
        <v>608</v>
      </c>
      <c r="F834" s="904"/>
      <c r="G834" s="904"/>
      <c r="H834" s="905"/>
      <c r="I834" s="909" t="s">
        <v>608</v>
      </c>
      <c r="J834" s="938"/>
      <c r="K834" s="910"/>
      <c r="L834" s="910"/>
      <c r="M834" s="911"/>
      <c r="N834" s="933" t="s">
        <v>608</v>
      </c>
      <c r="O834" s="914"/>
      <c r="P834" s="914"/>
      <c r="Q834" s="915"/>
    </row>
    <row r="835" spans="1:17">
      <c r="A835" s="1124">
        <v>7</v>
      </c>
      <c r="B835" s="1125" t="s">
        <v>701</v>
      </c>
      <c r="C835" s="1137"/>
      <c r="D835" s="961"/>
      <c r="E835" s="900" t="s">
        <v>608</v>
      </c>
      <c r="F835" s="901"/>
      <c r="G835" s="901"/>
      <c r="H835" s="902"/>
      <c r="I835" s="906" t="s">
        <v>608</v>
      </c>
      <c r="J835" s="937"/>
      <c r="K835" s="907"/>
      <c r="L835" s="907"/>
      <c r="M835" s="908"/>
      <c r="N835" s="932" t="s">
        <v>608</v>
      </c>
      <c r="O835" s="912"/>
      <c r="P835" s="912"/>
      <c r="Q835" s="913"/>
    </row>
    <row r="836" spans="1:17">
      <c r="A836" s="1124"/>
      <c r="B836" s="1126"/>
      <c r="C836" s="1137"/>
      <c r="D836" s="948"/>
      <c r="E836" s="900"/>
      <c r="F836" s="901"/>
      <c r="G836" s="901"/>
      <c r="H836" s="902"/>
      <c r="I836" s="906" t="s">
        <v>608</v>
      </c>
      <c r="J836" s="937"/>
      <c r="K836" s="907"/>
      <c r="L836" s="907"/>
      <c r="M836" s="908"/>
      <c r="N836" s="932" t="s">
        <v>608</v>
      </c>
      <c r="O836" s="912"/>
      <c r="P836" s="912"/>
      <c r="Q836" s="913"/>
    </row>
    <row r="837" spans="1:17">
      <c r="A837" s="1124"/>
      <c r="B837" s="1126"/>
      <c r="C837" s="1137"/>
      <c r="D837" s="948"/>
      <c r="E837" s="900" t="s">
        <v>608</v>
      </c>
      <c r="F837" s="901"/>
      <c r="G837" s="901"/>
      <c r="H837" s="902"/>
      <c r="I837" s="906" t="s">
        <v>608</v>
      </c>
      <c r="J837" s="937"/>
      <c r="K837" s="907"/>
      <c r="L837" s="907"/>
      <c r="M837" s="908"/>
      <c r="N837" s="932" t="s">
        <v>608</v>
      </c>
      <c r="O837" s="912"/>
      <c r="P837" s="912"/>
      <c r="Q837" s="913"/>
    </row>
    <row r="838" spans="1:17">
      <c r="A838" s="1124"/>
      <c r="B838" s="1126"/>
      <c r="C838" s="1137"/>
      <c r="D838" s="948"/>
      <c r="E838" s="900" t="s">
        <v>608</v>
      </c>
      <c r="F838" s="901"/>
      <c r="G838" s="901"/>
      <c r="H838" s="902"/>
      <c r="I838" s="906" t="s">
        <v>608</v>
      </c>
      <c r="J838" s="937"/>
      <c r="K838" s="907"/>
      <c r="L838" s="907"/>
      <c r="M838" s="908"/>
      <c r="N838" s="932" t="s">
        <v>608</v>
      </c>
      <c r="O838" s="912"/>
      <c r="P838" s="912"/>
      <c r="Q838" s="913"/>
    </row>
    <row r="839" spans="1:17" ht="15.75" thickBot="1">
      <c r="A839" s="1124"/>
      <c r="B839" s="1127"/>
      <c r="C839" s="1137"/>
      <c r="D839" s="972"/>
      <c r="E839" s="903" t="s">
        <v>608</v>
      </c>
      <c r="F839" s="904"/>
      <c r="G839" s="904"/>
      <c r="H839" s="905"/>
      <c r="I839" s="909" t="s">
        <v>608</v>
      </c>
      <c r="J839" s="938"/>
      <c r="K839" s="910"/>
      <c r="L839" s="910"/>
      <c r="M839" s="911"/>
      <c r="N839" s="933" t="s">
        <v>608</v>
      </c>
      <c r="O839" s="914"/>
      <c r="P839" s="914"/>
      <c r="Q839" s="915"/>
    </row>
    <row r="840" spans="1:17">
      <c r="A840" s="1124">
        <v>8</v>
      </c>
      <c r="B840" s="1129" t="s">
        <v>702</v>
      </c>
      <c r="C840" s="1137"/>
      <c r="D840" s="961"/>
      <c r="E840" s="900" t="s">
        <v>608</v>
      </c>
      <c r="F840" s="901"/>
      <c r="G840" s="901"/>
      <c r="H840" s="902"/>
      <c r="I840" s="906" t="s">
        <v>608</v>
      </c>
      <c r="J840" s="937"/>
      <c r="K840" s="907"/>
      <c r="L840" s="907"/>
      <c r="M840" s="908"/>
      <c r="N840" s="932" t="s">
        <v>608</v>
      </c>
      <c r="O840" s="912"/>
      <c r="P840" s="912"/>
      <c r="Q840" s="913"/>
    </row>
    <row r="841" spans="1:17">
      <c r="A841" s="1124"/>
      <c r="B841" s="1130"/>
      <c r="C841" s="1137"/>
      <c r="D841" s="948"/>
      <c r="E841" s="900" t="s">
        <v>608</v>
      </c>
      <c r="F841" s="901"/>
      <c r="G841" s="901"/>
      <c r="H841" s="902"/>
      <c r="I841" s="906" t="s">
        <v>608</v>
      </c>
      <c r="J841" s="937"/>
      <c r="K841" s="907"/>
      <c r="L841" s="907"/>
      <c r="M841" s="908"/>
      <c r="N841" s="932" t="s">
        <v>608</v>
      </c>
      <c r="O841" s="912"/>
      <c r="P841" s="912"/>
      <c r="Q841" s="913"/>
    </row>
    <row r="842" spans="1:17">
      <c r="A842" s="1124"/>
      <c r="B842" s="1130"/>
      <c r="C842" s="1137"/>
      <c r="D842" s="948"/>
      <c r="E842" s="900" t="s">
        <v>608</v>
      </c>
      <c r="F842" s="901"/>
      <c r="G842" s="901"/>
      <c r="H842" s="902"/>
      <c r="I842" s="906" t="s">
        <v>608</v>
      </c>
      <c r="J842" s="937"/>
      <c r="K842" s="907"/>
      <c r="L842" s="907"/>
      <c r="M842" s="908"/>
      <c r="N842" s="932" t="s">
        <v>608</v>
      </c>
      <c r="O842" s="912"/>
      <c r="P842" s="912"/>
      <c r="Q842" s="913"/>
    </row>
    <row r="843" spans="1:17">
      <c r="A843" s="1124"/>
      <c r="B843" s="1130"/>
      <c r="C843" s="1137"/>
      <c r="D843" s="948"/>
      <c r="E843" s="900" t="s">
        <v>608</v>
      </c>
      <c r="F843" s="901"/>
      <c r="G843" s="901"/>
      <c r="H843" s="902"/>
      <c r="I843" s="906" t="s">
        <v>608</v>
      </c>
      <c r="J843" s="937"/>
      <c r="K843" s="907"/>
      <c r="L843" s="907"/>
      <c r="M843" s="908"/>
      <c r="N843" s="932" t="s">
        <v>608</v>
      </c>
      <c r="O843" s="912"/>
      <c r="P843" s="912"/>
      <c r="Q843" s="913"/>
    </row>
    <row r="844" spans="1:17" ht="15.75" thickBot="1">
      <c r="A844" s="1124"/>
      <c r="B844" s="1159"/>
      <c r="C844" s="1137"/>
      <c r="D844" s="972"/>
      <c r="E844" s="903" t="s">
        <v>608</v>
      </c>
      <c r="F844" s="904"/>
      <c r="G844" s="904"/>
      <c r="H844" s="905"/>
      <c r="I844" s="909" t="s">
        <v>608</v>
      </c>
      <c r="J844" s="938"/>
      <c r="K844" s="910"/>
      <c r="L844" s="910"/>
      <c r="M844" s="911"/>
      <c r="N844" s="933" t="s">
        <v>608</v>
      </c>
      <c r="O844" s="914"/>
      <c r="P844" s="914"/>
      <c r="Q844" s="915"/>
    </row>
    <row r="845" spans="1:17">
      <c r="A845" s="1124">
        <v>9</v>
      </c>
      <c r="B845" s="1129" t="s">
        <v>703</v>
      </c>
      <c r="C845" s="1137"/>
      <c r="D845" s="961"/>
      <c r="E845" s="900" t="s">
        <v>608</v>
      </c>
      <c r="F845" s="901"/>
      <c r="G845" s="901"/>
      <c r="H845" s="902"/>
      <c r="I845" s="906" t="s">
        <v>608</v>
      </c>
      <c r="J845" s="937"/>
      <c r="K845" s="907"/>
      <c r="L845" s="907"/>
      <c r="M845" s="908"/>
      <c r="N845" s="932" t="s">
        <v>608</v>
      </c>
      <c r="O845" s="912"/>
      <c r="P845" s="912"/>
      <c r="Q845" s="913"/>
    </row>
    <row r="846" spans="1:17">
      <c r="A846" s="1124"/>
      <c r="B846" s="1130"/>
      <c r="C846" s="1137"/>
      <c r="D846" s="948"/>
      <c r="E846" s="900" t="s">
        <v>608</v>
      </c>
      <c r="F846" s="901"/>
      <c r="G846" s="901"/>
      <c r="H846" s="902"/>
      <c r="I846" s="906" t="s">
        <v>608</v>
      </c>
      <c r="J846" s="937"/>
      <c r="K846" s="907"/>
      <c r="L846" s="907"/>
      <c r="M846" s="908"/>
      <c r="N846" s="932" t="s">
        <v>608</v>
      </c>
      <c r="O846" s="912"/>
      <c r="P846" s="912"/>
      <c r="Q846" s="913"/>
    </row>
    <row r="847" spans="1:17">
      <c r="A847" s="1124"/>
      <c r="B847" s="1130"/>
      <c r="C847" s="1137"/>
      <c r="D847" s="948"/>
      <c r="E847" s="900" t="s">
        <v>608</v>
      </c>
      <c r="F847" s="901"/>
      <c r="G847" s="901"/>
      <c r="H847" s="902"/>
      <c r="I847" s="906" t="s">
        <v>608</v>
      </c>
      <c r="J847" s="937"/>
      <c r="K847" s="907"/>
      <c r="L847" s="907"/>
      <c r="M847" s="908"/>
      <c r="N847" s="932" t="s">
        <v>608</v>
      </c>
      <c r="O847" s="912"/>
      <c r="P847" s="912"/>
      <c r="Q847" s="913"/>
    </row>
    <row r="848" spans="1:17">
      <c r="A848" s="1124"/>
      <c r="B848" s="1130"/>
      <c r="C848" s="1137"/>
      <c r="D848" s="948"/>
      <c r="E848" s="900" t="s">
        <v>608</v>
      </c>
      <c r="F848" s="901"/>
      <c r="G848" s="901"/>
      <c r="H848" s="902"/>
      <c r="I848" s="906" t="s">
        <v>608</v>
      </c>
      <c r="J848" s="937"/>
      <c r="K848" s="907"/>
      <c r="L848" s="907"/>
      <c r="M848" s="908"/>
      <c r="N848" s="932" t="s">
        <v>608</v>
      </c>
      <c r="O848" s="912"/>
      <c r="P848" s="912"/>
      <c r="Q848" s="913"/>
    </row>
    <row r="849" spans="1:17" ht="15.75" thickBot="1">
      <c r="A849" s="1124"/>
      <c r="B849" s="1159"/>
      <c r="C849" s="1137"/>
      <c r="D849" s="972"/>
      <c r="E849" s="903" t="s">
        <v>608</v>
      </c>
      <c r="F849" s="904"/>
      <c r="G849" s="904"/>
      <c r="H849" s="905"/>
      <c r="I849" s="909" t="s">
        <v>608</v>
      </c>
      <c r="J849" s="938"/>
      <c r="K849" s="910"/>
      <c r="L849" s="910"/>
      <c r="M849" s="911"/>
      <c r="N849" s="933" t="s">
        <v>608</v>
      </c>
      <c r="O849" s="914"/>
      <c r="P849" s="914"/>
      <c r="Q849" s="915"/>
    </row>
    <row r="850" spans="1:17">
      <c r="A850" s="1124">
        <v>10</v>
      </c>
      <c r="B850" s="1129" t="s">
        <v>704</v>
      </c>
      <c r="C850" s="1137"/>
      <c r="D850" s="961"/>
      <c r="E850" s="900" t="s">
        <v>608</v>
      </c>
      <c r="F850" s="901"/>
      <c r="G850" s="901"/>
      <c r="H850" s="902"/>
      <c r="I850" s="906" t="s">
        <v>608</v>
      </c>
      <c r="J850" s="937"/>
      <c r="K850" s="907"/>
      <c r="L850" s="907"/>
      <c r="M850" s="908"/>
      <c r="N850" s="932" t="s">
        <v>608</v>
      </c>
      <c r="O850" s="912"/>
      <c r="P850" s="912"/>
      <c r="Q850" s="913"/>
    </row>
    <row r="851" spans="1:17">
      <c r="A851" s="1124"/>
      <c r="B851" s="1130"/>
      <c r="C851" s="1137"/>
      <c r="D851" s="948"/>
      <c r="E851" s="900"/>
      <c r="F851" s="901"/>
      <c r="G851" s="901"/>
      <c r="H851" s="902"/>
      <c r="I851" s="906" t="s">
        <v>608</v>
      </c>
      <c r="J851" s="937"/>
      <c r="K851" s="907"/>
      <c r="L851" s="907"/>
      <c r="M851" s="908"/>
      <c r="N851" s="932" t="s">
        <v>608</v>
      </c>
      <c r="O851" s="912"/>
      <c r="P851" s="912"/>
      <c r="Q851" s="913"/>
    </row>
    <row r="852" spans="1:17">
      <c r="A852" s="1124"/>
      <c r="B852" s="1130"/>
      <c r="C852" s="1137"/>
      <c r="D852" s="948"/>
      <c r="E852" s="900" t="s">
        <v>608</v>
      </c>
      <c r="F852" s="901"/>
      <c r="G852" s="901"/>
      <c r="H852" s="902"/>
      <c r="I852" s="906" t="s">
        <v>608</v>
      </c>
      <c r="J852" s="937"/>
      <c r="K852" s="907"/>
      <c r="L852" s="907"/>
      <c r="M852" s="908"/>
      <c r="N852" s="932" t="s">
        <v>608</v>
      </c>
      <c r="O852" s="912"/>
      <c r="P852" s="912"/>
      <c r="Q852" s="913"/>
    </row>
    <row r="853" spans="1:17">
      <c r="A853" s="1124"/>
      <c r="B853" s="1130"/>
      <c r="C853" s="1137"/>
      <c r="D853" s="948"/>
      <c r="E853" s="900" t="s">
        <v>608</v>
      </c>
      <c r="F853" s="901"/>
      <c r="G853" s="901"/>
      <c r="H853" s="902"/>
      <c r="I853" s="906" t="s">
        <v>608</v>
      </c>
      <c r="J853" s="937"/>
      <c r="K853" s="907"/>
      <c r="L853" s="907"/>
      <c r="M853" s="908"/>
      <c r="N853" s="932" t="s">
        <v>608</v>
      </c>
      <c r="O853" s="912"/>
      <c r="P853" s="912"/>
      <c r="Q853" s="913"/>
    </row>
    <row r="854" spans="1:17" ht="15.75" thickBot="1">
      <c r="A854" s="1124"/>
      <c r="B854" s="1159"/>
      <c r="C854" s="1137"/>
      <c r="D854" s="972"/>
      <c r="E854" s="903" t="s">
        <v>608</v>
      </c>
      <c r="F854" s="904"/>
      <c r="G854" s="904"/>
      <c r="H854" s="905"/>
      <c r="I854" s="909" t="s">
        <v>608</v>
      </c>
      <c r="J854" s="938"/>
      <c r="K854" s="910"/>
      <c r="L854" s="910"/>
      <c r="M854" s="911"/>
      <c r="N854" s="933" t="s">
        <v>608</v>
      </c>
      <c r="O854" s="914"/>
      <c r="P854" s="914"/>
      <c r="Q854" s="915"/>
    </row>
    <row r="855" spans="1:17">
      <c r="A855" s="1124">
        <v>11</v>
      </c>
      <c r="B855" s="1129" t="s">
        <v>705</v>
      </c>
      <c r="C855" s="1137"/>
      <c r="D855" s="961"/>
      <c r="E855" s="900" t="s">
        <v>608</v>
      </c>
      <c r="F855" s="901"/>
      <c r="G855" s="901"/>
      <c r="H855" s="902"/>
      <c r="I855" s="906" t="s">
        <v>608</v>
      </c>
      <c r="J855" s="937"/>
      <c r="K855" s="907"/>
      <c r="L855" s="907"/>
      <c r="M855" s="908"/>
      <c r="N855" s="932" t="s">
        <v>608</v>
      </c>
      <c r="O855" s="912"/>
      <c r="P855" s="912"/>
      <c r="Q855" s="913"/>
    </row>
    <row r="856" spans="1:17">
      <c r="A856" s="1124"/>
      <c r="B856" s="1130"/>
      <c r="C856" s="1137"/>
      <c r="D856" s="948"/>
      <c r="E856" s="900"/>
      <c r="F856" s="901"/>
      <c r="G856" s="901"/>
      <c r="H856" s="902"/>
      <c r="I856" s="906" t="s">
        <v>608</v>
      </c>
      <c r="J856" s="937"/>
      <c r="K856" s="907"/>
      <c r="L856" s="907"/>
      <c r="M856" s="908"/>
      <c r="N856" s="932" t="s">
        <v>608</v>
      </c>
      <c r="O856" s="912"/>
      <c r="P856" s="912"/>
      <c r="Q856" s="913"/>
    </row>
    <row r="857" spans="1:17">
      <c r="A857" s="1124"/>
      <c r="B857" s="1130"/>
      <c r="C857" s="1137"/>
      <c r="D857" s="948"/>
      <c r="E857" s="900" t="s">
        <v>608</v>
      </c>
      <c r="F857" s="901"/>
      <c r="G857" s="901"/>
      <c r="H857" s="902"/>
      <c r="I857" s="906" t="s">
        <v>608</v>
      </c>
      <c r="J857" s="937"/>
      <c r="K857" s="907"/>
      <c r="L857" s="907"/>
      <c r="M857" s="908"/>
      <c r="N857" s="932" t="s">
        <v>608</v>
      </c>
      <c r="O857" s="912"/>
      <c r="P857" s="912"/>
      <c r="Q857" s="913"/>
    </row>
    <row r="858" spans="1:17">
      <c r="A858" s="1124"/>
      <c r="B858" s="1130"/>
      <c r="C858" s="1137"/>
      <c r="D858" s="948"/>
      <c r="E858" s="900" t="s">
        <v>608</v>
      </c>
      <c r="F858" s="901"/>
      <c r="G858" s="901"/>
      <c r="H858" s="902"/>
      <c r="I858" s="906" t="s">
        <v>608</v>
      </c>
      <c r="J858" s="937"/>
      <c r="K858" s="907"/>
      <c r="L858" s="907"/>
      <c r="M858" s="908"/>
      <c r="N858" s="932" t="s">
        <v>608</v>
      </c>
      <c r="O858" s="912"/>
      <c r="P858" s="912"/>
      <c r="Q858" s="913"/>
    </row>
    <row r="859" spans="1:17" ht="15.75" thickBot="1">
      <c r="A859" s="1124"/>
      <c r="B859" s="1159"/>
      <c r="C859" s="1137"/>
      <c r="D859" s="972"/>
      <c r="E859" s="903" t="s">
        <v>608</v>
      </c>
      <c r="F859" s="904"/>
      <c r="G859" s="904"/>
      <c r="H859" s="905"/>
      <c r="I859" s="909" t="s">
        <v>608</v>
      </c>
      <c r="J859" s="938"/>
      <c r="K859" s="910"/>
      <c r="L859" s="910"/>
      <c r="M859" s="911"/>
      <c r="N859" s="933" t="s">
        <v>608</v>
      </c>
      <c r="O859" s="914"/>
      <c r="P859" s="914"/>
      <c r="Q859" s="915"/>
    </row>
    <row r="860" spans="1:17">
      <c r="A860" s="1124">
        <v>12</v>
      </c>
      <c r="B860" s="1129" t="s">
        <v>706</v>
      </c>
      <c r="C860" s="1137"/>
      <c r="D860" s="961"/>
      <c r="E860" s="900" t="s">
        <v>608</v>
      </c>
      <c r="F860" s="901"/>
      <c r="G860" s="901"/>
      <c r="H860" s="902"/>
      <c r="I860" s="906" t="s">
        <v>608</v>
      </c>
      <c r="J860" s="937"/>
      <c r="K860" s="907"/>
      <c r="L860" s="907"/>
      <c r="M860" s="908"/>
      <c r="N860" s="932" t="s">
        <v>608</v>
      </c>
      <c r="O860" s="912"/>
      <c r="P860" s="912"/>
      <c r="Q860" s="913"/>
    </row>
    <row r="861" spans="1:17">
      <c r="A861" s="1124"/>
      <c r="B861" s="1130"/>
      <c r="C861" s="1137"/>
      <c r="D861" s="948"/>
      <c r="E861" s="900"/>
      <c r="F861" s="901"/>
      <c r="G861" s="901"/>
      <c r="H861" s="902"/>
      <c r="I861" s="906" t="s">
        <v>608</v>
      </c>
      <c r="J861" s="937"/>
      <c r="K861" s="907"/>
      <c r="L861" s="907"/>
      <c r="M861" s="908"/>
      <c r="N861" s="932" t="s">
        <v>608</v>
      </c>
      <c r="O861" s="912"/>
      <c r="P861" s="912"/>
      <c r="Q861" s="913"/>
    </row>
    <row r="862" spans="1:17">
      <c r="A862" s="1124"/>
      <c r="B862" s="1130"/>
      <c r="C862" s="1137"/>
      <c r="D862" s="948"/>
      <c r="E862" s="900" t="s">
        <v>608</v>
      </c>
      <c r="F862" s="901"/>
      <c r="G862" s="901"/>
      <c r="H862" s="902"/>
      <c r="I862" s="906" t="s">
        <v>608</v>
      </c>
      <c r="J862" s="937"/>
      <c r="K862" s="907"/>
      <c r="L862" s="907"/>
      <c r="M862" s="908"/>
      <c r="N862" s="932" t="s">
        <v>608</v>
      </c>
      <c r="O862" s="912"/>
      <c r="P862" s="912"/>
      <c r="Q862" s="913"/>
    </row>
    <row r="863" spans="1:17">
      <c r="A863" s="1124"/>
      <c r="B863" s="1130"/>
      <c r="C863" s="1137"/>
      <c r="D863" s="948"/>
      <c r="E863" s="900" t="s">
        <v>608</v>
      </c>
      <c r="F863" s="901"/>
      <c r="G863" s="901"/>
      <c r="H863" s="902"/>
      <c r="I863" s="906" t="s">
        <v>608</v>
      </c>
      <c r="J863" s="937"/>
      <c r="K863" s="907"/>
      <c r="L863" s="907"/>
      <c r="M863" s="908"/>
      <c r="N863" s="932" t="s">
        <v>608</v>
      </c>
      <c r="O863" s="912"/>
      <c r="P863" s="912"/>
      <c r="Q863" s="913"/>
    </row>
    <row r="864" spans="1:17" ht="15.75" thickBot="1">
      <c r="A864" s="1124"/>
      <c r="B864" s="1159"/>
      <c r="C864" s="1137"/>
      <c r="D864" s="972"/>
      <c r="E864" s="903" t="s">
        <v>608</v>
      </c>
      <c r="F864" s="904"/>
      <c r="G864" s="904"/>
      <c r="H864" s="905"/>
      <c r="I864" s="909" t="s">
        <v>608</v>
      </c>
      <c r="J864" s="938"/>
      <c r="K864" s="910"/>
      <c r="L864" s="910"/>
      <c r="M864" s="911"/>
      <c r="N864" s="933" t="s">
        <v>608</v>
      </c>
      <c r="O864" s="914"/>
      <c r="P864" s="914"/>
      <c r="Q864" s="915"/>
    </row>
    <row r="865" spans="1:17">
      <c r="A865" s="1124">
        <v>13</v>
      </c>
      <c r="B865" s="1129" t="s">
        <v>707</v>
      </c>
      <c r="C865" s="1137"/>
      <c r="D865" s="961"/>
      <c r="E865" s="900" t="s">
        <v>608</v>
      </c>
      <c r="F865" s="901"/>
      <c r="G865" s="901"/>
      <c r="H865" s="902"/>
      <c r="I865" s="906" t="s">
        <v>608</v>
      </c>
      <c r="J865" s="937"/>
      <c r="K865" s="907"/>
      <c r="L865" s="907"/>
      <c r="M865" s="908"/>
      <c r="N865" s="932" t="s">
        <v>608</v>
      </c>
      <c r="O865" s="912"/>
      <c r="P865" s="912"/>
      <c r="Q865" s="913"/>
    </row>
    <row r="866" spans="1:17">
      <c r="A866" s="1124"/>
      <c r="B866" s="1130"/>
      <c r="C866" s="1137"/>
      <c r="D866" s="948"/>
      <c r="E866" s="900"/>
      <c r="F866" s="901"/>
      <c r="G866" s="901"/>
      <c r="H866" s="902"/>
      <c r="I866" s="906" t="s">
        <v>608</v>
      </c>
      <c r="J866" s="937"/>
      <c r="K866" s="907"/>
      <c r="L866" s="907"/>
      <c r="M866" s="908"/>
      <c r="N866" s="932" t="s">
        <v>608</v>
      </c>
      <c r="O866" s="912"/>
      <c r="P866" s="912"/>
      <c r="Q866" s="913"/>
    </row>
    <row r="867" spans="1:17">
      <c r="A867" s="1124"/>
      <c r="B867" s="1130"/>
      <c r="C867" s="1137"/>
      <c r="D867" s="948"/>
      <c r="E867" s="900" t="s">
        <v>608</v>
      </c>
      <c r="F867" s="901"/>
      <c r="G867" s="901"/>
      <c r="H867" s="902"/>
      <c r="I867" s="906" t="s">
        <v>608</v>
      </c>
      <c r="J867" s="937"/>
      <c r="K867" s="907"/>
      <c r="L867" s="907"/>
      <c r="M867" s="908"/>
      <c r="N867" s="932" t="s">
        <v>608</v>
      </c>
      <c r="O867" s="912"/>
      <c r="P867" s="912"/>
      <c r="Q867" s="913"/>
    </row>
    <row r="868" spans="1:17">
      <c r="A868" s="1124"/>
      <c r="B868" s="1130"/>
      <c r="C868" s="1137"/>
      <c r="D868" s="948"/>
      <c r="E868" s="900" t="s">
        <v>608</v>
      </c>
      <c r="F868" s="901"/>
      <c r="G868" s="901"/>
      <c r="H868" s="902"/>
      <c r="I868" s="906" t="s">
        <v>608</v>
      </c>
      <c r="J868" s="937"/>
      <c r="K868" s="907"/>
      <c r="L868" s="907"/>
      <c r="M868" s="908"/>
      <c r="N868" s="932" t="s">
        <v>608</v>
      </c>
      <c r="O868" s="912"/>
      <c r="P868" s="912"/>
      <c r="Q868" s="913"/>
    </row>
    <row r="869" spans="1:17" ht="15.75" thickBot="1">
      <c r="A869" s="1124"/>
      <c r="B869" s="1159"/>
      <c r="C869" s="1137"/>
      <c r="D869" s="972"/>
      <c r="E869" s="903" t="s">
        <v>608</v>
      </c>
      <c r="F869" s="904"/>
      <c r="G869" s="904"/>
      <c r="H869" s="905"/>
      <c r="I869" s="909" t="s">
        <v>608</v>
      </c>
      <c r="J869" s="938"/>
      <c r="K869" s="910"/>
      <c r="L869" s="910"/>
      <c r="M869" s="911"/>
      <c r="N869" s="933" t="s">
        <v>608</v>
      </c>
      <c r="O869" s="914"/>
      <c r="P869" s="914"/>
      <c r="Q869" s="915"/>
    </row>
    <row r="870" spans="1:17">
      <c r="A870" s="1124">
        <v>14</v>
      </c>
      <c r="B870" s="1129" t="s">
        <v>708</v>
      </c>
      <c r="C870" s="1137"/>
      <c r="D870" s="961"/>
      <c r="E870" s="900" t="s">
        <v>608</v>
      </c>
      <c r="F870" s="901"/>
      <c r="G870" s="901"/>
      <c r="H870" s="902"/>
      <c r="I870" s="906" t="s">
        <v>608</v>
      </c>
      <c r="J870" s="937"/>
      <c r="K870" s="907"/>
      <c r="L870" s="907"/>
      <c r="M870" s="908"/>
      <c r="N870" s="932" t="s">
        <v>608</v>
      </c>
      <c r="O870" s="912"/>
      <c r="P870" s="912"/>
      <c r="Q870" s="913"/>
    </row>
    <row r="871" spans="1:17">
      <c r="A871" s="1124"/>
      <c r="B871" s="1130"/>
      <c r="C871" s="1137"/>
      <c r="D871" s="948"/>
      <c r="E871" s="900"/>
      <c r="F871" s="901"/>
      <c r="G871" s="901"/>
      <c r="H871" s="902"/>
      <c r="I871" s="906" t="s">
        <v>608</v>
      </c>
      <c r="J871" s="937"/>
      <c r="K871" s="907"/>
      <c r="L871" s="907"/>
      <c r="M871" s="908"/>
      <c r="N871" s="932" t="s">
        <v>608</v>
      </c>
      <c r="O871" s="912"/>
      <c r="P871" s="912"/>
      <c r="Q871" s="913"/>
    </row>
    <row r="872" spans="1:17">
      <c r="A872" s="1124"/>
      <c r="B872" s="1130"/>
      <c r="C872" s="1137"/>
      <c r="D872" s="948"/>
      <c r="E872" s="900" t="s">
        <v>608</v>
      </c>
      <c r="F872" s="901"/>
      <c r="G872" s="901"/>
      <c r="H872" s="902"/>
      <c r="I872" s="906" t="s">
        <v>608</v>
      </c>
      <c r="J872" s="937"/>
      <c r="K872" s="907"/>
      <c r="L872" s="907"/>
      <c r="M872" s="908"/>
      <c r="N872" s="932" t="s">
        <v>608</v>
      </c>
      <c r="O872" s="912"/>
      <c r="P872" s="912"/>
      <c r="Q872" s="913"/>
    </row>
    <row r="873" spans="1:17">
      <c r="A873" s="1124"/>
      <c r="B873" s="1130"/>
      <c r="C873" s="1137"/>
      <c r="D873" s="948"/>
      <c r="E873" s="900" t="s">
        <v>608</v>
      </c>
      <c r="F873" s="901"/>
      <c r="G873" s="901"/>
      <c r="H873" s="902"/>
      <c r="I873" s="906" t="s">
        <v>608</v>
      </c>
      <c r="J873" s="937"/>
      <c r="K873" s="907"/>
      <c r="L873" s="907"/>
      <c r="M873" s="908"/>
      <c r="N873" s="932" t="s">
        <v>608</v>
      </c>
      <c r="O873" s="912"/>
      <c r="P873" s="912"/>
      <c r="Q873" s="913"/>
    </row>
    <row r="874" spans="1:17" ht="15.75" thickBot="1">
      <c r="A874" s="1124"/>
      <c r="B874" s="1159"/>
      <c r="C874" s="1137"/>
      <c r="D874" s="972"/>
      <c r="E874" s="903" t="s">
        <v>608</v>
      </c>
      <c r="F874" s="904"/>
      <c r="G874" s="904"/>
      <c r="H874" s="905"/>
      <c r="I874" s="909" t="s">
        <v>608</v>
      </c>
      <c r="J874" s="938"/>
      <c r="K874" s="910"/>
      <c r="L874" s="910"/>
      <c r="M874" s="911"/>
      <c r="N874" s="933" t="s">
        <v>608</v>
      </c>
      <c r="O874" s="914"/>
      <c r="P874" s="914"/>
      <c r="Q874" s="915"/>
    </row>
    <row r="875" spans="1:17">
      <c r="A875" s="1124">
        <v>15</v>
      </c>
      <c r="B875" s="1129" t="s">
        <v>709</v>
      </c>
      <c r="C875" s="1137"/>
      <c r="D875" s="961"/>
      <c r="E875" s="900" t="s">
        <v>608</v>
      </c>
      <c r="F875" s="901"/>
      <c r="G875" s="901"/>
      <c r="H875" s="902"/>
      <c r="I875" s="906" t="s">
        <v>608</v>
      </c>
      <c r="J875" s="937"/>
      <c r="K875" s="907"/>
      <c r="L875" s="907"/>
      <c r="M875" s="908"/>
      <c r="N875" s="932" t="s">
        <v>608</v>
      </c>
      <c r="O875" s="912"/>
      <c r="P875" s="912"/>
      <c r="Q875" s="913"/>
    </row>
    <row r="876" spans="1:17">
      <c r="A876" s="1124"/>
      <c r="B876" s="1130"/>
      <c r="C876" s="1137"/>
      <c r="D876" s="948"/>
      <c r="E876" s="900"/>
      <c r="F876" s="901"/>
      <c r="G876" s="901"/>
      <c r="H876" s="902"/>
      <c r="I876" s="906" t="s">
        <v>608</v>
      </c>
      <c r="J876" s="937"/>
      <c r="K876" s="907"/>
      <c r="L876" s="907"/>
      <c r="M876" s="908"/>
      <c r="N876" s="932" t="s">
        <v>608</v>
      </c>
      <c r="O876" s="912"/>
      <c r="P876" s="912"/>
      <c r="Q876" s="913"/>
    </row>
    <row r="877" spans="1:17">
      <c r="A877" s="1124"/>
      <c r="B877" s="1130"/>
      <c r="C877" s="1137"/>
      <c r="D877" s="948"/>
      <c r="E877" s="900" t="s">
        <v>608</v>
      </c>
      <c r="F877" s="901"/>
      <c r="G877" s="901"/>
      <c r="H877" s="902"/>
      <c r="I877" s="906" t="s">
        <v>608</v>
      </c>
      <c r="J877" s="937"/>
      <c r="K877" s="907"/>
      <c r="L877" s="907"/>
      <c r="M877" s="908"/>
      <c r="N877" s="932" t="s">
        <v>608</v>
      </c>
      <c r="O877" s="912"/>
      <c r="P877" s="912"/>
      <c r="Q877" s="913"/>
    </row>
    <row r="878" spans="1:17">
      <c r="A878" s="1124"/>
      <c r="B878" s="1130"/>
      <c r="C878" s="1137"/>
      <c r="D878" s="948"/>
      <c r="E878" s="900" t="s">
        <v>608</v>
      </c>
      <c r="F878" s="901"/>
      <c r="G878" s="901"/>
      <c r="H878" s="902"/>
      <c r="I878" s="906" t="s">
        <v>608</v>
      </c>
      <c r="J878" s="937"/>
      <c r="K878" s="907"/>
      <c r="L878" s="907"/>
      <c r="M878" s="908"/>
      <c r="N878" s="932" t="s">
        <v>608</v>
      </c>
      <c r="O878" s="912"/>
      <c r="P878" s="912"/>
      <c r="Q878" s="913"/>
    </row>
    <row r="879" spans="1:17" ht="15.75" thickBot="1">
      <c r="A879" s="1124"/>
      <c r="B879" s="1159"/>
      <c r="C879" s="1137"/>
      <c r="D879" s="972"/>
      <c r="E879" s="903" t="s">
        <v>608</v>
      </c>
      <c r="F879" s="904"/>
      <c r="G879" s="904"/>
      <c r="H879" s="905"/>
      <c r="I879" s="909" t="s">
        <v>608</v>
      </c>
      <c r="J879" s="938"/>
      <c r="K879" s="910"/>
      <c r="L879" s="910"/>
      <c r="M879" s="911"/>
      <c r="N879" s="933" t="s">
        <v>608</v>
      </c>
      <c r="O879" s="914"/>
      <c r="P879" s="914"/>
      <c r="Q879" s="915"/>
    </row>
    <row r="880" spans="1:17">
      <c r="A880" s="1124">
        <v>16</v>
      </c>
      <c r="B880" s="1129" t="s">
        <v>710</v>
      </c>
      <c r="C880" s="1137"/>
      <c r="D880" s="961"/>
      <c r="E880" s="900" t="s">
        <v>608</v>
      </c>
      <c r="F880" s="901"/>
      <c r="G880" s="901"/>
      <c r="H880" s="902"/>
      <c r="I880" s="906" t="s">
        <v>608</v>
      </c>
      <c r="J880" s="937"/>
      <c r="K880" s="907"/>
      <c r="L880" s="907"/>
      <c r="M880" s="908"/>
      <c r="N880" s="932" t="s">
        <v>608</v>
      </c>
      <c r="O880" s="912"/>
      <c r="P880" s="912"/>
      <c r="Q880" s="913"/>
    </row>
    <row r="881" spans="1:17">
      <c r="A881" s="1124"/>
      <c r="B881" s="1130"/>
      <c r="C881" s="1137"/>
      <c r="D881" s="948"/>
      <c r="E881" s="900"/>
      <c r="F881" s="901"/>
      <c r="G881" s="901"/>
      <c r="H881" s="902"/>
      <c r="I881" s="906" t="s">
        <v>608</v>
      </c>
      <c r="J881" s="937"/>
      <c r="K881" s="907"/>
      <c r="L881" s="907"/>
      <c r="M881" s="908"/>
      <c r="N881" s="932" t="s">
        <v>608</v>
      </c>
      <c r="O881" s="912"/>
      <c r="P881" s="912"/>
      <c r="Q881" s="913"/>
    </row>
    <row r="882" spans="1:17">
      <c r="A882" s="1124"/>
      <c r="B882" s="1130"/>
      <c r="C882" s="1137"/>
      <c r="D882" s="948"/>
      <c r="E882" s="900" t="s">
        <v>608</v>
      </c>
      <c r="F882" s="901"/>
      <c r="G882" s="901"/>
      <c r="H882" s="902"/>
      <c r="I882" s="906" t="s">
        <v>608</v>
      </c>
      <c r="J882" s="937"/>
      <c r="K882" s="907"/>
      <c r="L882" s="907"/>
      <c r="M882" s="908"/>
      <c r="N882" s="932" t="s">
        <v>608</v>
      </c>
      <c r="O882" s="912"/>
      <c r="P882" s="912"/>
      <c r="Q882" s="913"/>
    </row>
    <row r="883" spans="1:17">
      <c r="A883" s="1124"/>
      <c r="B883" s="1130"/>
      <c r="C883" s="1137"/>
      <c r="D883" s="948"/>
      <c r="E883" s="900" t="s">
        <v>608</v>
      </c>
      <c r="F883" s="901"/>
      <c r="G883" s="901"/>
      <c r="H883" s="902"/>
      <c r="I883" s="906" t="s">
        <v>608</v>
      </c>
      <c r="J883" s="937"/>
      <c r="K883" s="907"/>
      <c r="L883" s="907"/>
      <c r="M883" s="908"/>
      <c r="N883" s="932" t="s">
        <v>608</v>
      </c>
      <c r="O883" s="912"/>
      <c r="P883" s="912"/>
      <c r="Q883" s="913"/>
    </row>
    <row r="884" spans="1:17" ht="15.75" thickBot="1">
      <c r="A884" s="1124"/>
      <c r="B884" s="1159"/>
      <c r="C884" s="1137"/>
      <c r="D884" s="972"/>
      <c r="E884" s="903" t="s">
        <v>608</v>
      </c>
      <c r="F884" s="904"/>
      <c r="G884" s="904"/>
      <c r="H884" s="905"/>
      <c r="I884" s="909" t="s">
        <v>608</v>
      </c>
      <c r="J884" s="938"/>
      <c r="K884" s="910"/>
      <c r="L884" s="910"/>
      <c r="M884" s="911"/>
      <c r="N884" s="933" t="s">
        <v>608</v>
      </c>
      <c r="O884" s="914"/>
      <c r="P884" s="914"/>
      <c r="Q884" s="915"/>
    </row>
    <row r="885" spans="1:17">
      <c r="A885" s="1124">
        <v>17</v>
      </c>
      <c r="B885" s="1129" t="s">
        <v>711</v>
      </c>
      <c r="C885" s="1137"/>
      <c r="D885" s="961"/>
      <c r="E885" s="900" t="s">
        <v>608</v>
      </c>
      <c r="F885" s="901"/>
      <c r="G885" s="901"/>
      <c r="H885" s="902"/>
      <c r="I885" s="906" t="s">
        <v>608</v>
      </c>
      <c r="J885" s="937"/>
      <c r="K885" s="907"/>
      <c r="L885" s="907"/>
      <c r="M885" s="908"/>
      <c r="N885" s="932" t="s">
        <v>608</v>
      </c>
      <c r="O885" s="912"/>
      <c r="P885" s="912"/>
      <c r="Q885" s="913"/>
    </row>
    <row r="886" spans="1:17">
      <c r="A886" s="1124"/>
      <c r="B886" s="1130"/>
      <c r="C886" s="1137"/>
      <c r="D886" s="948"/>
      <c r="E886" s="900"/>
      <c r="F886" s="901"/>
      <c r="G886" s="901"/>
      <c r="H886" s="902"/>
      <c r="I886" s="906" t="s">
        <v>608</v>
      </c>
      <c r="J886" s="937"/>
      <c r="K886" s="907"/>
      <c r="L886" s="907"/>
      <c r="M886" s="908"/>
      <c r="N886" s="932" t="s">
        <v>608</v>
      </c>
      <c r="O886" s="912"/>
      <c r="P886" s="912"/>
      <c r="Q886" s="913"/>
    </row>
    <row r="887" spans="1:17">
      <c r="A887" s="1124"/>
      <c r="B887" s="1130"/>
      <c r="C887" s="1137"/>
      <c r="D887" s="948"/>
      <c r="E887" s="900" t="s">
        <v>608</v>
      </c>
      <c r="F887" s="901"/>
      <c r="G887" s="901"/>
      <c r="H887" s="902"/>
      <c r="I887" s="906" t="s">
        <v>608</v>
      </c>
      <c r="J887" s="937"/>
      <c r="K887" s="907"/>
      <c r="L887" s="907"/>
      <c r="M887" s="908"/>
      <c r="N887" s="932" t="s">
        <v>608</v>
      </c>
      <c r="O887" s="912"/>
      <c r="P887" s="912"/>
      <c r="Q887" s="913"/>
    </row>
    <row r="888" spans="1:17">
      <c r="A888" s="1124"/>
      <c r="B888" s="1130"/>
      <c r="C888" s="1137"/>
      <c r="D888" s="948"/>
      <c r="E888" s="900" t="s">
        <v>608</v>
      </c>
      <c r="F888" s="901"/>
      <c r="G888" s="901"/>
      <c r="H888" s="902"/>
      <c r="I888" s="906" t="s">
        <v>608</v>
      </c>
      <c r="J888" s="937"/>
      <c r="K888" s="907"/>
      <c r="L888" s="907"/>
      <c r="M888" s="908"/>
      <c r="N888" s="932" t="s">
        <v>608</v>
      </c>
      <c r="O888" s="912"/>
      <c r="P888" s="912"/>
      <c r="Q888" s="913"/>
    </row>
    <row r="889" spans="1:17" ht="15.75" thickBot="1">
      <c r="A889" s="1124"/>
      <c r="B889" s="1159"/>
      <c r="C889" s="1137"/>
      <c r="D889" s="972"/>
      <c r="E889" s="903" t="s">
        <v>608</v>
      </c>
      <c r="F889" s="904"/>
      <c r="G889" s="904"/>
      <c r="H889" s="905"/>
      <c r="I889" s="909" t="s">
        <v>608</v>
      </c>
      <c r="J889" s="938"/>
      <c r="K889" s="910"/>
      <c r="L889" s="910"/>
      <c r="M889" s="911"/>
      <c r="N889" s="933" t="s">
        <v>608</v>
      </c>
      <c r="O889" s="914"/>
      <c r="P889" s="914"/>
      <c r="Q889" s="915"/>
    </row>
    <row r="890" spans="1:17">
      <c r="A890" s="1124">
        <v>18</v>
      </c>
      <c r="B890" s="1129" t="s">
        <v>712</v>
      </c>
      <c r="C890" s="1137"/>
      <c r="D890" s="961"/>
      <c r="E890" s="900" t="s">
        <v>608</v>
      </c>
      <c r="F890" s="901"/>
      <c r="G890" s="901"/>
      <c r="H890" s="902"/>
      <c r="I890" s="906" t="s">
        <v>608</v>
      </c>
      <c r="J890" s="937"/>
      <c r="K890" s="907"/>
      <c r="L890" s="907"/>
      <c r="M890" s="908"/>
      <c r="N890" s="932" t="s">
        <v>608</v>
      </c>
      <c r="O890" s="912"/>
      <c r="P890" s="912"/>
      <c r="Q890" s="913"/>
    </row>
    <row r="891" spans="1:17">
      <c r="A891" s="1124"/>
      <c r="B891" s="1130"/>
      <c r="C891" s="1137"/>
      <c r="D891" s="948"/>
      <c r="E891" s="900"/>
      <c r="F891" s="901"/>
      <c r="G891" s="901"/>
      <c r="H891" s="902"/>
      <c r="I891" s="906" t="s">
        <v>608</v>
      </c>
      <c r="J891" s="937"/>
      <c r="K891" s="907"/>
      <c r="L891" s="907"/>
      <c r="M891" s="908"/>
      <c r="N891" s="932" t="s">
        <v>608</v>
      </c>
      <c r="O891" s="912"/>
      <c r="P891" s="912"/>
      <c r="Q891" s="913"/>
    </row>
    <row r="892" spans="1:17">
      <c r="A892" s="1124"/>
      <c r="B892" s="1130"/>
      <c r="C892" s="1137"/>
      <c r="D892" s="948"/>
      <c r="E892" s="900" t="s">
        <v>608</v>
      </c>
      <c r="F892" s="901"/>
      <c r="G892" s="901"/>
      <c r="H892" s="902"/>
      <c r="I892" s="906" t="s">
        <v>608</v>
      </c>
      <c r="J892" s="937"/>
      <c r="K892" s="907"/>
      <c r="L892" s="907"/>
      <c r="M892" s="908"/>
      <c r="N892" s="932" t="s">
        <v>608</v>
      </c>
      <c r="O892" s="912"/>
      <c r="P892" s="912"/>
      <c r="Q892" s="913"/>
    </row>
    <row r="893" spans="1:17">
      <c r="A893" s="1124"/>
      <c r="B893" s="1130"/>
      <c r="C893" s="1137"/>
      <c r="D893" s="948"/>
      <c r="E893" s="900" t="s">
        <v>608</v>
      </c>
      <c r="F893" s="901"/>
      <c r="G893" s="901"/>
      <c r="H893" s="902"/>
      <c r="I893" s="906" t="s">
        <v>608</v>
      </c>
      <c r="J893" s="937"/>
      <c r="K893" s="907"/>
      <c r="L893" s="907"/>
      <c r="M893" s="908"/>
      <c r="N893" s="932" t="s">
        <v>608</v>
      </c>
      <c r="O893" s="912"/>
      <c r="P893" s="912"/>
      <c r="Q893" s="913"/>
    </row>
    <row r="894" spans="1:17" ht="15.75" thickBot="1">
      <c r="A894" s="1124"/>
      <c r="B894" s="1159"/>
      <c r="C894" s="1137"/>
      <c r="D894" s="972"/>
      <c r="E894" s="903" t="s">
        <v>608</v>
      </c>
      <c r="F894" s="904"/>
      <c r="G894" s="904"/>
      <c r="H894" s="905"/>
      <c r="I894" s="909" t="s">
        <v>608</v>
      </c>
      <c r="J894" s="938"/>
      <c r="K894" s="910"/>
      <c r="L894" s="910"/>
      <c r="M894" s="911"/>
      <c r="N894" s="933" t="s">
        <v>608</v>
      </c>
      <c r="O894" s="914"/>
      <c r="P894" s="914"/>
      <c r="Q894" s="915"/>
    </row>
    <row r="895" spans="1:17">
      <c r="A895" s="1124">
        <v>20</v>
      </c>
      <c r="B895" s="1129" t="s">
        <v>714</v>
      </c>
      <c r="C895" s="1137"/>
      <c r="D895" s="961"/>
      <c r="E895" s="900" t="s">
        <v>608</v>
      </c>
      <c r="F895" s="901"/>
      <c r="G895" s="901"/>
      <c r="H895" s="902"/>
      <c r="I895" s="906" t="s">
        <v>608</v>
      </c>
      <c r="J895" s="937"/>
      <c r="K895" s="907"/>
      <c r="L895" s="907"/>
      <c r="M895" s="908"/>
      <c r="N895" s="932" t="s">
        <v>608</v>
      </c>
      <c r="O895" s="912"/>
      <c r="P895" s="912"/>
      <c r="Q895" s="913"/>
    </row>
    <row r="896" spans="1:17">
      <c r="A896" s="1124"/>
      <c r="B896" s="1130"/>
      <c r="C896" s="1137"/>
      <c r="D896" s="948"/>
      <c r="E896" s="900"/>
      <c r="F896" s="901"/>
      <c r="G896" s="901"/>
      <c r="H896" s="902"/>
      <c r="I896" s="906" t="s">
        <v>608</v>
      </c>
      <c r="J896" s="937"/>
      <c r="K896" s="907"/>
      <c r="L896" s="907"/>
      <c r="M896" s="908"/>
      <c r="N896" s="932" t="s">
        <v>608</v>
      </c>
      <c r="O896" s="912"/>
      <c r="P896" s="912"/>
      <c r="Q896" s="913"/>
    </row>
    <row r="897" spans="1:20">
      <c r="A897" s="1124"/>
      <c r="B897" s="1130"/>
      <c r="C897" s="1137"/>
      <c r="D897" s="948"/>
      <c r="E897" s="900" t="s">
        <v>608</v>
      </c>
      <c r="F897" s="901"/>
      <c r="G897" s="901"/>
      <c r="H897" s="902"/>
      <c r="I897" s="906" t="s">
        <v>608</v>
      </c>
      <c r="J897" s="937"/>
      <c r="K897" s="907"/>
      <c r="L897" s="907"/>
      <c r="M897" s="908"/>
      <c r="N897" s="932" t="s">
        <v>608</v>
      </c>
      <c r="O897" s="912"/>
      <c r="P897" s="912"/>
      <c r="Q897" s="913"/>
    </row>
    <row r="898" spans="1:20">
      <c r="A898" s="1124"/>
      <c r="B898" s="1130"/>
      <c r="C898" s="1137"/>
      <c r="D898" s="948"/>
      <c r="E898" s="900" t="s">
        <v>608</v>
      </c>
      <c r="F898" s="901"/>
      <c r="G898" s="901"/>
      <c r="H898" s="902"/>
      <c r="I898" s="906" t="s">
        <v>608</v>
      </c>
      <c r="J898" s="937"/>
      <c r="K898" s="907"/>
      <c r="L898" s="907"/>
      <c r="M898" s="908"/>
      <c r="N898" s="932" t="s">
        <v>608</v>
      </c>
      <c r="O898" s="912"/>
      <c r="P898" s="912"/>
      <c r="Q898" s="913"/>
    </row>
    <row r="899" spans="1:20" ht="15.75" thickBot="1">
      <c r="A899" s="1124"/>
      <c r="B899" s="1159"/>
      <c r="C899" s="1137"/>
      <c r="D899" s="972"/>
      <c r="E899" s="903" t="s">
        <v>608</v>
      </c>
      <c r="F899" s="904"/>
      <c r="G899" s="904"/>
      <c r="H899" s="905"/>
      <c r="I899" s="909" t="s">
        <v>608</v>
      </c>
      <c r="J899" s="938"/>
      <c r="K899" s="910"/>
      <c r="L899" s="910"/>
      <c r="M899" s="911"/>
      <c r="N899" s="933" t="s">
        <v>608</v>
      </c>
      <c r="O899" s="914"/>
      <c r="P899" s="914"/>
      <c r="Q899" s="915"/>
    </row>
    <row r="900" spans="1:20">
      <c r="A900" s="1124">
        <v>21</v>
      </c>
      <c r="B900" s="1129" t="s">
        <v>715</v>
      </c>
      <c r="C900" s="1137"/>
      <c r="D900" s="961"/>
      <c r="E900" s="900" t="s">
        <v>608</v>
      </c>
      <c r="F900" s="901"/>
      <c r="G900" s="901"/>
      <c r="H900" s="902"/>
      <c r="I900" s="906" t="s">
        <v>608</v>
      </c>
      <c r="J900" s="937"/>
      <c r="K900" s="907"/>
      <c r="L900" s="907"/>
      <c r="M900" s="908"/>
      <c r="N900" s="932" t="s">
        <v>608</v>
      </c>
      <c r="O900" s="912"/>
      <c r="P900" s="912"/>
      <c r="Q900" s="913"/>
    </row>
    <row r="901" spans="1:20">
      <c r="A901" s="1124"/>
      <c r="B901" s="1130"/>
      <c r="C901" s="1137"/>
      <c r="D901" s="948"/>
      <c r="E901" s="900"/>
      <c r="F901" s="901"/>
      <c r="G901" s="901"/>
      <c r="H901" s="902"/>
      <c r="I901" s="906" t="s">
        <v>608</v>
      </c>
      <c r="J901" s="937"/>
      <c r="K901" s="907"/>
      <c r="L901" s="907"/>
      <c r="M901" s="908"/>
      <c r="N901" s="932" t="s">
        <v>608</v>
      </c>
      <c r="O901" s="912"/>
      <c r="P901" s="912"/>
      <c r="Q901" s="913"/>
    </row>
    <row r="902" spans="1:20">
      <c r="A902" s="1124"/>
      <c r="B902" s="1130"/>
      <c r="C902" s="1137"/>
      <c r="D902" s="948"/>
      <c r="E902" s="900" t="s">
        <v>608</v>
      </c>
      <c r="F902" s="901"/>
      <c r="G902" s="901"/>
      <c r="H902" s="902"/>
      <c r="I902" s="906" t="s">
        <v>608</v>
      </c>
      <c r="J902" s="937"/>
      <c r="K902" s="907"/>
      <c r="L902" s="907"/>
      <c r="M902" s="908"/>
      <c r="N902" s="932" t="s">
        <v>608</v>
      </c>
      <c r="O902" s="912"/>
      <c r="P902" s="912"/>
      <c r="Q902" s="913"/>
    </row>
    <row r="903" spans="1:20">
      <c r="A903" s="1124"/>
      <c r="B903" s="1130"/>
      <c r="C903" s="1137"/>
      <c r="D903" s="948"/>
      <c r="E903" s="900" t="s">
        <v>608</v>
      </c>
      <c r="F903" s="901"/>
      <c r="G903" s="901"/>
      <c r="H903" s="902"/>
      <c r="I903" s="906" t="s">
        <v>608</v>
      </c>
      <c r="J903" s="937"/>
      <c r="K903" s="907"/>
      <c r="L903" s="907"/>
      <c r="M903" s="908"/>
      <c r="N903" s="932" t="s">
        <v>608</v>
      </c>
      <c r="O903" s="912"/>
      <c r="P903" s="912"/>
      <c r="Q903" s="913"/>
    </row>
    <row r="904" spans="1:20" ht="15.75" thickBot="1">
      <c r="A904" s="1132"/>
      <c r="B904" s="1134"/>
      <c r="C904" s="1138"/>
      <c r="D904" s="972"/>
      <c r="E904" s="903" t="s">
        <v>608</v>
      </c>
      <c r="F904" s="904"/>
      <c r="G904" s="904"/>
      <c r="H904" s="905"/>
      <c r="I904" s="909" t="s">
        <v>608</v>
      </c>
      <c r="J904" s="938"/>
      <c r="K904" s="910"/>
      <c r="L904" s="910"/>
      <c r="M904" s="911"/>
      <c r="N904" s="933" t="s">
        <v>608</v>
      </c>
      <c r="O904" s="914"/>
      <c r="P904" s="914"/>
      <c r="Q904" s="915"/>
    </row>
    <row r="905" spans="1:20" ht="22.5" customHeight="1" thickBot="1">
      <c r="A905" s="1092"/>
      <c r="B905" s="1163" t="s">
        <v>844</v>
      </c>
      <c r="C905" s="1164"/>
      <c r="D905" s="1093">
        <f>SUM(D805:D904)</f>
        <v>0</v>
      </c>
      <c r="E905" s="1165"/>
      <c r="F905" s="1166"/>
      <c r="G905" s="1166"/>
      <c r="H905" s="1166"/>
      <c r="I905" s="1166"/>
      <c r="J905" s="1166"/>
      <c r="K905" s="1166"/>
      <c r="L905" s="1166"/>
      <c r="M905" s="1166"/>
      <c r="N905" s="1166"/>
      <c r="O905" s="1166"/>
      <c r="P905" s="1166"/>
      <c r="Q905" s="1167"/>
    </row>
    <row r="906" spans="1:20">
      <c r="A906" s="1037"/>
      <c r="B906" s="1038"/>
      <c r="C906" s="1038"/>
      <c r="D906" s="1038"/>
      <c r="E906" s="1038"/>
      <c r="F906" s="1038"/>
      <c r="G906" s="1038"/>
      <c r="H906" s="1038"/>
      <c r="I906" s="1038"/>
      <c r="J906" s="1038"/>
      <c r="K906" s="1038"/>
      <c r="L906" s="1038"/>
      <c r="M906" s="1038"/>
      <c r="N906" s="1038"/>
      <c r="O906" s="1038"/>
      <c r="P906" s="1038"/>
      <c r="Q906" s="1038"/>
      <c r="R906" s="1038"/>
      <c r="S906" s="1038"/>
      <c r="T906" s="1038"/>
    </row>
    <row r="907" spans="1:20" ht="78" customHeight="1" thickBot="1">
      <c r="A907" s="1139" t="s">
        <v>803</v>
      </c>
      <c r="B907" s="1140"/>
      <c r="C907" s="1141"/>
      <c r="D907" s="1140"/>
      <c r="E907" s="1140"/>
      <c r="F907" s="1140"/>
      <c r="G907" s="1140"/>
      <c r="H907" s="1140"/>
      <c r="I907" s="1140"/>
      <c r="J907" s="1140"/>
      <c r="K907" s="1140"/>
      <c r="L907" s="1140"/>
      <c r="M907" s="1140"/>
      <c r="N907" s="1140"/>
      <c r="O907" s="1140"/>
      <c r="P907" s="1140"/>
      <c r="Q907" s="1142"/>
    </row>
    <row r="908" spans="1:20" ht="28.5" customHeight="1">
      <c r="A908" s="1131" t="s">
        <v>569</v>
      </c>
      <c r="B908" s="1160" t="s">
        <v>689</v>
      </c>
      <c r="C908" s="1135" t="s">
        <v>607</v>
      </c>
      <c r="D908" s="1147" t="s">
        <v>720</v>
      </c>
      <c r="E908" s="1149" t="s">
        <v>690</v>
      </c>
      <c r="F908" s="1150"/>
      <c r="G908" s="1150"/>
      <c r="H908" s="1151"/>
      <c r="I908" s="1149" t="s">
        <v>692</v>
      </c>
      <c r="J908" s="1152"/>
      <c r="K908" s="1150"/>
      <c r="L908" s="1150"/>
      <c r="M908" s="1151"/>
      <c r="N908" s="1152" t="s">
        <v>693</v>
      </c>
      <c r="O908" s="1150"/>
      <c r="P908" s="1150"/>
      <c r="Q908" s="1151"/>
    </row>
    <row r="909" spans="1:20" ht="90.75" customHeight="1" thickBot="1">
      <c r="A909" s="1132"/>
      <c r="B909" s="1161"/>
      <c r="C909" s="1158"/>
      <c r="D909" s="1148"/>
      <c r="E909" s="928" t="s">
        <v>721</v>
      </c>
      <c r="F909" s="924" t="s">
        <v>737</v>
      </c>
      <c r="G909" s="924" t="s">
        <v>722</v>
      </c>
      <c r="H909" s="929" t="s">
        <v>691</v>
      </c>
      <c r="I909" s="934" t="s">
        <v>723</v>
      </c>
      <c r="J909" s="925" t="s">
        <v>738</v>
      </c>
      <c r="K909" s="925" t="s">
        <v>724</v>
      </c>
      <c r="L909" s="925" t="s">
        <v>736</v>
      </c>
      <c r="M909" s="935" t="s">
        <v>691</v>
      </c>
      <c r="N909" s="930" t="s">
        <v>725</v>
      </c>
      <c r="O909" s="926" t="s">
        <v>716</v>
      </c>
      <c r="P909" s="926" t="s">
        <v>717</v>
      </c>
      <c r="Q909" s="927" t="s">
        <v>694</v>
      </c>
    </row>
    <row r="910" spans="1:20">
      <c r="A910" s="1153">
        <v>1</v>
      </c>
      <c r="B910" s="1126" t="s">
        <v>695</v>
      </c>
      <c r="C910" s="1162" t="s">
        <v>802</v>
      </c>
      <c r="D910" s="961"/>
      <c r="E910" s="916" t="s">
        <v>608</v>
      </c>
      <c r="F910" s="917"/>
      <c r="G910" s="917"/>
      <c r="H910" s="918"/>
      <c r="I910" s="919" t="s">
        <v>608</v>
      </c>
      <c r="J910" s="936"/>
      <c r="K910" s="920"/>
      <c r="L910" s="920"/>
      <c r="M910" s="921"/>
      <c r="N910" s="931" t="s">
        <v>608</v>
      </c>
      <c r="O910" s="922"/>
      <c r="P910" s="922"/>
      <c r="Q910" s="923"/>
    </row>
    <row r="911" spans="1:20">
      <c r="A911" s="1124"/>
      <c r="B911" s="1126"/>
      <c r="C911" s="1137"/>
      <c r="D911" s="948"/>
      <c r="E911" s="900" t="s">
        <v>608</v>
      </c>
      <c r="F911" s="901"/>
      <c r="G911" s="901"/>
      <c r="H911" s="902"/>
      <c r="I911" s="906" t="s">
        <v>608</v>
      </c>
      <c r="J911" s="937"/>
      <c r="K911" s="907"/>
      <c r="L911" s="907"/>
      <c r="M911" s="908"/>
      <c r="N911" s="932" t="s">
        <v>608</v>
      </c>
      <c r="O911" s="912"/>
      <c r="P911" s="912"/>
      <c r="Q911" s="913"/>
    </row>
    <row r="912" spans="1:20">
      <c r="A912" s="1124"/>
      <c r="B912" s="1126"/>
      <c r="C912" s="1137"/>
      <c r="D912" s="948"/>
      <c r="E912" s="900" t="s">
        <v>608</v>
      </c>
      <c r="F912" s="901"/>
      <c r="G912" s="901"/>
      <c r="H912" s="902"/>
      <c r="I912" s="906" t="s">
        <v>608</v>
      </c>
      <c r="J912" s="937"/>
      <c r="K912" s="907"/>
      <c r="L912" s="907"/>
      <c r="M912" s="908"/>
      <c r="N912" s="932" t="s">
        <v>608</v>
      </c>
      <c r="O912" s="912"/>
      <c r="P912" s="912"/>
      <c r="Q912" s="913"/>
    </row>
    <row r="913" spans="1:17">
      <c r="A913" s="1124"/>
      <c r="B913" s="1126"/>
      <c r="C913" s="1137"/>
      <c r="D913" s="948"/>
      <c r="E913" s="900" t="s">
        <v>608</v>
      </c>
      <c r="F913" s="901"/>
      <c r="G913" s="901"/>
      <c r="H913" s="902"/>
      <c r="I913" s="906" t="s">
        <v>608</v>
      </c>
      <c r="J913" s="937"/>
      <c r="K913" s="907"/>
      <c r="L913" s="907"/>
      <c r="M913" s="908"/>
      <c r="N913" s="932" t="s">
        <v>608</v>
      </c>
      <c r="O913" s="912"/>
      <c r="P913" s="912"/>
      <c r="Q913" s="913"/>
    </row>
    <row r="914" spans="1:17" ht="15.75" thickBot="1">
      <c r="A914" s="1124"/>
      <c r="B914" s="1127"/>
      <c r="C914" s="1137"/>
      <c r="D914" s="972"/>
      <c r="E914" s="903" t="s">
        <v>608</v>
      </c>
      <c r="F914" s="904"/>
      <c r="G914" s="904"/>
      <c r="H914" s="905"/>
      <c r="I914" s="909" t="s">
        <v>608</v>
      </c>
      <c r="J914" s="938"/>
      <c r="K914" s="910"/>
      <c r="L914" s="910"/>
      <c r="M914" s="911"/>
      <c r="N914" s="933" t="s">
        <v>608</v>
      </c>
      <c r="O914" s="914"/>
      <c r="P914" s="914"/>
      <c r="Q914" s="915"/>
    </row>
    <row r="915" spans="1:17">
      <c r="A915" s="1124">
        <v>2</v>
      </c>
      <c r="B915" s="1125" t="s">
        <v>696</v>
      </c>
      <c r="C915" s="1137"/>
      <c r="D915" s="961"/>
      <c r="E915" s="900" t="s">
        <v>608</v>
      </c>
      <c r="F915" s="901"/>
      <c r="G915" s="901"/>
      <c r="H915" s="902"/>
      <c r="I915" s="906" t="s">
        <v>608</v>
      </c>
      <c r="J915" s="937"/>
      <c r="K915" s="907"/>
      <c r="L915" s="907"/>
      <c r="M915" s="908"/>
      <c r="N915" s="932" t="s">
        <v>608</v>
      </c>
      <c r="O915" s="912"/>
      <c r="P915" s="912"/>
      <c r="Q915" s="913"/>
    </row>
    <row r="916" spans="1:17">
      <c r="A916" s="1124"/>
      <c r="B916" s="1126"/>
      <c r="C916" s="1137"/>
      <c r="D916" s="948"/>
      <c r="E916" s="900"/>
      <c r="F916" s="901"/>
      <c r="G916" s="901"/>
      <c r="H916" s="902"/>
      <c r="I916" s="906" t="s">
        <v>608</v>
      </c>
      <c r="J916" s="937"/>
      <c r="K916" s="907"/>
      <c r="L916" s="907"/>
      <c r="M916" s="908"/>
      <c r="N916" s="932" t="s">
        <v>608</v>
      </c>
      <c r="O916" s="912"/>
      <c r="P916" s="912"/>
      <c r="Q916" s="913"/>
    </row>
    <row r="917" spans="1:17">
      <c r="A917" s="1124"/>
      <c r="B917" s="1126"/>
      <c r="C917" s="1137"/>
      <c r="D917" s="948"/>
      <c r="E917" s="900" t="s">
        <v>608</v>
      </c>
      <c r="F917" s="901"/>
      <c r="G917" s="901"/>
      <c r="H917" s="902"/>
      <c r="I917" s="906" t="s">
        <v>608</v>
      </c>
      <c r="J917" s="937"/>
      <c r="K917" s="907"/>
      <c r="L917" s="907"/>
      <c r="M917" s="908"/>
      <c r="N917" s="932" t="s">
        <v>608</v>
      </c>
      <c r="O917" s="912"/>
      <c r="P917" s="912"/>
      <c r="Q917" s="913"/>
    </row>
    <row r="918" spans="1:17">
      <c r="A918" s="1124"/>
      <c r="B918" s="1126"/>
      <c r="C918" s="1137"/>
      <c r="D918" s="948"/>
      <c r="E918" s="900" t="s">
        <v>608</v>
      </c>
      <c r="F918" s="901"/>
      <c r="G918" s="901"/>
      <c r="H918" s="902"/>
      <c r="I918" s="906" t="s">
        <v>608</v>
      </c>
      <c r="J918" s="937"/>
      <c r="K918" s="907"/>
      <c r="L918" s="907"/>
      <c r="M918" s="908"/>
      <c r="N918" s="932" t="s">
        <v>608</v>
      </c>
      <c r="O918" s="912"/>
      <c r="P918" s="912"/>
      <c r="Q918" s="913"/>
    </row>
    <row r="919" spans="1:17" ht="15.75" thickBot="1">
      <c r="A919" s="1124"/>
      <c r="B919" s="1127"/>
      <c r="C919" s="1137"/>
      <c r="D919" s="972"/>
      <c r="E919" s="903" t="s">
        <v>608</v>
      </c>
      <c r="F919" s="904"/>
      <c r="G919" s="904"/>
      <c r="H919" s="905"/>
      <c r="I919" s="909" t="s">
        <v>608</v>
      </c>
      <c r="J919" s="938"/>
      <c r="K919" s="910"/>
      <c r="L919" s="910"/>
      <c r="M919" s="911"/>
      <c r="N919" s="933" t="s">
        <v>608</v>
      </c>
      <c r="O919" s="914"/>
      <c r="P919" s="914"/>
      <c r="Q919" s="915"/>
    </row>
    <row r="920" spans="1:17">
      <c r="A920" s="1124">
        <v>3</v>
      </c>
      <c r="B920" s="1125" t="s">
        <v>697</v>
      </c>
      <c r="C920" s="1137"/>
      <c r="D920" s="961"/>
      <c r="E920" s="900" t="s">
        <v>608</v>
      </c>
      <c r="F920" s="901"/>
      <c r="G920" s="901"/>
      <c r="H920" s="902"/>
      <c r="I920" s="906" t="s">
        <v>608</v>
      </c>
      <c r="J920" s="937"/>
      <c r="K920" s="907"/>
      <c r="L920" s="907"/>
      <c r="M920" s="908"/>
      <c r="N920" s="932" t="s">
        <v>608</v>
      </c>
      <c r="O920" s="912"/>
      <c r="P920" s="912"/>
      <c r="Q920" s="913"/>
    </row>
    <row r="921" spans="1:17">
      <c r="A921" s="1124"/>
      <c r="B921" s="1126"/>
      <c r="C921" s="1137"/>
      <c r="D921" s="948"/>
      <c r="E921" s="900" t="s">
        <v>608</v>
      </c>
      <c r="F921" s="901"/>
      <c r="G921" s="901"/>
      <c r="H921" s="902"/>
      <c r="I921" s="906" t="s">
        <v>608</v>
      </c>
      <c r="J921" s="937"/>
      <c r="K921" s="907"/>
      <c r="L921" s="907"/>
      <c r="M921" s="908"/>
      <c r="N921" s="932" t="s">
        <v>608</v>
      </c>
      <c r="O921" s="912"/>
      <c r="P921" s="912"/>
      <c r="Q921" s="913"/>
    </row>
    <row r="922" spans="1:17">
      <c r="A922" s="1124"/>
      <c r="B922" s="1126"/>
      <c r="C922" s="1137"/>
      <c r="D922" s="948"/>
      <c r="E922" s="900" t="s">
        <v>608</v>
      </c>
      <c r="F922" s="901"/>
      <c r="G922" s="901"/>
      <c r="H922" s="902"/>
      <c r="I922" s="906" t="s">
        <v>608</v>
      </c>
      <c r="J922" s="937"/>
      <c r="K922" s="907"/>
      <c r="L922" s="907"/>
      <c r="M922" s="908"/>
      <c r="N922" s="932" t="s">
        <v>608</v>
      </c>
      <c r="O922" s="912"/>
      <c r="P922" s="912"/>
      <c r="Q922" s="913"/>
    </row>
    <row r="923" spans="1:17">
      <c r="A923" s="1124"/>
      <c r="B923" s="1126"/>
      <c r="C923" s="1137"/>
      <c r="D923" s="948"/>
      <c r="E923" s="900" t="s">
        <v>608</v>
      </c>
      <c r="F923" s="901"/>
      <c r="G923" s="901"/>
      <c r="H923" s="902"/>
      <c r="I923" s="906" t="s">
        <v>608</v>
      </c>
      <c r="J923" s="937"/>
      <c r="K923" s="907"/>
      <c r="L923" s="907"/>
      <c r="M923" s="908"/>
      <c r="N923" s="932" t="s">
        <v>608</v>
      </c>
      <c r="O923" s="912"/>
      <c r="P923" s="912"/>
      <c r="Q923" s="913"/>
    </row>
    <row r="924" spans="1:17" ht="15.75" thickBot="1">
      <c r="A924" s="1124"/>
      <c r="B924" s="1127"/>
      <c r="C924" s="1137"/>
      <c r="D924" s="972"/>
      <c r="E924" s="903" t="s">
        <v>608</v>
      </c>
      <c r="F924" s="904"/>
      <c r="G924" s="904"/>
      <c r="H924" s="905"/>
      <c r="I924" s="909" t="s">
        <v>608</v>
      </c>
      <c r="J924" s="938"/>
      <c r="K924" s="910"/>
      <c r="L924" s="910"/>
      <c r="M924" s="911"/>
      <c r="N924" s="933" t="s">
        <v>608</v>
      </c>
      <c r="O924" s="914"/>
      <c r="P924" s="914"/>
      <c r="Q924" s="915"/>
    </row>
    <row r="925" spans="1:17">
      <c r="A925" s="1124">
        <v>4</v>
      </c>
      <c r="B925" s="1129" t="s">
        <v>698</v>
      </c>
      <c r="C925" s="1137"/>
      <c r="D925" s="961"/>
      <c r="E925" s="900" t="s">
        <v>608</v>
      </c>
      <c r="F925" s="901"/>
      <c r="G925" s="901"/>
      <c r="H925" s="902"/>
      <c r="I925" s="906" t="s">
        <v>608</v>
      </c>
      <c r="J925" s="937"/>
      <c r="K925" s="907"/>
      <c r="L925" s="907"/>
      <c r="M925" s="908"/>
      <c r="N925" s="932" t="s">
        <v>608</v>
      </c>
      <c r="O925" s="912"/>
      <c r="P925" s="912"/>
      <c r="Q925" s="913"/>
    </row>
    <row r="926" spans="1:17">
      <c r="A926" s="1124"/>
      <c r="B926" s="1130"/>
      <c r="C926" s="1137"/>
      <c r="D926" s="948"/>
      <c r="E926" s="900"/>
      <c r="F926" s="901"/>
      <c r="G926" s="901"/>
      <c r="H926" s="902"/>
      <c r="I926" s="906" t="s">
        <v>608</v>
      </c>
      <c r="J926" s="937"/>
      <c r="K926" s="907"/>
      <c r="L926" s="907"/>
      <c r="M926" s="908"/>
      <c r="N926" s="932" t="s">
        <v>608</v>
      </c>
      <c r="O926" s="912"/>
      <c r="P926" s="912"/>
      <c r="Q926" s="913"/>
    </row>
    <row r="927" spans="1:17">
      <c r="A927" s="1124"/>
      <c r="B927" s="1130"/>
      <c r="C927" s="1137"/>
      <c r="D927" s="948"/>
      <c r="E927" s="900" t="s">
        <v>608</v>
      </c>
      <c r="F927" s="901"/>
      <c r="G927" s="901"/>
      <c r="H927" s="902"/>
      <c r="I927" s="906" t="s">
        <v>608</v>
      </c>
      <c r="J927" s="937"/>
      <c r="K927" s="907"/>
      <c r="L927" s="907"/>
      <c r="M927" s="908"/>
      <c r="N927" s="932" t="s">
        <v>608</v>
      </c>
      <c r="O927" s="912"/>
      <c r="P927" s="912"/>
      <c r="Q927" s="913"/>
    </row>
    <row r="928" spans="1:17">
      <c r="A928" s="1124"/>
      <c r="B928" s="1130"/>
      <c r="C928" s="1137"/>
      <c r="D928" s="948"/>
      <c r="E928" s="900" t="s">
        <v>608</v>
      </c>
      <c r="F928" s="901"/>
      <c r="G928" s="901"/>
      <c r="H928" s="902"/>
      <c r="I928" s="906" t="s">
        <v>608</v>
      </c>
      <c r="J928" s="937"/>
      <c r="K928" s="907"/>
      <c r="L928" s="907"/>
      <c r="M928" s="908"/>
      <c r="N928" s="932" t="s">
        <v>608</v>
      </c>
      <c r="O928" s="912"/>
      <c r="P928" s="912"/>
      <c r="Q928" s="913"/>
    </row>
    <row r="929" spans="1:17" ht="15.75" thickBot="1">
      <c r="A929" s="1124"/>
      <c r="B929" s="1159"/>
      <c r="C929" s="1137"/>
      <c r="D929" s="972"/>
      <c r="E929" s="903" t="s">
        <v>608</v>
      </c>
      <c r="F929" s="904"/>
      <c r="G929" s="904"/>
      <c r="H929" s="905"/>
      <c r="I929" s="909" t="s">
        <v>608</v>
      </c>
      <c r="J929" s="938"/>
      <c r="K929" s="910"/>
      <c r="L929" s="910"/>
      <c r="M929" s="911"/>
      <c r="N929" s="933" t="s">
        <v>608</v>
      </c>
      <c r="O929" s="914"/>
      <c r="P929" s="914"/>
      <c r="Q929" s="915"/>
    </row>
    <row r="930" spans="1:17">
      <c r="A930" s="1124">
        <v>5</v>
      </c>
      <c r="B930" s="1125" t="s">
        <v>699</v>
      </c>
      <c r="C930" s="1137"/>
      <c r="D930" s="961"/>
      <c r="E930" s="900" t="s">
        <v>608</v>
      </c>
      <c r="F930" s="901"/>
      <c r="G930" s="901"/>
      <c r="H930" s="902"/>
      <c r="I930" s="906" t="s">
        <v>608</v>
      </c>
      <c r="J930" s="937"/>
      <c r="K930" s="907"/>
      <c r="L930" s="907"/>
      <c r="M930" s="908"/>
      <c r="N930" s="932" t="s">
        <v>608</v>
      </c>
      <c r="O930" s="912"/>
      <c r="P930" s="912"/>
      <c r="Q930" s="913"/>
    </row>
    <row r="931" spans="1:17">
      <c r="A931" s="1124"/>
      <c r="B931" s="1126"/>
      <c r="C931" s="1137"/>
      <c r="D931" s="948"/>
      <c r="E931" s="900"/>
      <c r="F931" s="901"/>
      <c r="G931" s="901"/>
      <c r="H931" s="902"/>
      <c r="I931" s="906" t="s">
        <v>608</v>
      </c>
      <c r="J931" s="937"/>
      <c r="K931" s="907"/>
      <c r="L931" s="907"/>
      <c r="M931" s="908"/>
      <c r="N931" s="932" t="s">
        <v>608</v>
      </c>
      <c r="O931" s="912"/>
      <c r="P931" s="912"/>
      <c r="Q931" s="913"/>
    </row>
    <row r="932" spans="1:17">
      <c r="A932" s="1124"/>
      <c r="B932" s="1126"/>
      <c r="C932" s="1137"/>
      <c r="D932" s="948"/>
      <c r="E932" s="900" t="s">
        <v>608</v>
      </c>
      <c r="F932" s="901"/>
      <c r="G932" s="901"/>
      <c r="H932" s="902"/>
      <c r="I932" s="906" t="s">
        <v>608</v>
      </c>
      <c r="J932" s="937"/>
      <c r="K932" s="907"/>
      <c r="L932" s="907"/>
      <c r="M932" s="908"/>
      <c r="N932" s="932" t="s">
        <v>608</v>
      </c>
      <c r="O932" s="912"/>
      <c r="P932" s="912"/>
      <c r="Q932" s="913"/>
    </row>
    <row r="933" spans="1:17">
      <c r="A933" s="1124"/>
      <c r="B933" s="1126"/>
      <c r="C933" s="1137"/>
      <c r="D933" s="948"/>
      <c r="E933" s="900" t="s">
        <v>608</v>
      </c>
      <c r="F933" s="901"/>
      <c r="G933" s="901"/>
      <c r="H933" s="902"/>
      <c r="I933" s="906" t="s">
        <v>608</v>
      </c>
      <c r="J933" s="937"/>
      <c r="K933" s="907"/>
      <c r="L933" s="907"/>
      <c r="M933" s="908"/>
      <c r="N933" s="932" t="s">
        <v>608</v>
      </c>
      <c r="O933" s="912"/>
      <c r="P933" s="912"/>
      <c r="Q933" s="913"/>
    </row>
    <row r="934" spans="1:17" ht="15.75" thickBot="1">
      <c r="A934" s="1124"/>
      <c r="B934" s="1127"/>
      <c r="C934" s="1137"/>
      <c r="D934" s="972"/>
      <c r="E934" s="903" t="s">
        <v>608</v>
      </c>
      <c r="F934" s="904"/>
      <c r="G934" s="904"/>
      <c r="H934" s="905"/>
      <c r="I934" s="909" t="s">
        <v>608</v>
      </c>
      <c r="J934" s="938"/>
      <c r="K934" s="910"/>
      <c r="L934" s="910"/>
      <c r="M934" s="911"/>
      <c r="N934" s="933" t="s">
        <v>608</v>
      </c>
      <c r="O934" s="914"/>
      <c r="P934" s="914"/>
      <c r="Q934" s="915"/>
    </row>
    <row r="935" spans="1:17">
      <c r="A935" s="1124">
        <v>6</v>
      </c>
      <c r="B935" s="1125" t="s">
        <v>700</v>
      </c>
      <c r="C935" s="1137"/>
      <c r="D935" s="961"/>
      <c r="E935" s="900" t="s">
        <v>608</v>
      </c>
      <c r="F935" s="901"/>
      <c r="G935" s="901"/>
      <c r="H935" s="902"/>
      <c r="I935" s="906" t="s">
        <v>608</v>
      </c>
      <c r="J935" s="937"/>
      <c r="K935" s="907"/>
      <c r="L935" s="907"/>
      <c r="M935" s="908"/>
      <c r="N935" s="932" t="s">
        <v>608</v>
      </c>
      <c r="O935" s="912"/>
      <c r="P935" s="912"/>
      <c r="Q935" s="913"/>
    </row>
    <row r="936" spans="1:17">
      <c r="A936" s="1124"/>
      <c r="B936" s="1126"/>
      <c r="C936" s="1137"/>
      <c r="D936" s="948"/>
      <c r="E936" s="900"/>
      <c r="F936" s="901"/>
      <c r="G936" s="901"/>
      <c r="H936" s="902"/>
      <c r="I936" s="906" t="s">
        <v>608</v>
      </c>
      <c r="J936" s="937"/>
      <c r="K936" s="907"/>
      <c r="L936" s="907"/>
      <c r="M936" s="908"/>
      <c r="N936" s="932" t="s">
        <v>608</v>
      </c>
      <c r="O936" s="912"/>
      <c r="P936" s="912"/>
      <c r="Q936" s="913"/>
    </row>
    <row r="937" spans="1:17">
      <c r="A937" s="1124"/>
      <c r="B937" s="1126"/>
      <c r="C937" s="1137"/>
      <c r="D937" s="948"/>
      <c r="E937" s="900" t="s">
        <v>608</v>
      </c>
      <c r="F937" s="901"/>
      <c r="G937" s="901"/>
      <c r="H937" s="902"/>
      <c r="I937" s="906" t="s">
        <v>608</v>
      </c>
      <c r="J937" s="937"/>
      <c r="K937" s="907"/>
      <c r="L937" s="907"/>
      <c r="M937" s="908"/>
      <c r="N937" s="932" t="s">
        <v>608</v>
      </c>
      <c r="O937" s="912"/>
      <c r="P937" s="912"/>
      <c r="Q937" s="913"/>
    </row>
    <row r="938" spans="1:17">
      <c r="A938" s="1124"/>
      <c r="B938" s="1126"/>
      <c r="C938" s="1137"/>
      <c r="D938" s="948"/>
      <c r="E938" s="900" t="s">
        <v>608</v>
      </c>
      <c r="F938" s="901"/>
      <c r="G938" s="901"/>
      <c r="H938" s="902"/>
      <c r="I938" s="906" t="s">
        <v>608</v>
      </c>
      <c r="J938" s="937"/>
      <c r="K938" s="907"/>
      <c r="L938" s="907"/>
      <c r="M938" s="908"/>
      <c r="N938" s="932" t="s">
        <v>608</v>
      </c>
      <c r="O938" s="912"/>
      <c r="P938" s="912"/>
      <c r="Q938" s="913"/>
    </row>
    <row r="939" spans="1:17" ht="15.75" thickBot="1">
      <c r="A939" s="1124"/>
      <c r="B939" s="1127"/>
      <c r="C939" s="1137"/>
      <c r="D939" s="972"/>
      <c r="E939" s="903" t="s">
        <v>608</v>
      </c>
      <c r="F939" s="904"/>
      <c r="G939" s="904"/>
      <c r="H939" s="905"/>
      <c r="I939" s="909" t="s">
        <v>608</v>
      </c>
      <c r="J939" s="938"/>
      <c r="K939" s="910"/>
      <c r="L939" s="910"/>
      <c r="M939" s="911"/>
      <c r="N939" s="933" t="s">
        <v>608</v>
      </c>
      <c r="O939" s="914"/>
      <c r="P939" s="914"/>
      <c r="Q939" s="915"/>
    </row>
    <row r="940" spans="1:17">
      <c r="A940" s="1124">
        <v>7</v>
      </c>
      <c r="B940" s="1125" t="s">
        <v>701</v>
      </c>
      <c r="C940" s="1137"/>
      <c r="D940" s="961"/>
      <c r="E940" s="900" t="s">
        <v>608</v>
      </c>
      <c r="F940" s="901"/>
      <c r="G940" s="901"/>
      <c r="H940" s="902"/>
      <c r="I940" s="906" t="s">
        <v>608</v>
      </c>
      <c r="J940" s="937"/>
      <c r="K940" s="907"/>
      <c r="L940" s="907"/>
      <c r="M940" s="908"/>
      <c r="N940" s="932" t="s">
        <v>608</v>
      </c>
      <c r="O940" s="912"/>
      <c r="P940" s="912"/>
      <c r="Q940" s="913"/>
    </row>
    <row r="941" spans="1:17">
      <c r="A941" s="1124"/>
      <c r="B941" s="1126"/>
      <c r="C941" s="1137"/>
      <c r="D941" s="948"/>
      <c r="E941" s="900"/>
      <c r="F941" s="901"/>
      <c r="G941" s="901"/>
      <c r="H941" s="902"/>
      <c r="I941" s="906" t="s">
        <v>608</v>
      </c>
      <c r="J941" s="937"/>
      <c r="K941" s="907"/>
      <c r="L941" s="907"/>
      <c r="M941" s="908"/>
      <c r="N941" s="932" t="s">
        <v>608</v>
      </c>
      <c r="O941" s="912"/>
      <c r="P941" s="912"/>
      <c r="Q941" s="913"/>
    </row>
    <row r="942" spans="1:17">
      <c r="A942" s="1124"/>
      <c r="B942" s="1126"/>
      <c r="C942" s="1137"/>
      <c r="D942" s="948"/>
      <c r="E942" s="900" t="s">
        <v>608</v>
      </c>
      <c r="F942" s="901"/>
      <c r="G942" s="901"/>
      <c r="H942" s="902"/>
      <c r="I942" s="906" t="s">
        <v>608</v>
      </c>
      <c r="J942" s="937"/>
      <c r="K942" s="907"/>
      <c r="L942" s="907"/>
      <c r="M942" s="908"/>
      <c r="N942" s="932" t="s">
        <v>608</v>
      </c>
      <c r="O942" s="912"/>
      <c r="P942" s="912"/>
      <c r="Q942" s="913"/>
    </row>
    <row r="943" spans="1:17">
      <c r="A943" s="1124"/>
      <c r="B943" s="1126"/>
      <c r="C943" s="1137"/>
      <c r="D943" s="948"/>
      <c r="E943" s="900" t="s">
        <v>608</v>
      </c>
      <c r="F943" s="901"/>
      <c r="G943" s="901"/>
      <c r="H943" s="902"/>
      <c r="I943" s="906" t="s">
        <v>608</v>
      </c>
      <c r="J943" s="937"/>
      <c r="K943" s="907"/>
      <c r="L943" s="907"/>
      <c r="M943" s="908"/>
      <c r="N943" s="932" t="s">
        <v>608</v>
      </c>
      <c r="O943" s="912"/>
      <c r="P943" s="912"/>
      <c r="Q943" s="913"/>
    </row>
    <row r="944" spans="1:17" ht="15.75" thickBot="1">
      <c r="A944" s="1124"/>
      <c r="B944" s="1127"/>
      <c r="C944" s="1137"/>
      <c r="D944" s="972"/>
      <c r="E944" s="903" t="s">
        <v>608</v>
      </c>
      <c r="F944" s="904"/>
      <c r="G944" s="904"/>
      <c r="H944" s="905"/>
      <c r="I944" s="909" t="s">
        <v>608</v>
      </c>
      <c r="J944" s="938"/>
      <c r="K944" s="910"/>
      <c r="L944" s="910"/>
      <c r="M944" s="911"/>
      <c r="N944" s="933" t="s">
        <v>608</v>
      </c>
      <c r="O944" s="914"/>
      <c r="P944" s="914"/>
      <c r="Q944" s="915"/>
    </row>
    <row r="945" spans="1:17">
      <c r="A945" s="1124">
        <v>8</v>
      </c>
      <c r="B945" s="1129" t="s">
        <v>702</v>
      </c>
      <c r="C945" s="1137"/>
      <c r="D945" s="961"/>
      <c r="E945" s="900" t="s">
        <v>608</v>
      </c>
      <c r="F945" s="901"/>
      <c r="G945" s="901"/>
      <c r="H945" s="902"/>
      <c r="I945" s="906" t="s">
        <v>608</v>
      </c>
      <c r="J945" s="937"/>
      <c r="K945" s="907"/>
      <c r="L945" s="907"/>
      <c r="M945" s="908"/>
      <c r="N945" s="932" t="s">
        <v>608</v>
      </c>
      <c r="O945" s="912"/>
      <c r="P945" s="912"/>
      <c r="Q945" s="913"/>
    </row>
    <row r="946" spans="1:17">
      <c r="A946" s="1124"/>
      <c r="B946" s="1130"/>
      <c r="C946" s="1137"/>
      <c r="D946" s="948"/>
      <c r="E946" s="900" t="s">
        <v>608</v>
      </c>
      <c r="F946" s="901"/>
      <c r="G946" s="901"/>
      <c r="H946" s="902"/>
      <c r="I946" s="906" t="s">
        <v>608</v>
      </c>
      <c r="J946" s="937"/>
      <c r="K946" s="907"/>
      <c r="L946" s="907"/>
      <c r="M946" s="908"/>
      <c r="N946" s="932" t="s">
        <v>608</v>
      </c>
      <c r="O946" s="912"/>
      <c r="P946" s="912"/>
      <c r="Q946" s="913"/>
    </row>
    <row r="947" spans="1:17">
      <c r="A947" s="1124"/>
      <c r="B947" s="1130"/>
      <c r="C947" s="1137"/>
      <c r="D947" s="948"/>
      <c r="E947" s="900" t="s">
        <v>608</v>
      </c>
      <c r="F947" s="901"/>
      <c r="G947" s="901"/>
      <c r="H947" s="902"/>
      <c r="I947" s="906" t="s">
        <v>608</v>
      </c>
      <c r="J947" s="937"/>
      <c r="K947" s="907"/>
      <c r="L947" s="907"/>
      <c r="M947" s="908"/>
      <c r="N947" s="932" t="s">
        <v>608</v>
      </c>
      <c r="O947" s="912"/>
      <c r="P947" s="912"/>
      <c r="Q947" s="913"/>
    </row>
    <row r="948" spans="1:17">
      <c r="A948" s="1124"/>
      <c r="B948" s="1130"/>
      <c r="C948" s="1137"/>
      <c r="D948" s="948"/>
      <c r="E948" s="900" t="s">
        <v>608</v>
      </c>
      <c r="F948" s="901"/>
      <c r="G948" s="901"/>
      <c r="H948" s="902"/>
      <c r="I948" s="906" t="s">
        <v>608</v>
      </c>
      <c r="J948" s="937"/>
      <c r="K948" s="907"/>
      <c r="L948" s="907"/>
      <c r="M948" s="908"/>
      <c r="N948" s="932" t="s">
        <v>608</v>
      </c>
      <c r="O948" s="912"/>
      <c r="P948" s="912"/>
      <c r="Q948" s="913"/>
    </row>
    <row r="949" spans="1:17" ht="15.75" thickBot="1">
      <c r="A949" s="1124"/>
      <c r="B949" s="1159"/>
      <c r="C949" s="1137"/>
      <c r="D949" s="972"/>
      <c r="E949" s="903" t="s">
        <v>608</v>
      </c>
      <c r="F949" s="904"/>
      <c r="G949" s="904"/>
      <c r="H949" s="905"/>
      <c r="I949" s="909" t="s">
        <v>608</v>
      </c>
      <c r="J949" s="938"/>
      <c r="K949" s="910"/>
      <c r="L949" s="910"/>
      <c r="M949" s="911"/>
      <c r="N949" s="933" t="s">
        <v>608</v>
      </c>
      <c r="O949" s="914"/>
      <c r="P949" s="914"/>
      <c r="Q949" s="915"/>
    </row>
    <row r="950" spans="1:17">
      <c r="A950" s="1124">
        <v>9</v>
      </c>
      <c r="B950" s="1129" t="s">
        <v>703</v>
      </c>
      <c r="C950" s="1137"/>
      <c r="D950" s="961"/>
      <c r="E950" s="900" t="s">
        <v>608</v>
      </c>
      <c r="F950" s="901"/>
      <c r="G950" s="901"/>
      <c r="H950" s="902"/>
      <c r="I950" s="906" t="s">
        <v>608</v>
      </c>
      <c r="J950" s="937"/>
      <c r="K950" s="907"/>
      <c r="L950" s="907"/>
      <c r="M950" s="908"/>
      <c r="N950" s="932" t="s">
        <v>608</v>
      </c>
      <c r="O950" s="912"/>
      <c r="P950" s="912"/>
      <c r="Q950" s="913"/>
    </row>
    <row r="951" spans="1:17">
      <c r="A951" s="1124"/>
      <c r="B951" s="1130"/>
      <c r="C951" s="1137"/>
      <c r="D951" s="948"/>
      <c r="E951" s="900" t="s">
        <v>608</v>
      </c>
      <c r="F951" s="901"/>
      <c r="G951" s="901"/>
      <c r="H951" s="902"/>
      <c r="I951" s="906" t="s">
        <v>608</v>
      </c>
      <c r="J951" s="937"/>
      <c r="K951" s="907"/>
      <c r="L951" s="907"/>
      <c r="M951" s="908"/>
      <c r="N951" s="932" t="s">
        <v>608</v>
      </c>
      <c r="O951" s="912"/>
      <c r="P951" s="912"/>
      <c r="Q951" s="913"/>
    </row>
    <row r="952" spans="1:17">
      <c r="A952" s="1124"/>
      <c r="B952" s="1130"/>
      <c r="C952" s="1137"/>
      <c r="D952" s="948"/>
      <c r="E952" s="900" t="s">
        <v>608</v>
      </c>
      <c r="F952" s="901"/>
      <c r="G952" s="901"/>
      <c r="H952" s="902"/>
      <c r="I952" s="906" t="s">
        <v>608</v>
      </c>
      <c r="J952" s="937"/>
      <c r="K952" s="907"/>
      <c r="L952" s="907"/>
      <c r="M952" s="908"/>
      <c r="N952" s="932" t="s">
        <v>608</v>
      </c>
      <c r="O952" s="912"/>
      <c r="P952" s="912"/>
      <c r="Q952" s="913"/>
    </row>
    <row r="953" spans="1:17">
      <c r="A953" s="1124"/>
      <c r="B953" s="1130"/>
      <c r="C953" s="1137"/>
      <c r="D953" s="948"/>
      <c r="E953" s="900" t="s">
        <v>608</v>
      </c>
      <c r="F953" s="901"/>
      <c r="G953" s="901"/>
      <c r="H953" s="902"/>
      <c r="I953" s="906" t="s">
        <v>608</v>
      </c>
      <c r="J953" s="937"/>
      <c r="K953" s="907"/>
      <c r="L953" s="907"/>
      <c r="M953" s="908"/>
      <c r="N953" s="932" t="s">
        <v>608</v>
      </c>
      <c r="O953" s="912"/>
      <c r="P953" s="912"/>
      <c r="Q953" s="913"/>
    </row>
    <row r="954" spans="1:17" ht="15.75" thickBot="1">
      <c r="A954" s="1124"/>
      <c r="B954" s="1159"/>
      <c r="C954" s="1137"/>
      <c r="D954" s="972"/>
      <c r="E954" s="903" t="s">
        <v>608</v>
      </c>
      <c r="F954" s="904"/>
      <c r="G954" s="904"/>
      <c r="H954" s="905"/>
      <c r="I954" s="909" t="s">
        <v>608</v>
      </c>
      <c r="J954" s="938"/>
      <c r="K954" s="910"/>
      <c r="L954" s="910"/>
      <c r="M954" s="911"/>
      <c r="N954" s="933" t="s">
        <v>608</v>
      </c>
      <c r="O954" s="914"/>
      <c r="P954" s="914"/>
      <c r="Q954" s="915"/>
    </row>
    <row r="955" spans="1:17">
      <c r="A955" s="1124">
        <v>10</v>
      </c>
      <c r="B955" s="1129" t="s">
        <v>704</v>
      </c>
      <c r="C955" s="1137"/>
      <c r="D955" s="961"/>
      <c r="E955" s="900" t="s">
        <v>608</v>
      </c>
      <c r="F955" s="901"/>
      <c r="G955" s="901"/>
      <c r="H955" s="902"/>
      <c r="I955" s="906" t="s">
        <v>608</v>
      </c>
      <c r="J955" s="937"/>
      <c r="K955" s="907"/>
      <c r="L955" s="907"/>
      <c r="M955" s="908"/>
      <c r="N955" s="932" t="s">
        <v>608</v>
      </c>
      <c r="O955" s="912"/>
      <c r="P955" s="912"/>
      <c r="Q955" s="913"/>
    </row>
    <row r="956" spans="1:17">
      <c r="A956" s="1124"/>
      <c r="B956" s="1130"/>
      <c r="C956" s="1137"/>
      <c r="D956" s="948"/>
      <c r="E956" s="900"/>
      <c r="F956" s="901"/>
      <c r="G956" s="901"/>
      <c r="H956" s="902"/>
      <c r="I956" s="906" t="s">
        <v>608</v>
      </c>
      <c r="J956" s="937"/>
      <c r="K956" s="907"/>
      <c r="L956" s="907"/>
      <c r="M956" s="908"/>
      <c r="N956" s="932" t="s">
        <v>608</v>
      </c>
      <c r="O956" s="912"/>
      <c r="P956" s="912"/>
      <c r="Q956" s="913"/>
    </row>
    <row r="957" spans="1:17">
      <c r="A957" s="1124"/>
      <c r="B957" s="1130"/>
      <c r="C957" s="1137"/>
      <c r="D957" s="948"/>
      <c r="E957" s="900" t="s">
        <v>608</v>
      </c>
      <c r="F957" s="901"/>
      <c r="G957" s="901"/>
      <c r="H957" s="902"/>
      <c r="I957" s="906" t="s">
        <v>608</v>
      </c>
      <c r="J957" s="937"/>
      <c r="K957" s="907"/>
      <c r="L957" s="907"/>
      <c r="M957" s="908"/>
      <c r="N957" s="932" t="s">
        <v>608</v>
      </c>
      <c r="O957" s="912"/>
      <c r="P957" s="912"/>
      <c r="Q957" s="913"/>
    </row>
    <row r="958" spans="1:17">
      <c r="A958" s="1124"/>
      <c r="B958" s="1130"/>
      <c r="C958" s="1137"/>
      <c r="D958" s="948"/>
      <c r="E958" s="900" t="s">
        <v>608</v>
      </c>
      <c r="F958" s="901"/>
      <c r="G958" s="901"/>
      <c r="H958" s="902"/>
      <c r="I958" s="906" t="s">
        <v>608</v>
      </c>
      <c r="J958" s="937"/>
      <c r="K958" s="907"/>
      <c r="L958" s="907"/>
      <c r="M958" s="908"/>
      <c r="N958" s="932" t="s">
        <v>608</v>
      </c>
      <c r="O958" s="912"/>
      <c r="P958" s="912"/>
      <c r="Q958" s="913"/>
    </row>
    <row r="959" spans="1:17" ht="15.75" thickBot="1">
      <c r="A959" s="1124"/>
      <c r="B959" s="1159"/>
      <c r="C959" s="1137"/>
      <c r="D959" s="972"/>
      <c r="E959" s="903" t="s">
        <v>608</v>
      </c>
      <c r="F959" s="904"/>
      <c r="G959" s="904"/>
      <c r="H959" s="905"/>
      <c r="I959" s="909" t="s">
        <v>608</v>
      </c>
      <c r="J959" s="938"/>
      <c r="K959" s="910"/>
      <c r="L959" s="910"/>
      <c r="M959" s="911"/>
      <c r="N959" s="933" t="s">
        <v>608</v>
      </c>
      <c r="O959" s="914"/>
      <c r="P959" s="914"/>
      <c r="Q959" s="915"/>
    </row>
    <row r="960" spans="1:17">
      <c r="A960" s="1124">
        <v>11</v>
      </c>
      <c r="B960" s="1129" t="s">
        <v>705</v>
      </c>
      <c r="C960" s="1137"/>
      <c r="D960" s="961"/>
      <c r="E960" s="900" t="s">
        <v>608</v>
      </c>
      <c r="F960" s="901"/>
      <c r="G960" s="901"/>
      <c r="H960" s="902"/>
      <c r="I960" s="906" t="s">
        <v>608</v>
      </c>
      <c r="J960" s="937"/>
      <c r="K960" s="907"/>
      <c r="L960" s="907"/>
      <c r="M960" s="908"/>
      <c r="N960" s="932" t="s">
        <v>608</v>
      </c>
      <c r="O960" s="912"/>
      <c r="P960" s="912"/>
      <c r="Q960" s="913"/>
    </row>
    <row r="961" spans="1:17">
      <c r="A961" s="1124"/>
      <c r="B961" s="1130"/>
      <c r="C961" s="1137"/>
      <c r="D961" s="948"/>
      <c r="E961" s="900"/>
      <c r="F961" s="901"/>
      <c r="G961" s="901"/>
      <c r="H961" s="902"/>
      <c r="I961" s="906" t="s">
        <v>608</v>
      </c>
      <c r="J961" s="937"/>
      <c r="K961" s="907"/>
      <c r="L961" s="907"/>
      <c r="M961" s="908"/>
      <c r="N961" s="932" t="s">
        <v>608</v>
      </c>
      <c r="O961" s="912"/>
      <c r="P961" s="912"/>
      <c r="Q961" s="913"/>
    </row>
    <row r="962" spans="1:17">
      <c r="A962" s="1124"/>
      <c r="B962" s="1130"/>
      <c r="C962" s="1137"/>
      <c r="D962" s="948"/>
      <c r="E962" s="900" t="s">
        <v>608</v>
      </c>
      <c r="F962" s="901"/>
      <c r="G962" s="901"/>
      <c r="H962" s="902"/>
      <c r="I962" s="906" t="s">
        <v>608</v>
      </c>
      <c r="J962" s="937"/>
      <c r="K962" s="907"/>
      <c r="L962" s="907"/>
      <c r="M962" s="908"/>
      <c r="N962" s="932" t="s">
        <v>608</v>
      </c>
      <c r="O962" s="912"/>
      <c r="P962" s="912"/>
      <c r="Q962" s="913"/>
    </row>
    <row r="963" spans="1:17">
      <c r="A963" s="1124"/>
      <c r="B963" s="1130"/>
      <c r="C963" s="1137"/>
      <c r="D963" s="948"/>
      <c r="E963" s="900" t="s">
        <v>608</v>
      </c>
      <c r="F963" s="901"/>
      <c r="G963" s="901"/>
      <c r="H963" s="902"/>
      <c r="I963" s="906" t="s">
        <v>608</v>
      </c>
      <c r="J963" s="937"/>
      <c r="K963" s="907"/>
      <c r="L963" s="907"/>
      <c r="M963" s="908"/>
      <c r="N963" s="932" t="s">
        <v>608</v>
      </c>
      <c r="O963" s="912"/>
      <c r="P963" s="912"/>
      <c r="Q963" s="913"/>
    </row>
    <row r="964" spans="1:17" ht="15.75" thickBot="1">
      <c r="A964" s="1124"/>
      <c r="B964" s="1159"/>
      <c r="C964" s="1137"/>
      <c r="D964" s="972"/>
      <c r="E964" s="903" t="s">
        <v>608</v>
      </c>
      <c r="F964" s="904"/>
      <c r="G964" s="904"/>
      <c r="H964" s="905"/>
      <c r="I964" s="909" t="s">
        <v>608</v>
      </c>
      <c r="J964" s="938"/>
      <c r="K964" s="910"/>
      <c r="L964" s="910"/>
      <c r="M964" s="911"/>
      <c r="N964" s="933" t="s">
        <v>608</v>
      </c>
      <c r="O964" s="914"/>
      <c r="P964" s="914"/>
      <c r="Q964" s="915"/>
    </row>
    <row r="965" spans="1:17">
      <c r="A965" s="1124">
        <v>12</v>
      </c>
      <c r="B965" s="1129" t="s">
        <v>706</v>
      </c>
      <c r="C965" s="1137"/>
      <c r="D965" s="961"/>
      <c r="E965" s="900" t="s">
        <v>608</v>
      </c>
      <c r="F965" s="901"/>
      <c r="G965" s="901"/>
      <c r="H965" s="902"/>
      <c r="I965" s="906" t="s">
        <v>608</v>
      </c>
      <c r="J965" s="937"/>
      <c r="K965" s="907"/>
      <c r="L965" s="907"/>
      <c r="M965" s="908"/>
      <c r="N965" s="932" t="s">
        <v>608</v>
      </c>
      <c r="O965" s="912"/>
      <c r="P965" s="912"/>
      <c r="Q965" s="913"/>
    </row>
    <row r="966" spans="1:17">
      <c r="A966" s="1124"/>
      <c r="B966" s="1130"/>
      <c r="C966" s="1137"/>
      <c r="D966" s="948"/>
      <c r="E966" s="900"/>
      <c r="F966" s="901"/>
      <c r="G966" s="901"/>
      <c r="H966" s="902"/>
      <c r="I966" s="906" t="s">
        <v>608</v>
      </c>
      <c r="J966" s="937"/>
      <c r="K966" s="907"/>
      <c r="L966" s="907"/>
      <c r="M966" s="908"/>
      <c r="N966" s="932" t="s">
        <v>608</v>
      </c>
      <c r="O966" s="912"/>
      <c r="P966" s="912"/>
      <c r="Q966" s="913"/>
    </row>
    <row r="967" spans="1:17">
      <c r="A967" s="1124"/>
      <c r="B967" s="1130"/>
      <c r="C967" s="1137"/>
      <c r="D967" s="948"/>
      <c r="E967" s="900" t="s">
        <v>608</v>
      </c>
      <c r="F967" s="901"/>
      <c r="G967" s="901"/>
      <c r="H967" s="902"/>
      <c r="I967" s="906" t="s">
        <v>608</v>
      </c>
      <c r="J967" s="937"/>
      <c r="K967" s="907"/>
      <c r="L967" s="907"/>
      <c r="M967" s="908"/>
      <c r="N967" s="932" t="s">
        <v>608</v>
      </c>
      <c r="O967" s="912"/>
      <c r="P967" s="912"/>
      <c r="Q967" s="913"/>
    </row>
    <row r="968" spans="1:17">
      <c r="A968" s="1124"/>
      <c r="B968" s="1130"/>
      <c r="C968" s="1137"/>
      <c r="D968" s="948"/>
      <c r="E968" s="900" t="s">
        <v>608</v>
      </c>
      <c r="F968" s="901"/>
      <c r="G968" s="901"/>
      <c r="H968" s="902"/>
      <c r="I968" s="906" t="s">
        <v>608</v>
      </c>
      <c r="J968" s="937"/>
      <c r="K968" s="907"/>
      <c r="L968" s="907"/>
      <c r="M968" s="908"/>
      <c r="N968" s="932" t="s">
        <v>608</v>
      </c>
      <c r="O968" s="912"/>
      <c r="P968" s="912"/>
      <c r="Q968" s="913"/>
    </row>
    <row r="969" spans="1:17" ht="15.75" thickBot="1">
      <c r="A969" s="1124"/>
      <c r="B969" s="1159"/>
      <c r="C969" s="1137"/>
      <c r="D969" s="972"/>
      <c r="E969" s="903" t="s">
        <v>608</v>
      </c>
      <c r="F969" s="904"/>
      <c r="G969" s="904"/>
      <c r="H969" s="905"/>
      <c r="I969" s="909" t="s">
        <v>608</v>
      </c>
      <c r="J969" s="938"/>
      <c r="K969" s="910"/>
      <c r="L969" s="910"/>
      <c r="M969" s="911"/>
      <c r="N969" s="933" t="s">
        <v>608</v>
      </c>
      <c r="O969" s="914"/>
      <c r="P969" s="914"/>
      <c r="Q969" s="915"/>
    </row>
    <row r="970" spans="1:17">
      <c r="A970" s="1124">
        <v>13</v>
      </c>
      <c r="B970" s="1129" t="s">
        <v>707</v>
      </c>
      <c r="C970" s="1137"/>
      <c r="D970" s="961"/>
      <c r="E970" s="900" t="s">
        <v>608</v>
      </c>
      <c r="F970" s="901"/>
      <c r="G970" s="901"/>
      <c r="H970" s="902"/>
      <c r="I970" s="906" t="s">
        <v>608</v>
      </c>
      <c r="J970" s="937"/>
      <c r="K970" s="907"/>
      <c r="L970" s="907"/>
      <c r="M970" s="908"/>
      <c r="N970" s="932" t="s">
        <v>608</v>
      </c>
      <c r="O970" s="912"/>
      <c r="P970" s="912"/>
      <c r="Q970" s="913"/>
    </row>
    <row r="971" spans="1:17">
      <c r="A971" s="1124"/>
      <c r="B971" s="1130"/>
      <c r="C971" s="1137"/>
      <c r="D971" s="948"/>
      <c r="E971" s="900"/>
      <c r="F971" s="901"/>
      <c r="G971" s="901"/>
      <c r="H971" s="902"/>
      <c r="I971" s="906" t="s">
        <v>608</v>
      </c>
      <c r="J971" s="937"/>
      <c r="K971" s="907"/>
      <c r="L971" s="907"/>
      <c r="M971" s="908"/>
      <c r="N971" s="932" t="s">
        <v>608</v>
      </c>
      <c r="O971" s="912"/>
      <c r="P971" s="912"/>
      <c r="Q971" s="913"/>
    </row>
    <row r="972" spans="1:17">
      <c r="A972" s="1124"/>
      <c r="B972" s="1130"/>
      <c r="C972" s="1137"/>
      <c r="D972" s="948"/>
      <c r="E972" s="900" t="s">
        <v>608</v>
      </c>
      <c r="F972" s="901"/>
      <c r="G972" s="901"/>
      <c r="H972" s="902"/>
      <c r="I972" s="906" t="s">
        <v>608</v>
      </c>
      <c r="J972" s="937"/>
      <c r="K972" s="907"/>
      <c r="L972" s="907"/>
      <c r="M972" s="908"/>
      <c r="N972" s="932" t="s">
        <v>608</v>
      </c>
      <c r="O972" s="912"/>
      <c r="P972" s="912"/>
      <c r="Q972" s="913"/>
    </row>
    <row r="973" spans="1:17">
      <c r="A973" s="1124"/>
      <c r="B973" s="1130"/>
      <c r="C973" s="1137"/>
      <c r="D973" s="948"/>
      <c r="E973" s="900" t="s">
        <v>608</v>
      </c>
      <c r="F973" s="901"/>
      <c r="G973" s="901"/>
      <c r="H973" s="902"/>
      <c r="I973" s="906" t="s">
        <v>608</v>
      </c>
      <c r="J973" s="937"/>
      <c r="K973" s="907"/>
      <c r="L973" s="907"/>
      <c r="M973" s="908"/>
      <c r="N973" s="932" t="s">
        <v>608</v>
      </c>
      <c r="O973" s="912"/>
      <c r="P973" s="912"/>
      <c r="Q973" s="913"/>
    </row>
    <row r="974" spans="1:17" ht="15.75" thickBot="1">
      <c r="A974" s="1124"/>
      <c r="B974" s="1159"/>
      <c r="C974" s="1137"/>
      <c r="D974" s="972"/>
      <c r="E974" s="903" t="s">
        <v>608</v>
      </c>
      <c r="F974" s="904"/>
      <c r="G974" s="904"/>
      <c r="H974" s="905"/>
      <c r="I974" s="909" t="s">
        <v>608</v>
      </c>
      <c r="J974" s="938"/>
      <c r="K974" s="910"/>
      <c r="L974" s="910"/>
      <c r="M974" s="911"/>
      <c r="N974" s="933" t="s">
        <v>608</v>
      </c>
      <c r="O974" s="914"/>
      <c r="P974" s="914"/>
      <c r="Q974" s="915"/>
    </row>
    <row r="975" spans="1:17">
      <c r="A975" s="1124">
        <v>14</v>
      </c>
      <c r="B975" s="1129" t="s">
        <v>708</v>
      </c>
      <c r="C975" s="1137"/>
      <c r="D975" s="961"/>
      <c r="E975" s="900" t="s">
        <v>608</v>
      </c>
      <c r="F975" s="901"/>
      <c r="G975" s="901"/>
      <c r="H975" s="902"/>
      <c r="I975" s="906" t="s">
        <v>608</v>
      </c>
      <c r="J975" s="937"/>
      <c r="K975" s="907"/>
      <c r="L975" s="907"/>
      <c r="M975" s="908"/>
      <c r="N975" s="932" t="s">
        <v>608</v>
      </c>
      <c r="O975" s="912"/>
      <c r="P975" s="912"/>
      <c r="Q975" s="913"/>
    </row>
    <row r="976" spans="1:17">
      <c r="A976" s="1124"/>
      <c r="B976" s="1130"/>
      <c r="C976" s="1137"/>
      <c r="D976" s="948"/>
      <c r="E976" s="900"/>
      <c r="F976" s="901"/>
      <c r="G976" s="901"/>
      <c r="H976" s="902"/>
      <c r="I976" s="906" t="s">
        <v>608</v>
      </c>
      <c r="J976" s="937"/>
      <c r="K976" s="907"/>
      <c r="L976" s="907"/>
      <c r="M976" s="908"/>
      <c r="N976" s="932" t="s">
        <v>608</v>
      </c>
      <c r="O976" s="912"/>
      <c r="P976" s="912"/>
      <c r="Q976" s="913"/>
    </row>
    <row r="977" spans="1:17">
      <c r="A977" s="1124"/>
      <c r="B977" s="1130"/>
      <c r="C977" s="1137"/>
      <c r="D977" s="948"/>
      <c r="E977" s="900" t="s">
        <v>608</v>
      </c>
      <c r="F977" s="901"/>
      <c r="G977" s="901"/>
      <c r="H977" s="902"/>
      <c r="I977" s="906" t="s">
        <v>608</v>
      </c>
      <c r="J977" s="937"/>
      <c r="K977" s="907"/>
      <c r="L977" s="907"/>
      <c r="M977" s="908"/>
      <c r="N977" s="932" t="s">
        <v>608</v>
      </c>
      <c r="O977" s="912"/>
      <c r="P977" s="912"/>
      <c r="Q977" s="913"/>
    </row>
    <row r="978" spans="1:17">
      <c r="A978" s="1124"/>
      <c r="B978" s="1130"/>
      <c r="C978" s="1137"/>
      <c r="D978" s="948"/>
      <c r="E978" s="900" t="s">
        <v>608</v>
      </c>
      <c r="F978" s="901"/>
      <c r="G978" s="901"/>
      <c r="H978" s="902"/>
      <c r="I978" s="906" t="s">
        <v>608</v>
      </c>
      <c r="J978" s="937"/>
      <c r="K978" s="907"/>
      <c r="L978" s="907"/>
      <c r="M978" s="908"/>
      <c r="N978" s="932" t="s">
        <v>608</v>
      </c>
      <c r="O978" s="912"/>
      <c r="P978" s="912"/>
      <c r="Q978" s="913"/>
    </row>
    <row r="979" spans="1:17" ht="15.75" thickBot="1">
      <c r="A979" s="1124"/>
      <c r="B979" s="1159"/>
      <c r="C979" s="1137"/>
      <c r="D979" s="972"/>
      <c r="E979" s="903" t="s">
        <v>608</v>
      </c>
      <c r="F979" s="904"/>
      <c r="G979" s="904"/>
      <c r="H979" s="905"/>
      <c r="I979" s="909" t="s">
        <v>608</v>
      </c>
      <c r="J979" s="938"/>
      <c r="K979" s="910"/>
      <c r="L979" s="910"/>
      <c r="M979" s="911"/>
      <c r="N979" s="933" t="s">
        <v>608</v>
      </c>
      <c r="O979" s="914"/>
      <c r="P979" s="914"/>
      <c r="Q979" s="915"/>
    </row>
    <row r="980" spans="1:17">
      <c r="A980" s="1124">
        <v>15</v>
      </c>
      <c r="B980" s="1129" t="s">
        <v>709</v>
      </c>
      <c r="C980" s="1137"/>
      <c r="D980" s="961"/>
      <c r="E980" s="900" t="s">
        <v>608</v>
      </c>
      <c r="F980" s="901"/>
      <c r="G980" s="901"/>
      <c r="H980" s="902"/>
      <c r="I980" s="906" t="s">
        <v>608</v>
      </c>
      <c r="J980" s="937"/>
      <c r="K980" s="907"/>
      <c r="L980" s="907"/>
      <c r="M980" s="908"/>
      <c r="N980" s="932" t="s">
        <v>608</v>
      </c>
      <c r="O980" s="912"/>
      <c r="P980" s="912"/>
      <c r="Q980" s="913"/>
    </row>
    <row r="981" spans="1:17">
      <c r="A981" s="1124"/>
      <c r="B981" s="1130"/>
      <c r="C981" s="1137"/>
      <c r="D981" s="948"/>
      <c r="E981" s="900"/>
      <c r="F981" s="901"/>
      <c r="G981" s="901"/>
      <c r="H981" s="902"/>
      <c r="I981" s="906" t="s">
        <v>608</v>
      </c>
      <c r="J981" s="937"/>
      <c r="K981" s="907"/>
      <c r="L981" s="907"/>
      <c r="M981" s="908"/>
      <c r="N981" s="932" t="s">
        <v>608</v>
      </c>
      <c r="O981" s="912"/>
      <c r="P981" s="912"/>
      <c r="Q981" s="913"/>
    </row>
    <row r="982" spans="1:17">
      <c r="A982" s="1124"/>
      <c r="B982" s="1130"/>
      <c r="C982" s="1137"/>
      <c r="D982" s="948"/>
      <c r="E982" s="900" t="s">
        <v>608</v>
      </c>
      <c r="F982" s="901"/>
      <c r="G982" s="901"/>
      <c r="H982" s="902"/>
      <c r="I982" s="906" t="s">
        <v>608</v>
      </c>
      <c r="J982" s="937"/>
      <c r="K982" s="907"/>
      <c r="L982" s="907"/>
      <c r="M982" s="908"/>
      <c r="N982" s="932" t="s">
        <v>608</v>
      </c>
      <c r="O982" s="912"/>
      <c r="P982" s="912"/>
      <c r="Q982" s="913"/>
    </row>
    <row r="983" spans="1:17">
      <c r="A983" s="1124"/>
      <c r="B983" s="1130"/>
      <c r="C983" s="1137"/>
      <c r="D983" s="948"/>
      <c r="E983" s="900" t="s">
        <v>608</v>
      </c>
      <c r="F983" s="901"/>
      <c r="G983" s="901"/>
      <c r="H983" s="902"/>
      <c r="I983" s="906" t="s">
        <v>608</v>
      </c>
      <c r="J983" s="937"/>
      <c r="K983" s="907"/>
      <c r="L983" s="907"/>
      <c r="M983" s="908"/>
      <c r="N983" s="932" t="s">
        <v>608</v>
      </c>
      <c r="O983" s="912"/>
      <c r="P983" s="912"/>
      <c r="Q983" s="913"/>
    </row>
    <row r="984" spans="1:17" ht="15.75" thickBot="1">
      <c r="A984" s="1124"/>
      <c r="B984" s="1159"/>
      <c r="C984" s="1137"/>
      <c r="D984" s="972"/>
      <c r="E984" s="903" t="s">
        <v>608</v>
      </c>
      <c r="F984" s="904"/>
      <c r="G984" s="904"/>
      <c r="H984" s="905"/>
      <c r="I984" s="909" t="s">
        <v>608</v>
      </c>
      <c r="J984" s="938"/>
      <c r="K984" s="910"/>
      <c r="L984" s="910"/>
      <c r="M984" s="911"/>
      <c r="N984" s="933" t="s">
        <v>608</v>
      </c>
      <c r="O984" s="914"/>
      <c r="P984" s="914"/>
      <c r="Q984" s="915"/>
    </row>
    <row r="985" spans="1:17">
      <c r="A985" s="1124">
        <v>16</v>
      </c>
      <c r="B985" s="1129" t="s">
        <v>710</v>
      </c>
      <c r="C985" s="1137"/>
      <c r="D985" s="961"/>
      <c r="E985" s="900" t="s">
        <v>608</v>
      </c>
      <c r="F985" s="901"/>
      <c r="G985" s="901"/>
      <c r="H985" s="902"/>
      <c r="I985" s="906" t="s">
        <v>608</v>
      </c>
      <c r="J985" s="937"/>
      <c r="K985" s="907"/>
      <c r="L985" s="907"/>
      <c r="M985" s="908"/>
      <c r="N985" s="932" t="s">
        <v>608</v>
      </c>
      <c r="O985" s="912"/>
      <c r="P985" s="912"/>
      <c r="Q985" s="913"/>
    </row>
    <row r="986" spans="1:17">
      <c r="A986" s="1124"/>
      <c r="B986" s="1130"/>
      <c r="C986" s="1137"/>
      <c r="D986" s="948"/>
      <c r="E986" s="900"/>
      <c r="F986" s="901"/>
      <c r="G986" s="901"/>
      <c r="H986" s="902"/>
      <c r="I986" s="906" t="s">
        <v>608</v>
      </c>
      <c r="J986" s="937"/>
      <c r="K986" s="907"/>
      <c r="L986" s="907"/>
      <c r="M986" s="908"/>
      <c r="N986" s="932" t="s">
        <v>608</v>
      </c>
      <c r="O986" s="912"/>
      <c r="P986" s="912"/>
      <c r="Q986" s="913"/>
    </row>
    <row r="987" spans="1:17">
      <c r="A987" s="1124"/>
      <c r="B987" s="1130"/>
      <c r="C987" s="1137"/>
      <c r="D987" s="948"/>
      <c r="E987" s="900" t="s">
        <v>608</v>
      </c>
      <c r="F987" s="901"/>
      <c r="G987" s="901"/>
      <c r="H987" s="902"/>
      <c r="I987" s="906" t="s">
        <v>608</v>
      </c>
      <c r="J987" s="937"/>
      <c r="K987" s="907"/>
      <c r="L987" s="907"/>
      <c r="M987" s="908"/>
      <c r="N987" s="932" t="s">
        <v>608</v>
      </c>
      <c r="O987" s="912"/>
      <c r="P987" s="912"/>
      <c r="Q987" s="913"/>
    </row>
    <row r="988" spans="1:17">
      <c r="A988" s="1124"/>
      <c r="B988" s="1130"/>
      <c r="C988" s="1137"/>
      <c r="D988" s="948"/>
      <c r="E988" s="900" t="s">
        <v>608</v>
      </c>
      <c r="F988" s="901"/>
      <c r="G988" s="901"/>
      <c r="H988" s="902"/>
      <c r="I988" s="906" t="s">
        <v>608</v>
      </c>
      <c r="J988" s="937"/>
      <c r="K988" s="907"/>
      <c r="L988" s="907"/>
      <c r="M988" s="908"/>
      <c r="N988" s="932" t="s">
        <v>608</v>
      </c>
      <c r="O988" s="912"/>
      <c r="P988" s="912"/>
      <c r="Q988" s="913"/>
    </row>
    <row r="989" spans="1:17" ht="15.75" thickBot="1">
      <c r="A989" s="1124"/>
      <c r="B989" s="1159"/>
      <c r="C989" s="1137"/>
      <c r="D989" s="972"/>
      <c r="E989" s="903" t="s">
        <v>608</v>
      </c>
      <c r="F989" s="904"/>
      <c r="G989" s="904"/>
      <c r="H989" s="905"/>
      <c r="I989" s="909" t="s">
        <v>608</v>
      </c>
      <c r="J989" s="938"/>
      <c r="K989" s="910"/>
      <c r="L989" s="910"/>
      <c r="M989" s="911"/>
      <c r="N989" s="933" t="s">
        <v>608</v>
      </c>
      <c r="O989" s="914"/>
      <c r="P989" s="914"/>
      <c r="Q989" s="915"/>
    </row>
    <row r="990" spans="1:17">
      <c r="A990" s="1124">
        <v>17</v>
      </c>
      <c r="B990" s="1129" t="s">
        <v>711</v>
      </c>
      <c r="C990" s="1137"/>
      <c r="D990" s="961"/>
      <c r="E990" s="900" t="s">
        <v>608</v>
      </c>
      <c r="F990" s="901"/>
      <c r="G990" s="901"/>
      <c r="H990" s="902"/>
      <c r="I990" s="906" t="s">
        <v>608</v>
      </c>
      <c r="J990" s="937"/>
      <c r="K990" s="907"/>
      <c r="L990" s="907"/>
      <c r="M990" s="908"/>
      <c r="N990" s="932" t="s">
        <v>608</v>
      </c>
      <c r="O990" s="912"/>
      <c r="P990" s="912"/>
      <c r="Q990" s="913"/>
    </row>
    <row r="991" spans="1:17">
      <c r="A991" s="1124"/>
      <c r="B991" s="1130"/>
      <c r="C991" s="1137"/>
      <c r="D991" s="948"/>
      <c r="E991" s="900"/>
      <c r="F991" s="901"/>
      <c r="G991" s="901"/>
      <c r="H991" s="902"/>
      <c r="I991" s="906" t="s">
        <v>608</v>
      </c>
      <c r="J991" s="937"/>
      <c r="K991" s="907"/>
      <c r="L991" s="907"/>
      <c r="M991" s="908"/>
      <c r="N991" s="932" t="s">
        <v>608</v>
      </c>
      <c r="O991" s="912"/>
      <c r="P991" s="912"/>
      <c r="Q991" s="913"/>
    </row>
    <row r="992" spans="1:17">
      <c r="A992" s="1124"/>
      <c r="B992" s="1130"/>
      <c r="C992" s="1137"/>
      <c r="D992" s="948"/>
      <c r="E992" s="900" t="s">
        <v>608</v>
      </c>
      <c r="F992" s="901"/>
      <c r="G992" s="901"/>
      <c r="H992" s="902"/>
      <c r="I992" s="906" t="s">
        <v>608</v>
      </c>
      <c r="J992" s="937"/>
      <c r="K992" s="907"/>
      <c r="L992" s="907"/>
      <c r="M992" s="908"/>
      <c r="N992" s="932" t="s">
        <v>608</v>
      </c>
      <c r="O992" s="912"/>
      <c r="P992" s="912"/>
      <c r="Q992" s="913"/>
    </row>
    <row r="993" spans="1:17">
      <c r="A993" s="1124"/>
      <c r="B993" s="1130"/>
      <c r="C993" s="1137"/>
      <c r="D993" s="948"/>
      <c r="E993" s="900" t="s">
        <v>608</v>
      </c>
      <c r="F993" s="901"/>
      <c r="G993" s="901"/>
      <c r="H993" s="902"/>
      <c r="I993" s="906" t="s">
        <v>608</v>
      </c>
      <c r="J993" s="937"/>
      <c r="K993" s="907"/>
      <c r="L993" s="907"/>
      <c r="M993" s="908"/>
      <c r="N993" s="932" t="s">
        <v>608</v>
      </c>
      <c r="O993" s="912"/>
      <c r="P993" s="912"/>
      <c r="Q993" s="913"/>
    </row>
    <row r="994" spans="1:17" ht="15.75" thickBot="1">
      <c r="A994" s="1124"/>
      <c r="B994" s="1159"/>
      <c r="C994" s="1137"/>
      <c r="D994" s="972"/>
      <c r="E994" s="903" t="s">
        <v>608</v>
      </c>
      <c r="F994" s="904"/>
      <c r="G994" s="904"/>
      <c r="H994" s="905"/>
      <c r="I994" s="909" t="s">
        <v>608</v>
      </c>
      <c r="J994" s="938"/>
      <c r="K994" s="910"/>
      <c r="L994" s="910"/>
      <c r="M994" s="911"/>
      <c r="N994" s="933" t="s">
        <v>608</v>
      </c>
      <c r="O994" s="914"/>
      <c r="P994" s="914"/>
      <c r="Q994" s="915"/>
    </row>
    <row r="995" spans="1:17">
      <c r="A995" s="1124">
        <v>18</v>
      </c>
      <c r="B995" s="1129" t="s">
        <v>712</v>
      </c>
      <c r="C995" s="1137"/>
      <c r="D995" s="961"/>
      <c r="E995" s="900" t="s">
        <v>608</v>
      </c>
      <c r="F995" s="901"/>
      <c r="G995" s="901"/>
      <c r="H995" s="902"/>
      <c r="I995" s="906" t="s">
        <v>608</v>
      </c>
      <c r="J995" s="937"/>
      <c r="K995" s="907"/>
      <c r="L995" s="907"/>
      <c r="M995" s="908"/>
      <c r="N995" s="932" t="s">
        <v>608</v>
      </c>
      <c r="O995" s="912"/>
      <c r="P995" s="912"/>
      <c r="Q995" s="913"/>
    </row>
    <row r="996" spans="1:17">
      <c r="A996" s="1124"/>
      <c r="B996" s="1130"/>
      <c r="C996" s="1137"/>
      <c r="D996" s="948"/>
      <c r="E996" s="900"/>
      <c r="F996" s="901"/>
      <c r="G996" s="901"/>
      <c r="H996" s="902"/>
      <c r="I996" s="906" t="s">
        <v>608</v>
      </c>
      <c r="J996" s="937"/>
      <c r="K996" s="907"/>
      <c r="L996" s="907"/>
      <c r="M996" s="908"/>
      <c r="N996" s="932" t="s">
        <v>608</v>
      </c>
      <c r="O996" s="912"/>
      <c r="P996" s="912"/>
      <c r="Q996" s="913"/>
    </row>
    <row r="997" spans="1:17">
      <c r="A997" s="1124"/>
      <c r="B997" s="1130"/>
      <c r="C997" s="1137"/>
      <c r="D997" s="948"/>
      <c r="E997" s="900" t="s">
        <v>608</v>
      </c>
      <c r="F997" s="901"/>
      <c r="G997" s="901"/>
      <c r="H997" s="902"/>
      <c r="I997" s="906" t="s">
        <v>608</v>
      </c>
      <c r="J997" s="937"/>
      <c r="K997" s="907"/>
      <c r="L997" s="907"/>
      <c r="M997" s="908"/>
      <c r="N997" s="932" t="s">
        <v>608</v>
      </c>
      <c r="O997" s="912"/>
      <c r="P997" s="912"/>
      <c r="Q997" s="913"/>
    </row>
    <row r="998" spans="1:17">
      <c r="A998" s="1124"/>
      <c r="B998" s="1130"/>
      <c r="C998" s="1137"/>
      <c r="D998" s="948"/>
      <c r="E998" s="900" t="s">
        <v>608</v>
      </c>
      <c r="F998" s="901"/>
      <c r="G998" s="901"/>
      <c r="H998" s="902"/>
      <c r="I998" s="906" t="s">
        <v>608</v>
      </c>
      <c r="J998" s="937"/>
      <c r="K998" s="907"/>
      <c r="L998" s="907"/>
      <c r="M998" s="908"/>
      <c r="N998" s="932" t="s">
        <v>608</v>
      </c>
      <c r="O998" s="912"/>
      <c r="P998" s="912"/>
      <c r="Q998" s="913"/>
    </row>
    <row r="999" spans="1:17" ht="15.75" thickBot="1">
      <c r="A999" s="1124"/>
      <c r="B999" s="1159"/>
      <c r="C999" s="1137"/>
      <c r="D999" s="972"/>
      <c r="E999" s="903" t="s">
        <v>608</v>
      </c>
      <c r="F999" s="904"/>
      <c r="G999" s="904"/>
      <c r="H999" s="905"/>
      <c r="I999" s="909" t="s">
        <v>608</v>
      </c>
      <c r="J999" s="938"/>
      <c r="K999" s="910"/>
      <c r="L999" s="910"/>
      <c r="M999" s="911"/>
      <c r="N999" s="933" t="s">
        <v>608</v>
      </c>
      <c r="O999" s="914"/>
      <c r="P999" s="914"/>
      <c r="Q999" s="915"/>
    </row>
    <row r="1000" spans="1:17">
      <c r="A1000" s="1124">
        <v>20</v>
      </c>
      <c r="B1000" s="1129" t="s">
        <v>714</v>
      </c>
      <c r="C1000" s="1137"/>
      <c r="D1000" s="961"/>
      <c r="E1000" s="900" t="s">
        <v>608</v>
      </c>
      <c r="F1000" s="901"/>
      <c r="G1000" s="901"/>
      <c r="H1000" s="902"/>
      <c r="I1000" s="906" t="s">
        <v>608</v>
      </c>
      <c r="J1000" s="937"/>
      <c r="K1000" s="907"/>
      <c r="L1000" s="907"/>
      <c r="M1000" s="908"/>
      <c r="N1000" s="932" t="s">
        <v>608</v>
      </c>
      <c r="O1000" s="912"/>
      <c r="P1000" s="912"/>
      <c r="Q1000" s="913"/>
    </row>
    <row r="1001" spans="1:17">
      <c r="A1001" s="1124"/>
      <c r="B1001" s="1130"/>
      <c r="C1001" s="1137"/>
      <c r="D1001" s="948"/>
      <c r="E1001" s="900"/>
      <c r="F1001" s="901"/>
      <c r="G1001" s="901"/>
      <c r="H1001" s="902"/>
      <c r="I1001" s="906" t="s">
        <v>608</v>
      </c>
      <c r="J1001" s="937"/>
      <c r="K1001" s="907"/>
      <c r="L1001" s="907"/>
      <c r="M1001" s="908"/>
      <c r="N1001" s="932" t="s">
        <v>608</v>
      </c>
      <c r="O1001" s="912"/>
      <c r="P1001" s="912"/>
      <c r="Q1001" s="913"/>
    </row>
    <row r="1002" spans="1:17">
      <c r="A1002" s="1124"/>
      <c r="B1002" s="1130"/>
      <c r="C1002" s="1137"/>
      <c r="D1002" s="948"/>
      <c r="E1002" s="900" t="s">
        <v>608</v>
      </c>
      <c r="F1002" s="901"/>
      <c r="G1002" s="901"/>
      <c r="H1002" s="902"/>
      <c r="I1002" s="906" t="s">
        <v>608</v>
      </c>
      <c r="J1002" s="937"/>
      <c r="K1002" s="907"/>
      <c r="L1002" s="907"/>
      <c r="M1002" s="908"/>
      <c r="N1002" s="932" t="s">
        <v>608</v>
      </c>
      <c r="O1002" s="912"/>
      <c r="P1002" s="912"/>
      <c r="Q1002" s="913"/>
    </row>
    <row r="1003" spans="1:17">
      <c r="A1003" s="1124"/>
      <c r="B1003" s="1130"/>
      <c r="C1003" s="1137"/>
      <c r="D1003" s="948"/>
      <c r="E1003" s="900" t="s">
        <v>608</v>
      </c>
      <c r="F1003" s="901"/>
      <c r="G1003" s="901"/>
      <c r="H1003" s="902"/>
      <c r="I1003" s="906" t="s">
        <v>608</v>
      </c>
      <c r="J1003" s="937"/>
      <c r="K1003" s="907"/>
      <c r="L1003" s="907"/>
      <c r="M1003" s="908"/>
      <c r="N1003" s="932" t="s">
        <v>608</v>
      </c>
      <c r="O1003" s="912"/>
      <c r="P1003" s="912"/>
      <c r="Q1003" s="913"/>
    </row>
    <row r="1004" spans="1:17" ht="15.75" thickBot="1">
      <c r="A1004" s="1124"/>
      <c r="B1004" s="1159"/>
      <c r="C1004" s="1137"/>
      <c r="D1004" s="972"/>
      <c r="E1004" s="903" t="s">
        <v>608</v>
      </c>
      <c r="F1004" s="904"/>
      <c r="G1004" s="904"/>
      <c r="H1004" s="905"/>
      <c r="I1004" s="909" t="s">
        <v>608</v>
      </c>
      <c r="J1004" s="938"/>
      <c r="K1004" s="910"/>
      <c r="L1004" s="910"/>
      <c r="M1004" s="911"/>
      <c r="N1004" s="933" t="s">
        <v>608</v>
      </c>
      <c r="O1004" s="914"/>
      <c r="P1004" s="914"/>
      <c r="Q1004" s="915"/>
    </row>
    <row r="1005" spans="1:17">
      <c r="A1005" s="1124">
        <v>21</v>
      </c>
      <c r="B1005" s="1129" t="s">
        <v>715</v>
      </c>
      <c r="C1005" s="1137"/>
      <c r="D1005" s="961"/>
      <c r="E1005" s="900" t="s">
        <v>608</v>
      </c>
      <c r="F1005" s="901"/>
      <c r="G1005" s="901"/>
      <c r="H1005" s="902"/>
      <c r="I1005" s="906" t="s">
        <v>608</v>
      </c>
      <c r="J1005" s="937"/>
      <c r="K1005" s="907"/>
      <c r="L1005" s="907"/>
      <c r="M1005" s="908"/>
      <c r="N1005" s="932" t="s">
        <v>608</v>
      </c>
      <c r="O1005" s="912"/>
      <c r="P1005" s="912"/>
      <c r="Q1005" s="913"/>
    </row>
    <row r="1006" spans="1:17">
      <c r="A1006" s="1124"/>
      <c r="B1006" s="1130"/>
      <c r="C1006" s="1137"/>
      <c r="D1006" s="948"/>
      <c r="E1006" s="900"/>
      <c r="F1006" s="901"/>
      <c r="G1006" s="901"/>
      <c r="H1006" s="902"/>
      <c r="I1006" s="906" t="s">
        <v>608</v>
      </c>
      <c r="J1006" s="937"/>
      <c r="K1006" s="907"/>
      <c r="L1006" s="907"/>
      <c r="M1006" s="908"/>
      <c r="N1006" s="932" t="s">
        <v>608</v>
      </c>
      <c r="O1006" s="912"/>
      <c r="P1006" s="912"/>
      <c r="Q1006" s="913"/>
    </row>
    <row r="1007" spans="1:17">
      <c r="A1007" s="1124"/>
      <c r="B1007" s="1130"/>
      <c r="C1007" s="1137"/>
      <c r="D1007" s="948"/>
      <c r="E1007" s="900" t="s">
        <v>608</v>
      </c>
      <c r="F1007" s="901"/>
      <c r="G1007" s="901"/>
      <c r="H1007" s="902"/>
      <c r="I1007" s="906" t="s">
        <v>608</v>
      </c>
      <c r="J1007" s="937"/>
      <c r="K1007" s="907"/>
      <c r="L1007" s="907"/>
      <c r="M1007" s="908"/>
      <c r="N1007" s="932" t="s">
        <v>608</v>
      </c>
      <c r="O1007" s="912"/>
      <c r="P1007" s="912"/>
      <c r="Q1007" s="913"/>
    </row>
    <row r="1008" spans="1:17">
      <c r="A1008" s="1124"/>
      <c r="B1008" s="1130"/>
      <c r="C1008" s="1137"/>
      <c r="D1008" s="948"/>
      <c r="E1008" s="900" t="s">
        <v>608</v>
      </c>
      <c r="F1008" s="901"/>
      <c r="G1008" s="901"/>
      <c r="H1008" s="902"/>
      <c r="I1008" s="906" t="s">
        <v>608</v>
      </c>
      <c r="J1008" s="937"/>
      <c r="K1008" s="907"/>
      <c r="L1008" s="907"/>
      <c r="M1008" s="908"/>
      <c r="N1008" s="932" t="s">
        <v>608</v>
      </c>
      <c r="O1008" s="912"/>
      <c r="P1008" s="912"/>
      <c r="Q1008" s="913"/>
    </row>
    <row r="1009" spans="1:17" ht="15.75" thickBot="1">
      <c r="A1009" s="1132"/>
      <c r="B1009" s="1134"/>
      <c r="C1009" s="1138"/>
      <c r="D1009" s="972"/>
      <c r="E1009" s="903" t="s">
        <v>608</v>
      </c>
      <c r="F1009" s="904"/>
      <c r="G1009" s="904"/>
      <c r="H1009" s="905"/>
      <c r="I1009" s="909" t="s">
        <v>608</v>
      </c>
      <c r="J1009" s="938"/>
      <c r="K1009" s="910"/>
      <c r="L1009" s="910"/>
      <c r="M1009" s="911"/>
      <c r="N1009" s="933" t="s">
        <v>608</v>
      </c>
      <c r="O1009" s="914"/>
      <c r="P1009" s="914"/>
      <c r="Q1009" s="915"/>
    </row>
    <row r="1010" spans="1:17" ht="22.5" customHeight="1" thickBot="1">
      <c r="A1010" s="1092"/>
      <c r="B1010" s="1163" t="s">
        <v>844</v>
      </c>
      <c r="C1010" s="1164"/>
      <c r="D1010" s="1093">
        <f>SUM(D910:D1009)</f>
        <v>0</v>
      </c>
      <c r="E1010" s="1165"/>
      <c r="F1010" s="1166"/>
      <c r="G1010" s="1166"/>
      <c r="H1010" s="1166"/>
      <c r="I1010" s="1166"/>
      <c r="J1010" s="1166"/>
      <c r="K1010" s="1166"/>
      <c r="L1010" s="1166"/>
      <c r="M1010" s="1166"/>
      <c r="N1010" s="1166"/>
      <c r="O1010" s="1166"/>
      <c r="P1010" s="1166"/>
      <c r="Q1010" s="1167"/>
    </row>
    <row r="1011" spans="1:17">
      <c r="A1011" s="1037"/>
      <c r="B1011" s="1038"/>
      <c r="C1011" s="1038"/>
      <c r="D1011" s="1038"/>
      <c r="E1011" s="1039"/>
      <c r="F1011" s="1039"/>
      <c r="G1011" s="1039"/>
      <c r="H1011" s="1039"/>
      <c r="I1011" s="1040"/>
      <c r="J1011" s="1040"/>
      <c r="K1011" s="1040"/>
      <c r="L1011" s="1040"/>
      <c r="M1011" s="1040"/>
      <c r="N1011" s="1041"/>
      <c r="O1011" s="1041"/>
      <c r="P1011" s="1041"/>
      <c r="Q1011" s="1041"/>
    </row>
    <row r="1012" spans="1:17" ht="78" customHeight="1" thickBot="1">
      <c r="A1012" s="1139" t="s">
        <v>805</v>
      </c>
      <c r="B1012" s="1140"/>
      <c r="C1012" s="1141"/>
      <c r="D1012" s="1140"/>
      <c r="E1012" s="1140"/>
      <c r="F1012" s="1140"/>
      <c r="G1012" s="1140"/>
      <c r="H1012" s="1140"/>
      <c r="I1012" s="1140"/>
      <c r="J1012" s="1140"/>
      <c r="K1012" s="1140"/>
      <c r="L1012" s="1140"/>
      <c r="M1012" s="1140"/>
      <c r="N1012" s="1140"/>
      <c r="O1012" s="1140"/>
      <c r="P1012" s="1140"/>
      <c r="Q1012" s="1142"/>
    </row>
    <row r="1013" spans="1:17" ht="28.5" customHeight="1">
      <c r="A1013" s="1131" t="s">
        <v>569</v>
      </c>
      <c r="B1013" s="1160" t="s">
        <v>689</v>
      </c>
      <c r="C1013" s="1135" t="s">
        <v>607</v>
      </c>
      <c r="D1013" s="1147" t="s">
        <v>720</v>
      </c>
      <c r="E1013" s="1149" t="s">
        <v>690</v>
      </c>
      <c r="F1013" s="1150"/>
      <c r="G1013" s="1150"/>
      <c r="H1013" s="1151"/>
      <c r="I1013" s="1149" t="s">
        <v>692</v>
      </c>
      <c r="J1013" s="1152"/>
      <c r="K1013" s="1150"/>
      <c r="L1013" s="1150"/>
      <c r="M1013" s="1151"/>
      <c r="N1013" s="1152" t="s">
        <v>693</v>
      </c>
      <c r="O1013" s="1150"/>
      <c r="P1013" s="1150"/>
      <c r="Q1013" s="1151"/>
    </row>
    <row r="1014" spans="1:17" ht="90.75" customHeight="1" thickBot="1">
      <c r="A1014" s="1132"/>
      <c r="B1014" s="1161"/>
      <c r="C1014" s="1158"/>
      <c r="D1014" s="1148"/>
      <c r="E1014" s="928" t="s">
        <v>721</v>
      </c>
      <c r="F1014" s="924" t="s">
        <v>737</v>
      </c>
      <c r="G1014" s="924" t="s">
        <v>722</v>
      </c>
      <c r="H1014" s="929" t="s">
        <v>691</v>
      </c>
      <c r="I1014" s="934" t="s">
        <v>723</v>
      </c>
      <c r="J1014" s="925" t="s">
        <v>738</v>
      </c>
      <c r="K1014" s="925" t="s">
        <v>724</v>
      </c>
      <c r="L1014" s="925" t="s">
        <v>736</v>
      </c>
      <c r="M1014" s="935" t="s">
        <v>691</v>
      </c>
      <c r="N1014" s="930" t="s">
        <v>725</v>
      </c>
      <c r="O1014" s="926" t="s">
        <v>716</v>
      </c>
      <c r="P1014" s="926" t="s">
        <v>717</v>
      </c>
      <c r="Q1014" s="927" t="s">
        <v>694</v>
      </c>
    </row>
    <row r="1015" spans="1:17">
      <c r="A1015" s="1153">
        <v>1</v>
      </c>
      <c r="B1015" s="1126" t="s">
        <v>695</v>
      </c>
      <c r="C1015" s="1162" t="s">
        <v>804</v>
      </c>
      <c r="D1015" s="961"/>
      <c r="E1015" s="916" t="s">
        <v>608</v>
      </c>
      <c r="F1015" s="917"/>
      <c r="G1015" s="917"/>
      <c r="H1015" s="918"/>
      <c r="I1015" s="919" t="s">
        <v>608</v>
      </c>
      <c r="J1015" s="936"/>
      <c r="K1015" s="920"/>
      <c r="L1015" s="920"/>
      <c r="M1015" s="921"/>
      <c r="N1015" s="931" t="s">
        <v>608</v>
      </c>
      <c r="O1015" s="922"/>
      <c r="P1015" s="922"/>
      <c r="Q1015" s="923"/>
    </row>
    <row r="1016" spans="1:17">
      <c r="A1016" s="1124"/>
      <c r="B1016" s="1126"/>
      <c r="C1016" s="1137"/>
      <c r="D1016" s="948"/>
      <c r="E1016" s="900" t="s">
        <v>608</v>
      </c>
      <c r="F1016" s="901"/>
      <c r="G1016" s="901"/>
      <c r="H1016" s="902"/>
      <c r="I1016" s="906" t="s">
        <v>608</v>
      </c>
      <c r="J1016" s="937"/>
      <c r="K1016" s="907"/>
      <c r="L1016" s="907"/>
      <c r="M1016" s="908"/>
      <c r="N1016" s="932" t="s">
        <v>608</v>
      </c>
      <c r="O1016" s="912"/>
      <c r="P1016" s="912"/>
      <c r="Q1016" s="913"/>
    </row>
    <row r="1017" spans="1:17">
      <c r="A1017" s="1124"/>
      <c r="B1017" s="1126"/>
      <c r="C1017" s="1137"/>
      <c r="D1017" s="948"/>
      <c r="E1017" s="900" t="s">
        <v>608</v>
      </c>
      <c r="F1017" s="901"/>
      <c r="G1017" s="901"/>
      <c r="H1017" s="902"/>
      <c r="I1017" s="906" t="s">
        <v>608</v>
      </c>
      <c r="J1017" s="937"/>
      <c r="K1017" s="907"/>
      <c r="L1017" s="907"/>
      <c r="M1017" s="908"/>
      <c r="N1017" s="932" t="s">
        <v>608</v>
      </c>
      <c r="O1017" s="912"/>
      <c r="P1017" s="912"/>
      <c r="Q1017" s="913"/>
    </row>
    <row r="1018" spans="1:17">
      <c r="A1018" s="1124"/>
      <c r="B1018" s="1126"/>
      <c r="C1018" s="1137"/>
      <c r="D1018" s="948"/>
      <c r="E1018" s="900" t="s">
        <v>608</v>
      </c>
      <c r="F1018" s="901"/>
      <c r="G1018" s="901"/>
      <c r="H1018" s="902"/>
      <c r="I1018" s="906" t="s">
        <v>608</v>
      </c>
      <c r="J1018" s="937"/>
      <c r="K1018" s="907"/>
      <c r="L1018" s="907"/>
      <c r="M1018" s="908"/>
      <c r="N1018" s="932" t="s">
        <v>608</v>
      </c>
      <c r="O1018" s="912"/>
      <c r="P1018" s="912"/>
      <c r="Q1018" s="913"/>
    </row>
    <row r="1019" spans="1:17" ht="15.75" thickBot="1">
      <c r="A1019" s="1124"/>
      <c r="B1019" s="1127"/>
      <c r="C1019" s="1137"/>
      <c r="D1019" s="972"/>
      <c r="E1019" s="903" t="s">
        <v>608</v>
      </c>
      <c r="F1019" s="904"/>
      <c r="G1019" s="904"/>
      <c r="H1019" s="905"/>
      <c r="I1019" s="909" t="s">
        <v>608</v>
      </c>
      <c r="J1019" s="938"/>
      <c r="K1019" s="910"/>
      <c r="L1019" s="910"/>
      <c r="M1019" s="911"/>
      <c r="N1019" s="933" t="s">
        <v>608</v>
      </c>
      <c r="O1019" s="914"/>
      <c r="P1019" s="914"/>
      <c r="Q1019" s="915"/>
    </row>
    <row r="1020" spans="1:17">
      <c r="A1020" s="1124">
        <v>2</v>
      </c>
      <c r="B1020" s="1125" t="s">
        <v>696</v>
      </c>
      <c r="C1020" s="1137"/>
      <c r="D1020" s="961"/>
      <c r="E1020" s="900" t="s">
        <v>608</v>
      </c>
      <c r="F1020" s="901"/>
      <c r="G1020" s="901"/>
      <c r="H1020" s="902"/>
      <c r="I1020" s="906" t="s">
        <v>608</v>
      </c>
      <c r="J1020" s="937"/>
      <c r="K1020" s="907"/>
      <c r="L1020" s="907"/>
      <c r="M1020" s="908"/>
      <c r="N1020" s="932" t="s">
        <v>608</v>
      </c>
      <c r="O1020" s="912"/>
      <c r="P1020" s="912"/>
      <c r="Q1020" s="913"/>
    </row>
    <row r="1021" spans="1:17">
      <c r="A1021" s="1124"/>
      <c r="B1021" s="1126"/>
      <c r="C1021" s="1137"/>
      <c r="D1021" s="948"/>
      <c r="E1021" s="900"/>
      <c r="F1021" s="901"/>
      <c r="G1021" s="901"/>
      <c r="H1021" s="902"/>
      <c r="I1021" s="906" t="s">
        <v>608</v>
      </c>
      <c r="J1021" s="937"/>
      <c r="K1021" s="907"/>
      <c r="L1021" s="907"/>
      <c r="M1021" s="908"/>
      <c r="N1021" s="932" t="s">
        <v>608</v>
      </c>
      <c r="O1021" s="912"/>
      <c r="P1021" s="912"/>
      <c r="Q1021" s="913"/>
    </row>
    <row r="1022" spans="1:17">
      <c r="A1022" s="1124"/>
      <c r="B1022" s="1126"/>
      <c r="C1022" s="1137"/>
      <c r="D1022" s="948"/>
      <c r="E1022" s="900" t="s">
        <v>608</v>
      </c>
      <c r="F1022" s="901"/>
      <c r="G1022" s="901"/>
      <c r="H1022" s="902"/>
      <c r="I1022" s="906" t="s">
        <v>608</v>
      </c>
      <c r="J1022" s="937"/>
      <c r="K1022" s="907"/>
      <c r="L1022" s="907"/>
      <c r="M1022" s="908"/>
      <c r="N1022" s="932" t="s">
        <v>608</v>
      </c>
      <c r="O1022" s="912"/>
      <c r="P1022" s="912"/>
      <c r="Q1022" s="913"/>
    </row>
    <row r="1023" spans="1:17">
      <c r="A1023" s="1124"/>
      <c r="B1023" s="1126"/>
      <c r="C1023" s="1137"/>
      <c r="D1023" s="948"/>
      <c r="E1023" s="900" t="s">
        <v>608</v>
      </c>
      <c r="F1023" s="901"/>
      <c r="G1023" s="901"/>
      <c r="H1023" s="902"/>
      <c r="I1023" s="906" t="s">
        <v>608</v>
      </c>
      <c r="J1023" s="937"/>
      <c r="K1023" s="907"/>
      <c r="L1023" s="907"/>
      <c r="M1023" s="908"/>
      <c r="N1023" s="932" t="s">
        <v>608</v>
      </c>
      <c r="O1023" s="912"/>
      <c r="P1023" s="912"/>
      <c r="Q1023" s="913"/>
    </row>
    <row r="1024" spans="1:17" ht="15.75" thickBot="1">
      <c r="A1024" s="1124"/>
      <c r="B1024" s="1127"/>
      <c r="C1024" s="1137"/>
      <c r="D1024" s="972"/>
      <c r="E1024" s="903" t="s">
        <v>608</v>
      </c>
      <c r="F1024" s="904"/>
      <c r="G1024" s="904"/>
      <c r="H1024" s="905"/>
      <c r="I1024" s="909" t="s">
        <v>608</v>
      </c>
      <c r="J1024" s="938"/>
      <c r="K1024" s="910"/>
      <c r="L1024" s="910"/>
      <c r="M1024" s="911"/>
      <c r="N1024" s="933" t="s">
        <v>608</v>
      </c>
      <c r="O1024" s="914"/>
      <c r="P1024" s="914"/>
      <c r="Q1024" s="915"/>
    </row>
    <row r="1025" spans="1:17">
      <c r="A1025" s="1124">
        <v>3</v>
      </c>
      <c r="B1025" s="1125" t="s">
        <v>697</v>
      </c>
      <c r="C1025" s="1137"/>
      <c r="D1025" s="961"/>
      <c r="E1025" s="900" t="s">
        <v>608</v>
      </c>
      <c r="F1025" s="901"/>
      <c r="G1025" s="901"/>
      <c r="H1025" s="902"/>
      <c r="I1025" s="906" t="s">
        <v>608</v>
      </c>
      <c r="J1025" s="937"/>
      <c r="K1025" s="907"/>
      <c r="L1025" s="907"/>
      <c r="M1025" s="908"/>
      <c r="N1025" s="932" t="s">
        <v>608</v>
      </c>
      <c r="O1025" s="912"/>
      <c r="P1025" s="912"/>
      <c r="Q1025" s="913"/>
    </row>
    <row r="1026" spans="1:17">
      <c r="A1026" s="1124"/>
      <c r="B1026" s="1126"/>
      <c r="C1026" s="1137"/>
      <c r="D1026" s="948"/>
      <c r="E1026" s="900" t="s">
        <v>608</v>
      </c>
      <c r="F1026" s="901"/>
      <c r="G1026" s="901"/>
      <c r="H1026" s="902"/>
      <c r="I1026" s="906" t="s">
        <v>608</v>
      </c>
      <c r="J1026" s="937"/>
      <c r="K1026" s="907"/>
      <c r="L1026" s="907"/>
      <c r="M1026" s="908"/>
      <c r="N1026" s="932" t="s">
        <v>608</v>
      </c>
      <c r="O1026" s="912"/>
      <c r="P1026" s="912"/>
      <c r="Q1026" s="913"/>
    </row>
    <row r="1027" spans="1:17">
      <c r="A1027" s="1124"/>
      <c r="B1027" s="1126"/>
      <c r="C1027" s="1137"/>
      <c r="D1027" s="948"/>
      <c r="E1027" s="900" t="s">
        <v>608</v>
      </c>
      <c r="F1027" s="901"/>
      <c r="G1027" s="901"/>
      <c r="H1027" s="902"/>
      <c r="I1027" s="906" t="s">
        <v>608</v>
      </c>
      <c r="J1027" s="937"/>
      <c r="K1027" s="907"/>
      <c r="L1027" s="907"/>
      <c r="M1027" s="908"/>
      <c r="N1027" s="932" t="s">
        <v>608</v>
      </c>
      <c r="O1027" s="912"/>
      <c r="P1027" s="912"/>
      <c r="Q1027" s="913"/>
    </row>
    <row r="1028" spans="1:17">
      <c r="A1028" s="1124"/>
      <c r="B1028" s="1126"/>
      <c r="C1028" s="1137"/>
      <c r="D1028" s="948"/>
      <c r="E1028" s="900" t="s">
        <v>608</v>
      </c>
      <c r="F1028" s="901"/>
      <c r="G1028" s="901"/>
      <c r="H1028" s="902"/>
      <c r="I1028" s="906" t="s">
        <v>608</v>
      </c>
      <c r="J1028" s="937"/>
      <c r="K1028" s="907"/>
      <c r="L1028" s="907"/>
      <c r="M1028" s="908"/>
      <c r="N1028" s="932" t="s">
        <v>608</v>
      </c>
      <c r="O1028" s="912"/>
      <c r="P1028" s="912"/>
      <c r="Q1028" s="913"/>
    </row>
    <row r="1029" spans="1:17" ht="15.75" thickBot="1">
      <c r="A1029" s="1124"/>
      <c r="B1029" s="1127"/>
      <c r="C1029" s="1137"/>
      <c r="D1029" s="972"/>
      <c r="E1029" s="903" t="s">
        <v>608</v>
      </c>
      <c r="F1029" s="904"/>
      <c r="G1029" s="904"/>
      <c r="H1029" s="905"/>
      <c r="I1029" s="909" t="s">
        <v>608</v>
      </c>
      <c r="J1029" s="938"/>
      <c r="K1029" s="910"/>
      <c r="L1029" s="910"/>
      <c r="M1029" s="911"/>
      <c r="N1029" s="933" t="s">
        <v>608</v>
      </c>
      <c r="O1029" s="914"/>
      <c r="P1029" s="914"/>
      <c r="Q1029" s="915"/>
    </row>
    <row r="1030" spans="1:17">
      <c r="A1030" s="1124">
        <v>4</v>
      </c>
      <c r="B1030" s="1129" t="s">
        <v>698</v>
      </c>
      <c r="C1030" s="1137"/>
      <c r="D1030" s="961"/>
      <c r="E1030" s="900" t="s">
        <v>608</v>
      </c>
      <c r="F1030" s="901"/>
      <c r="G1030" s="901"/>
      <c r="H1030" s="902"/>
      <c r="I1030" s="906" t="s">
        <v>608</v>
      </c>
      <c r="J1030" s="937"/>
      <c r="K1030" s="907"/>
      <c r="L1030" s="907"/>
      <c r="M1030" s="908"/>
      <c r="N1030" s="932" t="s">
        <v>608</v>
      </c>
      <c r="O1030" s="912"/>
      <c r="P1030" s="912"/>
      <c r="Q1030" s="913"/>
    </row>
    <row r="1031" spans="1:17">
      <c r="A1031" s="1124"/>
      <c r="B1031" s="1130"/>
      <c r="C1031" s="1137"/>
      <c r="D1031" s="948"/>
      <c r="E1031" s="900"/>
      <c r="F1031" s="901"/>
      <c r="G1031" s="901"/>
      <c r="H1031" s="902"/>
      <c r="I1031" s="906" t="s">
        <v>608</v>
      </c>
      <c r="J1031" s="937"/>
      <c r="K1031" s="907"/>
      <c r="L1031" s="907"/>
      <c r="M1031" s="908"/>
      <c r="N1031" s="932" t="s">
        <v>608</v>
      </c>
      <c r="O1031" s="912"/>
      <c r="P1031" s="912"/>
      <c r="Q1031" s="913"/>
    </row>
    <row r="1032" spans="1:17">
      <c r="A1032" s="1124"/>
      <c r="B1032" s="1130"/>
      <c r="C1032" s="1137"/>
      <c r="D1032" s="948"/>
      <c r="E1032" s="900" t="s">
        <v>608</v>
      </c>
      <c r="F1032" s="901"/>
      <c r="G1032" s="901"/>
      <c r="H1032" s="902"/>
      <c r="I1032" s="906" t="s">
        <v>608</v>
      </c>
      <c r="J1032" s="937"/>
      <c r="K1032" s="907"/>
      <c r="L1032" s="907"/>
      <c r="M1032" s="908"/>
      <c r="N1032" s="932" t="s">
        <v>608</v>
      </c>
      <c r="O1032" s="912"/>
      <c r="P1032" s="912"/>
      <c r="Q1032" s="913"/>
    </row>
    <row r="1033" spans="1:17">
      <c r="A1033" s="1124"/>
      <c r="B1033" s="1130"/>
      <c r="C1033" s="1137"/>
      <c r="D1033" s="948"/>
      <c r="E1033" s="900" t="s">
        <v>608</v>
      </c>
      <c r="F1033" s="901"/>
      <c r="G1033" s="901"/>
      <c r="H1033" s="902"/>
      <c r="I1033" s="906" t="s">
        <v>608</v>
      </c>
      <c r="J1033" s="937"/>
      <c r="K1033" s="907"/>
      <c r="L1033" s="907"/>
      <c r="M1033" s="908"/>
      <c r="N1033" s="932" t="s">
        <v>608</v>
      </c>
      <c r="O1033" s="912"/>
      <c r="P1033" s="912"/>
      <c r="Q1033" s="913"/>
    </row>
    <row r="1034" spans="1:17" ht="15.75" thickBot="1">
      <c r="A1034" s="1124"/>
      <c r="B1034" s="1159"/>
      <c r="C1034" s="1137"/>
      <c r="D1034" s="972"/>
      <c r="E1034" s="903" t="s">
        <v>608</v>
      </c>
      <c r="F1034" s="904"/>
      <c r="G1034" s="904"/>
      <c r="H1034" s="905"/>
      <c r="I1034" s="909" t="s">
        <v>608</v>
      </c>
      <c r="J1034" s="938"/>
      <c r="K1034" s="910"/>
      <c r="L1034" s="910"/>
      <c r="M1034" s="911"/>
      <c r="N1034" s="933" t="s">
        <v>608</v>
      </c>
      <c r="O1034" s="914"/>
      <c r="P1034" s="914"/>
      <c r="Q1034" s="915"/>
    </row>
    <row r="1035" spans="1:17">
      <c r="A1035" s="1124">
        <v>5</v>
      </c>
      <c r="B1035" s="1125" t="s">
        <v>699</v>
      </c>
      <c r="C1035" s="1137"/>
      <c r="D1035" s="961"/>
      <c r="E1035" s="900" t="s">
        <v>608</v>
      </c>
      <c r="F1035" s="901"/>
      <c r="G1035" s="901"/>
      <c r="H1035" s="902"/>
      <c r="I1035" s="906" t="s">
        <v>608</v>
      </c>
      <c r="J1035" s="937"/>
      <c r="K1035" s="907"/>
      <c r="L1035" s="907"/>
      <c r="M1035" s="908"/>
      <c r="N1035" s="932" t="s">
        <v>608</v>
      </c>
      <c r="O1035" s="912"/>
      <c r="P1035" s="912"/>
      <c r="Q1035" s="913"/>
    </row>
    <row r="1036" spans="1:17">
      <c r="A1036" s="1124"/>
      <c r="B1036" s="1126"/>
      <c r="C1036" s="1137"/>
      <c r="D1036" s="948"/>
      <c r="E1036" s="900"/>
      <c r="F1036" s="901"/>
      <c r="G1036" s="901"/>
      <c r="H1036" s="902"/>
      <c r="I1036" s="906" t="s">
        <v>608</v>
      </c>
      <c r="J1036" s="937"/>
      <c r="K1036" s="907"/>
      <c r="L1036" s="907"/>
      <c r="M1036" s="908"/>
      <c r="N1036" s="932" t="s">
        <v>608</v>
      </c>
      <c r="O1036" s="912"/>
      <c r="P1036" s="912"/>
      <c r="Q1036" s="913"/>
    </row>
    <row r="1037" spans="1:17">
      <c r="A1037" s="1124"/>
      <c r="B1037" s="1126"/>
      <c r="C1037" s="1137"/>
      <c r="D1037" s="948"/>
      <c r="E1037" s="900" t="s">
        <v>608</v>
      </c>
      <c r="F1037" s="901"/>
      <c r="G1037" s="901"/>
      <c r="H1037" s="902"/>
      <c r="I1037" s="906" t="s">
        <v>608</v>
      </c>
      <c r="J1037" s="937"/>
      <c r="K1037" s="907"/>
      <c r="L1037" s="907"/>
      <c r="M1037" s="908"/>
      <c r="N1037" s="932" t="s">
        <v>608</v>
      </c>
      <c r="O1037" s="912"/>
      <c r="P1037" s="912"/>
      <c r="Q1037" s="913"/>
    </row>
    <row r="1038" spans="1:17">
      <c r="A1038" s="1124"/>
      <c r="B1038" s="1126"/>
      <c r="C1038" s="1137"/>
      <c r="D1038" s="948"/>
      <c r="E1038" s="900" t="s">
        <v>608</v>
      </c>
      <c r="F1038" s="901"/>
      <c r="G1038" s="901"/>
      <c r="H1038" s="902"/>
      <c r="I1038" s="906" t="s">
        <v>608</v>
      </c>
      <c r="J1038" s="937"/>
      <c r="K1038" s="907"/>
      <c r="L1038" s="907"/>
      <c r="M1038" s="908"/>
      <c r="N1038" s="932" t="s">
        <v>608</v>
      </c>
      <c r="O1038" s="912"/>
      <c r="P1038" s="912"/>
      <c r="Q1038" s="913"/>
    </row>
    <row r="1039" spans="1:17" ht="15.75" thickBot="1">
      <c r="A1039" s="1124"/>
      <c r="B1039" s="1127"/>
      <c r="C1039" s="1137"/>
      <c r="D1039" s="972"/>
      <c r="E1039" s="903" t="s">
        <v>608</v>
      </c>
      <c r="F1039" s="904"/>
      <c r="G1039" s="904"/>
      <c r="H1039" s="905"/>
      <c r="I1039" s="909" t="s">
        <v>608</v>
      </c>
      <c r="J1039" s="938"/>
      <c r="K1039" s="910"/>
      <c r="L1039" s="910"/>
      <c r="M1039" s="911"/>
      <c r="N1039" s="933" t="s">
        <v>608</v>
      </c>
      <c r="O1039" s="914"/>
      <c r="P1039" s="914"/>
      <c r="Q1039" s="915"/>
    </row>
    <row r="1040" spans="1:17">
      <c r="A1040" s="1124">
        <v>6</v>
      </c>
      <c r="B1040" s="1125" t="s">
        <v>700</v>
      </c>
      <c r="C1040" s="1137"/>
      <c r="D1040" s="961"/>
      <c r="E1040" s="900" t="s">
        <v>608</v>
      </c>
      <c r="F1040" s="901"/>
      <c r="G1040" s="901"/>
      <c r="H1040" s="902"/>
      <c r="I1040" s="906" t="s">
        <v>608</v>
      </c>
      <c r="J1040" s="937"/>
      <c r="K1040" s="907"/>
      <c r="L1040" s="907"/>
      <c r="M1040" s="908"/>
      <c r="N1040" s="932" t="s">
        <v>608</v>
      </c>
      <c r="O1040" s="912"/>
      <c r="P1040" s="912"/>
      <c r="Q1040" s="913"/>
    </row>
    <row r="1041" spans="1:17">
      <c r="A1041" s="1124"/>
      <c r="B1041" s="1126"/>
      <c r="C1041" s="1137"/>
      <c r="D1041" s="948"/>
      <c r="E1041" s="900"/>
      <c r="F1041" s="901"/>
      <c r="G1041" s="901"/>
      <c r="H1041" s="902"/>
      <c r="I1041" s="906" t="s">
        <v>608</v>
      </c>
      <c r="J1041" s="937"/>
      <c r="K1041" s="907"/>
      <c r="L1041" s="907"/>
      <c r="M1041" s="908"/>
      <c r="N1041" s="932" t="s">
        <v>608</v>
      </c>
      <c r="O1041" s="912"/>
      <c r="P1041" s="912"/>
      <c r="Q1041" s="913"/>
    </row>
    <row r="1042" spans="1:17">
      <c r="A1042" s="1124"/>
      <c r="B1042" s="1126"/>
      <c r="C1042" s="1137"/>
      <c r="D1042" s="948"/>
      <c r="E1042" s="900" t="s">
        <v>608</v>
      </c>
      <c r="F1042" s="901"/>
      <c r="G1042" s="901"/>
      <c r="H1042" s="902"/>
      <c r="I1042" s="906" t="s">
        <v>608</v>
      </c>
      <c r="J1042" s="937"/>
      <c r="K1042" s="907"/>
      <c r="L1042" s="907"/>
      <c r="M1042" s="908"/>
      <c r="N1042" s="932" t="s">
        <v>608</v>
      </c>
      <c r="O1042" s="912"/>
      <c r="P1042" s="912"/>
      <c r="Q1042" s="913"/>
    </row>
    <row r="1043" spans="1:17">
      <c r="A1043" s="1124"/>
      <c r="B1043" s="1126"/>
      <c r="C1043" s="1137"/>
      <c r="D1043" s="948"/>
      <c r="E1043" s="900" t="s">
        <v>608</v>
      </c>
      <c r="F1043" s="901"/>
      <c r="G1043" s="901"/>
      <c r="H1043" s="902"/>
      <c r="I1043" s="906" t="s">
        <v>608</v>
      </c>
      <c r="J1043" s="937"/>
      <c r="K1043" s="907"/>
      <c r="L1043" s="907"/>
      <c r="M1043" s="908"/>
      <c r="N1043" s="932" t="s">
        <v>608</v>
      </c>
      <c r="O1043" s="912"/>
      <c r="P1043" s="912"/>
      <c r="Q1043" s="913"/>
    </row>
    <row r="1044" spans="1:17" ht="15.75" thickBot="1">
      <c r="A1044" s="1124"/>
      <c r="B1044" s="1127"/>
      <c r="C1044" s="1137"/>
      <c r="D1044" s="972"/>
      <c r="E1044" s="903" t="s">
        <v>608</v>
      </c>
      <c r="F1044" s="904"/>
      <c r="G1044" s="904"/>
      <c r="H1044" s="905"/>
      <c r="I1044" s="909" t="s">
        <v>608</v>
      </c>
      <c r="J1044" s="938"/>
      <c r="K1044" s="910"/>
      <c r="L1044" s="910"/>
      <c r="M1044" s="911"/>
      <c r="N1044" s="933" t="s">
        <v>608</v>
      </c>
      <c r="O1044" s="914"/>
      <c r="P1044" s="914"/>
      <c r="Q1044" s="915"/>
    </row>
    <row r="1045" spans="1:17">
      <c r="A1045" s="1124">
        <v>7</v>
      </c>
      <c r="B1045" s="1125" t="s">
        <v>701</v>
      </c>
      <c r="C1045" s="1137"/>
      <c r="D1045" s="961"/>
      <c r="E1045" s="900" t="s">
        <v>608</v>
      </c>
      <c r="F1045" s="901"/>
      <c r="G1045" s="901"/>
      <c r="H1045" s="902"/>
      <c r="I1045" s="906" t="s">
        <v>608</v>
      </c>
      <c r="J1045" s="937"/>
      <c r="K1045" s="907"/>
      <c r="L1045" s="907"/>
      <c r="M1045" s="908"/>
      <c r="N1045" s="932" t="s">
        <v>608</v>
      </c>
      <c r="O1045" s="912"/>
      <c r="P1045" s="912"/>
      <c r="Q1045" s="913"/>
    </row>
    <row r="1046" spans="1:17">
      <c r="A1046" s="1124"/>
      <c r="B1046" s="1126"/>
      <c r="C1046" s="1137"/>
      <c r="D1046" s="948"/>
      <c r="E1046" s="900"/>
      <c r="F1046" s="901"/>
      <c r="G1046" s="901"/>
      <c r="H1046" s="902"/>
      <c r="I1046" s="906" t="s">
        <v>608</v>
      </c>
      <c r="J1046" s="937"/>
      <c r="K1046" s="907"/>
      <c r="L1046" s="907"/>
      <c r="M1046" s="908"/>
      <c r="N1046" s="932" t="s">
        <v>608</v>
      </c>
      <c r="O1046" s="912"/>
      <c r="P1046" s="912"/>
      <c r="Q1046" s="913"/>
    </row>
    <row r="1047" spans="1:17">
      <c r="A1047" s="1124"/>
      <c r="B1047" s="1126"/>
      <c r="C1047" s="1137"/>
      <c r="D1047" s="948"/>
      <c r="E1047" s="900" t="s">
        <v>608</v>
      </c>
      <c r="F1047" s="901"/>
      <c r="G1047" s="901"/>
      <c r="H1047" s="902"/>
      <c r="I1047" s="906" t="s">
        <v>608</v>
      </c>
      <c r="J1047" s="937"/>
      <c r="K1047" s="907"/>
      <c r="L1047" s="907"/>
      <c r="M1047" s="908"/>
      <c r="N1047" s="932" t="s">
        <v>608</v>
      </c>
      <c r="O1047" s="912"/>
      <c r="P1047" s="912"/>
      <c r="Q1047" s="913"/>
    </row>
    <row r="1048" spans="1:17">
      <c r="A1048" s="1124"/>
      <c r="B1048" s="1126"/>
      <c r="C1048" s="1137"/>
      <c r="D1048" s="948"/>
      <c r="E1048" s="900" t="s">
        <v>608</v>
      </c>
      <c r="F1048" s="901"/>
      <c r="G1048" s="901"/>
      <c r="H1048" s="902"/>
      <c r="I1048" s="906" t="s">
        <v>608</v>
      </c>
      <c r="J1048" s="937"/>
      <c r="K1048" s="907"/>
      <c r="L1048" s="907"/>
      <c r="M1048" s="908"/>
      <c r="N1048" s="932" t="s">
        <v>608</v>
      </c>
      <c r="O1048" s="912"/>
      <c r="P1048" s="912"/>
      <c r="Q1048" s="913"/>
    </row>
    <row r="1049" spans="1:17" ht="15.75" thickBot="1">
      <c r="A1049" s="1124"/>
      <c r="B1049" s="1127"/>
      <c r="C1049" s="1137"/>
      <c r="D1049" s="972"/>
      <c r="E1049" s="903" t="s">
        <v>608</v>
      </c>
      <c r="F1049" s="904"/>
      <c r="G1049" s="904"/>
      <c r="H1049" s="905"/>
      <c r="I1049" s="909" t="s">
        <v>608</v>
      </c>
      <c r="J1049" s="938"/>
      <c r="K1049" s="910"/>
      <c r="L1049" s="910"/>
      <c r="M1049" s="911"/>
      <c r="N1049" s="933" t="s">
        <v>608</v>
      </c>
      <c r="O1049" s="914"/>
      <c r="P1049" s="914"/>
      <c r="Q1049" s="915"/>
    </row>
    <row r="1050" spans="1:17">
      <c r="A1050" s="1124">
        <v>8</v>
      </c>
      <c r="B1050" s="1129" t="s">
        <v>702</v>
      </c>
      <c r="C1050" s="1137"/>
      <c r="D1050" s="961"/>
      <c r="E1050" s="900" t="s">
        <v>608</v>
      </c>
      <c r="F1050" s="901"/>
      <c r="G1050" s="901"/>
      <c r="H1050" s="902"/>
      <c r="I1050" s="906" t="s">
        <v>608</v>
      </c>
      <c r="J1050" s="937"/>
      <c r="K1050" s="907"/>
      <c r="L1050" s="907"/>
      <c r="M1050" s="908"/>
      <c r="N1050" s="932" t="s">
        <v>608</v>
      </c>
      <c r="O1050" s="912"/>
      <c r="P1050" s="912"/>
      <c r="Q1050" s="913"/>
    </row>
    <row r="1051" spans="1:17">
      <c r="A1051" s="1124"/>
      <c r="B1051" s="1130"/>
      <c r="C1051" s="1137"/>
      <c r="D1051" s="948"/>
      <c r="E1051" s="900" t="s">
        <v>608</v>
      </c>
      <c r="F1051" s="901"/>
      <c r="G1051" s="901"/>
      <c r="H1051" s="902"/>
      <c r="I1051" s="906" t="s">
        <v>608</v>
      </c>
      <c r="J1051" s="937"/>
      <c r="K1051" s="907"/>
      <c r="L1051" s="907"/>
      <c r="M1051" s="908"/>
      <c r="N1051" s="932" t="s">
        <v>608</v>
      </c>
      <c r="O1051" s="912"/>
      <c r="P1051" s="912"/>
      <c r="Q1051" s="913"/>
    </row>
    <row r="1052" spans="1:17">
      <c r="A1052" s="1124"/>
      <c r="B1052" s="1130"/>
      <c r="C1052" s="1137"/>
      <c r="D1052" s="948"/>
      <c r="E1052" s="900" t="s">
        <v>608</v>
      </c>
      <c r="F1052" s="901"/>
      <c r="G1052" s="901"/>
      <c r="H1052" s="902"/>
      <c r="I1052" s="906" t="s">
        <v>608</v>
      </c>
      <c r="J1052" s="937"/>
      <c r="K1052" s="907"/>
      <c r="L1052" s="907"/>
      <c r="M1052" s="908"/>
      <c r="N1052" s="932" t="s">
        <v>608</v>
      </c>
      <c r="O1052" s="912"/>
      <c r="P1052" s="912"/>
      <c r="Q1052" s="913"/>
    </row>
    <row r="1053" spans="1:17">
      <c r="A1053" s="1124"/>
      <c r="B1053" s="1130"/>
      <c r="C1053" s="1137"/>
      <c r="D1053" s="948"/>
      <c r="E1053" s="900" t="s">
        <v>608</v>
      </c>
      <c r="F1053" s="901"/>
      <c r="G1053" s="901"/>
      <c r="H1053" s="902"/>
      <c r="I1053" s="906" t="s">
        <v>608</v>
      </c>
      <c r="J1053" s="937"/>
      <c r="K1053" s="907"/>
      <c r="L1053" s="907"/>
      <c r="M1053" s="908"/>
      <c r="N1053" s="932" t="s">
        <v>608</v>
      </c>
      <c r="O1053" s="912"/>
      <c r="P1053" s="912"/>
      <c r="Q1053" s="913"/>
    </row>
    <row r="1054" spans="1:17" ht="15.75" thickBot="1">
      <c r="A1054" s="1124"/>
      <c r="B1054" s="1159"/>
      <c r="C1054" s="1137"/>
      <c r="D1054" s="972"/>
      <c r="E1054" s="903" t="s">
        <v>608</v>
      </c>
      <c r="F1054" s="904"/>
      <c r="G1054" s="904"/>
      <c r="H1054" s="905"/>
      <c r="I1054" s="909" t="s">
        <v>608</v>
      </c>
      <c r="J1054" s="938"/>
      <c r="K1054" s="910"/>
      <c r="L1054" s="910"/>
      <c r="M1054" s="911"/>
      <c r="N1054" s="933" t="s">
        <v>608</v>
      </c>
      <c r="O1054" s="914"/>
      <c r="P1054" s="914"/>
      <c r="Q1054" s="915"/>
    </row>
    <row r="1055" spans="1:17">
      <c r="A1055" s="1124">
        <v>9</v>
      </c>
      <c r="B1055" s="1129" t="s">
        <v>703</v>
      </c>
      <c r="C1055" s="1137"/>
      <c r="D1055" s="961"/>
      <c r="E1055" s="900" t="s">
        <v>608</v>
      </c>
      <c r="F1055" s="901"/>
      <c r="G1055" s="901"/>
      <c r="H1055" s="902"/>
      <c r="I1055" s="906" t="s">
        <v>608</v>
      </c>
      <c r="J1055" s="937"/>
      <c r="K1055" s="907"/>
      <c r="L1055" s="907"/>
      <c r="M1055" s="908"/>
      <c r="N1055" s="932" t="s">
        <v>608</v>
      </c>
      <c r="O1055" s="912"/>
      <c r="P1055" s="912"/>
      <c r="Q1055" s="913"/>
    </row>
    <row r="1056" spans="1:17">
      <c r="A1056" s="1124"/>
      <c r="B1056" s="1130"/>
      <c r="C1056" s="1137"/>
      <c r="D1056" s="948"/>
      <c r="E1056" s="900" t="s">
        <v>608</v>
      </c>
      <c r="F1056" s="901"/>
      <c r="G1056" s="901"/>
      <c r="H1056" s="902"/>
      <c r="I1056" s="906" t="s">
        <v>608</v>
      </c>
      <c r="J1056" s="937"/>
      <c r="K1056" s="907"/>
      <c r="L1056" s="907"/>
      <c r="M1056" s="908"/>
      <c r="N1056" s="932" t="s">
        <v>608</v>
      </c>
      <c r="O1056" s="912"/>
      <c r="P1056" s="912"/>
      <c r="Q1056" s="913"/>
    </row>
    <row r="1057" spans="1:17">
      <c r="A1057" s="1124"/>
      <c r="B1057" s="1130"/>
      <c r="C1057" s="1137"/>
      <c r="D1057" s="948"/>
      <c r="E1057" s="900" t="s">
        <v>608</v>
      </c>
      <c r="F1057" s="901"/>
      <c r="G1057" s="901"/>
      <c r="H1057" s="902"/>
      <c r="I1057" s="906" t="s">
        <v>608</v>
      </c>
      <c r="J1057" s="937"/>
      <c r="K1057" s="907"/>
      <c r="L1057" s="907"/>
      <c r="M1057" s="908"/>
      <c r="N1057" s="932" t="s">
        <v>608</v>
      </c>
      <c r="O1057" s="912"/>
      <c r="P1057" s="912"/>
      <c r="Q1057" s="913"/>
    </row>
    <row r="1058" spans="1:17">
      <c r="A1058" s="1124"/>
      <c r="B1058" s="1130"/>
      <c r="C1058" s="1137"/>
      <c r="D1058" s="948"/>
      <c r="E1058" s="900" t="s">
        <v>608</v>
      </c>
      <c r="F1058" s="901"/>
      <c r="G1058" s="901"/>
      <c r="H1058" s="902"/>
      <c r="I1058" s="906" t="s">
        <v>608</v>
      </c>
      <c r="J1058" s="937"/>
      <c r="K1058" s="907"/>
      <c r="L1058" s="907"/>
      <c r="M1058" s="908"/>
      <c r="N1058" s="932" t="s">
        <v>608</v>
      </c>
      <c r="O1058" s="912"/>
      <c r="P1058" s="912"/>
      <c r="Q1058" s="913"/>
    </row>
    <row r="1059" spans="1:17" ht="15.75" thickBot="1">
      <c r="A1059" s="1124"/>
      <c r="B1059" s="1159"/>
      <c r="C1059" s="1137"/>
      <c r="D1059" s="972"/>
      <c r="E1059" s="903" t="s">
        <v>608</v>
      </c>
      <c r="F1059" s="904"/>
      <c r="G1059" s="904"/>
      <c r="H1059" s="905"/>
      <c r="I1059" s="909" t="s">
        <v>608</v>
      </c>
      <c r="J1059" s="938"/>
      <c r="K1059" s="910"/>
      <c r="L1059" s="910"/>
      <c r="M1059" s="911"/>
      <c r="N1059" s="933" t="s">
        <v>608</v>
      </c>
      <c r="O1059" s="914"/>
      <c r="P1059" s="914"/>
      <c r="Q1059" s="915"/>
    </row>
    <row r="1060" spans="1:17">
      <c r="A1060" s="1124">
        <v>10</v>
      </c>
      <c r="B1060" s="1129" t="s">
        <v>704</v>
      </c>
      <c r="C1060" s="1137"/>
      <c r="D1060" s="961"/>
      <c r="E1060" s="900" t="s">
        <v>608</v>
      </c>
      <c r="F1060" s="901"/>
      <c r="G1060" s="901"/>
      <c r="H1060" s="902"/>
      <c r="I1060" s="906" t="s">
        <v>608</v>
      </c>
      <c r="J1060" s="937"/>
      <c r="K1060" s="907"/>
      <c r="L1060" s="907"/>
      <c r="M1060" s="908"/>
      <c r="N1060" s="932" t="s">
        <v>608</v>
      </c>
      <c r="O1060" s="912"/>
      <c r="P1060" s="912"/>
      <c r="Q1060" s="913"/>
    </row>
    <row r="1061" spans="1:17">
      <c r="A1061" s="1124"/>
      <c r="B1061" s="1130"/>
      <c r="C1061" s="1137"/>
      <c r="D1061" s="948"/>
      <c r="E1061" s="900"/>
      <c r="F1061" s="901"/>
      <c r="G1061" s="901"/>
      <c r="H1061" s="902"/>
      <c r="I1061" s="906" t="s">
        <v>608</v>
      </c>
      <c r="J1061" s="937"/>
      <c r="K1061" s="907"/>
      <c r="L1061" s="907"/>
      <c r="M1061" s="908"/>
      <c r="N1061" s="932" t="s">
        <v>608</v>
      </c>
      <c r="O1061" s="912"/>
      <c r="P1061" s="912"/>
      <c r="Q1061" s="913"/>
    </row>
    <row r="1062" spans="1:17">
      <c r="A1062" s="1124"/>
      <c r="B1062" s="1130"/>
      <c r="C1062" s="1137"/>
      <c r="D1062" s="948"/>
      <c r="E1062" s="900" t="s">
        <v>608</v>
      </c>
      <c r="F1062" s="901"/>
      <c r="G1062" s="901"/>
      <c r="H1062" s="902"/>
      <c r="I1062" s="906" t="s">
        <v>608</v>
      </c>
      <c r="J1062" s="937"/>
      <c r="K1062" s="907"/>
      <c r="L1062" s="907"/>
      <c r="M1062" s="908"/>
      <c r="N1062" s="932" t="s">
        <v>608</v>
      </c>
      <c r="O1062" s="912"/>
      <c r="P1062" s="912"/>
      <c r="Q1062" s="913"/>
    </row>
    <row r="1063" spans="1:17">
      <c r="A1063" s="1124"/>
      <c r="B1063" s="1130"/>
      <c r="C1063" s="1137"/>
      <c r="D1063" s="948"/>
      <c r="E1063" s="900" t="s">
        <v>608</v>
      </c>
      <c r="F1063" s="901"/>
      <c r="G1063" s="901"/>
      <c r="H1063" s="902"/>
      <c r="I1063" s="906" t="s">
        <v>608</v>
      </c>
      <c r="J1063" s="937"/>
      <c r="K1063" s="907"/>
      <c r="L1063" s="907"/>
      <c r="M1063" s="908"/>
      <c r="N1063" s="932" t="s">
        <v>608</v>
      </c>
      <c r="O1063" s="912"/>
      <c r="P1063" s="912"/>
      <c r="Q1063" s="913"/>
    </row>
    <row r="1064" spans="1:17" ht="15.75" thickBot="1">
      <c r="A1064" s="1124"/>
      <c r="B1064" s="1159"/>
      <c r="C1064" s="1137"/>
      <c r="D1064" s="972"/>
      <c r="E1064" s="903" t="s">
        <v>608</v>
      </c>
      <c r="F1064" s="904"/>
      <c r="G1064" s="904"/>
      <c r="H1064" s="905"/>
      <c r="I1064" s="909" t="s">
        <v>608</v>
      </c>
      <c r="J1064" s="938"/>
      <c r="K1064" s="910"/>
      <c r="L1064" s="910"/>
      <c r="M1064" s="911"/>
      <c r="N1064" s="933" t="s">
        <v>608</v>
      </c>
      <c r="O1064" s="914"/>
      <c r="P1064" s="914"/>
      <c r="Q1064" s="915"/>
    </row>
    <row r="1065" spans="1:17">
      <c r="A1065" s="1124">
        <v>11</v>
      </c>
      <c r="B1065" s="1129" t="s">
        <v>705</v>
      </c>
      <c r="C1065" s="1137"/>
      <c r="D1065" s="961"/>
      <c r="E1065" s="900" t="s">
        <v>608</v>
      </c>
      <c r="F1065" s="901"/>
      <c r="G1065" s="901"/>
      <c r="H1065" s="902"/>
      <c r="I1065" s="906" t="s">
        <v>608</v>
      </c>
      <c r="J1065" s="937"/>
      <c r="K1065" s="907"/>
      <c r="L1065" s="907"/>
      <c r="M1065" s="908"/>
      <c r="N1065" s="932" t="s">
        <v>608</v>
      </c>
      <c r="O1065" s="912"/>
      <c r="P1065" s="912"/>
      <c r="Q1065" s="913"/>
    </row>
    <row r="1066" spans="1:17">
      <c r="A1066" s="1124"/>
      <c r="B1066" s="1130"/>
      <c r="C1066" s="1137"/>
      <c r="D1066" s="948"/>
      <c r="E1066" s="900"/>
      <c r="F1066" s="901"/>
      <c r="G1066" s="901"/>
      <c r="H1066" s="902"/>
      <c r="I1066" s="906" t="s">
        <v>608</v>
      </c>
      <c r="J1066" s="937"/>
      <c r="K1066" s="907"/>
      <c r="L1066" s="907"/>
      <c r="M1066" s="908"/>
      <c r="N1066" s="932" t="s">
        <v>608</v>
      </c>
      <c r="O1066" s="912"/>
      <c r="P1066" s="912"/>
      <c r="Q1066" s="913"/>
    </row>
    <row r="1067" spans="1:17">
      <c r="A1067" s="1124"/>
      <c r="B1067" s="1130"/>
      <c r="C1067" s="1137"/>
      <c r="D1067" s="948"/>
      <c r="E1067" s="900" t="s">
        <v>608</v>
      </c>
      <c r="F1067" s="901"/>
      <c r="G1067" s="901"/>
      <c r="H1067" s="902"/>
      <c r="I1067" s="906" t="s">
        <v>608</v>
      </c>
      <c r="J1067" s="937"/>
      <c r="K1067" s="907"/>
      <c r="L1067" s="907"/>
      <c r="M1067" s="908"/>
      <c r="N1067" s="932" t="s">
        <v>608</v>
      </c>
      <c r="O1067" s="912"/>
      <c r="P1067" s="912"/>
      <c r="Q1067" s="913"/>
    </row>
    <row r="1068" spans="1:17">
      <c r="A1068" s="1124"/>
      <c r="B1068" s="1130"/>
      <c r="C1068" s="1137"/>
      <c r="D1068" s="948"/>
      <c r="E1068" s="900" t="s">
        <v>608</v>
      </c>
      <c r="F1068" s="901"/>
      <c r="G1068" s="901"/>
      <c r="H1068" s="902"/>
      <c r="I1068" s="906" t="s">
        <v>608</v>
      </c>
      <c r="J1068" s="937"/>
      <c r="K1068" s="907"/>
      <c r="L1068" s="907"/>
      <c r="M1068" s="908"/>
      <c r="N1068" s="932" t="s">
        <v>608</v>
      </c>
      <c r="O1068" s="912"/>
      <c r="P1068" s="912"/>
      <c r="Q1068" s="913"/>
    </row>
    <row r="1069" spans="1:17" ht="15.75" thickBot="1">
      <c r="A1069" s="1124"/>
      <c r="B1069" s="1159"/>
      <c r="C1069" s="1137"/>
      <c r="D1069" s="972"/>
      <c r="E1069" s="903" t="s">
        <v>608</v>
      </c>
      <c r="F1069" s="904"/>
      <c r="G1069" s="904"/>
      <c r="H1069" s="905"/>
      <c r="I1069" s="909" t="s">
        <v>608</v>
      </c>
      <c r="J1069" s="938"/>
      <c r="K1069" s="910"/>
      <c r="L1069" s="910"/>
      <c r="M1069" s="911"/>
      <c r="N1069" s="933" t="s">
        <v>608</v>
      </c>
      <c r="O1069" s="914"/>
      <c r="P1069" s="914"/>
      <c r="Q1069" s="915"/>
    </row>
    <row r="1070" spans="1:17">
      <c r="A1070" s="1124">
        <v>12</v>
      </c>
      <c r="B1070" s="1129" t="s">
        <v>706</v>
      </c>
      <c r="C1070" s="1137"/>
      <c r="D1070" s="961"/>
      <c r="E1070" s="900" t="s">
        <v>608</v>
      </c>
      <c r="F1070" s="901"/>
      <c r="G1070" s="901"/>
      <c r="H1070" s="902"/>
      <c r="I1070" s="906" t="s">
        <v>608</v>
      </c>
      <c r="J1070" s="937"/>
      <c r="K1070" s="907"/>
      <c r="L1070" s="907"/>
      <c r="M1070" s="908"/>
      <c r="N1070" s="932" t="s">
        <v>608</v>
      </c>
      <c r="O1070" s="912"/>
      <c r="P1070" s="912"/>
      <c r="Q1070" s="913"/>
    </row>
    <row r="1071" spans="1:17">
      <c r="A1071" s="1124"/>
      <c r="B1071" s="1130"/>
      <c r="C1071" s="1137"/>
      <c r="D1071" s="948"/>
      <c r="E1071" s="900"/>
      <c r="F1071" s="901"/>
      <c r="G1071" s="901"/>
      <c r="H1071" s="902"/>
      <c r="I1071" s="906" t="s">
        <v>608</v>
      </c>
      <c r="J1071" s="937"/>
      <c r="K1071" s="907"/>
      <c r="L1071" s="907"/>
      <c r="M1071" s="908"/>
      <c r="N1071" s="932" t="s">
        <v>608</v>
      </c>
      <c r="O1071" s="912"/>
      <c r="P1071" s="912"/>
      <c r="Q1071" s="913"/>
    </row>
    <row r="1072" spans="1:17">
      <c r="A1072" s="1124"/>
      <c r="B1072" s="1130"/>
      <c r="C1072" s="1137"/>
      <c r="D1072" s="948"/>
      <c r="E1072" s="900" t="s">
        <v>608</v>
      </c>
      <c r="F1072" s="901"/>
      <c r="G1072" s="901"/>
      <c r="H1072" s="902"/>
      <c r="I1072" s="906" t="s">
        <v>608</v>
      </c>
      <c r="J1072" s="937"/>
      <c r="K1072" s="907"/>
      <c r="L1072" s="907"/>
      <c r="M1072" s="908"/>
      <c r="N1072" s="932" t="s">
        <v>608</v>
      </c>
      <c r="O1072" s="912"/>
      <c r="P1072" s="912"/>
      <c r="Q1072" s="913"/>
    </row>
    <row r="1073" spans="1:17">
      <c r="A1073" s="1124"/>
      <c r="B1073" s="1130"/>
      <c r="C1073" s="1137"/>
      <c r="D1073" s="948"/>
      <c r="E1073" s="900" t="s">
        <v>608</v>
      </c>
      <c r="F1073" s="901"/>
      <c r="G1073" s="901"/>
      <c r="H1073" s="902"/>
      <c r="I1073" s="906" t="s">
        <v>608</v>
      </c>
      <c r="J1073" s="937"/>
      <c r="K1073" s="907"/>
      <c r="L1073" s="907"/>
      <c r="M1073" s="908"/>
      <c r="N1073" s="932" t="s">
        <v>608</v>
      </c>
      <c r="O1073" s="912"/>
      <c r="P1073" s="912"/>
      <c r="Q1073" s="913"/>
    </row>
    <row r="1074" spans="1:17" ht="15.75" thickBot="1">
      <c r="A1074" s="1124"/>
      <c r="B1074" s="1159"/>
      <c r="C1074" s="1137"/>
      <c r="D1074" s="972"/>
      <c r="E1074" s="903" t="s">
        <v>608</v>
      </c>
      <c r="F1074" s="904"/>
      <c r="G1074" s="904"/>
      <c r="H1074" s="905"/>
      <c r="I1074" s="909" t="s">
        <v>608</v>
      </c>
      <c r="J1074" s="938"/>
      <c r="K1074" s="910"/>
      <c r="L1074" s="910"/>
      <c r="M1074" s="911"/>
      <c r="N1074" s="933" t="s">
        <v>608</v>
      </c>
      <c r="O1074" s="914"/>
      <c r="P1074" s="914"/>
      <c r="Q1074" s="915"/>
    </row>
    <row r="1075" spans="1:17">
      <c r="A1075" s="1124">
        <v>13</v>
      </c>
      <c r="B1075" s="1129" t="s">
        <v>707</v>
      </c>
      <c r="C1075" s="1137"/>
      <c r="D1075" s="961"/>
      <c r="E1075" s="900" t="s">
        <v>608</v>
      </c>
      <c r="F1075" s="901"/>
      <c r="G1075" s="901"/>
      <c r="H1075" s="902"/>
      <c r="I1075" s="906" t="s">
        <v>608</v>
      </c>
      <c r="J1075" s="937"/>
      <c r="K1075" s="907"/>
      <c r="L1075" s="907"/>
      <c r="M1075" s="908"/>
      <c r="N1075" s="932" t="s">
        <v>608</v>
      </c>
      <c r="O1075" s="912"/>
      <c r="P1075" s="912"/>
      <c r="Q1075" s="913"/>
    </row>
    <row r="1076" spans="1:17">
      <c r="A1076" s="1124"/>
      <c r="B1076" s="1130"/>
      <c r="C1076" s="1137"/>
      <c r="D1076" s="948"/>
      <c r="E1076" s="900"/>
      <c r="F1076" s="901"/>
      <c r="G1076" s="901"/>
      <c r="H1076" s="902"/>
      <c r="I1076" s="906" t="s">
        <v>608</v>
      </c>
      <c r="J1076" s="937"/>
      <c r="K1076" s="907"/>
      <c r="L1076" s="907"/>
      <c r="M1076" s="908"/>
      <c r="N1076" s="932" t="s">
        <v>608</v>
      </c>
      <c r="O1076" s="912"/>
      <c r="P1076" s="912"/>
      <c r="Q1076" s="913"/>
    </row>
    <row r="1077" spans="1:17">
      <c r="A1077" s="1124"/>
      <c r="B1077" s="1130"/>
      <c r="C1077" s="1137"/>
      <c r="D1077" s="948"/>
      <c r="E1077" s="900" t="s">
        <v>608</v>
      </c>
      <c r="F1077" s="901"/>
      <c r="G1077" s="901"/>
      <c r="H1077" s="902"/>
      <c r="I1077" s="906" t="s">
        <v>608</v>
      </c>
      <c r="J1077" s="937"/>
      <c r="K1077" s="907"/>
      <c r="L1077" s="907"/>
      <c r="M1077" s="908"/>
      <c r="N1077" s="932" t="s">
        <v>608</v>
      </c>
      <c r="O1077" s="912"/>
      <c r="P1077" s="912"/>
      <c r="Q1077" s="913"/>
    </row>
    <row r="1078" spans="1:17">
      <c r="A1078" s="1124"/>
      <c r="B1078" s="1130"/>
      <c r="C1078" s="1137"/>
      <c r="D1078" s="948"/>
      <c r="E1078" s="900" t="s">
        <v>608</v>
      </c>
      <c r="F1078" s="901"/>
      <c r="G1078" s="901"/>
      <c r="H1078" s="902"/>
      <c r="I1078" s="906" t="s">
        <v>608</v>
      </c>
      <c r="J1078" s="937"/>
      <c r="K1078" s="907"/>
      <c r="L1078" s="907"/>
      <c r="M1078" s="908"/>
      <c r="N1078" s="932" t="s">
        <v>608</v>
      </c>
      <c r="O1078" s="912"/>
      <c r="P1078" s="912"/>
      <c r="Q1078" s="913"/>
    </row>
    <row r="1079" spans="1:17" ht="15.75" thickBot="1">
      <c r="A1079" s="1124"/>
      <c r="B1079" s="1159"/>
      <c r="C1079" s="1137"/>
      <c r="D1079" s="972"/>
      <c r="E1079" s="903" t="s">
        <v>608</v>
      </c>
      <c r="F1079" s="904"/>
      <c r="G1079" s="904"/>
      <c r="H1079" s="905"/>
      <c r="I1079" s="909" t="s">
        <v>608</v>
      </c>
      <c r="J1079" s="938"/>
      <c r="K1079" s="910"/>
      <c r="L1079" s="910"/>
      <c r="M1079" s="911"/>
      <c r="N1079" s="933" t="s">
        <v>608</v>
      </c>
      <c r="O1079" s="914"/>
      <c r="P1079" s="914"/>
      <c r="Q1079" s="915"/>
    </row>
    <row r="1080" spans="1:17">
      <c r="A1080" s="1124">
        <v>14</v>
      </c>
      <c r="B1080" s="1129" t="s">
        <v>708</v>
      </c>
      <c r="C1080" s="1137"/>
      <c r="D1080" s="961"/>
      <c r="E1080" s="900" t="s">
        <v>608</v>
      </c>
      <c r="F1080" s="901"/>
      <c r="G1080" s="901"/>
      <c r="H1080" s="902"/>
      <c r="I1080" s="906" t="s">
        <v>608</v>
      </c>
      <c r="J1080" s="937"/>
      <c r="K1080" s="907"/>
      <c r="L1080" s="907"/>
      <c r="M1080" s="908"/>
      <c r="N1080" s="932" t="s">
        <v>608</v>
      </c>
      <c r="O1080" s="912"/>
      <c r="P1080" s="912"/>
      <c r="Q1080" s="913"/>
    </row>
    <row r="1081" spans="1:17">
      <c r="A1081" s="1124"/>
      <c r="B1081" s="1130"/>
      <c r="C1081" s="1137"/>
      <c r="D1081" s="948"/>
      <c r="E1081" s="900"/>
      <c r="F1081" s="901"/>
      <c r="G1081" s="901"/>
      <c r="H1081" s="902"/>
      <c r="I1081" s="906" t="s">
        <v>608</v>
      </c>
      <c r="J1081" s="937"/>
      <c r="K1081" s="907"/>
      <c r="L1081" s="907"/>
      <c r="M1081" s="908"/>
      <c r="N1081" s="932" t="s">
        <v>608</v>
      </c>
      <c r="O1081" s="912"/>
      <c r="P1081" s="912"/>
      <c r="Q1081" s="913"/>
    </row>
    <row r="1082" spans="1:17">
      <c r="A1082" s="1124"/>
      <c r="B1082" s="1130"/>
      <c r="C1082" s="1137"/>
      <c r="D1082" s="948"/>
      <c r="E1082" s="900" t="s">
        <v>608</v>
      </c>
      <c r="F1082" s="901"/>
      <c r="G1082" s="901"/>
      <c r="H1082" s="902"/>
      <c r="I1082" s="906" t="s">
        <v>608</v>
      </c>
      <c r="J1082" s="937"/>
      <c r="K1082" s="907"/>
      <c r="L1082" s="907"/>
      <c r="M1082" s="908"/>
      <c r="N1082" s="932" t="s">
        <v>608</v>
      </c>
      <c r="O1082" s="912"/>
      <c r="P1082" s="912"/>
      <c r="Q1082" s="913"/>
    </row>
    <row r="1083" spans="1:17">
      <c r="A1083" s="1124"/>
      <c r="B1083" s="1130"/>
      <c r="C1083" s="1137"/>
      <c r="D1083" s="948"/>
      <c r="E1083" s="900" t="s">
        <v>608</v>
      </c>
      <c r="F1083" s="901"/>
      <c r="G1083" s="901"/>
      <c r="H1083" s="902"/>
      <c r="I1083" s="906" t="s">
        <v>608</v>
      </c>
      <c r="J1083" s="937"/>
      <c r="K1083" s="907"/>
      <c r="L1083" s="907"/>
      <c r="M1083" s="908"/>
      <c r="N1083" s="932" t="s">
        <v>608</v>
      </c>
      <c r="O1083" s="912"/>
      <c r="P1083" s="912"/>
      <c r="Q1083" s="913"/>
    </row>
    <row r="1084" spans="1:17" ht="15.75" thickBot="1">
      <c r="A1084" s="1124"/>
      <c r="B1084" s="1159"/>
      <c r="C1084" s="1137"/>
      <c r="D1084" s="972"/>
      <c r="E1084" s="903" t="s">
        <v>608</v>
      </c>
      <c r="F1084" s="904"/>
      <c r="G1084" s="904"/>
      <c r="H1084" s="905"/>
      <c r="I1084" s="909" t="s">
        <v>608</v>
      </c>
      <c r="J1084" s="938"/>
      <c r="K1084" s="910"/>
      <c r="L1084" s="910"/>
      <c r="M1084" s="911"/>
      <c r="N1084" s="933" t="s">
        <v>608</v>
      </c>
      <c r="O1084" s="914"/>
      <c r="P1084" s="914"/>
      <c r="Q1084" s="915"/>
    </row>
    <row r="1085" spans="1:17">
      <c r="A1085" s="1124">
        <v>15</v>
      </c>
      <c r="B1085" s="1129" t="s">
        <v>709</v>
      </c>
      <c r="C1085" s="1137"/>
      <c r="D1085" s="961"/>
      <c r="E1085" s="900" t="s">
        <v>608</v>
      </c>
      <c r="F1085" s="901"/>
      <c r="G1085" s="901"/>
      <c r="H1085" s="902"/>
      <c r="I1085" s="906" t="s">
        <v>608</v>
      </c>
      <c r="J1085" s="937"/>
      <c r="K1085" s="907"/>
      <c r="L1085" s="907"/>
      <c r="M1085" s="908"/>
      <c r="N1085" s="932" t="s">
        <v>608</v>
      </c>
      <c r="O1085" s="912"/>
      <c r="P1085" s="912"/>
      <c r="Q1085" s="913"/>
    </row>
    <row r="1086" spans="1:17">
      <c r="A1086" s="1124"/>
      <c r="B1086" s="1130"/>
      <c r="C1086" s="1137"/>
      <c r="D1086" s="948"/>
      <c r="E1086" s="900"/>
      <c r="F1086" s="901"/>
      <c r="G1086" s="901"/>
      <c r="H1086" s="902"/>
      <c r="I1086" s="906" t="s">
        <v>608</v>
      </c>
      <c r="J1086" s="937"/>
      <c r="K1086" s="907"/>
      <c r="L1086" s="907"/>
      <c r="M1086" s="908"/>
      <c r="N1086" s="932" t="s">
        <v>608</v>
      </c>
      <c r="O1086" s="912"/>
      <c r="P1086" s="912"/>
      <c r="Q1086" s="913"/>
    </row>
    <row r="1087" spans="1:17">
      <c r="A1087" s="1124"/>
      <c r="B1087" s="1130"/>
      <c r="C1087" s="1137"/>
      <c r="D1087" s="948"/>
      <c r="E1087" s="900" t="s">
        <v>608</v>
      </c>
      <c r="F1087" s="901"/>
      <c r="G1087" s="901"/>
      <c r="H1087" s="902"/>
      <c r="I1087" s="906" t="s">
        <v>608</v>
      </c>
      <c r="J1087" s="937"/>
      <c r="K1087" s="907"/>
      <c r="L1087" s="907"/>
      <c r="M1087" s="908"/>
      <c r="N1087" s="932" t="s">
        <v>608</v>
      </c>
      <c r="O1087" s="912"/>
      <c r="P1087" s="912"/>
      <c r="Q1087" s="913"/>
    </row>
    <row r="1088" spans="1:17">
      <c r="A1088" s="1124"/>
      <c r="B1088" s="1130"/>
      <c r="C1088" s="1137"/>
      <c r="D1088" s="948"/>
      <c r="E1088" s="900" t="s">
        <v>608</v>
      </c>
      <c r="F1088" s="901"/>
      <c r="G1088" s="901"/>
      <c r="H1088" s="902"/>
      <c r="I1088" s="906" t="s">
        <v>608</v>
      </c>
      <c r="J1088" s="937"/>
      <c r="K1088" s="907"/>
      <c r="L1088" s="907"/>
      <c r="M1088" s="908"/>
      <c r="N1088" s="932" t="s">
        <v>608</v>
      </c>
      <c r="O1088" s="912"/>
      <c r="P1088" s="912"/>
      <c r="Q1088" s="913"/>
    </row>
    <row r="1089" spans="1:17" ht="15.75" thickBot="1">
      <c r="A1089" s="1124"/>
      <c r="B1089" s="1159"/>
      <c r="C1089" s="1137"/>
      <c r="D1089" s="972"/>
      <c r="E1089" s="903" t="s">
        <v>608</v>
      </c>
      <c r="F1089" s="904"/>
      <c r="G1089" s="904"/>
      <c r="H1089" s="905"/>
      <c r="I1089" s="909" t="s">
        <v>608</v>
      </c>
      <c r="J1089" s="938"/>
      <c r="K1089" s="910"/>
      <c r="L1089" s="910"/>
      <c r="M1089" s="911"/>
      <c r="N1089" s="933" t="s">
        <v>608</v>
      </c>
      <c r="O1089" s="914"/>
      <c r="P1089" s="914"/>
      <c r="Q1089" s="915"/>
    </row>
    <row r="1090" spans="1:17">
      <c r="A1090" s="1124">
        <v>16</v>
      </c>
      <c r="B1090" s="1129" t="s">
        <v>710</v>
      </c>
      <c r="C1090" s="1137"/>
      <c r="D1090" s="961"/>
      <c r="E1090" s="900" t="s">
        <v>608</v>
      </c>
      <c r="F1090" s="901"/>
      <c r="G1090" s="901"/>
      <c r="H1090" s="902"/>
      <c r="I1090" s="906" t="s">
        <v>608</v>
      </c>
      <c r="J1090" s="937"/>
      <c r="K1090" s="907"/>
      <c r="L1090" s="907"/>
      <c r="M1090" s="908"/>
      <c r="N1090" s="932" t="s">
        <v>608</v>
      </c>
      <c r="O1090" s="912"/>
      <c r="P1090" s="912"/>
      <c r="Q1090" s="913"/>
    </row>
    <row r="1091" spans="1:17">
      <c r="A1091" s="1124"/>
      <c r="B1091" s="1130"/>
      <c r="C1091" s="1137"/>
      <c r="D1091" s="948"/>
      <c r="E1091" s="900"/>
      <c r="F1091" s="901"/>
      <c r="G1091" s="901"/>
      <c r="H1091" s="902"/>
      <c r="I1091" s="906" t="s">
        <v>608</v>
      </c>
      <c r="J1091" s="937"/>
      <c r="K1091" s="907"/>
      <c r="L1091" s="907"/>
      <c r="M1091" s="908"/>
      <c r="N1091" s="932" t="s">
        <v>608</v>
      </c>
      <c r="O1091" s="912"/>
      <c r="P1091" s="912"/>
      <c r="Q1091" s="913"/>
    </row>
    <row r="1092" spans="1:17">
      <c r="A1092" s="1124"/>
      <c r="B1092" s="1130"/>
      <c r="C1092" s="1137"/>
      <c r="D1092" s="948"/>
      <c r="E1092" s="900" t="s">
        <v>608</v>
      </c>
      <c r="F1092" s="901"/>
      <c r="G1092" s="901"/>
      <c r="H1092" s="902"/>
      <c r="I1092" s="906" t="s">
        <v>608</v>
      </c>
      <c r="J1092" s="937"/>
      <c r="K1092" s="907"/>
      <c r="L1092" s="907"/>
      <c r="M1092" s="908"/>
      <c r="N1092" s="932" t="s">
        <v>608</v>
      </c>
      <c r="O1092" s="912"/>
      <c r="P1092" s="912"/>
      <c r="Q1092" s="913"/>
    </row>
    <row r="1093" spans="1:17">
      <c r="A1093" s="1124"/>
      <c r="B1093" s="1130"/>
      <c r="C1093" s="1137"/>
      <c r="D1093" s="948"/>
      <c r="E1093" s="900" t="s">
        <v>608</v>
      </c>
      <c r="F1093" s="901"/>
      <c r="G1093" s="901"/>
      <c r="H1093" s="902"/>
      <c r="I1093" s="906" t="s">
        <v>608</v>
      </c>
      <c r="J1093" s="937"/>
      <c r="K1093" s="907"/>
      <c r="L1093" s="907"/>
      <c r="M1093" s="908"/>
      <c r="N1093" s="932" t="s">
        <v>608</v>
      </c>
      <c r="O1093" s="912"/>
      <c r="P1093" s="912"/>
      <c r="Q1093" s="913"/>
    </row>
    <row r="1094" spans="1:17" ht="15.75" thickBot="1">
      <c r="A1094" s="1124"/>
      <c r="B1094" s="1159"/>
      <c r="C1094" s="1137"/>
      <c r="D1094" s="972"/>
      <c r="E1094" s="903" t="s">
        <v>608</v>
      </c>
      <c r="F1094" s="904"/>
      <c r="G1094" s="904"/>
      <c r="H1094" s="905"/>
      <c r="I1094" s="909" t="s">
        <v>608</v>
      </c>
      <c r="J1094" s="938"/>
      <c r="K1094" s="910"/>
      <c r="L1094" s="910"/>
      <c r="M1094" s="911"/>
      <c r="N1094" s="933" t="s">
        <v>608</v>
      </c>
      <c r="O1094" s="914"/>
      <c r="P1094" s="914"/>
      <c r="Q1094" s="915"/>
    </row>
    <row r="1095" spans="1:17">
      <c r="A1095" s="1124">
        <v>17</v>
      </c>
      <c r="B1095" s="1129" t="s">
        <v>711</v>
      </c>
      <c r="C1095" s="1137"/>
      <c r="D1095" s="961"/>
      <c r="E1095" s="900" t="s">
        <v>608</v>
      </c>
      <c r="F1095" s="901"/>
      <c r="G1095" s="901"/>
      <c r="H1095" s="902"/>
      <c r="I1095" s="906" t="s">
        <v>608</v>
      </c>
      <c r="J1095" s="937"/>
      <c r="K1095" s="907"/>
      <c r="L1095" s="907"/>
      <c r="M1095" s="908"/>
      <c r="N1095" s="932" t="s">
        <v>608</v>
      </c>
      <c r="O1095" s="912"/>
      <c r="P1095" s="912"/>
      <c r="Q1095" s="913"/>
    </row>
    <row r="1096" spans="1:17">
      <c r="A1096" s="1124"/>
      <c r="B1096" s="1130"/>
      <c r="C1096" s="1137"/>
      <c r="D1096" s="948"/>
      <c r="E1096" s="900"/>
      <c r="F1096" s="901"/>
      <c r="G1096" s="901"/>
      <c r="H1096" s="902"/>
      <c r="I1096" s="906" t="s">
        <v>608</v>
      </c>
      <c r="J1096" s="937"/>
      <c r="K1096" s="907"/>
      <c r="L1096" s="907"/>
      <c r="M1096" s="908"/>
      <c r="N1096" s="932" t="s">
        <v>608</v>
      </c>
      <c r="O1096" s="912"/>
      <c r="P1096" s="912"/>
      <c r="Q1096" s="913"/>
    </row>
    <row r="1097" spans="1:17">
      <c r="A1097" s="1124"/>
      <c r="B1097" s="1130"/>
      <c r="C1097" s="1137"/>
      <c r="D1097" s="948"/>
      <c r="E1097" s="900" t="s">
        <v>608</v>
      </c>
      <c r="F1097" s="901"/>
      <c r="G1097" s="901"/>
      <c r="H1097" s="902"/>
      <c r="I1097" s="906" t="s">
        <v>608</v>
      </c>
      <c r="J1097" s="937"/>
      <c r="K1097" s="907"/>
      <c r="L1097" s="907"/>
      <c r="M1097" s="908"/>
      <c r="N1097" s="932" t="s">
        <v>608</v>
      </c>
      <c r="O1097" s="912"/>
      <c r="P1097" s="912"/>
      <c r="Q1097" s="913"/>
    </row>
    <row r="1098" spans="1:17">
      <c r="A1098" s="1124"/>
      <c r="B1098" s="1130"/>
      <c r="C1098" s="1137"/>
      <c r="D1098" s="948"/>
      <c r="E1098" s="900" t="s">
        <v>608</v>
      </c>
      <c r="F1098" s="901"/>
      <c r="G1098" s="901"/>
      <c r="H1098" s="902"/>
      <c r="I1098" s="906" t="s">
        <v>608</v>
      </c>
      <c r="J1098" s="937"/>
      <c r="K1098" s="907"/>
      <c r="L1098" s="907"/>
      <c r="M1098" s="908"/>
      <c r="N1098" s="932" t="s">
        <v>608</v>
      </c>
      <c r="O1098" s="912"/>
      <c r="P1098" s="912"/>
      <c r="Q1098" s="913"/>
    </row>
    <row r="1099" spans="1:17" ht="15.75" thickBot="1">
      <c r="A1099" s="1124"/>
      <c r="B1099" s="1159"/>
      <c r="C1099" s="1137"/>
      <c r="D1099" s="972"/>
      <c r="E1099" s="903" t="s">
        <v>608</v>
      </c>
      <c r="F1099" s="904"/>
      <c r="G1099" s="904"/>
      <c r="H1099" s="905"/>
      <c r="I1099" s="909" t="s">
        <v>608</v>
      </c>
      <c r="J1099" s="938"/>
      <c r="K1099" s="910"/>
      <c r="L1099" s="910"/>
      <c r="M1099" s="911"/>
      <c r="N1099" s="933" t="s">
        <v>608</v>
      </c>
      <c r="O1099" s="914"/>
      <c r="P1099" s="914"/>
      <c r="Q1099" s="915"/>
    </row>
    <row r="1100" spans="1:17">
      <c r="A1100" s="1124">
        <v>18</v>
      </c>
      <c r="B1100" s="1129" t="s">
        <v>712</v>
      </c>
      <c r="C1100" s="1137"/>
      <c r="D1100" s="961"/>
      <c r="E1100" s="900" t="s">
        <v>608</v>
      </c>
      <c r="F1100" s="901"/>
      <c r="G1100" s="901"/>
      <c r="H1100" s="902"/>
      <c r="I1100" s="906" t="s">
        <v>608</v>
      </c>
      <c r="J1100" s="937"/>
      <c r="K1100" s="907"/>
      <c r="L1100" s="907"/>
      <c r="M1100" s="908"/>
      <c r="N1100" s="932" t="s">
        <v>608</v>
      </c>
      <c r="O1100" s="912"/>
      <c r="P1100" s="912"/>
      <c r="Q1100" s="913"/>
    </row>
    <row r="1101" spans="1:17">
      <c r="A1101" s="1124"/>
      <c r="B1101" s="1130"/>
      <c r="C1101" s="1137"/>
      <c r="D1101" s="948"/>
      <c r="E1101" s="900"/>
      <c r="F1101" s="901"/>
      <c r="G1101" s="901"/>
      <c r="H1101" s="902"/>
      <c r="I1101" s="906" t="s">
        <v>608</v>
      </c>
      <c r="J1101" s="937"/>
      <c r="K1101" s="907"/>
      <c r="L1101" s="907"/>
      <c r="M1101" s="908"/>
      <c r="N1101" s="932" t="s">
        <v>608</v>
      </c>
      <c r="O1101" s="912"/>
      <c r="P1101" s="912"/>
      <c r="Q1101" s="913"/>
    </row>
    <row r="1102" spans="1:17">
      <c r="A1102" s="1124"/>
      <c r="B1102" s="1130"/>
      <c r="C1102" s="1137"/>
      <c r="D1102" s="948"/>
      <c r="E1102" s="900" t="s">
        <v>608</v>
      </c>
      <c r="F1102" s="901"/>
      <c r="G1102" s="901"/>
      <c r="H1102" s="902"/>
      <c r="I1102" s="906" t="s">
        <v>608</v>
      </c>
      <c r="J1102" s="937"/>
      <c r="K1102" s="907"/>
      <c r="L1102" s="907"/>
      <c r="M1102" s="908"/>
      <c r="N1102" s="932" t="s">
        <v>608</v>
      </c>
      <c r="O1102" s="912"/>
      <c r="P1102" s="912"/>
      <c r="Q1102" s="913"/>
    </row>
    <row r="1103" spans="1:17">
      <c r="A1103" s="1124"/>
      <c r="B1103" s="1130"/>
      <c r="C1103" s="1137"/>
      <c r="D1103" s="948"/>
      <c r="E1103" s="900" t="s">
        <v>608</v>
      </c>
      <c r="F1103" s="901"/>
      <c r="G1103" s="901"/>
      <c r="H1103" s="902"/>
      <c r="I1103" s="906" t="s">
        <v>608</v>
      </c>
      <c r="J1103" s="937"/>
      <c r="K1103" s="907"/>
      <c r="L1103" s="907"/>
      <c r="M1103" s="908"/>
      <c r="N1103" s="932" t="s">
        <v>608</v>
      </c>
      <c r="O1103" s="912"/>
      <c r="P1103" s="912"/>
      <c r="Q1103" s="913"/>
    </row>
    <row r="1104" spans="1:17" ht="15.75" thickBot="1">
      <c r="A1104" s="1124"/>
      <c r="B1104" s="1159"/>
      <c r="C1104" s="1137"/>
      <c r="D1104" s="972"/>
      <c r="E1104" s="903" t="s">
        <v>608</v>
      </c>
      <c r="F1104" s="904"/>
      <c r="G1104" s="904"/>
      <c r="H1104" s="905"/>
      <c r="I1104" s="909" t="s">
        <v>608</v>
      </c>
      <c r="J1104" s="938"/>
      <c r="K1104" s="910"/>
      <c r="L1104" s="910"/>
      <c r="M1104" s="911"/>
      <c r="N1104" s="933" t="s">
        <v>608</v>
      </c>
      <c r="O1104" s="914"/>
      <c r="P1104" s="914"/>
      <c r="Q1104" s="915"/>
    </row>
    <row r="1105" spans="1:17">
      <c r="A1105" s="1124">
        <v>20</v>
      </c>
      <c r="B1105" s="1129" t="s">
        <v>714</v>
      </c>
      <c r="C1105" s="1137"/>
      <c r="D1105" s="961"/>
      <c r="E1105" s="900" t="s">
        <v>608</v>
      </c>
      <c r="F1105" s="901"/>
      <c r="G1105" s="901"/>
      <c r="H1105" s="902"/>
      <c r="I1105" s="906" t="s">
        <v>608</v>
      </c>
      <c r="J1105" s="937"/>
      <c r="K1105" s="907"/>
      <c r="L1105" s="907"/>
      <c r="M1105" s="908"/>
      <c r="N1105" s="932" t="s">
        <v>608</v>
      </c>
      <c r="O1105" s="912"/>
      <c r="P1105" s="912"/>
      <c r="Q1105" s="913"/>
    </row>
    <row r="1106" spans="1:17">
      <c r="A1106" s="1124"/>
      <c r="B1106" s="1130"/>
      <c r="C1106" s="1137"/>
      <c r="D1106" s="948"/>
      <c r="E1106" s="900"/>
      <c r="F1106" s="901"/>
      <c r="G1106" s="901"/>
      <c r="H1106" s="902"/>
      <c r="I1106" s="906" t="s">
        <v>608</v>
      </c>
      <c r="J1106" s="937"/>
      <c r="K1106" s="907"/>
      <c r="L1106" s="907"/>
      <c r="M1106" s="908"/>
      <c r="N1106" s="932" t="s">
        <v>608</v>
      </c>
      <c r="O1106" s="912"/>
      <c r="P1106" s="912"/>
      <c r="Q1106" s="913"/>
    </row>
    <row r="1107" spans="1:17">
      <c r="A1107" s="1124"/>
      <c r="B1107" s="1130"/>
      <c r="C1107" s="1137"/>
      <c r="D1107" s="948"/>
      <c r="E1107" s="900" t="s">
        <v>608</v>
      </c>
      <c r="F1107" s="901"/>
      <c r="G1107" s="901"/>
      <c r="H1107" s="902"/>
      <c r="I1107" s="906" t="s">
        <v>608</v>
      </c>
      <c r="J1107" s="937"/>
      <c r="K1107" s="907"/>
      <c r="L1107" s="907"/>
      <c r="M1107" s="908"/>
      <c r="N1107" s="932" t="s">
        <v>608</v>
      </c>
      <c r="O1107" s="912"/>
      <c r="P1107" s="912"/>
      <c r="Q1107" s="913"/>
    </row>
    <row r="1108" spans="1:17">
      <c r="A1108" s="1124"/>
      <c r="B1108" s="1130"/>
      <c r="C1108" s="1137"/>
      <c r="D1108" s="948"/>
      <c r="E1108" s="900" t="s">
        <v>608</v>
      </c>
      <c r="F1108" s="901"/>
      <c r="G1108" s="901"/>
      <c r="H1108" s="902"/>
      <c r="I1108" s="906" t="s">
        <v>608</v>
      </c>
      <c r="J1108" s="937"/>
      <c r="K1108" s="907"/>
      <c r="L1108" s="907"/>
      <c r="M1108" s="908"/>
      <c r="N1108" s="932" t="s">
        <v>608</v>
      </c>
      <c r="O1108" s="912"/>
      <c r="P1108" s="912"/>
      <c r="Q1108" s="913"/>
    </row>
    <row r="1109" spans="1:17" ht="15.75" thickBot="1">
      <c r="A1109" s="1124"/>
      <c r="B1109" s="1159"/>
      <c r="C1109" s="1137"/>
      <c r="D1109" s="972"/>
      <c r="E1109" s="903" t="s">
        <v>608</v>
      </c>
      <c r="F1109" s="904"/>
      <c r="G1109" s="904"/>
      <c r="H1109" s="905"/>
      <c r="I1109" s="909" t="s">
        <v>608</v>
      </c>
      <c r="J1109" s="938"/>
      <c r="K1109" s="910"/>
      <c r="L1109" s="910"/>
      <c r="M1109" s="911"/>
      <c r="N1109" s="933" t="s">
        <v>608</v>
      </c>
      <c r="O1109" s="914"/>
      <c r="P1109" s="914"/>
      <c r="Q1109" s="915"/>
    </row>
    <row r="1110" spans="1:17">
      <c r="A1110" s="1124">
        <v>21</v>
      </c>
      <c r="B1110" s="1129" t="s">
        <v>715</v>
      </c>
      <c r="C1110" s="1137"/>
      <c r="D1110" s="961"/>
      <c r="E1110" s="900" t="s">
        <v>608</v>
      </c>
      <c r="F1110" s="901"/>
      <c r="G1110" s="901"/>
      <c r="H1110" s="902"/>
      <c r="I1110" s="906" t="s">
        <v>608</v>
      </c>
      <c r="J1110" s="937"/>
      <c r="K1110" s="907"/>
      <c r="L1110" s="907"/>
      <c r="M1110" s="908"/>
      <c r="N1110" s="932" t="s">
        <v>608</v>
      </c>
      <c r="O1110" s="912"/>
      <c r="P1110" s="912"/>
      <c r="Q1110" s="913"/>
    </row>
    <row r="1111" spans="1:17">
      <c r="A1111" s="1124"/>
      <c r="B1111" s="1130"/>
      <c r="C1111" s="1137"/>
      <c r="D1111" s="948"/>
      <c r="E1111" s="900"/>
      <c r="F1111" s="901"/>
      <c r="G1111" s="901"/>
      <c r="H1111" s="902"/>
      <c r="I1111" s="906" t="s">
        <v>608</v>
      </c>
      <c r="J1111" s="937"/>
      <c r="K1111" s="907"/>
      <c r="L1111" s="907"/>
      <c r="M1111" s="908"/>
      <c r="N1111" s="932" t="s">
        <v>608</v>
      </c>
      <c r="O1111" s="912"/>
      <c r="P1111" s="912"/>
      <c r="Q1111" s="913"/>
    </row>
    <row r="1112" spans="1:17">
      <c r="A1112" s="1124"/>
      <c r="B1112" s="1130"/>
      <c r="C1112" s="1137"/>
      <c r="D1112" s="948"/>
      <c r="E1112" s="900" t="s">
        <v>608</v>
      </c>
      <c r="F1112" s="901"/>
      <c r="G1112" s="901"/>
      <c r="H1112" s="902"/>
      <c r="I1112" s="906" t="s">
        <v>608</v>
      </c>
      <c r="J1112" s="937"/>
      <c r="K1112" s="907"/>
      <c r="L1112" s="907"/>
      <c r="M1112" s="908"/>
      <c r="N1112" s="932" t="s">
        <v>608</v>
      </c>
      <c r="O1112" s="912"/>
      <c r="P1112" s="912"/>
      <c r="Q1112" s="913"/>
    </row>
    <row r="1113" spans="1:17">
      <c r="A1113" s="1124"/>
      <c r="B1113" s="1130"/>
      <c r="C1113" s="1137"/>
      <c r="D1113" s="948"/>
      <c r="E1113" s="900" t="s">
        <v>608</v>
      </c>
      <c r="F1113" s="901"/>
      <c r="G1113" s="901"/>
      <c r="H1113" s="902"/>
      <c r="I1113" s="906" t="s">
        <v>608</v>
      </c>
      <c r="J1113" s="937"/>
      <c r="K1113" s="907"/>
      <c r="L1113" s="907"/>
      <c r="M1113" s="908"/>
      <c r="N1113" s="932" t="s">
        <v>608</v>
      </c>
      <c r="O1113" s="912"/>
      <c r="P1113" s="912"/>
      <c r="Q1113" s="913"/>
    </row>
    <row r="1114" spans="1:17" ht="15.75" thickBot="1">
      <c r="A1114" s="1132"/>
      <c r="B1114" s="1134"/>
      <c r="C1114" s="1138"/>
      <c r="D1114" s="972"/>
      <c r="E1114" s="903" t="s">
        <v>608</v>
      </c>
      <c r="F1114" s="904"/>
      <c r="G1114" s="904"/>
      <c r="H1114" s="905"/>
      <c r="I1114" s="909" t="s">
        <v>608</v>
      </c>
      <c r="J1114" s="938"/>
      <c r="K1114" s="910"/>
      <c r="L1114" s="910"/>
      <c r="M1114" s="911"/>
      <c r="N1114" s="933" t="s">
        <v>608</v>
      </c>
      <c r="O1114" s="914"/>
      <c r="P1114" s="914"/>
      <c r="Q1114" s="915"/>
    </row>
    <row r="1115" spans="1:17" ht="22.5" customHeight="1" thickBot="1">
      <c r="A1115" s="1092"/>
      <c r="B1115" s="1163" t="s">
        <v>844</v>
      </c>
      <c r="C1115" s="1164"/>
      <c r="D1115" s="1093">
        <f>SUM(D1015:D1114)</f>
        <v>0</v>
      </c>
      <c r="E1115" s="1165"/>
      <c r="F1115" s="1166"/>
      <c r="G1115" s="1166"/>
      <c r="H1115" s="1166"/>
      <c r="I1115" s="1166"/>
      <c r="J1115" s="1166"/>
      <c r="K1115" s="1166"/>
      <c r="L1115" s="1166"/>
      <c r="M1115" s="1166"/>
      <c r="N1115" s="1166"/>
      <c r="O1115" s="1166"/>
      <c r="P1115" s="1166"/>
      <c r="Q1115" s="1167"/>
    </row>
    <row r="1116" spans="1:17">
      <c r="A1116" s="1037"/>
      <c r="B1116" s="1038"/>
      <c r="C1116" s="1038"/>
      <c r="D1116" s="1038"/>
      <c r="E1116" s="1039"/>
      <c r="F1116" s="1039"/>
      <c r="G1116" s="1039"/>
      <c r="H1116" s="1039"/>
      <c r="I1116" s="1040"/>
      <c r="J1116" s="1040"/>
      <c r="K1116" s="1040"/>
      <c r="L1116" s="1040"/>
      <c r="M1116" s="1040"/>
      <c r="N1116" s="1041"/>
      <c r="O1116" s="1041"/>
      <c r="P1116" s="1041"/>
      <c r="Q1116" s="1041"/>
    </row>
    <row r="1117" spans="1:17" ht="78" customHeight="1" thickBot="1">
      <c r="A1117" s="1139" t="s">
        <v>807</v>
      </c>
      <c r="B1117" s="1140"/>
      <c r="C1117" s="1141"/>
      <c r="D1117" s="1140"/>
      <c r="E1117" s="1140"/>
      <c r="F1117" s="1140"/>
      <c r="G1117" s="1140"/>
      <c r="H1117" s="1140"/>
      <c r="I1117" s="1140"/>
      <c r="J1117" s="1140"/>
      <c r="K1117" s="1140"/>
      <c r="L1117" s="1140"/>
      <c r="M1117" s="1140"/>
      <c r="N1117" s="1140"/>
      <c r="O1117" s="1140"/>
      <c r="P1117" s="1140"/>
      <c r="Q1117" s="1142"/>
    </row>
    <row r="1118" spans="1:17" ht="28.5" customHeight="1">
      <c r="A1118" s="1131" t="s">
        <v>569</v>
      </c>
      <c r="B1118" s="1160" t="s">
        <v>689</v>
      </c>
      <c r="C1118" s="1135" t="s">
        <v>607</v>
      </c>
      <c r="D1118" s="1147" t="s">
        <v>720</v>
      </c>
      <c r="E1118" s="1149" t="s">
        <v>690</v>
      </c>
      <c r="F1118" s="1150"/>
      <c r="G1118" s="1150"/>
      <c r="H1118" s="1151"/>
      <c r="I1118" s="1149" t="s">
        <v>692</v>
      </c>
      <c r="J1118" s="1152"/>
      <c r="K1118" s="1150"/>
      <c r="L1118" s="1150"/>
      <c r="M1118" s="1151"/>
      <c r="N1118" s="1152" t="s">
        <v>693</v>
      </c>
      <c r="O1118" s="1150"/>
      <c r="P1118" s="1150"/>
      <c r="Q1118" s="1151"/>
    </row>
    <row r="1119" spans="1:17" ht="90.75" customHeight="1" thickBot="1">
      <c r="A1119" s="1132"/>
      <c r="B1119" s="1161"/>
      <c r="C1119" s="1158"/>
      <c r="D1119" s="1148"/>
      <c r="E1119" s="928" t="s">
        <v>721</v>
      </c>
      <c r="F1119" s="924" t="s">
        <v>737</v>
      </c>
      <c r="G1119" s="924" t="s">
        <v>722</v>
      </c>
      <c r="H1119" s="929" t="s">
        <v>691</v>
      </c>
      <c r="I1119" s="934" t="s">
        <v>723</v>
      </c>
      <c r="J1119" s="925" t="s">
        <v>738</v>
      </c>
      <c r="K1119" s="925" t="s">
        <v>724</v>
      </c>
      <c r="L1119" s="925" t="s">
        <v>736</v>
      </c>
      <c r="M1119" s="935" t="s">
        <v>691</v>
      </c>
      <c r="N1119" s="930" t="s">
        <v>725</v>
      </c>
      <c r="O1119" s="926" t="s">
        <v>716</v>
      </c>
      <c r="P1119" s="926" t="s">
        <v>717</v>
      </c>
      <c r="Q1119" s="927" t="s">
        <v>694</v>
      </c>
    </row>
    <row r="1120" spans="1:17">
      <c r="A1120" s="1153">
        <v>1</v>
      </c>
      <c r="B1120" s="1126" t="s">
        <v>695</v>
      </c>
      <c r="C1120" s="1162" t="s">
        <v>789</v>
      </c>
      <c r="D1120" s="961"/>
      <c r="E1120" s="916" t="s">
        <v>608</v>
      </c>
      <c r="F1120" s="917"/>
      <c r="G1120" s="917"/>
      <c r="H1120" s="918"/>
      <c r="I1120" s="919" t="s">
        <v>608</v>
      </c>
      <c r="J1120" s="936"/>
      <c r="K1120" s="920"/>
      <c r="L1120" s="920"/>
      <c r="M1120" s="921"/>
      <c r="N1120" s="931" t="s">
        <v>608</v>
      </c>
      <c r="O1120" s="922"/>
      <c r="P1120" s="922"/>
      <c r="Q1120" s="923"/>
    </row>
    <row r="1121" spans="1:17">
      <c r="A1121" s="1124"/>
      <c r="B1121" s="1126"/>
      <c r="C1121" s="1137"/>
      <c r="D1121" s="948"/>
      <c r="E1121" s="900" t="s">
        <v>608</v>
      </c>
      <c r="F1121" s="901"/>
      <c r="G1121" s="901"/>
      <c r="H1121" s="902"/>
      <c r="I1121" s="906" t="s">
        <v>608</v>
      </c>
      <c r="J1121" s="937"/>
      <c r="K1121" s="907"/>
      <c r="L1121" s="907"/>
      <c r="M1121" s="908"/>
      <c r="N1121" s="932" t="s">
        <v>608</v>
      </c>
      <c r="O1121" s="912"/>
      <c r="P1121" s="912"/>
      <c r="Q1121" s="913"/>
    </row>
    <row r="1122" spans="1:17">
      <c r="A1122" s="1124"/>
      <c r="B1122" s="1126"/>
      <c r="C1122" s="1137"/>
      <c r="D1122" s="948"/>
      <c r="E1122" s="900" t="s">
        <v>608</v>
      </c>
      <c r="F1122" s="901"/>
      <c r="G1122" s="901"/>
      <c r="H1122" s="902"/>
      <c r="I1122" s="906" t="s">
        <v>608</v>
      </c>
      <c r="J1122" s="937"/>
      <c r="K1122" s="907"/>
      <c r="L1122" s="907"/>
      <c r="M1122" s="908"/>
      <c r="N1122" s="932" t="s">
        <v>608</v>
      </c>
      <c r="O1122" s="912"/>
      <c r="P1122" s="912"/>
      <c r="Q1122" s="913"/>
    </row>
    <row r="1123" spans="1:17">
      <c r="A1123" s="1124"/>
      <c r="B1123" s="1126"/>
      <c r="C1123" s="1137"/>
      <c r="D1123" s="948"/>
      <c r="E1123" s="900" t="s">
        <v>608</v>
      </c>
      <c r="F1123" s="901"/>
      <c r="G1123" s="901"/>
      <c r="H1123" s="902"/>
      <c r="I1123" s="906" t="s">
        <v>608</v>
      </c>
      <c r="J1123" s="937"/>
      <c r="K1123" s="907"/>
      <c r="L1123" s="907"/>
      <c r="M1123" s="908"/>
      <c r="N1123" s="932" t="s">
        <v>608</v>
      </c>
      <c r="O1123" s="912"/>
      <c r="P1123" s="912"/>
      <c r="Q1123" s="913"/>
    </row>
    <row r="1124" spans="1:17" ht="15.75" thickBot="1">
      <c r="A1124" s="1124"/>
      <c r="B1124" s="1127"/>
      <c r="C1124" s="1137"/>
      <c r="D1124" s="972"/>
      <c r="E1124" s="903" t="s">
        <v>608</v>
      </c>
      <c r="F1124" s="904"/>
      <c r="G1124" s="904"/>
      <c r="H1124" s="905"/>
      <c r="I1124" s="909" t="s">
        <v>608</v>
      </c>
      <c r="J1124" s="938"/>
      <c r="K1124" s="910"/>
      <c r="L1124" s="910"/>
      <c r="M1124" s="911"/>
      <c r="N1124" s="933" t="s">
        <v>608</v>
      </c>
      <c r="O1124" s="914"/>
      <c r="P1124" s="914"/>
      <c r="Q1124" s="915"/>
    </row>
    <row r="1125" spans="1:17">
      <c r="A1125" s="1124">
        <v>2</v>
      </c>
      <c r="B1125" s="1125" t="s">
        <v>696</v>
      </c>
      <c r="C1125" s="1137"/>
      <c r="D1125" s="961"/>
      <c r="E1125" s="900" t="s">
        <v>608</v>
      </c>
      <c r="F1125" s="901"/>
      <c r="G1125" s="901"/>
      <c r="H1125" s="902"/>
      <c r="I1125" s="906" t="s">
        <v>608</v>
      </c>
      <c r="J1125" s="937"/>
      <c r="K1125" s="907"/>
      <c r="L1125" s="907"/>
      <c r="M1125" s="908"/>
      <c r="N1125" s="932" t="s">
        <v>608</v>
      </c>
      <c r="O1125" s="912"/>
      <c r="P1125" s="912"/>
      <c r="Q1125" s="913"/>
    </row>
    <row r="1126" spans="1:17">
      <c r="A1126" s="1124"/>
      <c r="B1126" s="1126"/>
      <c r="C1126" s="1137"/>
      <c r="D1126" s="948"/>
      <c r="E1126" s="900"/>
      <c r="F1126" s="901"/>
      <c r="G1126" s="901"/>
      <c r="H1126" s="902"/>
      <c r="I1126" s="906" t="s">
        <v>608</v>
      </c>
      <c r="J1126" s="937"/>
      <c r="K1126" s="907"/>
      <c r="L1126" s="907"/>
      <c r="M1126" s="908"/>
      <c r="N1126" s="932" t="s">
        <v>608</v>
      </c>
      <c r="O1126" s="912"/>
      <c r="P1126" s="912"/>
      <c r="Q1126" s="913"/>
    </row>
    <row r="1127" spans="1:17">
      <c r="A1127" s="1124"/>
      <c r="B1127" s="1126"/>
      <c r="C1127" s="1137"/>
      <c r="D1127" s="948"/>
      <c r="E1127" s="900" t="s">
        <v>608</v>
      </c>
      <c r="F1127" s="901"/>
      <c r="G1127" s="901"/>
      <c r="H1127" s="902"/>
      <c r="I1127" s="906" t="s">
        <v>608</v>
      </c>
      <c r="J1127" s="937"/>
      <c r="K1127" s="907"/>
      <c r="L1127" s="907"/>
      <c r="M1127" s="908"/>
      <c r="N1127" s="932" t="s">
        <v>608</v>
      </c>
      <c r="O1127" s="912"/>
      <c r="P1127" s="912"/>
      <c r="Q1127" s="913"/>
    </row>
    <row r="1128" spans="1:17">
      <c r="A1128" s="1124"/>
      <c r="B1128" s="1126"/>
      <c r="C1128" s="1137"/>
      <c r="D1128" s="948"/>
      <c r="E1128" s="900" t="s">
        <v>608</v>
      </c>
      <c r="F1128" s="901"/>
      <c r="G1128" s="901"/>
      <c r="H1128" s="902"/>
      <c r="I1128" s="906" t="s">
        <v>608</v>
      </c>
      <c r="J1128" s="937"/>
      <c r="K1128" s="907"/>
      <c r="L1128" s="907"/>
      <c r="M1128" s="908"/>
      <c r="N1128" s="932" t="s">
        <v>608</v>
      </c>
      <c r="O1128" s="912"/>
      <c r="P1128" s="912"/>
      <c r="Q1128" s="913"/>
    </row>
    <row r="1129" spans="1:17" ht="15.75" thickBot="1">
      <c r="A1129" s="1124"/>
      <c r="B1129" s="1127"/>
      <c r="C1129" s="1137"/>
      <c r="D1129" s="972"/>
      <c r="E1129" s="903" t="s">
        <v>608</v>
      </c>
      <c r="F1129" s="904"/>
      <c r="G1129" s="904"/>
      <c r="H1129" s="905"/>
      <c r="I1129" s="909" t="s">
        <v>608</v>
      </c>
      <c r="J1129" s="938"/>
      <c r="K1129" s="910"/>
      <c r="L1129" s="910"/>
      <c r="M1129" s="911"/>
      <c r="N1129" s="933" t="s">
        <v>608</v>
      </c>
      <c r="O1129" s="914"/>
      <c r="P1129" s="914"/>
      <c r="Q1129" s="915"/>
    </row>
    <row r="1130" spans="1:17">
      <c r="A1130" s="1124">
        <v>3</v>
      </c>
      <c r="B1130" s="1125" t="s">
        <v>697</v>
      </c>
      <c r="C1130" s="1137"/>
      <c r="D1130" s="961"/>
      <c r="E1130" s="900" t="s">
        <v>608</v>
      </c>
      <c r="F1130" s="901"/>
      <c r="G1130" s="901"/>
      <c r="H1130" s="902"/>
      <c r="I1130" s="906" t="s">
        <v>608</v>
      </c>
      <c r="J1130" s="937"/>
      <c r="K1130" s="907"/>
      <c r="L1130" s="907"/>
      <c r="M1130" s="908"/>
      <c r="N1130" s="932" t="s">
        <v>608</v>
      </c>
      <c r="O1130" s="912"/>
      <c r="P1130" s="912"/>
      <c r="Q1130" s="913"/>
    </row>
    <row r="1131" spans="1:17">
      <c r="A1131" s="1124"/>
      <c r="B1131" s="1126"/>
      <c r="C1131" s="1137"/>
      <c r="D1131" s="948"/>
      <c r="E1131" s="900" t="s">
        <v>608</v>
      </c>
      <c r="F1131" s="901"/>
      <c r="G1131" s="901"/>
      <c r="H1131" s="902"/>
      <c r="I1131" s="906" t="s">
        <v>608</v>
      </c>
      <c r="J1131" s="937"/>
      <c r="K1131" s="907"/>
      <c r="L1131" s="907"/>
      <c r="M1131" s="908"/>
      <c r="N1131" s="932" t="s">
        <v>608</v>
      </c>
      <c r="O1131" s="912"/>
      <c r="P1131" s="912"/>
      <c r="Q1131" s="913"/>
    </row>
    <row r="1132" spans="1:17">
      <c r="A1132" s="1124"/>
      <c r="B1132" s="1126"/>
      <c r="C1132" s="1137"/>
      <c r="D1132" s="948"/>
      <c r="E1132" s="900" t="s">
        <v>608</v>
      </c>
      <c r="F1132" s="901"/>
      <c r="G1132" s="901"/>
      <c r="H1132" s="902"/>
      <c r="I1132" s="906" t="s">
        <v>608</v>
      </c>
      <c r="J1132" s="937"/>
      <c r="K1132" s="907"/>
      <c r="L1132" s="907"/>
      <c r="M1132" s="908"/>
      <c r="N1132" s="932" t="s">
        <v>608</v>
      </c>
      <c r="O1132" s="912"/>
      <c r="P1132" s="912"/>
      <c r="Q1132" s="913"/>
    </row>
    <row r="1133" spans="1:17">
      <c r="A1133" s="1124"/>
      <c r="B1133" s="1126"/>
      <c r="C1133" s="1137"/>
      <c r="D1133" s="948"/>
      <c r="E1133" s="900" t="s">
        <v>608</v>
      </c>
      <c r="F1133" s="901"/>
      <c r="G1133" s="901"/>
      <c r="H1133" s="902"/>
      <c r="I1133" s="906" t="s">
        <v>608</v>
      </c>
      <c r="J1133" s="937"/>
      <c r="K1133" s="907"/>
      <c r="L1133" s="907"/>
      <c r="M1133" s="908"/>
      <c r="N1133" s="932" t="s">
        <v>608</v>
      </c>
      <c r="O1133" s="912"/>
      <c r="P1133" s="912"/>
      <c r="Q1133" s="913"/>
    </row>
    <row r="1134" spans="1:17" ht="15.75" thickBot="1">
      <c r="A1134" s="1124"/>
      <c r="B1134" s="1127"/>
      <c r="C1134" s="1137"/>
      <c r="D1134" s="972"/>
      <c r="E1134" s="903" t="s">
        <v>608</v>
      </c>
      <c r="F1134" s="904"/>
      <c r="G1134" s="904"/>
      <c r="H1134" s="905"/>
      <c r="I1134" s="909" t="s">
        <v>608</v>
      </c>
      <c r="J1134" s="938"/>
      <c r="K1134" s="910"/>
      <c r="L1134" s="910"/>
      <c r="M1134" s="911"/>
      <c r="N1134" s="933" t="s">
        <v>608</v>
      </c>
      <c r="O1134" s="914"/>
      <c r="P1134" s="914"/>
      <c r="Q1134" s="915"/>
    </row>
    <row r="1135" spans="1:17">
      <c r="A1135" s="1124">
        <v>4</v>
      </c>
      <c r="B1135" s="1129" t="s">
        <v>698</v>
      </c>
      <c r="C1135" s="1137"/>
      <c r="D1135" s="961"/>
      <c r="E1135" s="900" t="s">
        <v>608</v>
      </c>
      <c r="F1135" s="901"/>
      <c r="G1135" s="901"/>
      <c r="H1135" s="902"/>
      <c r="I1135" s="906" t="s">
        <v>608</v>
      </c>
      <c r="J1135" s="937"/>
      <c r="K1135" s="907"/>
      <c r="L1135" s="907"/>
      <c r="M1135" s="908"/>
      <c r="N1135" s="932" t="s">
        <v>608</v>
      </c>
      <c r="O1135" s="912"/>
      <c r="P1135" s="912"/>
      <c r="Q1135" s="913"/>
    </row>
    <row r="1136" spans="1:17">
      <c r="A1136" s="1124"/>
      <c r="B1136" s="1130"/>
      <c r="C1136" s="1137"/>
      <c r="D1136" s="948"/>
      <c r="E1136" s="900"/>
      <c r="F1136" s="901"/>
      <c r="G1136" s="901"/>
      <c r="H1136" s="902"/>
      <c r="I1136" s="906" t="s">
        <v>608</v>
      </c>
      <c r="J1136" s="937"/>
      <c r="K1136" s="907"/>
      <c r="L1136" s="907"/>
      <c r="M1136" s="908"/>
      <c r="N1136" s="932" t="s">
        <v>608</v>
      </c>
      <c r="O1136" s="912"/>
      <c r="P1136" s="912"/>
      <c r="Q1136" s="913"/>
    </row>
    <row r="1137" spans="1:17">
      <c r="A1137" s="1124"/>
      <c r="B1137" s="1130"/>
      <c r="C1137" s="1137"/>
      <c r="D1137" s="948"/>
      <c r="E1137" s="900" t="s">
        <v>608</v>
      </c>
      <c r="F1137" s="901"/>
      <c r="G1137" s="901"/>
      <c r="H1137" s="902"/>
      <c r="I1137" s="906" t="s">
        <v>608</v>
      </c>
      <c r="J1137" s="937"/>
      <c r="K1137" s="907"/>
      <c r="L1137" s="907"/>
      <c r="M1137" s="908"/>
      <c r="N1137" s="932" t="s">
        <v>608</v>
      </c>
      <c r="O1137" s="912"/>
      <c r="P1137" s="912"/>
      <c r="Q1137" s="913"/>
    </row>
    <row r="1138" spans="1:17">
      <c r="A1138" s="1124"/>
      <c r="B1138" s="1130"/>
      <c r="C1138" s="1137"/>
      <c r="D1138" s="948"/>
      <c r="E1138" s="900" t="s">
        <v>608</v>
      </c>
      <c r="F1138" s="901"/>
      <c r="G1138" s="901"/>
      <c r="H1138" s="902"/>
      <c r="I1138" s="906" t="s">
        <v>608</v>
      </c>
      <c r="J1138" s="937"/>
      <c r="K1138" s="907"/>
      <c r="L1138" s="907"/>
      <c r="M1138" s="908"/>
      <c r="N1138" s="932" t="s">
        <v>608</v>
      </c>
      <c r="O1138" s="912"/>
      <c r="P1138" s="912"/>
      <c r="Q1138" s="913"/>
    </row>
    <row r="1139" spans="1:17" ht="15.75" thickBot="1">
      <c r="A1139" s="1124"/>
      <c r="B1139" s="1159"/>
      <c r="C1139" s="1137"/>
      <c r="D1139" s="972"/>
      <c r="E1139" s="903" t="s">
        <v>608</v>
      </c>
      <c r="F1139" s="904"/>
      <c r="G1139" s="904"/>
      <c r="H1139" s="905"/>
      <c r="I1139" s="909" t="s">
        <v>608</v>
      </c>
      <c r="J1139" s="938"/>
      <c r="K1139" s="910"/>
      <c r="L1139" s="910"/>
      <c r="M1139" s="911"/>
      <c r="N1139" s="933" t="s">
        <v>608</v>
      </c>
      <c r="O1139" s="914"/>
      <c r="P1139" s="914"/>
      <c r="Q1139" s="915"/>
    </row>
    <row r="1140" spans="1:17">
      <c r="A1140" s="1124">
        <v>5</v>
      </c>
      <c r="B1140" s="1125" t="s">
        <v>699</v>
      </c>
      <c r="C1140" s="1137"/>
      <c r="D1140" s="961"/>
      <c r="E1140" s="900" t="s">
        <v>608</v>
      </c>
      <c r="F1140" s="901"/>
      <c r="G1140" s="901"/>
      <c r="H1140" s="902"/>
      <c r="I1140" s="906" t="s">
        <v>608</v>
      </c>
      <c r="J1140" s="937"/>
      <c r="K1140" s="907"/>
      <c r="L1140" s="907"/>
      <c r="M1140" s="908"/>
      <c r="N1140" s="932" t="s">
        <v>608</v>
      </c>
      <c r="O1140" s="912"/>
      <c r="P1140" s="912"/>
      <c r="Q1140" s="913"/>
    </row>
    <row r="1141" spans="1:17">
      <c r="A1141" s="1124"/>
      <c r="B1141" s="1126"/>
      <c r="C1141" s="1137"/>
      <c r="D1141" s="948"/>
      <c r="E1141" s="900"/>
      <c r="F1141" s="901"/>
      <c r="G1141" s="901"/>
      <c r="H1141" s="902"/>
      <c r="I1141" s="906" t="s">
        <v>608</v>
      </c>
      <c r="J1141" s="937"/>
      <c r="K1141" s="907"/>
      <c r="L1141" s="907"/>
      <c r="M1141" s="908"/>
      <c r="N1141" s="932" t="s">
        <v>608</v>
      </c>
      <c r="O1141" s="912"/>
      <c r="P1141" s="912"/>
      <c r="Q1141" s="913"/>
    </row>
    <row r="1142" spans="1:17">
      <c r="A1142" s="1124"/>
      <c r="B1142" s="1126"/>
      <c r="C1142" s="1137"/>
      <c r="D1142" s="948"/>
      <c r="E1142" s="900" t="s">
        <v>608</v>
      </c>
      <c r="F1142" s="901"/>
      <c r="G1142" s="901"/>
      <c r="H1142" s="902"/>
      <c r="I1142" s="906" t="s">
        <v>608</v>
      </c>
      <c r="J1142" s="937"/>
      <c r="K1142" s="907"/>
      <c r="L1142" s="907"/>
      <c r="M1142" s="908"/>
      <c r="N1142" s="932" t="s">
        <v>608</v>
      </c>
      <c r="O1142" s="912"/>
      <c r="P1142" s="912"/>
      <c r="Q1142" s="913"/>
    </row>
    <row r="1143" spans="1:17">
      <c r="A1143" s="1124"/>
      <c r="B1143" s="1126"/>
      <c r="C1143" s="1137"/>
      <c r="D1143" s="948"/>
      <c r="E1143" s="900" t="s">
        <v>608</v>
      </c>
      <c r="F1143" s="901"/>
      <c r="G1143" s="901"/>
      <c r="H1143" s="902"/>
      <c r="I1143" s="906" t="s">
        <v>608</v>
      </c>
      <c r="J1143" s="937"/>
      <c r="K1143" s="907"/>
      <c r="L1143" s="907"/>
      <c r="M1143" s="908"/>
      <c r="N1143" s="932" t="s">
        <v>608</v>
      </c>
      <c r="O1143" s="912"/>
      <c r="P1143" s="912"/>
      <c r="Q1143" s="913"/>
    </row>
    <row r="1144" spans="1:17" ht="15.75" thickBot="1">
      <c r="A1144" s="1124"/>
      <c r="B1144" s="1127"/>
      <c r="C1144" s="1137"/>
      <c r="D1144" s="972"/>
      <c r="E1144" s="903" t="s">
        <v>608</v>
      </c>
      <c r="F1144" s="904"/>
      <c r="G1144" s="904"/>
      <c r="H1144" s="905"/>
      <c r="I1144" s="909" t="s">
        <v>608</v>
      </c>
      <c r="J1144" s="938"/>
      <c r="K1144" s="910"/>
      <c r="L1144" s="910"/>
      <c r="M1144" s="911"/>
      <c r="N1144" s="933" t="s">
        <v>608</v>
      </c>
      <c r="O1144" s="914"/>
      <c r="P1144" s="914"/>
      <c r="Q1144" s="915"/>
    </row>
    <row r="1145" spans="1:17">
      <c r="A1145" s="1124">
        <v>6</v>
      </c>
      <c r="B1145" s="1125" t="s">
        <v>700</v>
      </c>
      <c r="C1145" s="1137"/>
      <c r="D1145" s="961"/>
      <c r="E1145" s="900" t="s">
        <v>608</v>
      </c>
      <c r="F1145" s="901"/>
      <c r="G1145" s="901"/>
      <c r="H1145" s="902"/>
      <c r="I1145" s="906" t="s">
        <v>608</v>
      </c>
      <c r="J1145" s="937"/>
      <c r="K1145" s="907"/>
      <c r="L1145" s="907"/>
      <c r="M1145" s="908"/>
      <c r="N1145" s="932" t="s">
        <v>608</v>
      </c>
      <c r="O1145" s="912"/>
      <c r="P1145" s="912"/>
      <c r="Q1145" s="913"/>
    </row>
    <row r="1146" spans="1:17">
      <c r="A1146" s="1124"/>
      <c r="B1146" s="1126"/>
      <c r="C1146" s="1137"/>
      <c r="D1146" s="948"/>
      <c r="E1146" s="900"/>
      <c r="F1146" s="901"/>
      <c r="G1146" s="901"/>
      <c r="H1146" s="902"/>
      <c r="I1146" s="906" t="s">
        <v>608</v>
      </c>
      <c r="J1146" s="937"/>
      <c r="K1146" s="907"/>
      <c r="L1146" s="907"/>
      <c r="M1146" s="908"/>
      <c r="N1146" s="932" t="s">
        <v>608</v>
      </c>
      <c r="O1146" s="912"/>
      <c r="P1146" s="912"/>
      <c r="Q1146" s="913"/>
    </row>
    <row r="1147" spans="1:17">
      <c r="A1147" s="1124"/>
      <c r="B1147" s="1126"/>
      <c r="C1147" s="1137"/>
      <c r="D1147" s="948"/>
      <c r="E1147" s="900" t="s">
        <v>608</v>
      </c>
      <c r="F1147" s="901"/>
      <c r="G1147" s="901"/>
      <c r="H1147" s="902"/>
      <c r="I1147" s="906" t="s">
        <v>608</v>
      </c>
      <c r="J1147" s="937"/>
      <c r="K1147" s="907"/>
      <c r="L1147" s="907"/>
      <c r="M1147" s="908"/>
      <c r="N1147" s="932" t="s">
        <v>608</v>
      </c>
      <c r="O1147" s="912"/>
      <c r="P1147" s="912"/>
      <c r="Q1147" s="913"/>
    </row>
    <row r="1148" spans="1:17">
      <c r="A1148" s="1124"/>
      <c r="B1148" s="1126"/>
      <c r="C1148" s="1137"/>
      <c r="D1148" s="948"/>
      <c r="E1148" s="900" t="s">
        <v>608</v>
      </c>
      <c r="F1148" s="901"/>
      <c r="G1148" s="901"/>
      <c r="H1148" s="902"/>
      <c r="I1148" s="906" t="s">
        <v>608</v>
      </c>
      <c r="J1148" s="937"/>
      <c r="K1148" s="907"/>
      <c r="L1148" s="907"/>
      <c r="M1148" s="908"/>
      <c r="N1148" s="932" t="s">
        <v>608</v>
      </c>
      <c r="O1148" s="912"/>
      <c r="P1148" s="912"/>
      <c r="Q1148" s="913"/>
    </row>
    <row r="1149" spans="1:17" ht="15.75" thickBot="1">
      <c r="A1149" s="1124"/>
      <c r="B1149" s="1127"/>
      <c r="C1149" s="1137"/>
      <c r="D1149" s="972"/>
      <c r="E1149" s="903" t="s">
        <v>608</v>
      </c>
      <c r="F1149" s="904"/>
      <c r="G1149" s="904"/>
      <c r="H1149" s="905"/>
      <c r="I1149" s="909" t="s">
        <v>608</v>
      </c>
      <c r="J1149" s="938"/>
      <c r="K1149" s="910"/>
      <c r="L1149" s="910"/>
      <c r="M1149" s="911"/>
      <c r="N1149" s="933" t="s">
        <v>608</v>
      </c>
      <c r="O1149" s="914"/>
      <c r="P1149" s="914"/>
      <c r="Q1149" s="915"/>
    </row>
    <row r="1150" spans="1:17">
      <c r="A1150" s="1124">
        <v>7</v>
      </c>
      <c r="B1150" s="1125" t="s">
        <v>701</v>
      </c>
      <c r="C1150" s="1137"/>
      <c r="D1150" s="961"/>
      <c r="E1150" s="900" t="s">
        <v>608</v>
      </c>
      <c r="F1150" s="901"/>
      <c r="G1150" s="901"/>
      <c r="H1150" s="902"/>
      <c r="I1150" s="906" t="s">
        <v>608</v>
      </c>
      <c r="J1150" s="937"/>
      <c r="K1150" s="907"/>
      <c r="L1150" s="907"/>
      <c r="M1150" s="908"/>
      <c r="N1150" s="932" t="s">
        <v>608</v>
      </c>
      <c r="O1150" s="912"/>
      <c r="P1150" s="912"/>
      <c r="Q1150" s="913"/>
    </row>
    <row r="1151" spans="1:17">
      <c r="A1151" s="1124"/>
      <c r="B1151" s="1126"/>
      <c r="C1151" s="1137"/>
      <c r="D1151" s="948"/>
      <c r="E1151" s="900"/>
      <c r="F1151" s="901"/>
      <c r="G1151" s="901"/>
      <c r="H1151" s="902"/>
      <c r="I1151" s="906" t="s">
        <v>608</v>
      </c>
      <c r="J1151" s="937"/>
      <c r="K1151" s="907"/>
      <c r="L1151" s="907"/>
      <c r="M1151" s="908"/>
      <c r="N1151" s="932" t="s">
        <v>608</v>
      </c>
      <c r="O1151" s="912"/>
      <c r="P1151" s="912"/>
      <c r="Q1151" s="913"/>
    </row>
    <row r="1152" spans="1:17">
      <c r="A1152" s="1124"/>
      <c r="B1152" s="1126"/>
      <c r="C1152" s="1137"/>
      <c r="D1152" s="948"/>
      <c r="E1152" s="900" t="s">
        <v>608</v>
      </c>
      <c r="F1152" s="901"/>
      <c r="G1152" s="901"/>
      <c r="H1152" s="902"/>
      <c r="I1152" s="906" t="s">
        <v>608</v>
      </c>
      <c r="J1152" s="937"/>
      <c r="K1152" s="907"/>
      <c r="L1152" s="907"/>
      <c r="M1152" s="908"/>
      <c r="N1152" s="932" t="s">
        <v>608</v>
      </c>
      <c r="O1152" s="912"/>
      <c r="P1152" s="912"/>
      <c r="Q1152" s="913"/>
    </row>
    <row r="1153" spans="1:17">
      <c r="A1153" s="1124"/>
      <c r="B1153" s="1126"/>
      <c r="C1153" s="1137"/>
      <c r="D1153" s="948"/>
      <c r="E1153" s="900" t="s">
        <v>608</v>
      </c>
      <c r="F1153" s="901"/>
      <c r="G1153" s="901"/>
      <c r="H1153" s="902"/>
      <c r="I1153" s="906" t="s">
        <v>608</v>
      </c>
      <c r="J1153" s="937"/>
      <c r="K1153" s="907"/>
      <c r="L1153" s="907"/>
      <c r="M1153" s="908"/>
      <c r="N1153" s="932" t="s">
        <v>608</v>
      </c>
      <c r="O1153" s="912"/>
      <c r="P1153" s="912"/>
      <c r="Q1153" s="913"/>
    </row>
    <row r="1154" spans="1:17" ht="15.75" thickBot="1">
      <c r="A1154" s="1124"/>
      <c r="B1154" s="1127"/>
      <c r="C1154" s="1137"/>
      <c r="D1154" s="972"/>
      <c r="E1154" s="903" t="s">
        <v>608</v>
      </c>
      <c r="F1154" s="904"/>
      <c r="G1154" s="904"/>
      <c r="H1154" s="905"/>
      <c r="I1154" s="909" t="s">
        <v>608</v>
      </c>
      <c r="J1154" s="938"/>
      <c r="K1154" s="910"/>
      <c r="L1154" s="910"/>
      <c r="M1154" s="911"/>
      <c r="N1154" s="933" t="s">
        <v>608</v>
      </c>
      <c r="O1154" s="914"/>
      <c r="P1154" s="914"/>
      <c r="Q1154" s="915"/>
    </row>
    <row r="1155" spans="1:17">
      <c r="A1155" s="1124">
        <v>8</v>
      </c>
      <c r="B1155" s="1129" t="s">
        <v>702</v>
      </c>
      <c r="C1155" s="1137"/>
      <c r="D1155" s="961"/>
      <c r="E1155" s="900" t="s">
        <v>608</v>
      </c>
      <c r="F1155" s="901"/>
      <c r="G1155" s="901"/>
      <c r="H1155" s="902"/>
      <c r="I1155" s="906" t="s">
        <v>608</v>
      </c>
      <c r="J1155" s="937"/>
      <c r="K1155" s="907"/>
      <c r="L1155" s="907"/>
      <c r="M1155" s="908"/>
      <c r="N1155" s="932" t="s">
        <v>608</v>
      </c>
      <c r="O1155" s="912"/>
      <c r="P1155" s="912"/>
      <c r="Q1155" s="913"/>
    </row>
    <row r="1156" spans="1:17">
      <c r="A1156" s="1124"/>
      <c r="B1156" s="1130"/>
      <c r="C1156" s="1137"/>
      <c r="D1156" s="948"/>
      <c r="E1156" s="900" t="s">
        <v>608</v>
      </c>
      <c r="F1156" s="901"/>
      <c r="G1156" s="901"/>
      <c r="H1156" s="902"/>
      <c r="I1156" s="906" t="s">
        <v>608</v>
      </c>
      <c r="J1156" s="937"/>
      <c r="K1156" s="907"/>
      <c r="L1156" s="907"/>
      <c r="M1156" s="908"/>
      <c r="N1156" s="932" t="s">
        <v>608</v>
      </c>
      <c r="O1156" s="912"/>
      <c r="P1156" s="912"/>
      <c r="Q1156" s="913"/>
    </row>
    <row r="1157" spans="1:17">
      <c r="A1157" s="1124"/>
      <c r="B1157" s="1130"/>
      <c r="C1157" s="1137"/>
      <c r="D1157" s="948"/>
      <c r="E1157" s="900" t="s">
        <v>608</v>
      </c>
      <c r="F1157" s="901"/>
      <c r="G1157" s="901"/>
      <c r="H1157" s="902"/>
      <c r="I1157" s="906" t="s">
        <v>608</v>
      </c>
      <c r="J1157" s="937"/>
      <c r="K1157" s="907"/>
      <c r="L1157" s="907"/>
      <c r="M1157" s="908"/>
      <c r="N1157" s="932" t="s">
        <v>608</v>
      </c>
      <c r="O1157" s="912"/>
      <c r="P1157" s="912"/>
      <c r="Q1157" s="913"/>
    </row>
    <row r="1158" spans="1:17">
      <c r="A1158" s="1124"/>
      <c r="B1158" s="1130"/>
      <c r="C1158" s="1137"/>
      <c r="D1158" s="948"/>
      <c r="E1158" s="900" t="s">
        <v>608</v>
      </c>
      <c r="F1158" s="901"/>
      <c r="G1158" s="901"/>
      <c r="H1158" s="902"/>
      <c r="I1158" s="906" t="s">
        <v>608</v>
      </c>
      <c r="J1158" s="937"/>
      <c r="K1158" s="907"/>
      <c r="L1158" s="907"/>
      <c r="M1158" s="908"/>
      <c r="N1158" s="932" t="s">
        <v>608</v>
      </c>
      <c r="O1158" s="912"/>
      <c r="P1158" s="912"/>
      <c r="Q1158" s="913"/>
    </row>
    <row r="1159" spans="1:17" ht="15.75" thickBot="1">
      <c r="A1159" s="1124"/>
      <c r="B1159" s="1159"/>
      <c r="C1159" s="1137"/>
      <c r="D1159" s="972"/>
      <c r="E1159" s="903" t="s">
        <v>608</v>
      </c>
      <c r="F1159" s="904"/>
      <c r="G1159" s="904"/>
      <c r="H1159" s="905"/>
      <c r="I1159" s="909" t="s">
        <v>608</v>
      </c>
      <c r="J1159" s="938"/>
      <c r="K1159" s="910"/>
      <c r="L1159" s="910"/>
      <c r="M1159" s="911"/>
      <c r="N1159" s="933" t="s">
        <v>608</v>
      </c>
      <c r="O1159" s="914"/>
      <c r="P1159" s="914"/>
      <c r="Q1159" s="915"/>
    </row>
    <row r="1160" spans="1:17">
      <c r="A1160" s="1124">
        <v>9</v>
      </c>
      <c r="B1160" s="1129" t="s">
        <v>703</v>
      </c>
      <c r="C1160" s="1137"/>
      <c r="D1160" s="961"/>
      <c r="E1160" s="900" t="s">
        <v>608</v>
      </c>
      <c r="F1160" s="901"/>
      <c r="G1160" s="901"/>
      <c r="H1160" s="902"/>
      <c r="I1160" s="906" t="s">
        <v>608</v>
      </c>
      <c r="J1160" s="937"/>
      <c r="K1160" s="907"/>
      <c r="L1160" s="907"/>
      <c r="M1160" s="908"/>
      <c r="N1160" s="932" t="s">
        <v>608</v>
      </c>
      <c r="O1160" s="912"/>
      <c r="P1160" s="912"/>
      <c r="Q1160" s="913"/>
    </row>
    <row r="1161" spans="1:17">
      <c r="A1161" s="1124"/>
      <c r="B1161" s="1130"/>
      <c r="C1161" s="1137"/>
      <c r="D1161" s="948"/>
      <c r="E1161" s="900" t="s">
        <v>608</v>
      </c>
      <c r="F1161" s="901"/>
      <c r="G1161" s="901"/>
      <c r="H1161" s="902"/>
      <c r="I1161" s="906" t="s">
        <v>608</v>
      </c>
      <c r="J1161" s="937"/>
      <c r="K1161" s="907"/>
      <c r="L1161" s="907"/>
      <c r="M1161" s="908"/>
      <c r="N1161" s="932" t="s">
        <v>608</v>
      </c>
      <c r="O1161" s="912"/>
      <c r="P1161" s="912"/>
      <c r="Q1161" s="913"/>
    </row>
    <row r="1162" spans="1:17">
      <c r="A1162" s="1124"/>
      <c r="B1162" s="1130"/>
      <c r="C1162" s="1137"/>
      <c r="D1162" s="948"/>
      <c r="E1162" s="900" t="s">
        <v>608</v>
      </c>
      <c r="F1162" s="901"/>
      <c r="G1162" s="901"/>
      <c r="H1162" s="902"/>
      <c r="I1162" s="906" t="s">
        <v>608</v>
      </c>
      <c r="J1162" s="937"/>
      <c r="K1162" s="907"/>
      <c r="L1162" s="907"/>
      <c r="M1162" s="908"/>
      <c r="N1162" s="932" t="s">
        <v>608</v>
      </c>
      <c r="O1162" s="912"/>
      <c r="P1162" s="912"/>
      <c r="Q1162" s="913"/>
    </row>
    <row r="1163" spans="1:17">
      <c r="A1163" s="1124"/>
      <c r="B1163" s="1130"/>
      <c r="C1163" s="1137"/>
      <c r="D1163" s="948"/>
      <c r="E1163" s="900" t="s">
        <v>608</v>
      </c>
      <c r="F1163" s="901"/>
      <c r="G1163" s="901"/>
      <c r="H1163" s="902"/>
      <c r="I1163" s="906" t="s">
        <v>608</v>
      </c>
      <c r="J1163" s="937"/>
      <c r="K1163" s="907"/>
      <c r="L1163" s="907"/>
      <c r="M1163" s="908"/>
      <c r="N1163" s="932" t="s">
        <v>608</v>
      </c>
      <c r="O1163" s="912"/>
      <c r="P1163" s="912"/>
      <c r="Q1163" s="913"/>
    </row>
    <row r="1164" spans="1:17" ht="15.75" thickBot="1">
      <c r="A1164" s="1124"/>
      <c r="B1164" s="1159"/>
      <c r="C1164" s="1137"/>
      <c r="D1164" s="972"/>
      <c r="E1164" s="903" t="s">
        <v>608</v>
      </c>
      <c r="F1164" s="904"/>
      <c r="G1164" s="904"/>
      <c r="H1164" s="905"/>
      <c r="I1164" s="909" t="s">
        <v>608</v>
      </c>
      <c r="J1164" s="938"/>
      <c r="K1164" s="910"/>
      <c r="L1164" s="910"/>
      <c r="M1164" s="911"/>
      <c r="N1164" s="933" t="s">
        <v>608</v>
      </c>
      <c r="O1164" s="914"/>
      <c r="P1164" s="914"/>
      <c r="Q1164" s="915"/>
    </row>
    <row r="1165" spans="1:17">
      <c r="A1165" s="1124">
        <v>10</v>
      </c>
      <c r="B1165" s="1129" t="s">
        <v>704</v>
      </c>
      <c r="C1165" s="1137"/>
      <c r="D1165" s="961"/>
      <c r="E1165" s="900" t="s">
        <v>608</v>
      </c>
      <c r="F1165" s="901"/>
      <c r="G1165" s="901"/>
      <c r="H1165" s="902"/>
      <c r="I1165" s="906" t="s">
        <v>608</v>
      </c>
      <c r="J1165" s="937"/>
      <c r="K1165" s="907"/>
      <c r="L1165" s="907"/>
      <c r="M1165" s="908"/>
      <c r="N1165" s="932" t="s">
        <v>608</v>
      </c>
      <c r="O1165" s="912"/>
      <c r="P1165" s="912"/>
      <c r="Q1165" s="913"/>
    </row>
    <row r="1166" spans="1:17">
      <c r="A1166" s="1124"/>
      <c r="B1166" s="1130"/>
      <c r="C1166" s="1137"/>
      <c r="D1166" s="948"/>
      <c r="E1166" s="900"/>
      <c r="F1166" s="901"/>
      <c r="G1166" s="901"/>
      <c r="H1166" s="902"/>
      <c r="I1166" s="906" t="s">
        <v>608</v>
      </c>
      <c r="J1166" s="937"/>
      <c r="K1166" s="907"/>
      <c r="L1166" s="907"/>
      <c r="M1166" s="908"/>
      <c r="N1166" s="932" t="s">
        <v>608</v>
      </c>
      <c r="O1166" s="912"/>
      <c r="P1166" s="912"/>
      <c r="Q1166" s="913"/>
    </row>
    <row r="1167" spans="1:17">
      <c r="A1167" s="1124"/>
      <c r="B1167" s="1130"/>
      <c r="C1167" s="1137"/>
      <c r="D1167" s="948"/>
      <c r="E1167" s="900" t="s">
        <v>608</v>
      </c>
      <c r="F1167" s="901"/>
      <c r="G1167" s="901"/>
      <c r="H1167" s="902"/>
      <c r="I1167" s="906" t="s">
        <v>608</v>
      </c>
      <c r="J1167" s="937"/>
      <c r="K1167" s="907"/>
      <c r="L1167" s="907"/>
      <c r="M1167" s="908"/>
      <c r="N1167" s="932" t="s">
        <v>608</v>
      </c>
      <c r="O1167" s="912"/>
      <c r="P1167" s="912"/>
      <c r="Q1167" s="913"/>
    </row>
    <row r="1168" spans="1:17">
      <c r="A1168" s="1124"/>
      <c r="B1168" s="1130"/>
      <c r="C1168" s="1137"/>
      <c r="D1168" s="948"/>
      <c r="E1168" s="900" t="s">
        <v>608</v>
      </c>
      <c r="F1168" s="901"/>
      <c r="G1168" s="901"/>
      <c r="H1168" s="902"/>
      <c r="I1168" s="906" t="s">
        <v>608</v>
      </c>
      <c r="J1168" s="937"/>
      <c r="K1168" s="907"/>
      <c r="L1168" s="907"/>
      <c r="M1168" s="908"/>
      <c r="N1168" s="932" t="s">
        <v>608</v>
      </c>
      <c r="O1168" s="912"/>
      <c r="P1168" s="912"/>
      <c r="Q1168" s="913"/>
    </row>
    <row r="1169" spans="1:17" ht="15.75" thickBot="1">
      <c r="A1169" s="1124"/>
      <c r="B1169" s="1159"/>
      <c r="C1169" s="1137"/>
      <c r="D1169" s="972"/>
      <c r="E1169" s="903" t="s">
        <v>608</v>
      </c>
      <c r="F1169" s="904"/>
      <c r="G1169" s="904"/>
      <c r="H1169" s="905"/>
      <c r="I1169" s="909" t="s">
        <v>608</v>
      </c>
      <c r="J1169" s="938"/>
      <c r="K1169" s="910"/>
      <c r="L1169" s="910"/>
      <c r="M1169" s="911"/>
      <c r="N1169" s="933" t="s">
        <v>608</v>
      </c>
      <c r="O1169" s="914"/>
      <c r="P1169" s="914"/>
      <c r="Q1169" s="915"/>
    </row>
    <row r="1170" spans="1:17">
      <c r="A1170" s="1124">
        <v>11</v>
      </c>
      <c r="B1170" s="1129" t="s">
        <v>705</v>
      </c>
      <c r="C1170" s="1137"/>
      <c r="D1170" s="961"/>
      <c r="E1170" s="900" t="s">
        <v>608</v>
      </c>
      <c r="F1170" s="901"/>
      <c r="G1170" s="901"/>
      <c r="H1170" s="902"/>
      <c r="I1170" s="906" t="s">
        <v>608</v>
      </c>
      <c r="J1170" s="937"/>
      <c r="K1170" s="907"/>
      <c r="L1170" s="907"/>
      <c r="M1170" s="908"/>
      <c r="N1170" s="932" t="s">
        <v>608</v>
      </c>
      <c r="O1170" s="912"/>
      <c r="P1170" s="912"/>
      <c r="Q1170" s="913"/>
    </row>
    <row r="1171" spans="1:17">
      <c r="A1171" s="1124"/>
      <c r="B1171" s="1130"/>
      <c r="C1171" s="1137"/>
      <c r="D1171" s="948"/>
      <c r="E1171" s="900"/>
      <c r="F1171" s="901"/>
      <c r="G1171" s="901"/>
      <c r="H1171" s="902"/>
      <c r="I1171" s="906" t="s">
        <v>608</v>
      </c>
      <c r="J1171" s="937"/>
      <c r="K1171" s="907"/>
      <c r="L1171" s="907"/>
      <c r="M1171" s="908"/>
      <c r="N1171" s="932" t="s">
        <v>608</v>
      </c>
      <c r="O1171" s="912"/>
      <c r="P1171" s="912"/>
      <c r="Q1171" s="913"/>
    </row>
    <row r="1172" spans="1:17">
      <c r="A1172" s="1124"/>
      <c r="B1172" s="1130"/>
      <c r="C1172" s="1137"/>
      <c r="D1172" s="948"/>
      <c r="E1172" s="900" t="s">
        <v>608</v>
      </c>
      <c r="F1172" s="901"/>
      <c r="G1172" s="901"/>
      <c r="H1172" s="902"/>
      <c r="I1172" s="906" t="s">
        <v>608</v>
      </c>
      <c r="J1172" s="937"/>
      <c r="K1172" s="907"/>
      <c r="L1172" s="907"/>
      <c r="M1172" s="908"/>
      <c r="N1172" s="932" t="s">
        <v>608</v>
      </c>
      <c r="O1172" s="912"/>
      <c r="P1172" s="912"/>
      <c r="Q1172" s="913"/>
    </row>
    <row r="1173" spans="1:17">
      <c r="A1173" s="1124"/>
      <c r="B1173" s="1130"/>
      <c r="C1173" s="1137"/>
      <c r="D1173" s="948"/>
      <c r="E1173" s="900" t="s">
        <v>608</v>
      </c>
      <c r="F1173" s="901"/>
      <c r="G1173" s="901"/>
      <c r="H1173" s="902"/>
      <c r="I1173" s="906" t="s">
        <v>608</v>
      </c>
      <c r="J1173" s="937"/>
      <c r="K1173" s="907"/>
      <c r="L1173" s="907"/>
      <c r="M1173" s="908"/>
      <c r="N1173" s="932" t="s">
        <v>608</v>
      </c>
      <c r="O1173" s="912"/>
      <c r="P1173" s="912"/>
      <c r="Q1173" s="913"/>
    </row>
    <row r="1174" spans="1:17" ht="15.75" thickBot="1">
      <c r="A1174" s="1124"/>
      <c r="B1174" s="1159"/>
      <c r="C1174" s="1137"/>
      <c r="D1174" s="972"/>
      <c r="E1174" s="903" t="s">
        <v>608</v>
      </c>
      <c r="F1174" s="904"/>
      <c r="G1174" s="904"/>
      <c r="H1174" s="905"/>
      <c r="I1174" s="909" t="s">
        <v>608</v>
      </c>
      <c r="J1174" s="938"/>
      <c r="K1174" s="910"/>
      <c r="L1174" s="910"/>
      <c r="M1174" s="911"/>
      <c r="N1174" s="933" t="s">
        <v>608</v>
      </c>
      <c r="O1174" s="914"/>
      <c r="P1174" s="914"/>
      <c r="Q1174" s="915"/>
    </row>
    <row r="1175" spans="1:17">
      <c r="A1175" s="1124">
        <v>12</v>
      </c>
      <c r="B1175" s="1129" t="s">
        <v>706</v>
      </c>
      <c r="C1175" s="1137"/>
      <c r="D1175" s="961"/>
      <c r="E1175" s="900" t="s">
        <v>608</v>
      </c>
      <c r="F1175" s="901"/>
      <c r="G1175" s="901"/>
      <c r="H1175" s="902"/>
      <c r="I1175" s="906" t="s">
        <v>608</v>
      </c>
      <c r="J1175" s="937"/>
      <c r="K1175" s="907"/>
      <c r="L1175" s="907"/>
      <c r="M1175" s="908"/>
      <c r="N1175" s="932" t="s">
        <v>608</v>
      </c>
      <c r="O1175" s="912"/>
      <c r="P1175" s="912"/>
      <c r="Q1175" s="913"/>
    </row>
    <row r="1176" spans="1:17">
      <c r="A1176" s="1124"/>
      <c r="B1176" s="1130"/>
      <c r="C1176" s="1137"/>
      <c r="D1176" s="948"/>
      <c r="E1176" s="900"/>
      <c r="F1176" s="901"/>
      <c r="G1176" s="901"/>
      <c r="H1176" s="902"/>
      <c r="I1176" s="906" t="s">
        <v>608</v>
      </c>
      <c r="J1176" s="937"/>
      <c r="K1176" s="907"/>
      <c r="L1176" s="907"/>
      <c r="M1176" s="908"/>
      <c r="N1176" s="932" t="s">
        <v>608</v>
      </c>
      <c r="O1176" s="912"/>
      <c r="P1176" s="912"/>
      <c r="Q1176" s="913"/>
    </row>
    <row r="1177" spans="1:17">
      <c r="A1177" s="1124"/>
      <c r="B1177" s="1130"/>
      <c r="C1177" s="1137"/>
      <c r="D1177" s="948"/>
      <c r="E1177" s="900" t="s">
        <v>608</v>
      </c>
      <c r="F1177" s="901"/>
      <c r="G1177" s="901"/>
      <c r="H1177" s="902"/>
      <c r="I1177" s="906" t="s">
        <v>608</v>
      </c>
      <c r="J1177" s="937"/>
      <c r="K1177" s="907"/>
      <c r="L1177" s="907"/>
      <c r="M1177" s="908"/>
      <c r="N1177" s="932" t="s">
        <v>608</v>
      </c>
      <c r="O1177" s="912"/>
      <c r="P1177" s="912"/>
      <c r="Q1177" s="913"/>
    </row>
    <row r="1178" spans="1:17">
      <c r="A1178" s="1124"/>
      <c r="B1178" s="1130"/>
      <c r="C1178" s="1137"/>
      <c r="D1178" s="948"/>
      <c r="E1178" s="900" t="s">
        <v>608</v>
      </c>
      <c r="F1178" s="901"/>
      <c r="G1178" s="901"/>
      <c r="H1178" s="902"/>
      <c r="I1178" s="906" t="s">
        <v>608</v>
      </c>
      <c r="J1178" s="937"/>
      <c r="K1178" s="907"/>
      <c r="L1178" s="907"/>
      <c r="M1178" s="908"/>
      <c r="N1178" s="932" t="s">
        <v>608</v>
      </c>
      <c r="O1178" s="912"/>
      <c r="P1178" s="912"/>
      <c r="Q1178" s="913"/>
    </row>
    <row r="1179" spans="1:17" ht="15.75" thickBot="1">
      <c r="A1179" s="1124"/>
      <c r="B1179" s="1159"/>
      <c r="C1179" s="1137"/>
      <c r="D1179" s="972"/>
      <c r="E1179" s="903" t="s">
        <v>608</v>
      </c>
      <c r="F1179" s="904"/>
      <c r="G1179" s="904"/>
      <c r="H1179" s="905"/>
      <c r="I1179" s="909" t="s">
        <v>608</v>
      </c>
      <c r="J1179" s="938"/>
      <c r="K1179" s="910"/>
      <c r="L1179" s="910"/>
      <c r="M1179" s="911"/>
      <c r="N1179" s="933" t="s">
        <v>608</v>
      </c>
      <c r="O1179" s="914"/>
      <c r="P1179" s="914"/>
      <c r="Q1179" s="915"/>
    </row>
    <row r="1180" spans="1:17">
      <c r="A1180" s="1124">
        <v>13</v>
      </c>
      <c r="B1180" s="1129" t="s">
        <v>707</v>
      </c>
      <c r="C1180" s="1137"/>
      <c r="D1180" s="961"/>
      <c r="E1180" s="900" t="s">
        <v>608</v>
      </c>
      <c r="F1180" s="901"/>
      <c r="G1180" s="901"/>
      <c r="H1180" s="902"/>
      <c r="I1180" s="906" t="s">
        <v>608</v>
      </c>
      <c r="J1180" s="937"/>
      <c r="K1180" s="907"/>
      <c r="L1180" s="907"/>
      <c r="M1180" s="908"/>
      <c r="N1180" s="932" t="s">
        <v>608</v>
      </c>
      <c r="O1180" s="912"/>
      <c r="P1180" s="912"/>
      <c r="Q1180" s="913"/>
    </row>
    <row r="1181" spans="1:17">
      <c r="A1181" s="1124"/>
      <c r="B1181" s="1130"/>
      <c r="C1181" s="1137"/>
      <c r="D1181" s="948"/>
      <c r="E1181" s="900"/>
      <c r="F1181" s="901"/>
      <c r="G1181" s="901"/>
      <c r="H1181" s="902"/>
      <c r="I1181" s="906" t="s">
        <v>608</v>
      </c>
      <c r="J1181" s="937"/>
      <c r="K1181" s="907"/>
      <c r="L1181" s="907"/>
      <c r="M1181" s="908"/>
      <c r="N1181" s="932" t="s">
        <v>608</v>
      </c>
      <c r="O1181" s="912"/>
      <c r="P1181" s="912"/>
      <c r="Q1181" s="913"/>
    </row>
    <row r="1182" spans="1:17">
      <c r="A1182" s="1124"/>
      <c r="B1182" s="1130"/>
      <c r="C1182" s="1137"/>
      <c r="D1182" s="948"/>
      <c r="E1182" s="900" t="s">
        <v>608</v>
      </c>
      <c r="F1182" s="901"/>
      <c r="G1182" s="901"/>
      <c r="H1182" s="902"/>
      <c r="I1182" s="906" t="s">
        <v>608</v>
      </c>
      <c r="J1182" s="937"/>
      <c r="K1182" s="907"/>
      <c r="L1182" s="907"/>
      <c r="M1182" s="908"/>
      <c r="N1182" s="932" t="s">
        <v>608</v>
      </c>
      <c r="O1182" s="912"/>
      <c r="P1182" s="912"/>
      <c r="Q1182" s="913"/>
    </row>
    <row r="1183" spans="1:17">
      <c r="A1183" s="1124"/>
      <c r="B1183" s="1130"/>
      <c r="C1183" s="1137"/>
      <c r="D1183" s="948"/>
      <c r="E1183" s="900" t="s">
        <v>608</v>
      </c>
      <c r="F1183" s="901"/>
      <c r="G1183" s="901"/>
      <c r="H1183" s="902"/>
      <c r="I1183" s="906" t="s">
        <v>608</v>
      </c>
      <c r="J1183" s="937"/>
      <c r="K1183" s="907"/>
      <c r="L1183" s="907"/>
      <c r="M1183" s="908"/>
      <c r="N1183" s="932" t="s">
        <v>608</v>
      </c>
      <c r="O1183" s="912"/>
      <c r="P1183" s="912"/>
      <c r="Q1183" s="913"/>
    </row>
    <row r="1184" spans="1:17" ht="15.75" thickBot="1">
      <c r="A1184" s="1124"/>
      <c r="B1184" s="1159"/>
      <c r="C1184" s="1137"/>
      <c r="D1184" s="972"/>
      <c r="E1184" s="903" t="s">
        <v>608</v>
      </c>
      <c r="F1184" s="904"/>
      <c r="G1184" s="904"/>
      <c r="H1184" s="905"/>
      <c r="I1184" s="909" t="s">
        <v>608</v>
      </c>
      <c r="J1184" s="938"/>
      <c r="K1184" s="910"/>
      <c r="L1184" s="910"/>
      <c r="M1184" s="911"/>
      <c r="N1184" s="933" t="s">
        <v>608</v>
      </c>
      <c r="O1184" s="914"/>
      <c r="P1184" s="914"/>
      <c r="Q1184" s="915"/>
    </row>
    <row r="1185" spans="1:17">
      <c r="A1185" s="1124">
        <v>14</v>
      </c>
      <c r="B1185" s="1129" t="s">
        <v>708</v>
      </c>
      <c r="C1185" s="1137"/>
      <c r="D1185" s="961"/>
      <c r="E1185" s="900" t="s">
        <v>608</v>
      </c>
      <c r="F1185" s="901"/>
      <c r="G1185" s="901"/>
      <c r="H1185" s="902"/>
      <c r="I1185" s="906" t="s">
        <v>608</v>
      </c>
      <c r="J1185" s="937"/>
      <c r="K1185" s="907"/>
      <c r="L1185" s="907"/>
      <c r="M1185" s="908"/>
      <c r="N1185" s="932" t="s">
        <v>608</v>
      </c>
      <c r="O1185" s="912"/>
      <c r="P1185" s="912"/>
      <c r="Q1185" s="913"/>
    </row>
    <row r="1186" spans="1:17">
      <c r="A1186" s="1124"/>
      <c r="B1186" s="1130"/>
      <c r="C1186" s="1137"/>
      <c r="D1186" s="948"/>
      <c r="E1186" s="900"/>
      <c r="F1186" s="901"/>
      <c r="G1186" s="901"/>
      <c r="H1186" s="902"/>
      <c r="I1186" s="906" t="s">
        <v>608</v>
      </c>
      <c r="J1186" s="937"/>
      <c r="K1186" s="907"/>
      <c r="L1186" s="907"/>
      <c r="M1186" s="908"/>
      <c r="N1186" s="932" t="s">
        <v>608</v>
      </c>
      <c r="O1186" s="912"/>
      <c r="P1186" s="912"/>
      <c r="Q1186" s="913"/>
    </row>
    <row r="1187" spans="1:17">
      <c r="A1187" s="1124"/>
      <c r="B1187" s="1130"/>
      <c r="C1187" s="1137"/>
      <c r="D1187" s="948"/>
      <c r="E1187" s="900" t="s">
        <v>608</v>
      </c>
      <c r="F1187" s="901"/>
      <c r="G1187" s="901"/>
      <c r="H1187" s="902"/>
      <c r="I1187" s="906" t="s">
        <v>608</v>
      </c>
      <c r="J1187" s="937"/>
      <c r="K1187" s="907"/>
      <c r="L1187" s="907"/>
      <c r="M1187" s="908"/>
      <c r="N1187" s="932" t="s">
        <v>608</v>
      </c>
      <c r="O1187" s="912"/>
      <c r="P1187" s="912"/>
      <c r="Q1187" s="913"/>
    </row>
    <row r="1188" spans="1:17">
      <c r="A1188" s="1124"/>
      <c r="B1188" s="1130"/>
      <c r="C1188" s="1137"/>
      <c r="D1188" s="948"/>
      <c r="E1188" s="900" t="s">
        <v>608</v>
      </c>
      <c r="F1188" s="901"/>
      <c r="G1188" s="901"/>
      <c r="H1188" s="902"/>
      <c r="I1188" s="906" t="s">
        <v>608</v>
      </c>
      <c r="J1188" s="937"/>
      <c r="K1188" s="907"/>
      <c r="L1188" s="907"/>
      <c r="M1188" s="908"/>
      <c r="N1188" s="932" t="s">
        <v>608</v>
      </c>
      <c r="O1188" s="912"/>
      <c r="P1188" s="912"/>
      <c r="Q1188" s="913"/>
    </row>
    <row r="1189" spans="1:17" ht="15.75" thickBot="1">
      <c r="A1189" s="1124"/>
      <c r="B1189" s="1159"/>
      <c r="C1189" s="1137"/>
      <c r="D1189" s="972"/>
      <c r="E1189" s="903" t="s">
        <v>608</v>
      </c>
      <c r="F1189" s="904"/>
      <c r="G1189" s="904"/>
      <c r="H1189" s="905"/>
      <c r="I1189" s="909" t="s">
        <v>608</v>
      </c>
      <c r="J1189" s="938"/>
      <c r="K1189" s="910"/>
      <c r="L1189" s="910"/>
      <c r="M1189" s="911"/>
      <c r="N1189" s="933" t="s">
        <v>608</v>
      </c>
      <c r="O1189" s="914"/>
      <c r="P1189" s="914"/>
      <c r="Q1189" s="915"/>
    </row>
    <row r="1190" spans="1:17">
      <c r="A1190" s="1124">
        <v>15</v>
      </c>
      <c r="B1190" s="1129" t="s">
        <v>709</v>
      </c>
      <c r="C1190" s="1137"/>
      <c r="D1190" s="961"/>
      <c r="E1190" s="900" t="s">
        <v>608</v>
      </c>
      <c r="F1190" s="901"/>
      <c r="G1190" s="901"/>
      <c r="H1190" s="902"/>
      <c r="I1190" s="906" t="s">
        <v>608</v>
      </c>
      <c r="J1190" s="937"/>
      <c r="K1190" s="907"/>
      <c r="L1190" s="907"/>
      <c r="M1190" s="908"/>
      <c r="N1190" s="932" t="s">
        <v>608</v>
      </c>
      <c r="O1190" s="912"/>
      <c r="P1190" s="912"/>
      <c r="Q1190" s="913"/>
    </row>
    <row r="1191" spans="1:17">
      <c r="A1191" s="1124"/>
      <c r="B1191" s="1130"/>
      <c r="C1191" s="1137"/>
      <c r="D1191" s="948"/>
      <c r="E1191" s="900"/>
      <c r="F1191" s="901"/>
      <c r="G1191" s="901"/>
      <c r="H1191" s="902"/>
      <c r="I1191" s="906" t="s">
        <v>608</v>
      </c>
      <c r="J1191" s="937"/>
      <c r="K1191" s="907"/>
      <c r="L1191" s="907"/>
      <c r="M1191" s="908"/>
      <c r="N1191" s="932" t="s">
        <v>608</v>
      </c>
      <c r="O1191" s="912"/>
      <c r="P1191" s="912"/>
      <c r="Q1191" s="913"/>
    </row>
    <row r="1192" spans="1:17">
      <c r="A1192" s="1124"/>
      <c r="B1192" s="1130"/>
      <c r="C1192" s="1137"/>
      <c r="D1192" s="948"/>
      <c r="E1192" s="900" t="s">
        <v>608</v>
      </c>
      <c r="F1192" s="901"/>
      <c r="G1192" s="901"/>
      <c r="H1192" s="902"/>
      <c r="I1192" s="906" t="s">
        <v>608</v>
      </c>
      <c r="J1192" s="937"/>
      <c r="K1192" s="907"/>
      <c r="L1192" s="907"/>
      <c r="M1192" s="908"/>
      <c r="N1192" s="932" t="s">
        <v>608</v>
      </c>
      <c r="O1192" s="912"/>
      <c r="P1192" s="912"/>
      <c r="Q1192" s="913"/>
    </row>
    <row r="1193" spans="1:17">
      <c r="A1193" s="1124"/>
      <c r="B1193" s="1130"/>
      <c r="C1193" s="1137"/>
      <c r="D1193" s="948"/>
      <c r="E1193" s="900" t="s">
        <v>608</v>
      </c>
      <c r="F1193" s="901"/>
      <c r="G1193" s="901"/>
      <c r="H1193" s="902"/>
      <c r="I1193" s="906" t="s">
        <v>608</v>
      </c>
      <c r="J1193" s="937"/>
      <c r="K1193" s="907"/>
      <c r="L1193" s="907"/>
      <c r="M1193" s="908"/>
      <c r="N1193" s="932" t="s">
        <v>608</v>
      </c>
      <c r="O1193" s="912"/>
      <c r="P1193" s="912"/>
      <c r="Q1193" s="913"/>
    </row>
    <row r="1194" spans="1:17" ht="15.75" thickBot="1">
      <c r="A1194" s="1124"/>
      <c r="B1194" s="1159"/>
      <c r="C1194" s="1137"/>
      <c r="D1194" s="972"/>
      <c r="E1194" s="903" t="s">
        <v>608</v>
      </c>
      <c r="F1194" s="904"/>
      <c r="G1194" s="904"/>
      <c r="H1194" s="905"/>
      <c r="I1194" s="909" t="s">
        <v>608</v>
      </c>
      <c r="J1194" s="938"/>
      <c r="K1194" s="910"/>
      <c r="L1194" s="910"/>
      <c r="M1194" s="911"/>
      <c r="N1194" s="933" t="s">
        <v>608</v>
      </c>
      <c r="O1194" s="914"/>
      <c r="P1194" s="914"/>
      <c r="Q1194" s="915"/>
    </row>
    <row r="1195" spans="1:17">
      <c r="A1195" s="1124">
        <v>16</v>
      </c>
      <c r="B1195" s="1129" t="s">
        <v>710</v>
      </c>
      <c r="C1195" s="1137"/>
      <c r="D1195" s="961"/>
      <c r="E1195" s="900" t="s">
        <v>608</v>
      </c>
      <c r="F1195" s="901"/>
      <c r="G1195" s="901"/>
      <c r="H1195" s="902"/>
      <c r="I1195" s="906" t="s">
        <v>608</v>
      </c>
      <c r="J1195" s="937"/>
      <c r="K1195" s="907"/>
      <c r="L1195" s="907"/>
      <c r="M1195" s="908"/>
      <c r="N1195" s="932" t="s">
        <v>608</v>
      </c>
      <c r="O1195" s="912"/>
      <c r="P1195" s="912"/>
      <c r="Q1195" s="913"/>
    </row>
    <row r="1196" spans="1:17">
      <c r="A1196" s="1124"/>
      <c r="B1196" s="1130"/>
      <c r="C1196" s="1137"/>
      <c r="D1196" s="948"/>
      <c r="E1196" s="900"/>
      <c r="F1196" s="901"/>
      <c r="G1196" s="901"/>
      <c r="H1196" s="902"/>
      <c r="I1196" s="906" t="s">
        <v>608</v>
      </c>
      <c r="J1196" s="937"/>
      <c r="K1196" s="907"/>
      <c r="L1196" s="907"/>
      <c r="M1196" s="908"/>
      <c r="N1196" s="932" t="s">
        <v>608</v>
      </c>
      <c r="O1196" s="912"/>
      <c r="P1196" s="912"/>
      <c r="Q1196" s="913"/>
    </row>
    <row r="1197" spans="1:17">
      <c r="A1197" s="1124"/>
      <c r="B1197" s="1130"/>
      <c r="C1197" s="1137"/>
      <c r="D1197" s="948"/>
      <c r="E1197" s="900" t="s">
        <v>608</v>
      </c>
      <c r="F1197" s="901"/>
      <c r="G1197" s="901"/>
      <c r="H1197" s="902"/>
      <c r="I1197" s="906" t="s">
        <v>608</v>
      </c>
      <c r="J1197" s="937"/>
      <c r="K1197" s="907"/>
      <c r="L1197" s="907"/>
      <c r="M1197" s="908"/>
      <c r="N1197" s="932" t="s">
        <v>608</v>
      </c>
      <c r="O1197" s="912"/>
      <c r="P1197" s="912"/>
      <c r="Q1197" s="913"/>
    </row>
    <row r="1198" spans="1:17">
      <c r="A1198" s="1124"/>
      <c r="B1198" s="1130"/>
      <c r="C1198" s="1137"/>
      <c r="D1198" s="948"/>
      <c r="E1198" s="900" t="s">
        <v>608</v>
      </c>
      <c r="F1198" s="901"/>
      <c r="G1198" s="901"/>
      <c r="H1198" s="902"/>
      <c r="I1198" s="906" t="s">
        <v>608</v>
      </c>
      <c r="J1198" s="937"/>
      <c r="K1198" s="907"/>
      <c r="L1198" s="907"/>
      <c r="M1198" s="908"/>
      <c r="N1198" s="932" t="s">
        <v>608</v>
      </c>
      <c r="O1198" s="912"/>
      <c r="P1198" s="912"/>
      <c r="Q1198" s="913"/>
    </row>
    <row r="1199" spans="1:17" ht="15.75" thickBot="1">
      <c r="A1199" s="1124"/>
      <c r="B1199" s="1159"/>
      <c r="C1199" s="1137"/>
      <c r="D1199" s="972"/>
      <c r="E1199" s="903" t="s">
        <v>608</v>
      </c>
      <c r="F1199" s="904"/>
      <c r="G1199" s="904"/>
      <c r="H1199" s="905"/>
      <c r="I1199" s="909" t="s">
        <v>608</v>
      </c>
      <c r="J1199" s="938"/>
      <c r="K1199" s="910"/>
      <c r="L1199" s="910"/>
      <c r="M1199" s="911"/>
      <c r="N1199" s="933" t="s">
        <v>608</v>
      </c>
      <c r="O1199" s="914"/>
      <c r="P1199" s="914"/>
      <c r="Q1199" s="915"/>
    </row>
    <row r="1200" spans="1:17">
      <c r="A1200" s="1124">
        <v>17</v>
      </c>
      <c r="B1200" s="1129" t="s">
        <v>711</v>
      </c>
      <c r="C1200" s="1137"/>
      <c r="D1200" s="961"/>
      <c r="E1200" s="900" t="s">
        <v>608</v>
      </c>
      <c r="F1200" s="901"/>
      <c r="G1200" s="901"/>
      <c r="H1200" s="902"/>
      <c r="I1200" s="906" t="s">
        <v>608</v>
      </c>
      <c r="J1200" s="937"/>
      <c r="K1200" s="907"/>
      <c r="L1200" s="907"/>
      <c r="M1200" s="908"/>
      <c r="N1200" s="932" t="s">
        <v>608</v>
      </c>
      <c r="O1200" s="912"/>
      <c r="P1200" s="912"/>
      <c r="Q1200" s="913"/>
    </row>
    <row r="1201" spans="1:17">
      <c r="A1201" s="1124"/>
      <c r="B1201" s="1130"/>
      <c r="C1201" s="1137"/>
      <c r="D1201" s="948"/>
      <c r="E1201" s="900"/>
      <c r="F1201" s="901"/>
      <c r="G1201" s="901"/>
      <c r="H1201" s="902"/>
      <c r="I1201" s="906" t="s">
        <v>608</v>
      </c>
      <c r="J1201" s="937"/>
      <c r="K1201" s="907"/>
      <c r="L1201" s="907"/>
      <c r="M1201" s="908"/>
      <c r="N1201" s="932" t="s">
        <v>608</v>
      </c>
      <c r="O1201" s="912"/>
      <c r="P1201" s="912"/>
      <c r="Q1201" s="913"/>
    </row>
    <row r="1202" spans="1:17">
      <c r="A1202" s="1124"/>
      <c r="B1202" s="1130"/>
      <c r="C1202" s="1137"/>
      <c r="D1202" s="948"/>
      <c r="E1202" s="900" t="s">
        <v>608</v>
      </c>
      <c r="F1202" s="901"/>
      <c r="G1202" s="901"/>
      <c r="H1202" s="902"/>
      <c r="I1202" s="906" t="s">
        <v>608</v>
      </c>
      <c r="J1202" s="937"/>
      <c r="K1202" s="907"/>
      <c r="L1202" s="907"/>
      <c r="M1202" s="908"/>
      <c r="N1202" s="932" t="s">
        <v>608</v>
      </c>
      <c r="O1202" s="912"/>
      <c r="P1202" s="912"/>
      <c r="Q1202" s="913"/>
    </row>
    <row r="1203" spans="1:17">
      <c r="A1203" s="1124"/>
      <c r="B1203" s="1130"/>
      <c r="C1203" s="1137"/>
      <c r="D1203" s="948"/>
      <c r="E1203" s="900" t="s">
        <v>608</v>
      </c>
      <c r="F1203" s="901"/>
      <c r="G1203" s="901"/>
      <c r="H1203" s="902"/>
      <c r="I1203" s="906" t="s">
        <v>608</v>
      </c>
      <c r="J1203" s="937"/>
      <c r="K1203" s="907"/>
      <c r="L1203" s="907"/>
      <c r="M1203" s="908"/>
      <c r="N1203" s="932" t="s">
        <v>608</v>
      </c>
      <c r="O1203" s="912"/>
      <c r="P1203" s="912"/>
      <c r="Q1203" s="913"/>
    </row>
    <row r="1204" spans="1:17" ht="15.75" thickBot="1">
      <c r="A1204" s="1124"/>
      <c r="B1204" s="1159"/>
      <c r="C1204" s="1137"/>
      <c r="D1204" s="972"/>
      <c r="E1204" s="903" t="s">
        <v>608</v>
      </c>
      <c r="F1204" s="904"/>
      <c r="G1204" s="904"/>
      <c r="H1204" s="905"/>
      <c r="I1204" s="909" t="s">
        <v>608</v>
      </c>
      <c r="J1204" s="938"/>
      <c r="K1204" s="910"/>
      <c r="L1204" s="910"/>
      <c r="M1204" s="911"/>
      <c r="N1204" s="933" t="s">
        <v>608</v>
      </c>
      <c r="O1204" s="914"/>
      <c r="P1204" s="914"/>
      <c r="Q1204" s="915"/>
    </row>
    <row r="1205" spans="1:17">
      <c r="A1205" s="1124">
        <v>18</v>
      </c>
      <c r="B1205" s="1129" t="s">
        <v>712</v>
      </c>
      <c r="C1205" s="1137"/>
      <c r="D1205" s="961"/>
      <c r="E1205" s="900" t="s">
        <v>608</v>
      </c>
      <c r="F1205" s="901"/>
      <c r="G1205" s="901"/>
      <c r="H1205" s="902"/>
      <c r="I1205" s="906" t="s">
        <v>608</v>
      </c>
      <c r="J1205" s="937"/>
      <c r="K1205" s="907"/>
      <c r="L1205" s="907"/>
      <c r="M1205" s="908"/>
      <c r="N1205" s="932" t="s">
        <v>608</v>
      </c>
      <c r="O1205" s="912"/>
      <c r="P1205" s="912"/>
      <c r="Q1205" s="913"/>
    </row>
    <row r="1206" spans="1:17">
      <c r="A1206" s="1124"/>
      <c r="B1206" s="1130"/>
      <c r="C1206" s="1137"/>
      <c r="D1206" s="948"/>
      <c r="E1206" s="900"/>
      <c r="F1206" s="901"/>
      <c r="G1206" s="901"/>
      <c r="H1206" s="902"/>
      <c r="I1206" s="906" t="s">
        <v>608</v>
      </c>
      <c r="J1206" s="937"/>
      <c r="K1206" s="907"/>
      <c r="L1206" s="907"/>
      <c r="M1206" s="908"/>
      <c r="N1206" s="932" t="s">
        <v>608</v>
      </c>
      <c r="O1206" s="912"/>
      <c r="P1206" s="912"/>
      <c r="Q1206" s="913"/>
    </row>
    <row r="1207" spans="1:17">
      <c r="A1207" s="1124"/>
      <c r="B1207" s="1130"/>
      <c r="C1207" s="1137"/>
      <c r="D1207" s="948"/>
      <c r="E1207" s="900" t="s">
        <v>608</v>
      </c>
      <c r="F1207" s="901"/>
      <c r="G1207" s="901"/>
      <c r="H1207" s="902"/>
      <c r="I1207" s="906" t="s">
        <v>608</v>
      </c>
      <c r="J1207" s="937"/>
      <c r="K1207" s="907"/>
      <c r="L1207" s="907"/>
      <c r="M1207" s="908"/>
      <c r="N1207" s="932" t="s">
        <v>608</v>
      </c>
      <c r="O1207" s="912"/>
      <c r="P1207" s="912"/>
      <c r="Q1207" s="913"/>
    </row>
    <row r="1208" spans="1:17">
      <c r="A1208" s="1124"/>
      <c r="B1208" s="1130"/>
      <c r="C1208" s="1137"/>
      <c r="D1208" s="948"/>
      <c r="E1208" s="900" t="s">
        <v>608</v>
      </c>
      <c r="F1208" s="901"/>
      <c r="G1208" s="901"/>
      <c r="H1208" s="902"/>
      <c r="I1208" s="906" t="s">
        <v>608</v>
      </c>
      <c r="J1208" s="937"/>
      <c r="K1208" s="907"/>
      <c r="L1208" s="907"/>
      <c r="M1208" s="908"/>
      <c r="N1208" s="932" t="s">
        <v>608</v>
      </c>
      <c r="O1208" s="912"/>
      <c r="P1208" s="912"/>
      <c r="Q1208" s="913"/>
    </row>
    <row r="1209" spans="1:17" ht="15.75" thickBot="1">
      <c r="A1209" s="1124"/>
      <c r="B1209" s="1159"/>
      <c r="C1209" s="1137"/>
      <c r="D1209" s="972"/>
      <c r="E1209" s="903" t="s">
        <v>608</v>
      </c>
      <c r="F1209" s="904"/>
      <c r="G1209" s="904"/>
      <c r="H1209" s="905"/>
      <c r="I1209" s="909" t="s">
        <v>608</v>
      </c>
      <c r="J1209" s="938"/>
      <c r="K1209" s="910"/>
      <c r="L1209" s="910"/>
      <c r="M1209" s="911"/>
      <c r="N1209" s="933" t="s">
        <v>608</v>
      </c>
      <c r="O1209" s="914"/>
      <c r="P1209" s="914"/>
      <c r="Q1209" s="915"/>
    </row>
    <row r="1210" spans="1:17">
      <c r="A1210" s="1124">
        <v>20</v>
      </c>
      <c r="B1210" s="1129" t="s">
        <v>714</v>
      </c>
      <c r="C1210" s="1137"/>
      <c r="D1210" s="961"/>
      <c r="E1210" s="900" t="s">
        <v>608</v>
      </c>
      <c r="F1210" s="901"/>
      <c r="G1210" s="901"/>
      <c r="H1210" s="902"/>
      <c r="I1210" s="906" t="s">
        <v>608</v>
      </c>
      <c r="J1210" s="937"/>
      <c r="K1210" s="907"/>
      <c r="L1210" s="907"/>
      <c r="M1210" s="908"/>
      <c r="N1210" s="932" t="s">
        <v>608</v>
      </c>
      <c r="O1210" s="912"/>
      <c r="P1210" s="912"/>
      <c r="Q1210" s="913"/>
    </row>
    <row r="1211" spans="1:17">
      <c r="A1211" s="1124"/>
      <c r="B1211" s="1130"/>
      <c r="C1211" s="1137"/>
      <c r="D1211" s="948"/>
      <c r="E1211" s="900"/>
      <c r="F1211" s="901"/>
      <c r="G1211" s="901"/>
      <c r="H1211" s="902"/>
      <c r="I1211" s="906" t="s">
        <v>608</v>
      </c>
      <c r="J1211" s="937"/>
      <c r="K1211" s="907"/>
      <c r="L1211" s="907"/>
      <c r="M1211" s="908"/>
      <c r="N1211" s="932" t="s">
        <v>608</v>
      </c>
      <c r="O1211" s="912"/>
      <c r="P1211" s="912"/>
      <c r="Q1211" s="913"/>
    </row>
    <row r="1212" spans="1:17">
      <c r="A1212" s="1124"/>
      <c r="B1212" s="1130"/>
      <c r="C1212" s="1137"/>
      <c r="D1212" s="948"/>
      <c r="E1212" s="900" t="s">
        <v>608</v>
      </c>
      <c r="F1212" s="901"/>
      <c r="G1212" s="901"/>
      <c r="H1212" s="902"/>
      <c r="I1212" s="906" t="s">
        <v>608</v>
      </c>
      <c r="J1212" s="937"/>
      <c r="K1212" s="907"/>
      <c r="L1212" s="907"/>
      <c r="M1212" s="908"/>
      <c r="N1212" s="932" t="s">
        <v>608</v>
      </c>
      <c r="O1212" s="912"/>
      <c r="P1212" s="912"/>
      <c r="Q1212" s="913"/>
    </row>
    <row r="1213" spans="1:17">
      <c r="A1213" s="1124"/>
      <c r="B1213" s="1130"/>
      <c r="C1213" s="1137"/>
      <c r="D1213" s="948"/>
      <c r="E1213" s="900" t="s">
        <v>608</v>
      </c>
      <c r="F1213" s="901"/>
      <c r="G1213" s="901"/>
      <c r="H1213" s="902"/>
      <c r="I1213" s="906" t="s">
        <v>608</v>
      </c>
      <c r="J1213" s="937"/>
      <c r="K1213" s="907"/>
      <c r="L1213" s="907"/>
      <c r="M1213" s="908"/>
      <c r="N1213" s="932" t="s">
        <v>608</v>
      </c>
      <c r="O1213" s="912"/>
      <c r="P1213" s="912"/>
      <c r="Q1213" s="913"/>
    </row>
    <row r="1214" spans="1:17" ht="15.75" thickBot="1">
      <c r="A1214" s="1124"/>
      <c r="B1214" s="1159"/>
      <c r="C1214" s="1137"/>
      <c r="D1214" s="972"/>
      <c r="E1214" s="903" t="s">
        <v>608</v>
      </c>
      <c r="F1214" s="904"/>
      <c r="G1214" s="904"/>
      <c r="H1214" s="905"/>
      <c r="I1214" s="909" t="s">
        <v>608</v>
      </c>
      <c r="J1214" s="938"/>
      <c r="K1214" s="910"/>
      <c r="L1214" s="910"/>
      <c r="M1214" s="911"/>
      <c r="N1214" s="933" t="s">
        <v>608</v>
      </c>
      <c r="O1214" s="914"/>
      <c r="P1214" s="914"/>
      <c r="Q1214" s="915"/>
    </row>
    <row r="1215" spans="1:17">
      <c r="A1215" s="1124">
        <v>21</v>
      </c>
      <c r="B1215" s="1129" t="s">
        <v>715</v>
      </c>
      <c r="C1215" s="1137"/>
      <c r="D1215" s="961"/>
      <c r="E1215" s="900" t="s">
        <v>608</v>
      </c>
      <c r="F1215" s="901"/>
      <c r="G1215" s="901"/>
      <c r="H1215" s="902"/>
      <c r="I1215" s="906" t="s">
        <v>608</v>
      </c>
      <c r="J1215" s="937"/>
      <c r="K1215" s="907"/>
      <c r="L1215" s="907"/>
      <c r="M1215" s="908"/>
      <c r="N1215" s="932" t="s">
        <v>608</v>
      </c>
      <c r="O1215" s="912"/>
      <c r="P1215" s="912"/>
      <c r="Q1215" s="913"/>
    </row>
    <row r="1216" spans="1:17">
      <c r="A1216" s="1124"/>
      <c r="B1216" s="1130"/>
      <c r="C1216" s="1137"/>
      <c r="D1216" s="948"/>
      <c r="E1216" s="900"/>
      <c r="F1216" s="901"/>
      <c r="G1216" s="901"/>
      <c r="H1216" s="902"/>
      <c r="I1216" s="906" t="s">
        <v>608</v>
      </c>
      <c r="J1216" s="937"/>
      <c r="K1216" s="907"/>
      <c r="L1216" s="907"/>
      <c r="M1216" s="908"/>
      <c r="N1216" s="932" t="s">
        <v>608</v>
      </c>
      <c r="O1216" s="912"/>
      <c r="P1216" s="912"/>
      <c r="Q1216" s="913"/>
    </row>
    <row r="1217" spans="1:17">
      <c r="A1217" s="1124"/>
      <c r="B1217" s="1130"/>
      <c r="C1217" s="1137"/>
      <c r="D1217" s="948"/>
      <c r="E1217" s="900" t="s">
        <v>608</v>
      </c>
      <c r="F1217" s="901"/>
      <c r="G1217" s="901"/>
      <c r="H1217" s="902"/>
      <c r="I1217" s="906" t="s">
        <v>608</v>
      </c>
      <c r="J1217" s="937"/>
      <c r="K1217" s="907"/>
      <c r="L1217" s="907"/>
      <c r="M1217" s="908"/>
      <c r="N1217" s="932" t="s">
        <v>608</v>
      </c>
      <c r="O1217" s="912"/>
      <c r="P1217" s="912"/>
      <c r="Q1217" s="913"/>
    </row>
    <row r="1218" spans="1:17">
      <c r="A1218" s="1124"/>
      <c r="B1218" s="1130"/>
      <c r="C1218" s="1137"/>
      <c r="D1218" s="948"/>
      <c r="E1218" s="900" t="s">
        <v>608</v>
      </c>
      <c r="F1218" s="901"/>
      <c r="G1218" s="901"/>
      <c r="H1218" s="902"/>
      <c r="I1218" s="906" t="s">
        <v>608</v>
      </c>
      <c r="J1218" s="937"/>
      <c r="K1218" s="907"/>
      <c r="L1218" s="907"/>
      <c r="M1218" s="908"/>
      <c r="N1218" s="932" t="s">
        <v>608</v>
      </c>
      <c r="O1218" s="912"/>
      <c r="P1218" s="912"/>
      <c r="Q1218" s="913"/>
    </row>
    <row r="1219" spans="1:17" ht="15.75" thickBot="1">
      <c r="A1219" s="1132"/>
      <c r="B1219" s="1134"/>
      <c r="C1219" s="1138"/>
      <c r="D1219" s="972"/>
      <c r="E1219" s="903" t="s">
        <v>608</v>
      </c>
      <c r="F1219" s="904"/>
      <c r="G1219" s="904"/>
      <c r="H1219" s="905"/>
      <c r="I1219" s="909" t="s">
        <v>608</v>
      </c>
      <c r="J1219" s="938"/>
      <c r="K1219" s="910"/>
      <c r="L1219" s="910"/>
      <c r="M1219" s="911"/>
      <c r="N1219" s="933" t="s">
        <v>608</v>
      </c>
      <c r="O1219" s="914"/>
      <c r="P1219" s="914"/>
      <c r="Q1219" s="915"/>
    </row>
    <row r="1220" spans="1:17" ht="22.5" customHeight="1" thickBot="1">
      <c r="A1220" s="1092"/>
      <c r="B1220" s="1163" t="s">
        <v>844</v>
      </c>
      <c r="C1220" s="1164"/>
      <c r="D1220" s="1093">
        <f>SUM(D1120:D1219)</f>
        <v>0</v>
      </c>
      <c r="E1220" s="1165"/>
      <c r="F1220" s="1166"/>
      <c r="G1220" s="1166"/>
      <c r="H1220" s="1166"/>
      <c r="I1220" s="1166"/>
      <c r="J1220" s="1166"/>
      <c r="K1220" s="1166"/>
      <c r="L1220" s="1166"/>
      <c r="M1220" s="1166"/>
      <c r="N1220" s="1166"/>
      <c r="O1220" s="1166"/>
      <c r="P1220" s="1166"/>
      <c r="Q1220" s="1167"/>
    </row>
    <row r="1221" spans="1:17">
      <c r="A1221" s="1037"/>
      <c r="B1221" s="1038"/>
      <c r="C1221" s="1038"/>
      <c r="D1221" s="1038"/>
      <c r="E1221" s="1039"/>
      <c r="F1221" s="1039"/>
      <c r="G1221" s="1039"/>
      <c r="H1221" s="1039"/>
      <c r="I1221" s="1040"/>
      <c r="J1221" s="1040"/>
      <c r="K1221" s="1040"/>
      <c r="L1221" s="1040"/>
      <c r="M1221" s="1040"/>
      <c r="N1221" s="1041"/>
      <c r="O1221" s="1041"/>
      <c r="P1221" s="1041"/>
      <c r="Q1221" s="1041"/>
    </row>
    <row r="1222" spans="1:17" ht="78" customHeight="1" thickBot="1">
      <c r="A1222" s="1139" t="s">
        <v>809</v>
      </c>
      <c r="B1222" s="1140"/>
      <c r="C1222" s="1141"/>
      <c r="D1222" s="1140"/>
      <c r="E1222" s="1140"/>
      <c r="F1222" s="1140"/>
      <c r="G1222" s="1140"/>
      <c r="H1222" s="1140"/>
      <c r="I1222" s="1140"/>
      <c r="J1222" s="1140"/>
      <c r="K1222" s="1140"/>
      <c r="L1222" s="1140"/>
      <c r="M1222" s="1140"/>
      <c r="N1222" s="1140"/>
      <c r="O1222" s="1140"/>
      <c r="P1222" s="1140"/>
      <c r="Q1222" s="1142"/>
    </row>
    <row r="1223" spans="1:17" ht="28.5" customHeight="1">
      <c r="A1223" s="1131" t="s">
        <v>569</v>
      </c>
      <c r="B1223" s="1160" t="s">
        <v>689</v>
      </c>
      <c r="C1223" s="1135" t="s">
        <v>607</v>
      </c>
      <c r="D1223" s="1147" t="s">
        <v>720</v>
      </c>
      <c r="E1223" s="1149" t="s">
        <v>690</v>
      </c>
      <c r="F1223" s="1150"/>
      <c r="G1223" s="1150"/>
      <c r="H1223" s="1151"/>
      <c r="I1223" s="1149" t="s">
        <v>692</v>
      </c>
      <c r="J1223" s="1152"/>
      <c r="K1223" s="1150"/>
      <c r="L1223" s="1150"/>
      <c r="M1223" s="1151"/>
      <c r="N1223" s="1152" t="s">
        <v>693</v>
      </c>
      <c r="O1223" s="1150"/>
      <c r="P1223" s="1150"/>
      <c r="Q1223" s="1151"/>
    </row>
    <row r="1224" spans="1:17" ht="90.75" customHeight="1" thickBot="1">
      <c r="A1224" s="1132"/>
      <c r="B1224" s="1161"/>
      <c r="C1224" s="1158"/>
      <c r="D1224" s="1148"/>
      <c r="E1224" s="928" t="s">
        <v>721</v>
      </c>
      <c r="F1224" s="924" t="s">
        <v>737</v>
      </c>
      <c r="G1224" s="924" t="s">
        <v>722</v>
      </c>
      <c r="H1224" s="929" t="s">
        <v>691</v>
      </c>
      <c r="I1224" s="934" t="s">
        <v>723</v>
      </c>
      <c r="J1224" s="925" t="s">
        <v>738</v>
      </c>
      <c r="K1224" s="925" t="s">
        <v>724</v>
      </c>
      <c r="L1224" s="925" t="s">
        <v>736</v>
      </c>
      <c r="M1224" s="935" t="s">
        <v>691</v>
      </c>
      <c r="N1224" s="930" t="s">
        <v>725</v>
      </c>
      <c r="O1224" s="926" t="s">
        <v>716</v>
      </c>
      <c r="P1224" s="926" t="s">
        <v>717</v>
      </c>
      <c r="Q1224" s="927" t="s">
        <v>694</v>
      </c>
    </row>
    <row r="1225" spans="1:17">
      <c r="A1225" s="1153">
        <v>1</v>
      </c>
      <c r="B1225" s="1126" t="s">
        <v>695</v>
      </c>
      <c r="C1225" s="1162" t="s">
        <v>808</v>
      </c>
      <c r="D1225" s="961"/>
      <c r="E1225" s="916" t="s">
        <v>608</v>
      </c>
      <c r="F1225" s="917"/>
      <c r="G1225" s="917"/>
      <c r="H1225" s="918"/>
      <c r="I1225" s="919" t="s">
        <v>608</v>
      </c>
      <c r="J1225" s="936"/>
      <c r="K1225" s="920"/>
      <c r="L1225" s="920"/>
      <c r="M1225" s="921"/>
      <c r="N1225" s="931" t="s">
        <v>608</v>
      </c>
      <c r="O1225" s="922"/>
      <c r="P1225" s="922"/>
      <c r="Q1225" s="923"/>
    </row>
    <row r="1226" spans="1:17">
      <c r="A1226" s="1124"/>
      <c r="B1226" s="1126"/>
      <c r="C1226" s="1137"/>
      <c r="D1226" s="948"/>
      <c r="E1226" s="900" t="s">
        <v>608</v>
      </c>
      <c r="F1226" s="901"/>
      <c r="G1226" s="901"/>
      <c r="H1226" s="902"/>
      <c r="I1226" s="906" t="s">
        <v>608</v>
      </c>
      <c r="J1226" s="937"/>
      <c r="K1226" s="907"/>
      <c r="L1226" s="907"/>
      <c r="M1226" s="908"/>
      <c r="N1226" s="932" t="s">
        <v>608</v>
      </c>
      <c r="O1226" s="912"/>
      <c r="P1226" s="912"/>
      <c r="Q1226" s="913"/>
    </row>
    <row r="1227" spans="1:17">
      <c r="A1227" s="1124"/>
      <c r="B1227" s="1126"/>
      <c r="C1227" s="1137"/>
      <c r="D1227" s="948"/>
      <c r="E1227" s="900" t="s">
        <v>608</v>
      </c>
      <c r="F1227" s="901"/>
      <c r="G1227" s="901"/>
      <c r="H1227" s="902"/>
      <c r="I1227" s="906" t="s">
        <v>608</v>
      </c>
      <c r="J1227" s="937"/>
      <c r="K1227" s="907"/>
      <c r="L1227" s="907"/>
      <c r="M1227" s="908"/>
      <c r="N1227" s="932" t="s">
        <v>608</v>
      </c>
      <c r="O1227" s="912"/>
      <c r="P1227" s="912"/>
      <c r="Q1227" s="913"/>
    </row>
    <row r="1228" spans="1:17">
      <c r="A1228" s="1124"/>
      <c r="B1228" s="1126"/>
      <c r="C1228" s="1137"/>
      <c r="D1228" s="948"/>
      <c r="E1228" s="900" t="s">
        <v>608</v>
      </c>
      <c r="F1228" s="901"/>
      <c r="G1228" s="901"/>
      <c r="H1228" s="902"/>
      <c r="I1228" s="906" t="s">
        <v>608</v>
      </c>
      <c r="J1228" s="937"/>
      <c r="K1228" s="907"/>
      <c r="L1228" s="907"/>
      <c r="M1228" s="908"/>
      <c r="N1228" s="932" t="s">
        <v>608</v>
      </c>
      <c r="O1228" s="912"/>
      <c r="P1228" s="912"/>
      <c r="Q1228" s="913"/>
    </row>
    <row r="1229" spans="1:17" ht="15.75" thickBot="1">
      <c r="A1229" s="1124"/>
      <c r="B1229" s="1127"/>
      <c r="C1229" s="1137"/>
      <c r="D1229" s="972"/>
      <c r="E1229" s="903" t="s">
        <v>608</v>
      </c>
      <c r="F1229" s="904"/>
      <c r="G1229" s="904"/>
      <c r="H1229" s="905"/>
      <c r="I1229" s="909" t="s">
        <v>608</v>
      </c>
      <c r="J1229" s="938"/>
      <c r="K1229" s="910"/>
      <c r="L1229" s="910"/>
      <c r="M1229" s="911"/>
      <c r="N1229" s="933" t="s">
        <v>608</v>
      </c>
      <c r="O1229" s="914"/>
      <c r="P1229" s="914"/>
      <c r="Q1229" s="915"/>
    </row>
    <row r="1230" spans="1:17">
      <c r="A1230" s="1124">
        <v>2</v>
      </c>
      <c r="B1230" s="1125" t="s">
        <v>696</v>
      </c>
      <c r="C1230" s="1137"/>
      <c r="D1230" s="961"/>
      <c r="E1230" s="900" t="s">
        <v>608</v>
      </c>
      <c r="F1230" s="901"/>
      <c r="G1230" s="901"/>
      <c r="H1230" s="902"/>
      <c r="I1230" s="906" t="s">
        <v>608</v>
      </c>
      <c r="J1230" s="937"/>
      <c r="K1230" s="907"/>
      <c r="L1230" s="907"/>
      <c r="M1230" s="908"/>
      <c r="N1230" s="932" t="s">
        <v>608</v>
      </c>
      <c r="O1230" s="912"/>
      <c r="P1230" s="912"/>
      <c r="Q1230" s="913"/>
    </row>
    <row r="1231" spans="1:17">
      <c r="A1231" s="1124"/>
      <c r="B1231" s="1126"/>
      <c r="C1231" s="1137"/>
      <c r="D1231" s="948"/>
      <c r="E1231" s="900"/>
      <c r="F1231" s="901"/>
      <c r="G1231" s="901"/>
      <c r="H1231" s="902"/>
      <c r="I1231" s="906" t="s">
        <v>608</v>
      </c>
      <c r="J1231" s="937"/>
      <c r="K1231" s="907"/>
      <c r="L1231" s="907"/>
      <c r="M1231" s="908"/>
      <c r="N1231" s="932" t="s">
        <v>608</v>
      </c>
      <c r="O1231" s="912"/>
      <c r="P1231" s="912"/>
      <c r="Q1231" s="913"/>
    </row>
    <row r="1232" spans="1:17">
      <c r="A1232" s="1124"/>
      <c r="B1232" s="1126"/>
      <c r="C1232" s="1137"/>
      <c r="D1232" s="948"/>
      <c r="E1232" s="900" t="s">
        <v>608</v>
      </c>
      <c r="F1232" s="901"/>
      <c r="G1232" s="901"/>
      <c r="H1232" s="902"/>
      <c r="I1232" s="906" t="s">
        <v>608</v>
      </c>
      <c r="J1232" s="937"/>
      <c r="K1232" s="907"/>
      <c r="L1232" s="907"/>
      <c r="M1232" s="908"/>
      <c r="N1232" s="932" t="s">
        <v>608</v>
      </c>
      <c r="O1232" s="912"/>
      <c r="P1232" s="912"/>
      <c r="Q1232" s="913"/>
    </row>
    <row r="1233" spans="1:17">
      <c r="A1233" s="1124"/>
      <c r="B1233" s="1126"/>
      <c r="C1233" s="1137"/>
      <c r="D1233" s="948"/>
      <c r="E1233" s="900" t="s">
        <v>608</v>
      </c>
      <c r="F1233" s="901"/>
      <c r="G1233" s="901"/>
      <c r="H1233" s="902"/>
      <c r="I1233" s="906" t="s">
        <v>608</v>
      </c>
      <c r="J1233" s="937"/>
      <c r="K1233" s="907"/>
      <c r="L1233" s="907"/>
      <c r="M1233" s="908"/>
      <c r="N1233" s="932" t="s">
        <v>608</v>
      </c>
      <c r="O1233" s="912"/>
      <c r="P1233" s="912"/>
      <c r="Q1233" s="913"/>
    </row>
    <row r="1234" spans="1:17" ht="15.75" thickBot="1">
      <c r="A1234" s="1124"/>
      <c r="B1234" s="1127"/>
      <c r="C1234" s="1137"/>
      <c r="D1234" s="972"/>
      <c r="E1234" s="903" t="s">
        <v>608</v>
      </c>
      <c r="F1234" s="904"/>
      <c r="G1234" s="904"/>
      <c r="H1234" s="905"/>
      <c r="I1234" s="909" t="s">
        <v>608</v>
      </c>
      <c r="J1234" s="938"/>
      <c r="K1234" s="910"/>
      <c r="L1234" s="910"/>
      <c r="M1234" s="911"/>
      <c r="N1234" s="933" t="s">
        <v>608</v>
      </c>
      <c r="O1234" s="914"/>
      <c r="P1234" s="914"/>
      <c r="Q1234" s="915"/>
    </row>
    <row r="1235" spans="1:17">
      <c r="A1235" s="1124">
        <v>3</v>
      </c>
      <c r="B1235" s="1125" t="s">
        <v>697</v>
      </c>
      <c r="C1235" s="1137"/>
      <c r="D1235" s="961"/>
      <c r="E1235" s="900" t="s">
        <v>608</v>
      </c>
      <c r="F1235" s="901"/>
      <c r="G1235" s="901"/>
      <c r="H1235" s="902"/>
      <c r="I1235" s="906" t="s">
        <v>608</v>
      </c>
      <c r="J1235" s="937"/>
      <c r="K1235" s="907"/>
      <c r="L1235" s="907"/>
      <c r="M1235" s="908"/>
      <c r="N1235" s="932" t="s">
        <v>608</v>
      </c>
      <c r="O1235" s="912"/>
      <c r="P1235" s="912"/>
      <c r="Q1235" s="913"/>
    </row>
    <row r="1236" spans="1:17">
      <c r="A1236" s="1124"/>
      <c r="B1236" s="1126"/>
      <c r="C1236" s="1137"/>
      <c r="D1236" s="948"/>
      <c r="E1236" s="900" t="s">
        <v>608</v>
      </c>
      <c r="F1236" s="901"/>
      <c r="G1236" s="901"/>
      <c r="H1236" s="902"/>
      <c r="I1236" s="906" t="s">
        <v>608</v>
      </c>
      <c r="J1236" s="937"/>
      <c r="K1236" s="907"/>
      <c r="L1236" s="907"/>
      <c r="M1236" s="908"/>
      <c r="N1236" s="932" t="s">
        <v>608</v>
      </c>
      <c r="O1236" s="912"/>
      <c r="P1236" s="912"/>
      <c r="Q1236" s="913"/>
    </row>
    <row r="1237" spans="1:17">
      <c r="A1237" s="1124"/>
      <c r="B1237" s="1126"/>
      <c r="C1237" s="1137"/>
      <c r="D1237" s="948"/>
      <c r="E1237" s="900" t="s">
        <v>608</v>
      </c>
      <c r="F1237" s="901"/>
      <c r="G1237" s="901"/>
      <c r="H1237" s="902"/>
      <c r="I1237" s="906" t="s">
        <v>608</v>
      </c>
      <c r="J1237" s="937"/>
      <c r="K1237" s="907"/>
      <c r="L1237" s="907"/>
      <c r="M1237" s="908"/>
      <c r="N1237" s="932" t="s">
        <v>608</v>
      </c>
      <c r="O1237" s="912"/>
      <c r="P1237" s="912"/>
      <c r="Q1237" s="913"/>
    </row>
    <row r="1238" spans="1:17">
      <c r="A1238" s="1124"/>
      <c r="B1238" s="1126"/>
      <c r="C1238" s="1137"/>
      <c r="D1238" s="948"/>
      <c r="E1238" s="900" t="s">
        <v>608</v>
      </c>
      <c r="F1238" s="901"/>
      <c r="G1238" s="901"/>
      <c r="H1238" s="902"/>
      <c r="I1238" s="906" t="s">
        <v>608</v>
      </c>
      <c r="J1238" s="937"/>
      <c r="K1238" s="907"/>
      <c r="L1238" s="907"/>
      <c r="M1238" s="908"/>
      <c r="N1238" s="932" t="s">
        <v>608</v>
      </c>
      <c r="O1238" s="912"/>
      <c r="P1238" s="912"/>
      <c r="Q1238" s="913"/>
    </row>
    <row r="1239" spans="1:17" ht="15.75" thickBot="1">
      <c r="A1239" s="1124"/>
      <c r="B1239" s="1127"/>
      <c r="C1239" s="1137"/>
      <c r="D1239" s="972"/>
      <c r="E1239" s="903" t="s">
        <v>608</v>
      </c>
      <c r="F1239" s="904"/>
      <c r="G1239" s="904"/>
      <c r="H1239" s="905"/>
      <c r="I1239" s="909" t="s">
        <v>608</v>
      </c>
      <c r="J1239" s="938"/>
      <c r="K1239" s="910"/>
      <c r="L1239" s="910"/>
      <c r="M1239" s="911"/>
      <c r="N1239" s="933" t="s">
        <v>608</v>
      </c>
      <c r="O1239" s="914"/>
      <c r="P1239" s="914"/>
      <c r="Q1239" s="915"/>
    </row>
    <row r="1240" spans="1:17">
      <c r="A1240" s="1124">
        <v>4</v>
      </c>
      <c r="B1240" s="1129" t="s">
        <v>698</v>
      </c>
      <c r="C1240" s="1137"/>
      <c r="D1240" s="961"/>
      <c r="E1240" s="900" t="s">
        <v>608</v>
      </c>
      <c r="F1240" s="901"/>
      <c r="G1240" s="901"/>
      <c r="H1240" s="902"/>
      <c r="I1240" s="906" t="s">
        <v>608</v>
      </c>
      <c r="J1240" s="937"/>
      <c r="K1240" s="907"/>
      <c r="L1240" s="907"/>
      <c r="M1240" s="908"/>
      <c r="N1240" s="932" t="s">
        <v>608</v>
      </c>
      <c r="O1240" s="912"/>
      <c r="P1240" s="912"/>
      <c r="Q1240" s="913"/>
    </row>
    <row r="1241" spans="1:17">
      <c r="A1241" s="1124"/>
      <c r="B1241" s="1130"/>
      <c r="C1241" s="1137"/>
      <c r="D1241" s="948"/>
      <c r="E1241" s="900"/>
      <c r="F1241" s="901"/>
      <c r="G1241" s="901"/>
      <c r="H1241" s="902"/>
      <c r="I1241" s="906" t="s">
        <v>608</v>
      </c>
      <c r="J1241" s="937"/>
      <c r="K1241" s="907"/>
      <c r="L1241" s="907"/>
      <c r="M1241" s="908"/>
      <c r="N1241" s="932" t="s">
        <v>608</v>
      </c>
      <c r="O1241" s="912"/>
      <c r="P1241" s="912"/>
      <c r="Q1241" s="913"/>
    </row>
    <row r="1242" spans="1:17">
      <c r="A1242" s="1124"/>
      <c r="B1242" s="1130"/>
      <c r="C1242" s="1137"/>
      <c r="D1242" s="948"/>
      <c r="E1242" s="900" t="s">
        <v>608</v>
      </c>
      <c r="F1242" s="901"/>
      <c r="G1242" s="901"/>
      <c r="H1242" s="902"/>
      <c r="I1242" s="906" t="s">
        <v>608</v>
      </c>
      <c r="J1242" s="937"/>
      <c r="K1242" s="907"/>
      <c r="L1242" s="907"/>
      <c r="M1242" s="908"/>
      <c r="N1242" s="932" t="s">
        <v>608</v>
      </c>
      <c r="O1242" s="912"/>
      <c r="P1242" s="912"/>
      <c r="Q1242" s="913"/>
    </row>
    <row r="1243" spans="1:17">
      <c r="A1243" s="1124"/>
      <c r="B1243" s="1130"/>
      <c r="C1243" s="1137"/>
      <c r="D1243" s="948"/>
      <c r="E1243" s="900" t="s">
        <v>608</v>
      </c>
      <c r="F1243" s="901"/>
      <c r="G1243" s="901"/>
      <c r="H1243" s="902"/>
      <c r="I1243" s="906" t="s">
        <v>608</v>
      </c>
      <c r="J1243" s="937"/>
      <c r="K1243" s="907"/>
      <c r="L1243" s="907"/>
      <c r="M1243" s="908"/>
      <c r="N1243" s="932" t="s">
        <v>608</v>
      </c>
      <c r="O1243" s="912"/>
      <c r="P1243" s="912"/>
      <c r="Q1243" s="913"/>
    </row>
    <row r="1244" spans="1:17" ht="15.75" thickBot="1">
      <c r="A1244" s="1124"/>
      <c r="B1244" s="1159"/>
      <c r="C1244" s="1137"/>
      <c r="D1244" s="972"/>
      <c r="E1244" s="903" t="s">
        <v>608</v>
      </c>
      <c r="F1244" s="904"/>
      <c r="G1244" s="904"/>
      <c r="H1244" s="905"/>
      <c r="I1244" s="909" t="s">
        <v>608</v>
      </c>
      <c r="J1244" s="938"/>
      <c r="K1244" s="910"/>
      <c r="L1244" s="910"/>
      <c r="M1244" s="911"/>
      <c r="N1244" s="933" t="s">
        <v>608</v>
      </c>
      <c r="O1244" s="914"/>
      <c r="P1244" s="914"/>
      <c r="Q1244" s="915"/>
    </row>
    <row r="1245" spans="1:17">
      <c r="A1245" s="1124">
        <v>5</v>
      </c>
      <c r="B1245" s="1125" t="s">
        <v>699</v>
      </c>
      <c r="C1245" s="1137"/>
      <c r="D1245" s="961"/>
      <c r="E1245" s="900" t="s">
        <v>608</v>
      </c>
      <c r="F1245" s="901"/>
      <c r="G1245" s="901"/>
      <c r="H1245" s="902"/>
      <c r="I1245" s="906" t="s">
        <v>608</v>
      </c>
      <c r="J1245" s="937"/>
      <c r="K1245" s="907"/>
      <c r="L1245" s="907"/>
      <c r="M1245" s="908"/>
      <c r="N1245" s="932" t="s">
        <v>608</v>
      </c>
      <c r="O1245" s="912"/>
      <c r="P1245" s="912"/>
      <c r="Q1245" s="913"/>
    </row>
    <row r="1246" spans="1:17">
      <c r="A1246" s="1124"/>
      <c r="B1246" s="1126"/>
      <c r="C1246" s="1137"/>
      <c r="D1246" s="948"/>
      <c r="E1246" s="900"/>
      <c r="F1246" s="901"/>
      <c r="G1246" s="901"/>
      <c r="H1246" s="902"/>
      <c r="I1246" s="906" t="s">
        <v>608</v>
      </c>
      <c r="J1246" s="937"/>
      <c r="K1246" s="907"/>
      <c r="L1246" s="907"/>
      <c r="M1246" s="908"/>
      <c r="N1246" s="932" t="s">
        <v>608</v>
      </c>
      <c r="O1246" s="912"/>
      <c r="P1246" s="912"/>
      <c r="Q1246" s="913"/>
    </row>
    <row r="1247" spans="1:17">
      <c r="A1247" s="1124"/>
      <c r="B1247" s="1126"/>
      <c r="C1247" s="1137"/>
      <c r="D1247" s="948"/>
      <c r="E1247" s="900" t="s">
        <v>608</v>
      </c>
      <c r="F1247" s="901"/>
      <c r="G1247" s="901"/>
      <c r="H1247" s="902"/>
      <c r="I1247" s="906" t="s">
        <v>608</v>
      </c>
      <c r="J1247" s="937"/>
      <c r="K1247" s="907"/>
      <c r="L1247" s="907"/>
      <c r="M1247" s="908"/>
      <c r="N1247" s="932" t="s">
        <v>608</v>
      </c>
      <c r="O1247" s="912"/>
      <c r="P1247" s="912"/>
      <c r="Q1247" s="913"/>
    </row>
    <row r="1248" spans="1:17">
      <c r="A1248" s="1124"/>
      <c r="B1248" s="1126"/>
      <c r="C1248" s="1137"/>
      <c r="D1248" s="948"/>
      <c r="E1248" s="900" t="s">
        <v>608</v>
      </c>
      <c r="F1248" s="901"/>
      <c r="G1248" s="901"/>
      <c r="H1248" s="902"/>
      <c r="I1248" s="906" t="s">
        <v>608</v>
      </c>
      <c r="J1248" s="937"/>
      <c r="K1248" s="907"/>
      <c r="L1248" s="907"/>
      <c r="M1248" s="908"/>
      <c r="N1248" s="932" t="s">
        <v>608</v>
      </c>
      <c r="O1248" s="912"/>
      <c r="P1248" s="912"/>
      <c r="Q1248" s="913"/>
    </row>
    <row r="1249" spans="1:17" ht="15.75" thickBot="1">
      <c r="A1249" s="1124"/>
      <c r="B1249" s="1127"/>
      <c r="C1249" s="1137"/>
      <c r="D1249" s="972"/>
      <c r="E1249" s="903" t="s">
        <v>608</v>
      </c>
      <c r="F1249" s="904"/>
      <c r="G1249" s="904"/>
      <c r="H1249" s="905"/>
      <c r="I1249" s="909" t="s">
        <v>608</v>
      </c>
      <c r="J1249" s="938"/>
      <c r="K1249" s="910"/>
      <c r="L1249" s="910"/>
      <c r="M1249" s="911"/>
      <c r="N1249" s="933" t="s">
        <v>608</v>
      </c>
      <c r="O1249" s="914"/>
      <c r="P1249" s="914"/>
      <c r="Q1249" s="915"/>
    </row>
    <row r="1250" spans="1:17">
      <c r="A1250" s="1124">
        <v>6</v>
      </c>
      <c r="B1250" s="1125" t="s">
        <v>700</v>
      </c>
      <c r="C1250" s="1137"/>
      <c r="D1250" s="961"/>
      <c r="E1250" s="900" t="s">
        <v>608</v>
      </c>
      <c r="F1250" s="901"/>
      <c r="G1250" s="901"/>
      <c r="H1250" s="902"/>
      <c r="I1250" s="906" t="s">
        <v>608</v>
      </c>
      <c r="J1250" s="937"/>
      <c r="K1250" s="907"/>
      <c r="L1250" s="907"/>
      <c r="M1250" s="908"/>
      <c r="N1250" s="932" t="s">
        <v>608</v>
      </c>
      <c r="O1250" s="912"/>
      <c r="P1250" s="912"/>
      <c r="Q1250" s="913"/>
    </row>
    <row r="1251" spans="1:17">
      <c r="A1251" s="1124"/>
      <c r="B1251" s="1126"/>
      <c r="C1251" s="1137"/>
      <c r="D1251" s="948"/>
      <c r="E1251" s="900"/>
      <c r="F1251" s="901"/>
      <c r="G1251" s="901"/>
      <c r="H1251" s="902"/>
      <c r="I1251" s="906" t="s">
        <v>608</v>
      </c>
      <c r="J1251" s="937"/>
      <c r="K1251" s="907"/>
      <c r="L1251" s="907"/>
      <c r="M1251" s="908"/>
      <c r="N1251" s="932" t="s">
        <v>608</v>
      </c>
      <c r="O1251" s="912"/>
      <c r="P1251" s="912"/>
      <c r="Q1251" s="913"/>
    </row>
    <row r="1252" spans="1:17">
      <c r="A1252" s="1124"/>
      <c r="B1252" s="1126"/>
      <c r="C1252" s="1137"/>
      <c r="D1252" s="948"/>
      <c r="E1252" s="900" t="s">
        <v>608</v>
      </c>
      <c r="F1252" s="901"/>
      <c r="G1252" s="901"/>
      <c r="H1252" s="902"/>
      <c r="I1252" s="906" t="s">
        <v>608</v>
      </c>
      <c r="J1252" s="937"/>
      <c r="K1252" s="907"/>
      <c r="L1252" s="907"/>
      <c r="M1252" s="908"/>
      <c r="N1252" s="932" t="s">
        <v>608</v>
      </c>
      <c r="O1252" s="912"/>
      <c r="P1252" s="912"/>
      <c r="Q1252" s="913"/>
    </row>
    <row r="1253" spans="1:17">
      <c r="A1253" s="1124"/>
      <c r="B1253" s="1126"/>
      <c r="C1253" s="1137"/>
      <c r="D1253" s="948"/>
      <c r="E1253" s="900" t="s">
        <v>608</v>
      </c>
      <c r="F1253" s="901"/>
      <c r="G1253" s="901"/>
      <c r="H1253" s="902"/>
      <c r="I1253" s="906" t="s">
        <v>608</v>
      </c>
      <c r="J1253" s="937"/>
      <c r="K1253" s="907"/>
      <c r="L1253" s="907"/>
      <c r="M1253" s="908"/>
      <c r="N1253" s="932" t="s">
        <v>608</v>
      </c>
      <c r="O1253" s="912"/>
      <c r="P1253" s="912"/>
      <c r="Q1253" s="913"/>
    </row>
    <row r="1254" spans="1:17" ht="15.75" thickBot="1">
      <c r="A1254" s="1124"/>
      <c r="B1254" s="1127"/>
      <c r="C1254" s="1137"/>
      <c r="D1254" s="972"/>
      <c r="E1254" s="903" t="s">
        <v>608</v>
      </c>
      <c r="F1254" s="904"/>
      <c r="G1254" s="904"/>
      <c r="H1254" s="905"/>
      <c r="I1254" s="909" t="s">
        <v>608</v>
      </c>
      <c r="J1254" s="938"/>
      <c r="K1254" s="910"/>
      <c r="L1254" s="910"/>
      <c r="M1254" s="911"/>
      <c r="N1254" s="933" t="s">
        <v>608</v>
      </c>
      <c r="O1254" s="914"/>
      <c r="P1254" s="914"/>
      <c r="Q1254" s="915"/>
    </row>
    <row r="1255" spans="1:17">
      <c r="A1255" s="1124">
        <v>7</v>
      </c>
      <c r="B1255" s="1125" t="s">
        <v>701</v>
      </c>
      <c r="C1255" s="1137"/>
      <c r="D1255" s="961"/>
      <c r="E1255" s="900" t="s">
        <v>608</v>
      </c>
      <c r="F1255" s="901"/>
      <c r="G1255" s="901"/>
      <c r="H1255" s="902"/>
      <c r="I1255" s="906" t="s">
        <v>608</v>
      </c>
      <c r="J1255" s="937"/>
      <c r="K1255" s="907"/>
      <c r="L1255" s="907"/>
      <c r="M1255" s="908"/>
      <c r="N1255" s="932" t="s">
        <v>608</v>
      </c>
      <c r="O1255" s="912"/>
      <c r="P1255" s="912"/>
      <c r="Q1255" s="913"/>
    </row>
    <row r="1256" spans="1:17">
      <c r="A1256" s="1124"/>
      <c r="B1256" s="1126"/>
      <c r="C1256" s="1137"/>
      <c r="D1256" s="948"/>
      <c r="E1256" s="900"/>
      <c r="F1256" s="901"/>
      <c r="G1256" s="901"/>
      <c r="H1256" s="902"/>
      <c r="I1256" s="906" t="s">
        <v>608</v>
      </c>
      <c r="J1256" s="937"/>
      <c r="K1256" s="907"/>
      <c r="L1256" s="907"/>
      <c r="M1256" s="908"/>
      <c r="N1256" s="932" t="s">
        <v>608</v>
      </c>
      <c r="O1256" s="912"/>
      <c r="P1256" s="912"/>
      <c r="Q1256" s="913"/>
    </row>
    <row r="1257" spans="1:17">
      <c r="A1257" s="1124"/>
      <c r="B1257" s="1126"/>
      <c r="C1257" s="1137"/>
      <c r="D1257" s="948"/>
      <c r="E1257" s="900" t="s">
        <v>608</v>
      </c>
      <c r="F1257" s="901"/>
      <c r="G1257" s="901"/>
      <c r="H1257" s="902"/>
      <c r="I1257" s="906" t="s">
        <v>608</v>
      </c>
      <c r="J1257" s="937"/>
      <c r="K1257" s="907"/>
      <c r="L1257" s="907"/>
      <c r="M1257" s="908"/>
      <c r="N1257" s="932" t="s">
        <v>608</v>
      </c>
      <c r="O1257" s="912"/>
      <c r="P1257" s="912"/>
      <c r="Q1257" s="913"/>
    </row>
    <row r="1258" spans="1:17">
      <c r="A1258" s="1124"/>
      <c r="B1258" s="1126"/>
      <c r="C1258" s="1137"/>
      <c r="D1258" s="948"/>
      <c r="E1258" s="900" t="s">
        <v>608</v>
      </c>
      <c r="F1258" s="901"/>
      <c r="G1258" s="901"/>
      <c r="H1258" s="902"/>
      <c r="I1258" s="906" t="s">
        <v>608</v>
      </c>
      <c r="J1258" s="937"/>
      <c r="K1258" s="907"/>
      <c r="L1258" s="907"/>
      <c r="M1258" s="908"/>
      <c r="N1258" s="932" t="s">
        <v>608</v>
      </c>
      <c r="O1258" s="912"/>
      <c r="P1258" s="912"/>
      <c r="Q1258" s="913"/>
    </row>
    <row r="1259" spans="1:17" ht="15.75" thickBot="1">
      <c r="A1259" s="1124"/>
      <c r="B1259" s="1127"/>
      <c r="C1259" s="1137"/>
      <c r="D1259" s="972"/>
      <c r="E1259" s="903" t="s">
        <v>608</v>
      </c>
      <c r="F1259" s="904"/>
      <c r="G1259" s="904"/>
      <c r="H1259" s="905"/>
      <c r="I1259" s="909" t="s">
        <v>608</v>
      </c>
      <c r="J1259" s="938"/>
      <c r="K1259" s="910"/>
      <c r="L1259" s="910"/>
      <c r="M1259" s="911"/>
      <c r="N1259" s="933" t="s">
        <v>608</v>
      </c>
      <c r="O1259" s="914"/>
      <c r="P1259" s="914"/>
      <c r="Q1259" s="915"/>
    </row>
    <row r="1260" spans="1:17">
      <c r="A1260" s="1124">
        <v>8</v>
      </c>
      <c r="B1260" s="1129" t="s">
        <v>702</v>
      </c>
      <c r="C1260" s="1137"/>
      <c r="D1260" s="961"/>
      <c r="E1260" s="900" t="s">
        <v>608</v>
      </c>
      <c r="F1260" s="901"/>
      <c r="G1260" s="901"/>
      <c r="H1260" s="902"/>
      <c r="I1260" s="906" t="s">
        <v>608</v>
      </c>
      <c r="J1260" s="937"/>
      <c r="K1260" s="907"/>
      <c r="L1260" s="907"/>
      <c r="M1260" s="908"/>
      <c r="N1260" s="932" t="s">
        <v>608</v>
      </c>
      <c r="O1260" s="912"/>
      <c r="P1260" s="912"/>
      <c r="Q1260" s="913"/>
    </row>
    <row r="1261" spans="1:17">
      <c r="A1261" s="1124"/>
      <c r="B1261" s="1130"/>
      <c r="C1261" s="1137"/>
      <c r="D1261" s="948"/>
      <c r="E1261" s="900" t="s">
        <v>608</v>
      </c>
      <c r="F1261" s="901"/>
      <c r="G1261" s="901"/>
      <c r="H1261" s="902"/>
      <c r="I1261" s="906" t="s">
        <v>608</v>
      </c>
      <c r="J1261" s="937"/>
      <c r="K1261" s="907"/>
      <c r="L1261" s="907"/>
      <c r="M1261" s="908"/>
      <c r="N1261" s="932" t="s">
        <v>608</v>
      </c>
      <c r="O1261" s="912"/>
      <c r="P1261" s="912"/>
      <c r="Q1261" s="913"/>
    </row>
    <row r="1262" spans="1:17">
      <c r="A1262" s="1124"/>
      <c r="B1262" s="1130"/>
      <c r="C1262" s="1137"/>
      <c r="D1262" s="948"/>
      <c r="E1262" s="900" t="s">
        <v>608</v>
      </c>
      <c r="F1262" s="901"/>
      <c r="G1262" s="901"/>
      <c r="H1262" s="902"/>
      <c r="I1262" s="906" t="s">
        <v>608</v>
      </c>
      <c r="J1262" s="937"/>
      <c r="K1262" s="907"/>
      <c r="L1262" s="907"/>
      <c r="M1262" s="908"/>
      <c r="N1262" s="932" t="s">
        <v>608</v>
      </c>
      <c r="O1262" s="912"/>
      <c r="P1262" s="912"/>
      <c r="Q1262" s="913"/>
    </row>
    <row r="1263" spans="1:17">
      <c r="A1263" s="1124"/>
      <c r="B1263" s="1130"/>
      <c r="C1263" s="1137"/>
      <c r="D1263" s="948"/>
      <c r="E1263" s="900" t="s">
        <v>608</v>
      </c>
      <c r="F1263" s="901"/>
      <c r="G1263" s="901"/>
      <c r="H1263" s="902"/>
      <c r="I1263" s="906" t="s">
        <v>608</v>
      </c>
      <c r="J1263" s="937"/>
      <c r="K1263" s="907"/>
      <c r="L1263" s="907"/>
      <c r="M1263" s="908"/>
      <c r="N1263" s="932" t="s">
        <v>608</v>
      </c>
      <c r="O1263" s="912"/>
      <c r="P1263" s="912"/>
      <c r="Q1263" s="913"/>
    </row>
    <row r="1264" spans="1:17" ht="15.75" thickBot="1">
      <c r="A1264" s="1124"/>
      <c r="B1264" s="1159"/>
      <c r="C1264" s="1137"/>
      <c r="D1264" s="972"/>
      <c r="E1264" s="903" t="s">
        <v>608</v>
      </c>
      <c r="F1264" s="904"/>
      <c r="G1264" s="904"/>
      <c r="H1264" s="905"/>
      <c r="I1264" s="909" t="s">
        <v>608</v>
      </c>
      <c r="J1264" s="938"/>
      <c r="K1264" s="910"/>
      <c r="L1264" s="910"/>
      <c r="M1264" s="911"/>
      <c r="N1264" s="933" t="s">
        <v>608</v>
      </c>
      <c r="O1264" s="914"/>
      <c r="P1264" s="914"/>
      <c r="Q1264" s="915"/>
    </row>
    <row r="1265" spans="1:17">
      <c r="A1265" s="1124">
        <v>9</v>
      </c>
      <c r="B1265" s="1129" t="s">
        <v>703</v>
      </c>
      <c r="C1265" s="1137"/>
      <c r="D1265" s="961"/>
      <c r="E1265" s="900" t="s">
        <v>608</v>
      </c>
      <c r="F1265" s="901"/>
      <c r="G1265" s="901"/>
      <c r="H1265" s="902"/>
      <c r="I1265" s="906" t="s">
        <v>608</v>
      </c>
      <c r="J1265" s="937"/>
      <c r="K1265" s="907"/>
      <c r="L1265" s="907"/>
      <c r="M1265" s="908"/>
      <c r="N1265" s="932" t="s">
        <v>608</v>
      </c>
      <c r="O1265" s="912"/>
      <c r="P1265" s="912"/>
      <c r="Q1265" s="913"/>
    </row>
    <row r="1266" spans="1:17">
      <c r="A1266" s="1124"/>
      <c r="B1266" s="1130"/>
      <c r="C1266" s="1137"/>
      <c r="D1266" s="948"/>
      <c r="E1266" s="900" t="s">
        <v>608</v>
      </c>
      <c r="F1266" s="901"/>
      <c r="G1266" s="901"/>
      <c r="H1266" s="902"/>
      <c r="I1266" s="906" t="s">
        <v>608</v>
      </c>
      <c r="J1266" s="937"/>
      <c r="K1266" s="907"/>
      <c r="L1266" s="907"/>
      <c r="M1266" s="908"/>
      <c r="N1266" s="932" t="s">
        <v>608</v>
      </c>
      <c r="O1266" s="912"/>
      <c r="P1266" s="912"/>
      <c r="Q1266" s="913"/>
    </row>
    <row r="1267" spans="1:17">
      <c r="A1267" s="1124"/>
      <c r="B1267" s="1130"/>
      <c r="C1267" s="1137"/>
      <c r="D1267" s="948"/>
      <c r="E1267" s="900" t="s">
        <v>608</v>
      </c>
      <c r="F1267" s="901"/>
      <c r="G1267" s="901"/>
      <c r="H1267" s="902"/>
      <c r="I1267" s="906" t="s">
        <v>608</v>
      </c>
      <c r="J1267" s="937"/>
      <c r="K1267" s="907"/>
      <c r="L1267" s="907"/>
      <c r="M1267" s="908"/>
      <c r="N1267" s="932" t="s">
        <v>608</v>
      </c>
      <c r="O1267" s="912"/>
      <c r="P1267" s="912"/>
      <c r="Q1267" s="913"/>
    </row>
    <row r="1268" spans="1:17">
      <c r="A1268" s="1124"/>
      <c r="B1268" s="1130"/>
      <c r="C1268" s="1137"/>
      <c r="D1268" s="948"/>
      <c r="E1268" s="900" t="s">
        <v>608</v>
      </c>
      <c r="F1268" s="901"/>
      <c r="G1268" s="901"/>
      <c r="H1268" s="902"/>
      <c r="I1268" s="906" t="s">
        <v>608</v>
      </c>
      <c r="J1268" s="937"/>
      <c r="K1268" s="907"/>
      <c r="L1268" s="907"/>
      <c r="M1268" s="908"/>
      <c r="N1268" s="932" t="s">
        <v>608</v>
      </c>
      <c r="O1268" s="912"/>
      <c r="P1268" s="912"/>
      <c r="Q1268" s="913"/>
    </row>
    <row r="1269" spans="1:17" ht="15.75" thickBot="1">
      <c r="A1269" s="1124"/>
      <c r="B1269" s="1159"/>
      <c r="C1269" s="1137"/>
      <c r="D1269" s="972"/>
      <c r="E1269" s="903" t="s">
        <v>608</v>
      </c>
      <c r="F1269" s="904"/>
      <c r="G1269" s="904"/>
      <c r="H1269" s="905"/>
      <c r="I1269" s="909" t="s">
        <v>608</v>
      </c>
      <c r="J1269" s="938"/>
      <c r="K1269" s="910"/>
      <c r="L1269" s="910"/>
      <c r="M1269" s="911"/>
      <c r="N1269" s="933" t="s">
        <v>608</v>
      </c>
      <c r="O1269" s="914"/>
      <c r="P1269" s="914"/>
      <c r="Q1269" s="915"/>
    </row>
    <row r="1270" spans="1:17">
      <c r="A1270" s="1124">
        <v>10</v>
      </c>
      <c r="B1270" s="1129" t="s">
        <v>704</v>
      </c>
      <c r="C1270" s="1137"/>
      <c r="D1270" s="961"/>
      <c r="E1270" s="900" t="s">
        <v>608</v>
      </c>
      <c r="F1270" s="901"/>
      <c r="G1270" s="901"/>
      <c r="H1270" s="902"/>
      <c r="I1270" s="906" t="s">
        <v>608</v>
      </c>
      <c r="J1270" s="937"/>
      <c r="K1270" s="907"/>
      <c r="L1270" s="907"/>
      <c r="M1270" s="908"/>
      <c r="N1270" s="932" t="s">
        <v>608</v>
      </c>
      <c r="O1270" s="912"/>
      <c r="P1270" s="912"/>
      <c r="Q1270" s="913"/>
    </row>
    <row r="1271" spans="1:17">
      <c r="A1271" s="1124"/>
      <c r="B1271" s="1130"/>
      <c r="C1271" s="1137"/>
      <c r="D1271" s="948"/>
      <c r="E1271" s="900"/>
      <c r="F1271" s="901"/>
      <c r="G1271" s="901"/>
      <c r="H1271" s="902"/>
      <c r="I1271" s="906" t="s">
        <v>608</v>
      </c>
      <c r="J1271" s="937"/>
      <c r="K1271" s="907"/>
      <c r="L1271" s="907"/>
      <c r="M1271" s="908"/>
      <c r="N1271" s="932" t="s">
        <v>608</v>
      </c>
      <c r="O1271" s="912"/>
      <c r="P1271" s="912"/>
      <c r="Q1271" s="913"/>
    </row>
    <row r="1272" spans="1:17">
      <c r="A1272" s="1124"/>
      <c r="B1272" s="1130"/>
      <c r="C1272" s="1137"/>
      <c r="D1272" s="948"/>
      <c r="E1272" s="900" t="s">
        <v>608</v>
      </c>
      <c r="F1272" s="901"/>
      <c r="G1272" s="901"/>
      <c r="H1272" s="902"/>
      <c r="I1272" s="906" t="s">
        <v>608</v>
      </c>
      <c r="J1272" s="937"/>
      <c r="K1272" s="907"/>
      <c r="L1272" s="907"/>
      <c r="M1272" s="908"/>
      <c r="N1272" s="932" t="s">
        <v>608</v>
      </c>
      <c r="O1272" s="912"/>
      <c r="P1272" s="912"/>
      <c r="Q1272" s="913"/>
    </row>
    <row r="1273" spans="1:17">
      <c r="A1273" s="1124"/>
      <c r="B1273" s="1130"/>
      <c r="C1273" s="1137"/>
      <c r="D1273" s="948"/>
      <c r="E1273" s="900" t="s">
        <v>608</v>
      </c>
      <c r="F1273" s="901"/>
      <c r="G1273" s="901"/>
      <c r="H1273" s="902"/>
      <c r="I1273" s="906" t="s">
        <v>608</v>
      </c>
      <c r="J1273" s="937"/>
      <c r="K1273" s="907"/>
      <c r="L1273" s="907"/>
      <c r="M1273" s="908"/>
      <c r="N1273" s="932" t="s">
        <v>608</v>
      </c>
      <c r="O1273" s="912"/>
      <c r="P1273" s="912"/>
      <c r="Q1273" s="913"/>
    </row>
    <row r="1274" spans="1:17" ht="15.75" thickBot="1">
      <c r="A1274" s="1124"/>
      <c r="B1274" s="1159"/>
      <c r="C1274" s="1137"/>
      <c r="D1274" s="972"/>
      <c r="E1274" s="903" t="s">
        <v>608</v>
      </c>
      <c r="F1274" s="904"/>
      <c r="G1274" s="904"/>
      <c r="H1274" s="905"/>
      <c r="I1274" s="909" t="s">
        <v>608</v>
      </c>
      <c r="J1274" s="938"/>
      <c r="K1274" s="910"/>
      <c r="L1274" s="910"/>
      <c r="M1274" s="911"/>
      <c r="N1274" s="933" t="s">
        <v>608</v>
      </c>
      <c r="O1274" s="914"/>
      <c r="P1274" s="914"/>
      <c r="Q1274" s="915"/>
    </row>
    <row r="1275" spans="1:17">
      <c r="A1275" s="1124">
        <v>11</v>
      </c>
      <c r="B1275" s="1129" t="s">
        <v>705</v>
      </c>
      <c r="C1275" s="1137"/>
      <c r="D1275" s="961"/>
      <c r="E1275" s="900" t="s">
        <v>608</v>
      </c>
      <c r="F1275" s="901"/>
      <c r="G1275" s="901"/>
      <c r="H1275" s="902"/>
      <c r="I1275" s="906" t="s">
        <v>608</v>
      </c>
      <c r="J1275" s="937"/>
      <c r="K1275" s="907"/>
      <c r="L1275" s="907"/>
      <c r="M1275" s="908"/>
      <c r="N1275" s="932" t="s">
        <v>608</v>
      </c>
      <c r="O1275" s="912"/>
      <c r="P1275" s="912"/>
      <c r="Q1275" s="913"/>
    </row>
    <row r="1276" spans="1:17">
      <c r="A1276" s="1124"/>
      <c r="B1276" s="1130"/>
      <c r="C1276" s="1137"/>
      <c r="D1276" s="948"/>
      <c r="E1276" s="900"/>
      <c r="F1276" s="901"/>
      <c r="G1276" s="901"/>
      <c r="H1276" s="902"/>
      <c r="I1276" s="906" t="s">
        <v>608</v>
      </c>
      <c r="J1276" s="937"/>
      <c r="K1276" s="907"/>
      <c r="L1276" s="907"/>
      <c r="M1276" s="908"/>
      <c r="N1276" s="932" t="s">
        <v>608</v>
      </c>
      <c r="O1276" s="912"/>
      <c r="P1276" s="912"/>
      <c r="Q1276" s="913"/>
    </row>
    <row r="1277" spans="1:17">
      <c r="A1277" s="1124"/>
      <c r="B1277" s="1130"/>
      <c r="C1277" s="1137"/>
      <c r="D1277" s="948"/>
      <c r="E1277" s="900" t="s">
        <v>608</v>
      </c>
      <c r="F1277" s="901"/>
      <c r="G1277" s="901"/>
      <c r="H1277" s="902"/>
      <c r="I1277" s="906" t="s">
        <v>608</v>
      </c>
      <c r="J1277" s="937"/>
      <c r="K1277" s="907"/>
      <c r="L1277" s="907"/>
      <c r="M1277" s="908"/>
      <c r="N1277" s="932" t="s">
        <v>608</v>
      </c>
      <c r="O1277" s="912"/>
      <c r="P1277" s="912"/>
      <c r="Q1277" s="913"/>
    </row>
    <row r="1278" spans="1:17">
      <c r="A1278" s="1124"/>
      <c r="B1278" s="1130"/>
      <c r="C1278" s="1137"/>
      <c r="D1278" s="948"/>
      <c r="E1278" s="900" t="s">
        <v>608</v>
      </c>
      <c r="F1278" s="901"/>
      <c r="G1278" s="901"/>
      <c r="H1278" s="902"/>
      <c r="I1278" s="906" t="s">
        <v>608</v>
      </c>
      <c r="J1278" s="937"/>
      <c r="K1278" s="907"/>
      <c r="L1278" s="907"/>
      <c r="M1278" s="908"/>
      <c r="N1278" s="932" t="s">
        <v>608</v>
      </c>
      <c r="O1278" s="912"/>
      <c r="P1278" s="912"/>
      <c r="Q1278" s="913"/>
    </row>
    <row r="1279" spans="1:17" ht="15.75" thickBot="1">
      <c r="A1279" s="1124"/>
      <c r="B1279" s="1159"/>
      <c r="C1279" s="1137"/>
      <c r="D1279" s="972"/>
      <c r="E1279" s="903" t="s">
        <v>608</v>
      </c>
      <c r="F1279" s="904"/>
      <c r="G1279" s="904"/>
      <c r="H1279" s="905"/>
      <c r="I1279" s="909" t="s">
        <v>608</v>
      </c>
      <c r="J1279" s="938"/>
      <c r="K1279" s="910"/>
      <c r="L1279" s="910"/>
      <c r="M1279" s="911"/>
      <c r="N1279" s="933" t="s">
        <v>608</v>
      </c>
      <c r="O1279" s="914"/>
      <c r="P1279" s="914"/>
      <c r="Q1279" s="915"/>
    </row>
    <row r="1280" spans="1:17">
      <c r="A1280" s="1124">
        <v>12</v>
      </c>
      <c r="B1280" s="1129" t="s">
        <v>706</v>
      </c>
      <c r="C1280" s="1137"/>
      <c r="D1280" s="961"/>
      <c r="E1280" s="900" t="s">
        <v>608</v>
      </c>
      <c r="F1280" s="901"/>
      <c r="G1280" s="901"/>
      <c r="H1280" s="902"/>
      <c r="I1280" s="906" t="s">
        <v>608</v>
      </c>
      <c r="J1280" s="937"/>
      <c r="K1280" s="907"/>
      <c r="L1280" s="907"/>
      <c r="M1280" s="908"/>
      <c r="N1280" s="932" t="s">
        <v>608</v>
      </c>
      <c r="O1280" s="912"/>
      <c r="P1280" s="912"/>
      <c r="Q1280" s="913"/>
    </row>
    <row r="1281" spans="1:17">
      <c r="A1281" s="1124"/>
      <c r="B1281" s="1130"/>
      <c r="C1281" s="1137"/>
      <c r="D1281" s="948"/>
      <c r="E1281" s="900"/>
      <c r="F1281" s="901"/>
      <c r="G1281" s="901"/>
      <c r="H1281" s="902"/>
      <c r="I1281" s="906" t="s">
        <v>608</v>
      </c>
      <c r="J1281" s="937"/>
      <c r="K1281" s="907"/>
      <c r="L1281" s="907"/>
      <c r="M1281" s="908"/>
      <c r="N1281" s="932" t="s">
        <v>608</v>
      </c>
      <c r="O1281" s="912"/>
      <c r="P1281" s="912"/>
      <c r="Q1281" s="913"/>
    </row>
    <row r="1282" spans="1:17">
      <c r="A1282" s="1124"/>
      <c r="B1282" s="1130"/>
      <c r="C1282" s="1137"/>
      <c r="D1282" s="948"/>
      <c r="E1282" s="900" t="s">
        <v>608</v>
      </c>
      <c r="F1282" s="901"/>
      <c r="G1282" s="901"/>
      <c r="H1282" s="902"/>
      <c r="I1282" s="906" t="s">
        <v>608</v>
      </c>
      <c r="J1282" s="937"/>
      <c r="K1282" s="907"/>
      <c r="L1282" s="907"/>
      <c r="M1282" s="908"/>
      <c r="N1282" s="932" t="s">
        <v>608</v>
      </c>
      <c r="O1282" s="912"/>
      <c r="P1282" s="912"/>
      <c r="Q1282" s="913"/>
    </row>
    <row r="1283" spans="1:17">
      <c r="A1283" s="1124"/>
      <c r="B1283" s="1130"/>
      <c r="C1283" s="1137"/>
      <c r="D1283" s="948"/>
      <c r="E1283" s="900" t="s">
        <v>608</v>
      </c>
      <c r="F1283" s="901"/>
      <c r="G1283" s="901"/>
      <c r="H1283" s="902"/>
      <c r="I1283" s="906" t="s">
        <v>608</v>
      </c>
      <c r="J1283" s="937"/>
      <c r="K1283" s="907"/>
      <c r="L1283" s="907"/>
      <c r="M1283" s="908"/>
      <c r="N1283" s="932" t="s">
        <v>608</v>
      </c>
      <c r="O1283" s="912"/>
      <c r="P1283" s="912"/>
      <c r="Q1283" s="913"/>
    </row>
    <row r="1284" spans="1:17" ht="15.75" thickBot="1">
      <c r="A1284" s="1124"/>
      <c r="B1284" s="1159"/>
      <c r="C1284" s="1137"/>
      <c r="D1284" s="972"/>
      <c r="E1284" s="903" t="s">
        <v>608</v>
      </c>
      <c r="F1284" s="904"/>
      <c r="G1284" s="904"/>
      <c r="H1284" s="905"/>
      <c r="I1284" s="909" t="s">
        <v>608</v>
      </c>
      <c r="J1284" s="938"/>
      <c r="K1284" s="910"/>
      <c r="L1284" s="910"/>
      <c r="M1284" s="911"/>
      <c r="N1284" s="933" t="s">
        <v>608</v>
      </c>
      <c r="O1284" s="914"/>
      <c r="P1284" s="914"/>
      <c r="Q1284" s="915"/>
    </row>
    <row r="1285" spans="1:17">
      <c r="A1285" s="1124">
        <v>13</v>
      </c>
      <c r="B1285" s="1129" t="s">
        <v>707</v>
      </c>
      <c r="C1285" s="1137"/>
      <c r="D1285" s="961"/>
      <c r="E1285" s="900" t="s">
        <v>608</v>
      </c>
      <c r="F1285" s="901"/>
      <c r="G1285" s="901"/>
      <c r="H1285" s="902"/>
      <c r="I1285" s="906" t="s">
        <v>608</v>
      </c>
      <c r="J1285" s="937"/>
      <c r="K1285" s="907"/>
      <c r="L1285" s="907"/>
      <c r="M1285" s="908"/>
      <c r="N1285" s="932" t="s">
        <v>608</v>
      </c>
      <c r="O1285" s="912"/>
      <c r="P1285" s="912"/>
      <c r="Q1285" s="913"/>
    </row>
    <row r="1286" spans="1:17">
      <c r="A1286" s="1124"/>
      <c r="B1286" s="1130"/>
      <c r="C1286" s="1137"/>
      <c r="D1286" s="948"/>
      <c r="E1286" s="900"/>
      <c r="F1286" s="901"/>
      <c r="G1286" s="901"/>
      <c r="H1286" s="902"/>
      <c r="I1286" s="906" t="s">
        <v>608</v>
      </c>
      <c r="J1286" s="937"/>
      <c r="K1286" s="907"/>
      <c r="L1286" s="907"/>
      <c r="M1286" s="908"/>
      <c r="N1286" s="932" t="s">
        <v>608</v>
      </c>
      <c r="O1286" s="912"/>
      <c r="P1286" s="912"/>
      <c r="Q1286" s="913"/>
    </row>
    <row r="1287" spans="1:17">
      <c r="A1287" s="1124"/>
      <c r="B1287" s="1130"/>
      <c r="C1287" s="1137"/>
      <c r="D1287" s="948"/>
      <c r="E1287" s="900" t="s">
        <v>608</v>
      </c>
      <c r="F1287" s="901"/>
      <c r="G1287" s="901"/>
      <c r="H1287" s="902"/>
      <c r="I1287" s="906" t="s">
        <v>608</v>
      </c>
      <c r="J1287" s="937"/>
      <c r="K1287" s="907"/>
      <c r="L1287" s="907"/>
      <c r="M1287" s="908"/>
      <c r="N1287" s="932" t="s">
        <v>608</v>
      </c>
      <c r="O1287" s="912"/>
      <c r="P1287" s="912"/>
      <c r="Q1287" s="913"/>
    </row>
    <row r="1288" spans="1:17">
      <c r="A1288" s="1124"/>
      <c r="B1288" s="1130"/>
      <c r="C1288" s="1137"/>
      <c r="D1288" s="948"/>
      <c r="E1288" s="900" t="s">
        <v>608</v>
      </c>
      <c r="F1288" s="901"/>
      <c r="G1288" s="901"/>
      <c r="H1288" s="902"/>
      <c r="I1288" s="906" t="s">
        <v>608</v>
      </c>
      <c r="J1288" s="937"/>
      <c r="K1288" s="907"/>
      <c r="L1288" s="907"/>
      <c r="M1288" s="908"/>
      <c r="N1288" s="932" t="s">
        <v>608</v>
      </c>
      <c r="O1288" s="912"/>
      <c r="P1288" s="912"/>
      <c r="Q1288" s="913"/>
    </row>
    <row r="1289" spans="1:17" ht="15.75" thickBot="1">
      <c r="A1289" s="1124"/>
      <c r="B1289" s="1159"/>
      <c r="C1289" s="1137"/>
      <c r="D1289" s="972"/>
      <c r="E1289" s="903" t="s">
        <v>608</v>
      </c>
      <c r="F1289" s="904"/>
      <c r="G1289" s="904"/>
      <c r="H1289" s="905"/>
      <c r="I1289" s="909" t="s">
        <v>608</v>
      </c>
      <c r="J1289" s="938"/>
      <c r="K1289" s="910"/>
      <c r="L1289" s="910"/>
      <c r="M1289" s="911"/>
      <c r="N1289" s="933" t="s">
        <v>608</v>
      </c>
      <c r="O1289" s="914"/>
      <c r="P1289" s="914"/>
      <c r="Q1289" s="915"/>
    </row>
    <row r="1290" spans="1:17">
      <c r="A1290" s="1124">
        <v>14</v>
      </c>
      <c r="B1290" s="1129" t="s">
        <v>708</v>
      </c>
      <c r="C1290" s="1137"/>
      <c r="D1290" s="961"/>
      <c r="E1290" s="900" t="s">
        <v>608</v>
      </c>
      <c r="F1290" s="901"/>
      <c r="G1290" s="901"/>
      <c r="H1290" s="902"/>
      <c r="I1290" s="906" t="s">
        <v>608</v>
      </c>
      <c r="J1290" s="937"/>
      <c r="K1290" s="907"/>
      <c r="L1290" s="907"/>
      <c r="M1290" s="908"/>
      <c r="N1290" s="932" t="s">
        <v>608</v>
      </c>
      <c r="O1290" s="912"/>
      <c r="P1290" s="912"/>
      <c r="Q1290" s="913"/>
    </row>
    <row r="1291" spans="1:17">
      <c r="A1291" s="1124"/>
      <c r="B1291" s="1130"/>
      <c r="C1291" s="1137"/>
      <c r="D1291" s="948"/>
      <c r="E1291" s="900"/>
      <c r="F1291" s="901"/>
      <c r="G1291" s="901"/>
      <c r="H1291" s="902"/>
      <c r="I1291" s="906" t="s">
        <v>608</v>
      </c>
      <c r="J1291" s="937"/>
      <c r="K1291" s="907"/>
      <c r="L1291" s="907"/>
      <c r="M1291" s="908"/>
      <c r="N1291" s="932" t="s">
        <v>608</v>
      </c>
      <c r="O1291" s="912"/>
      <c r="P1291" s="912"/>
      <c r="Q1291" s="913"/>
    </row>
    <row r="1292" spans="1:17">
      <c r="A1292" s="1124"/>
      <c r="B1292" s="1130"/>
      <c r="C1292" s="1137"/>
      <c r="D1292" s="948"/>
      <c r="E1292" s="900" t="s">
        <v>608</v>
      </c>
      <c r="F1292" s="901"/>
      <c r="G1292" s="901"/>
      <c r="H1292" s="902"/>
      <c r="I1292" s="906" t="s">
        <v>608</v>
      </c>
      <c r="J1292" s="937"/>
      <c r="K1292" s="907"/>
      <c r="L1292" s="907"/>
      <c r="M1292" s="908"/>
      <c r="N1292" s="932" t="s">
        <v>608</v>
      </c>
      <c r="O1292" s="912"/>
      <c r="P1292" s="912"/>
      <c r="Q1292" s="913"/>
    </row>
    <row r="1293" spans="1:17">
      <c r="A1293" s="1124"/>
      <c r="B1293" s="1130"/>
      <c r="C1293" s="1137"/>
      <c r="D1293" s="948"/>
      <c r="E1293" s="900" t="s">
        <v>608</v>
      </c>
      <c r="F1293" s="901"/>
      <c r="G1293" s="901"/>
      <c r="H1293" s="902"/>
      <c r="I1293" s="906" t="s">
        <v>608</v>
      </c>
      <c r="J1293" s="937"/>
      <c r="K1293" s="907"/>
      <c r="L1293" s="907"/>
      <c r="M1293" s="908"/>
      <c r="N1293" s="932" t="s">
        <v>608</v>
      </c>
      <c r="O1293" s="912"/>
      <c r="P1293" s="912"/>
      <c r="Q1293" s="913"/>
    </row>
    <row r="1294" spans="1:17" ht="15.75" thickBot="1">
      <c r="A1294" s="1124"/>
      <c r="B1294" s="1159"/>
      <c r="C1294" s="1137"/>
      <c r="D1294" s="972"/>
      <c r="E1294" s="903" t="s">
        <v>608</v>
      </c>
      <c r="F1294" s="904"/>
      <c r="G1294" s="904"/>
      <c r="H1294" s="905"/>
      <c r="I1294" s="909" t="s">
        <v>608</v>
      </c>
      <c r="J1294" s="938"/>
      <c r="K1294" s="910"/>
      <c r="L1294" s="910"/>
      <c r="M1294" s="911"/>
      <c r="N1294" s="933" t="s">
        <v>608</v>
      </c>
      <c r="O1294" s="914"/>
      <c r="P1294" s="914"/>
      <c r="Q1294" s="915"/>
    </row>
    <row r="1295" spans="1:17">
      <c r="A1295" s="1124">
        <v>15</v>
      </c>
      <c r="B1295" s="1129" t="s">
        <v>709</v>
      </c>
      <c r="C1295" s="1137"/>
      <c r="D1295" s="961"/>
      <c r="E1295" s="900" t="s">
        <v>608</v>
      </c>
      <c r="F1295" s="901"/>
      <c r="G1295" s="901"/>
      <c r="H1295" s="902"/>
      <c r="I1295" s="906" t="s">
        <v>608</v>
      </c>
      <c r="J1295" s="937"/>
      <c r="K1295" s="907"/>
      <c r="L1295" s="907"/>
      <c r="M1295" s="908"/>
      <c r="N1295" s="932" t="s">
        <v>608</v>
      </c>
      <c r="O1295" s="912"/>
      <c r="P1295" s="912"/>
      <c r="Q1295" s="913"/>
    </row>
    <row r="1296" spans="1:17">
      <c r="A1296" s="1124"/>
      <c r="B1296" s="1130"/>
      <c r="C1296" s="1137"/>
      <c r="D1296" s="948"/>
      <c r="E1296" s="900"/>
      <c r="F1296" s="901"/>
      <c r="G1296" s="901"/>
      <c r="H1296" s="902"/>
      <c r="I1296" s="906" t="s">
        <v>608</v>
      </c>
      <c r="J1296" s="937"/>
      <c r="K1296" s="907"/>
      <c r="L1296" s="907"/>
      <c r="M1296" s="908"/>
      <c r="N1296" s="932" t="s">
        <v>608</v>
      </c>
      <c r="O1296" s="912"/>
      <c r="P1296" s="912"/>
      <c r="Q1296" s="913"/>
    </row>
    <row r="1297" spans="1:17">
      <c r="A1297" s="1124"/>
      <c r="B1297" s="1130"/>
      <c r="C1297" s="1137"/>
      <c r="D1297" s="948"/>
      <c r="E1297" s="900" t="s">
        <v>608</v>
      </c>
      <c r="F1297" s="901"/>
      <c r="G1297" s="901"/>
      <c r="H1297" s="902"/>
      <c r="I1297" s="906" t="s">
        <v>608</v>
      </c>
      <c r="J1297" s="937"/>
      <c r="K1297" s="907"/>
      <c r="L1297" s="907"/>
      <c r="M1297" s="908"/>
      <c r="N1297" s="932" t="s">
        <v>608</v>
      </c>
      <c r="O1297" s="912"/>
      <c r="P1297" s="912"/>
      <c r="Q1297" s="913"/>
    </row>
    <row r="1298" spans="1:17">
      <c r="A1298" s="1124"/>
      <c r="B1298" s="1130"/>
      <c r="C1298" s="1137"/>
      <c r="D1298" s="948"/>
      <c r="E1298" s="900" t="s">
        <v>608</v>
      </c>
      <c r="F1298" s="901"/>
      <c r="G1298" s="901"/>
      <c r="H1298" s="902"/>
      <c r="I1298" s="906" t="s">
        <v>608</v>
      </c>
      <c r="J1298" s="937"/>
      <c r="K1298" s="907"/>
      <c r="L1298" s="907"/>
      <c r="M1298" s="908"/>
      <c r="N1298" s="932" t="s">
        <v>608</v>
      </c>
      <c r="O1298" s="912"/>
      <c r="P1298" s="912"/>
      <c r="Q1298" s="913"/>
    </row>
    <row r="1299" spans="1:17" ht="15.75" thickBot="1">
      <c r="A1299" s="1124"/>
      <c r="B1299" s="1159"/>
      <c r="C1299" s="1137"/>
      <c r="D1299" s="972"/>
      <c r="E1299" s="903" t="s">
        <v>608</v>
      </c>
      <c r="F1299" s="904"/>
      <c r="G1299" s="904"/>
      <c r="H1299" s="905"/>
      <c r="I1299" s="909" t="s">
        <v>608</v>
      </c>
      <c r="J1299" s="938"/>
      <c r="K1299" s="910"/>
      <c r="L1299" s="910"/>
      <c r="M1299" s="911"/>
      <c r="N1299" s="933" t="s">
        <v>608</v>
      </c>
      <c r="O1299" s="914"/>
      <c r="P1299" s="914"/>
      <c r="Q1299" s="915"/>
    </row>
    <row r="1300" spans="1:17">
      <c r="A1300" s="1124">
        <v>16</v>
      </c>
      <c r="B1300" s="1129" t="s">
        <v>710</v>
      </c>
      <c r="C1300" s="1137"/>
      <c r="D1300" s="961"/>
      <c r="E1300" s="900" t="s">
        <v>608</v>
      </c>
      <c r="F1300" s="901"/>
      <c r="G1300" s="901"/>
      <c r="H1300" s="902"/>
      <c r="I1300" s="906" t="s">
        <v>608</v>
      </c>
      <c r="J1300" s="937"/>
      <c r="K1300" s="907"/>
      <c r="L1300" s="907"/>
      <c r="M1300" s="908"/>
      <c r="N1300" s="932" t="s">
        <v>608</v>
      </c>
      <c r="O1300" s="912"/>
      <c r="P1300" s="912"/>
      <c r="Q1300" s="913"/>
    </row>
    <row r="1301" spans="1:17">
      <c r="A1301" s="1124"/>
      <c r="B1301" s="1130"/>
      <c r="C1301" s="1137"/>
      <c r="D1301" s="948"/>
      <c r="E1301" s="900"/>
      <c r="F1301" s="901"/>
      <c r="G1301" s="901"/>
      <c r="H1301" s="902"/>
      <c r="I1301" s="906" t="s">
        <v>608</v>
      </c>
      <c r="J1301" s="937"/>
      <c r="K1301" s="907"/>
      <c r="L1301" s="907"/>
      <c r="M1301" s="908"/>
      <c r="N1301" s="932" t="s">
        <v>608</v>
      </c>
      <c r="O1301" s="912"/>
      <c r="P1301" s="912"/>
      <c r="Q1301" s="913"/>
    </row>
    <row r="1302" spans="1:17">
      <c r="A1302" s="1124"/>
      <c r="B1302" s="1130"/>
      <c r="C1302" s="1137"/>
      <c r="D1302" s="948"/>
      <c r="E1302" s="900" t="s">
        <v>608</v>
      </c>
      <c r="F1302" s="901"/>
      <c r="G1302" s="901"/>
      <c r="H1302" s="902"/>
      <c r="I1302" s="906" t="s">
        <v>608</v>
      </c>
      <c r="J1302" s="937"/>
      <c r="K1302" s="907"/>
      <c r="L1302" s="907"/>
      <c r="M1302" s="908"/>
      <c r="N1302" s="932" t="s">
        <v>608</v>
      </c>
      <c r="O1302" s="912"/>
      <c r="P1302" s="912"/>
      <c r="Q1302" s="913"/>
    </row>
    <row r="1303" spans="1:17">
      <c r="A1303" s="1124"/>
      <c r="B1303" s="1130"/>
      <c r="C1303" s="1137"/>
      <c r="D1303" s="948"/>
      <c r="E1303" s="900" t="s">
        <v>608</v>
      </c>
      <c r="F1303" s="901"/>
      <c r="G1303" s="901"/>
      <c r="H1303" s="902"/>
      <c r="I1303" s="906" t="s">
        <v>608</v>
      </c>
      <c r="J1303" s="937"/>
      <c r="K1303" s="907"/>
      <c r="L1303" s="907"/>
      <c r="M1303" s="908"/>
      <c r="N1303" s="932" t="s">
        <v>608</v>
      </c>
      <c r="O1303" s="912"/>
      <c r="P1303" s="912"/>
      <c r="Q1303" s="913"/>
    </row>
    <row r="1304" spans="1:17" ht="15.75" thickBot="1">
      <c r="A1304" s="1124"/>
      <c r="B1304" s="1159"/>
      <c r="C1304" s="1137"/>
      <c r="D1304" s="972"/>
      <c r="E1304" s="903" t="s">
        <v>608</v>
      </c>
      <c r="F1304" s="904"/>
      <c r="G1304" s="904"/>
      <c r="H1304" s="905"/>
      <c r="I1304" s="909" t="s">
        <v>608</v>
      </c>
      <c r="J1304" s="938"/>
      <c r="K1304" s="910"/>
      <c r="L1304" s="910"/>
      <c r="M1304" s="911"/>
      <c r="N1304" s="933" t="s">
        <v>608</v>
      </c>
      <c r="O1304" s="914"/>
      <c r="P1304" s="914"/>
      <c r="Q1304" s="915"/>
    </row>
    <row r="1305" spans="1:17">
      <c r="A1305" s="1124">
        <v>17</v>
      </c>
      <c r="B1305" s="1129" t="s">
        <v>711</v>
      </c>
      <c r="C1305" s="1137"/>
      <c r="D1305" s="961"/>
      <c r="E1305" s="900" t="s">
        <v>608</v>
      </c>
      <c r="F1305" s="901"/>
      <c r="G1305" s="901"/>
      <c r="H1305" s="902"/>
      <c r="I1305" s="906" t="s">
        <v>608</v>
      </c>
      <c r="J1305" s="937"/>
      <c r="K1305" s="907"/>
      <c r="L1305" s="907"/>
      <c r="M1305" s="908"/>
      <c r="N1305" s="932" t="s">
        <v>608</v>
      </c>
      <c r="O1305" s="912"/>
      <c r="P1305" s="912"/>
      <c r="Q1305" s="913"/>
    </row>
    <row r="1306" spans="1:17">
      <c r="A1306" s="1124"/>
      <c r="B1306" s="1130"/>
      <c r="C1306" s="1137"/>
      <c r="D1306" s="948"/>
      <c r="E1306" s="900"/>
      <c r="F1306" s="901"/>
      <c r="G1306" s="901"/>
      <c r="H1306" s="902"/>
      <c r="I1306" s="906" t="s">
        <v>608</v>
      </c>
      <c r="J1306" s="937"/>
      <c r="K1306" s="907"/>
      <c r="L1306" s="907"/>
      <c r="M1306" s="908"/>
      <c r="N1306" s="932" t="s">
        <v>608</v>
      </c>
      <c r="O1306" s="912"/>
      <c r="P1306" s="912"/>
      <c r="Q1306" s="913"/>
    </row>
    <row r="1307" spans="1:17">
      <c r="A1307" s="1124"/>
      <c r="B1307" s="1130"/>
      <c r="C1307" s="1137"/>
      <c r="D1307" s="948"/>
      <c r="E1307" s="900" t="s">
        <v>608</v>
      </c>
      <c r="F1307" s="901"/>
      <c r="G1307" s="901"/>
      <c r="H1307" s="902"/>
      <c r="I1307" s="906" t="s">
        <v>608</v>
      </c>
      <c r="J1307" s="937"/>
      <c r="K1307" s="907"/>
      <c r="L1307" s="907"/>
      <c r="M1307" s="908"/>
      <c r="N1307" s="932" t="s">
        <v>608</v>
      </c>
      <c r="O1307" s="912"/>
      <c r="P1307" s="912"/>
      <c r="Q1307" s="913"/>
    </row>
    <row r="1308" spans="1:17">
      <c r="A1308" s="1124"/>
      <c r="B1308" s="1130"/>
      <c r="C1308" s="1137"/>
      <c r="D1308" s="948"/>
      <c r="E1308" s="900" t="s">
        <v>608</v>
      </c>
      <c r="F1308" s="901"/>
      <c r="G1308" s="901"/>
      <c r="H1308" s="902"/>
      <c r="I1308" s="906" t="s">
        <v>608</v>
      </c>
      <c r="J1308" s="937"/>
      <c r="K1308" s="907"/>
      <c r="L1308" s="907"/>
      <c r="M1308" s="908"/>
      <c r="N1308" s="932" t="s">
        <v>608</v>
      </c>
      <c r="O1308" s="912"/>
      <c r="P1308" s="912"/>
      <c r="Q1308" s="913"/>
    </row>
    <row r="1309" spans="1:17" ht="15.75" thickBot="1">
      <c r="A1309" s="1124"/>
      <c r="B1309" s="1159"/>
      <c r="C1309" s="1137"/>
      <c r="D1309" s="972"/>
      <c r="E1309" s="903" t="s">
        <v>608</v>
      </c>
      <c r="F1309" s="904"/>
      <c r="G1309" s="904"/>
      <c r="H1309" s="905"/>
      <c r="I1309" s="909" t="s">
        <v>608</v>
      </c>
      <c r="J1309" s="938"/>
      <c r="K1309" s="910"/>
      <c r="L1309" s="910"/>
      <c r="M1309" s="911"/>
      <c r="N1309" s="933" t="s">
        <v>608</v>
      </c>
      <c r="O1309" s="914"/>
      <c r="P1309" s="914"/>
      <c r="Q1309" s="915"/>
    </row>
    <row r="1310" spans="1:17">
      <c r="A1310" s="1124">
        <v>18</v>
      </c>
      <c r="B1310" s="1129" t="s">
        <v>712</v>
      </c>
      <c r="C1310" s="1137"/>
      <c r="D1310" s="961"/>
      <c r="E1310" s="900" t="s">
        <v>608</v>
      </c>
      <c r="F1310" s="901"/>
      <c r="G1310" s="901"/>
      <c r="H1310" s="902"/>
      <c r="I1310" s="906" t="s">
        <v>608</v>
      </c>
      <c r="J1310" s="937"/>
      <c r="K1310" s="907"/>
      <c r="L1310" s="907"/>
      <c r="M1310" s="908"/>
      <c r="N1310" s="932" t="s">
        <v>608</v>
      </c>
      <c r="O1310" s="912"/>
      <c r="P1310" s="912"/>
      <c r="Q1310" s="913"/>
    </row>
    <row r="1311" spans="1:17">
      <c r="A1311" s="1124"/>
      <c r="B1311" s="1130"/>
      <c r="C1311" s="1137"/>
      <c r="D1311" s="948"/>
      <c r="E1311" s="900"/>
      <c r="F1311" s="901"/>
      <c r="G1311" s="901"/>
      <c r="H1311" s="902"/>
      <c r="I1311" s="906" t="s">
        <v>608</v>
      </c>
      <c r="J1311" s="937"/>
      <c r="K1311" s="907"/>
      <c r="L1311" s="907"/>
      <c r="M1311" s="908"/>
      <c r="N1311" s="932" t="s">
        <v>608</v>
      </c>
      <c r="O1311" s="912"/>
      <c r="P1311" s="912"/>
      <c r="Q1311" s="913"/>
    </row>
    <row r="1312" spans="1:17">
      <c r="A1312" s="1124"/>
      <c r="B1312" s="1130"/>
      <c r="C1312" s="1137"/>
      <c r="D1312" s="948"/>
      <c r="E1312" s="900" t="s">
        <v>608</v>
      </c>
      <c r="F1312" s="901"/>
      <c r="G1312" s="901"/>
      <c r="H1312" s="902"/>
      <c r="I1312" s="906" t="s">
        <v>608</v>
      </c>
      <c r="J1312" s="937"/>
      <c r="K1312" s="907"/>
      <c r="L1312" s="907"/>
      <c r="M1312" s="908"/>
      <c r="N1312" s="932" t="s">
        <v>608</v>
      </c>
      <c r="O1312" s="912"/>
      <c r="P1312" s="912"/>
      <c r="Q1312" s="913"/>
    </row>
    <row r="1313" spans="1:17">
      <c r="A1313" s="1124"/>
      <c r="B1313" s="1130"/>
      <c r="C1313" s="1137"/>
      <c r="D1313" s="948"/>
      <c r="E1313" s="900" t="s">
        <v>608</v>
      </c>
      <c r="F1313" s="901"/>
      <c r="G1313" s="901"/>
      <c r="H1313" s="902"/>
      <c r="I1313" s="906" t="s">
        <v>608</v>
      </c>
      <c r="J1313" s="937"/>
      <c r="K1313" s="907"/>
      <c r="L1313" s="907"/>
      <c r="M1313" s="908"/>
      <c r="N1313" s="932" t="s">
        <v>608</v>
      </c>
      <c r="O1313" s="912"/>
      <c r="P1313" s="912"/>
      <c r="Q1313" s="913"/>
    </row>
    <row r="1314" spans="1:17" ht="15.75" thickBot="1">
      <c r="A1314" s="1124"/>
      <c r="B1314" s="1159"/>
      <c r="C1314" s="1137"/>
      <c r="D1314" s="972"/>
      <c r="E1314" s="903" t="s">
        <v>608</v>
      </c>
      <c r="F1314" s="904"/>
      <c r="G1314" s="904"/>
      <c r="H1314" s="905"/>
      <c r="I1314" s="909" t="s">
        <v>608</v>
      </c>
      <c r="J1314" s="938"/>
      <c r="K1314" s="910"/>
      <c r="L1314" s="910"/>
      <c r="M1314" s="911"/>
      <c r="N1314" s="933" t="s">
        <v>608</v>
      </c>
      <c r="O1314" s="914"/>
      <c r="P1314" s="914"/>
      <c r="Q1314" s="915"/>
    </row>
    <row r="1315" spans="1:17">
      <c r="A1315" s="1124">
        <v>20</v>
      </c>
      <c r="B1315" s="1129" t="s">
        <v>714</v>
      </c>
      <c r="C1315" s="1137"/>
      <c r="D1315" s="961"/>
      <c r="E1315" s="900" t="s">
        <v>608</v>
      </c>
      <c r="F1315" s="901"/>
      <c r="G1315" s="901"/>
      <c r="H1315" s="902"/>
      <c r="I1315" s="906" t="s">
        <v>608</v>
      </c>
      <c r="J1315" s="937"/>
      <c r="K1315" s="907"/>
      <c r="L1315" s="907"/>
      <c r="M1315" s="908"/>
      <c r="N1315" s="932" t="s">
        <v>608</v>
      </c>
      <c r="O1315" s="912"/>
      <c r="P1315" s="912"/>
      <c r="Q1315" s="913"/>
    </row>
    <row r="1316" spans="1:17">
      <c r="A1316" s="1124"/>
      <c r="B1316" s="1130"/>
      <c r="C1316" s="1137"/>
      <c r="D1316" s="948"/>
      <c r="E1316" s="900"/>
      <c r="F1316" s="901"/>
      <c r="G1316" s="901"/>
      <c r="H1316" s="902"/>
      <c r="I1316" s="906" t="s">
        <v>608</v>
      </c>
      <c r="J1316" s="937"/>
      <c r="K1316" s="907"/>
      <c r="L1316" s="907"/>
      <c r="M1316" s="908"/>
      <c r="N1316" s="932" t="s">
        <v>608</v>
      </c>
      <c r="O1316" s="912"/>
      <c r="P1316" s="912"/>
      <c r="Q1316" s="913"/>
    </row>
    <row r="1317" spans="1:17">
      <c r="A1317" s="1124"/>
      <c r="B1317" s="1130"/>
      <c r="C1317" s="1137"/>
      <c r="D1317" s="948"/>
      <c r="E1317" s="900" t="s">
        <v>608</v>
      </c>
      <c r="F1317" s="901"/>
      <c r="G1317" s="901"/>
      <c r="H1317" s="902"/>
      <c r="I1317" s="906" t="s">
        <v>608</v>
      </c>
      <c r="J1317" s="937"/>
      <c r="K1317" s="907"/>
      <c r="L1317" s="907"/>
      <c r="M1317" s="908"/>
      <c r="N1317" s="932" t="s">
        <v>608</v>
      </c>
      <c r="O1317" s="912"/>
      <c r="P1317" s="912"/>
      <c r="Q1317" s="913"/>
    </row>
    <row r="1318" spans="1:17">
      <c r="A1318" s="1124"/>
      <c r="B1318" s="1130"/>
      <c r="C1318" s="1137"/>
      <c r="D1318" s="948"/>
      <c r="E1318" s="900" t="s">
        <v>608</v>
      </c>
      <c r="F1318" s="901"/>
      <c r="G1318" s="901"/>
      <c r="H1318" s="902"/>
      <c r="I1318" s="906" t="s">
        <v>608</v>
      </c>
      <c r="J1318" s="937"/>
      <c r="K1318" s="907"/>
      <c r="L1318" s="907"/>
      <c r="M1318" s="908"/>
      <c r="N1318" s="932" t="s">
        <v>608</v>
      </c>
      <c r="O1318" s="912"/>
      <c r="P1318" s="912"/>
      <c r="Q1318" s="913"/>
    </row>
    <row r="1319" spans="1:17" ht="15.75" thickBot="1">
      <c r="A1319" s="1124"/>
      <c r="B1319" s="1159"/>
      <c r="C1319" s="1137"/>
      <c r="D1319" s="972"/>
      <c r="E1319" s="903" t="s">
        <v>608</v>
      </c>
      <c r="F1319" s="904"/>
      <c r="G1319" s="904"/>
      <c r="H1319" s="905"/>
      <c r="I1319" s="909" t="s">
        <v>608</v>
      </c>
      <c r="J1319" s="938"/>
      <c r="K1319" s="910"/>
      <c r="L1319" s="910"/>
      <c r="M1319" s="911"/>
      <c r="N1319" s="933" t="s">
        <v>608</v>
      </c>
      <c r="O1319" s="914"/>
      <c r="P1319" s="914"/>
      <c r="Q1319" s="915"/>
    </row>
    <row r="1320" spans="1:17">
      <c r="A1320" s="1124">
        <v>21</v>
      </c>
      <c r="B1320" s="1129" t="s">
        <v>715</v>
      </c>
      <c r="C1320" s="1137"/>
      <c r="D1320" s="961"/>
      <c r="E1320" s="900" t="s">
        <v>608</v>
      </c>
      <c r="F1320" s="901"/>
      <c r="G1320" s="901"/>
      <c r="H1320" s="902"/>
      <c r="I1320" s="906" t="s">
        <v>608</v>
      </c>
      <c r="J1320" s="937"/>
      <c r="K1320" s="907"/>
      <c r="L1320" s="907"/>
      <c r="M1320" s="908"/>
      <c r="N1320" s="932" t="s">
        <v>608</v>
      </c>
      <c r="O1320" s="912"/>
      <c r="P1320" s="912"/>
      <c r="Q1320" s="913"/>
    </row>
    <row r="1321" spans="1:17">
      <c r="A1321" s="1124"/>
      <c r="B1321" s="1130"/>
      <c r="C1321" s="1137"/>
      <c r="D1321" s="948"/>
      <c r="E1321" s="900"/>
      <c r="F1321" s="901"/>
      <c r="G1321" s="901"/>
      <c r="H1321" s="902"/>
      <c r="I1321" s="906" t="s">
        <v>608</v>
      </c>
      <c r="J1321" s="937"/>
      <c r="K1321" s="907"/>
      <c r="L1321" s="907"/>
      <c r="M1321" s="908"/>
      <c r="N1321" s="932" t="s">
        <v>608</v>
      </c>
      <c r="O1321" s="912"/>
      <c r="P1321" s="912"/>
      <c r="Q1321" s="913"/>
    </row>
    <row r="1322" spans="1:17">
      <c r="A1322" s="1124"/>
      <c r="B1322" s="1130"/>
      <c r="C1322" s="1137"/>
      <c r="D1322" s="948"/>
      <c r="E1322" s="900" t="s">
        <v>608</v>
      </c>
      <c r="F1322" s="901"/>
      <c r="G1322" s="901"/>
      <c r="H1322" s="902"/>
      <c r="I1322" s="906" t="s">
        <v>608</v>
      </c>
      <c r="J1322" s="937"/>
      <c r="K1322" s="907"/>
      <c r="L1322" s="907"/>
      <c r="M1322" s="908"/>
      <c r="N1322" s="932" t="s">
        <v>608</v>
      </c>
      <c r="O1322" s="912"/>
      <c r="P1322" s="912"/>
      <c r="Q1322" s="913"/>
    </row>
    <row r="1323" spans="1:17">
      <c r="A1323" s="1124"/>
      <c r="B1323" s="1130"/>
      <c r="C1323" s="1137"/>
      <c r="D1323" s="948"/>
      <c r="E1323" s="900" t="s">
        <v>608</v>
      </c>
      <c r="F1323" s="901"/>
      <c r="G1323" s="901"/>
      <c r="H1323" s="902"/>
      <c r="I1323" s="906" t="s">
        <v>608</v>
      </c>
      <c r="J1323" s="937"/>
      <c r="K1323" s="907"/>
      <c r="L1323" s="907"/>
      <c r="M1323" s="908"/>
      <c r="N1323" s="932" t="s">
        <v>608</v>
      </c>
      <c r="O1323" s="912"/>
      <c r="P1323" s="912"/>
      <c r="Q1323" s="913"/>
    </row>
    <row r="1324" spans="1:17" ht="15.75" thickBot="1">
      <c r="A1324" s="1132"/>
      <c r="B1324" s="1134"/>
      <c r="C1324" s="1138"/>
      <c r="D1324" s="972"/>
      <c r="E1324" s="903" t="s">
        <v>608</v>
      </c>
      <c r="F1324" s="904"/>
      <c r="G1324" s="904"/>
      <c r="H1324" s="905"/>
      <c r="I1324" s="909" t="s">
        <v>608</v>
      </c>
      <c r="J1324" s="938"/>
      <c r="K1324" s="910"/>
      <c r="L1324" s="910"/>
      <c r="M1324" s="911"/>
      <c r="N1324" s="933" t="s">
        <v>608</v>
      </c>
      <c r="O1324" s="914"/>
      <c r="P1324" s="914"/>
      <c r="Q1324" s="915"/>
    </row>
    <row r="1325" spans="1:17" ht="22.5" customHeight="1" thickBot="1">
      <c r="A1325" s="1092"/>
      <c r="B1325" s="1163" t="s">
        <v>844</v>
      </c>
      <c r="C1325" s="1164"/>
      <c r="D1325" s="1093">
        <f>SUM(D1225:D1324)</f>
        <v>0</v>
      </c>
      <c r="E1325" s="1165"/>
      <c r="F1325" s="1166"/>
      <c r="G1325" s="1166"/>
      <c r="H1325" s="1166"/>
      <c r="I1325" s="1166"/>
      <c r="J1325" s="1166"/>
      <c r="K1325" s="1166"/>
      <c r="L1325" s="1166"/>
      <c r="M1325" s="1166"/>
      <c r="N1325" s="1166"/>
      <c r="O1325" s="1166"/>
      <c r="P1325" s="1166"/>
      <c r="Q1325" s="1167"/>
    </row>
    <row r="1326" spans="1:17">
      <c r="A1326" s="1037"/>
      <c r="B1326" s="1038"/>
      <c r="C1326" s="1038"/>
      <c r="D1326" s="1038"/>
      <c r="E1326" s="1039"/>
      <c r="F1326" s="1039"/>
      <c r="G1326" s="1039"/>
      <c r="H1326" s="1039"/>
      <c r="I1326" s="1040"/>
      <c r="J1326" s="1040"/>
      <c r="K1326" s="1040"/>
      <c r="L1326" s="1040"/>
      <c r="M1326" s="1040"/>
      <c r="N1326" s="1041"/>
      <c r="O1326" s="1041"/>
      <c r="P1326" s="1041"/>
      <c r="Q1326" s="1041"/>
    </row>
    <row r="1327" spans="1:17" ht="58.5" customHeight="1" thickBot="1">
      <c r="A1327" s="1139" t="s">
        <v>812</v>
      </c>
      <c r="B1327" s="1140"/>
      <c r="C1327" s="1141"/>
      <c r="D1327" s="1140"/>
      <c r="E1327" s="1140"/>
      <c r="F1327" s="1140"/>
      <c r="G1327" s="1140"/>
      <c r="H1327" s="1140"/>
      <c r="I1327" s="1140"/>
      <c r="J1327" s="1140"/>
      <c r="K1327" s="1140"/>
      <c r="L1327" s="1140"/>
      <c r="M1327" s="1140"/>
      <c r="N1327" s="1140"/>
      <c r="O1327" s="1140"/>
      <c r="P1327" s="1140"/>
      <c r="Q1327" s="1142"/>
    </row>
    <row r="1328" spans="1:17" ht="28.5" customHeight="1">
      <c r="A1328" s="1131" t="s">
        <v>569</v>
      </c>
      <c r="B1328" s="1160" t="s">
        <v>689</v>
      </c>
      <c r="C1328" s="1135" t="s">
        <v>607</v>
      </c>
      <c r="D1328" s="1147" t="s">
        <v>720</v>
      </c>
      <c r="E1328" s="1149" t="s">
        <v>690</v>
      </c>
      <c r="F1328" s="1150"/>
      <c r="G1328" s="1150"/>
      <c r="H1328" s="1151"/>
      <c r="I1328" s="1149" t="s">
        <v>692</v>
      </c>
      <c r="J1328" s="1152"/>
      <c r="K1328" s="1150"/>
      <c r="L1328" s="1150"/>
      <c r="M1328" s="1151"/>
      <c r="N1328" s="1152" t="s">
        <v>693</v>
      </c>
      <c r="O1328" s="1150"/>
      <c r="P1328" s="1150"/>
      <c r="Q1328" s="1151"/>
    </row>
    <row r="1329" spans="1:17" ht="90.75" customHeight="1" thickBot="1">
      <c r="A1329" s="1132"/>
      <c r="B1329" s="1161"/>
      <c r="C1329" s="1158"/>
      <c r="D1329" s="1148"/>
      <c r="E1329" s="928" t="s">
        <v>721</v>
      </c>
      <c r="F1329" s="924" t="s">
        <v>737</v>
      </c>
      <c r="G1329" s="924" t="s">
        <v>722</v>
      </c>
      <c r="H1329" s="929" t="s">
        <v>691</v>
      </c>
      <c r="I1329" s="934" t="s">
        <v>723</v>
      </c>
      <c r="J1329" s="925" t="s">
        <v>738</v>
      </c>
      <c r="K1329" s="925" t="s">
        <v>724</v>
      </c>
      <c r="L1329" s="925" t="s">
        <v>736</v>
      </c>
      <c r="M1329" s="935" t="s">
        <v>691</v>
      </c>
      <c r="N1329" s="930" t="s">
        <v>725</v>
      </c>
      <c r="O1329" s="926" t="s">
        <v>716</v>
      </c>
      <c r="P1329" s="926" t="s">
        <v>717</v>
      </c>
      <c r="Q1329" s="927" t="s">
        <v>694</v>
      </c>
    </row>
    <row r="1330" spans="1:17">
      <c r="A1330" s="1153">
        <v>1</v>
      </c>
      <c r="B1330" s="1126" t="s">
        <v>695</v>
      </c>
      <c r="C1330" s="1162" t="s">
        <v>811</v>
      </c>
      <c r="D1330" s="961"/>
      <c r="E1330" s="916" t="s">
        <v>608</v>
      </c>
      <c r="F1330" s="917"/>
      <c r="G1330" s="917"/>
      <c r="H1330" s="918"/>
      <c r="I1330" s="919" t="s">
        <v>608</v>
      </c>
      <c r="J1330" s="936"/>
      <c r="K1330" s="920"/>
      <c r="L1330" s="920"/>
      <c r="M1330" s="921"/>
      <c r="N1330" s="931" t="s">
        <v>608</v>
      </c>
      <c r="O1330" s="922"/>
      <c r="P1330" s="922"/>
      <c r="Q1330" s="923"/>
    </row>
    <row r="1331" spans="1:17">
      <c r="A1331" s="1124"/>
      <c r="B1331" s="1126"/>
      <c r="C1331" s="1137"/>
      <c r="D1331" s="948"/>
      <c r="E1331" s="900" t="s">
        <v>608</v>
      </c>
      <c r="F1331" s="901"/>
      <c r="G1331" s="901"/>
      <c r="H1331" s="902"/>
      <c r="I1331" s="906" t="s">
        <v>608</v>
      </c>
      <c r="J1331" s="937"/>
      <c r="K1331" s="907"/>
      <c r="L1331" s="907"/>
      <c r="M1331" s="908"/>
      <c r="N1331" s="932" t="s">
        <v>608</v>
      </c>
      <c r="O1331" s="912"/>
      <c r="P1331" s="912"/>
      <c r="Q1331" s="913"/>
    </row>
    <row r="1332" spans="1:17">
      <c r="A1332" s="1124"/>
      <c r="B1332" s="1126"/>
      <c r="C1332" s="1137"/>
      <c r="D1332" s="948"/>
      <c r="E1332" s="900" t="s">
        <v>608</v>
      </c>
      <c r="F1332" s="901"/>
      <c r="G1332" s="901"/>
      <c r="H1332" s="902"/>
      <c r="I1332" s="906" t="s">
        <v>608</v>
      </c>
      <c r="J1332" s="937"/>
      <c r="K1332" s="907"/>
      <c r="L1332" s="907"/>
      <c r="M1332" s="908"/>
      <c r="N1332" s="932" t="s">
        <v>608</v>
      </c>
      <c r="O1332" s="912"/>
      <c r="P1332" s="912"/>
      <c r="Q1332" s="913"/>
    </row>
    <row r="1333" spans="1:17">
      <c r="A1333" s="1124"/>
      <c r="B1333" s="1126"/>
      <c r="C1333" s="1137"/>
      <c r="D1333" s="948"/>
      <c r="E1333" s="900" t="s">
        <v>608</v>
      </c>
      <c r="F1333" s="901"/>
      <c r="G1333" s="901"/>
      <c r="H1333" s="902"/>
      <c r="I1333" s="906" t="s">
        <v>608</v>
      </c>
      <c r="J1333" s="937"/>
      <c r="K1333" s="907"/>
      <c r="L1333" s="907"/>
      <c r="M1333" s="908"/>
      <c r="N1333" s="932" t="s">
        <v>608</v>
      </c>
      <c r="O1333" s="912"/>
      <c r="P1333" s="912"/>
      <c r="Q1333" s="913"/>
    </row>
    <row r="1334" spans="1:17" ht="15.75" thickBot="1">
      <c r="A1334" s="1124"/>
      <c r="B1334" s="1127"/>
      <c r="C1334" s="1137"/>
      <c r="D1334" s="972"/>
      <c r="E1334" s="903" t="s">
        <v>608</v>
      </c>
      <c r="F1334" s="904"/>
      <c r="G1334" s="904"/>
      <c r="H1334" s="905"/>
      <c r="I1334" s="909" t="s">
        <v>608</v>
      </c>
      <c r="J1334" s="938"/>
      <c r="K1334" s="910"/>
      <c r="L1334" s="910"/>
      <c r="M1334" s="911"/>
      <c r="N1334" s="933" t="s">
        <v>608</v>
      </c>
      <c r="O1334" s="914"/>
      <c r="P1334" s="914"/>
      <c r="Q1334" s="915"/>
    </row>
    <row r="1335" spans="1:17">
      <c r="A1335" s="1124">
        <v>2</v>
      </c>
      <c r="B1335" s="1125" t="s">
        <v>696</v>
      </c>
      <c r="C1335" s="1137"/>
      <c r="D1335" s="961"/>
      <c r="E1335" s="900" t="s">
        <v>608</v>
      </c>
      <c r="F1335" s="901"/>
      <c r="G1335" s="901"/>
      <c r="H1335" s="902"/>
      <c r="I1335" s="906" t="s">
        <v>608</v>
      </c>
      <c r="J1335" s="937"/>
      <c r="K1335" s="907"/>
      <c r="L1335" s="907"/>
      <c r="M1335" s="908"/>
      <c r="N1335" s="932" t="s">
        <v>608</v>
      </c>
      <c r="O1335" s="912"/>
      <c r="P1335" s="912"/>
      <c r="Q1335" s="913"/>
    </row>
    <row r="1336" spans="1:17">
      <c r="A1336" s="1124"/>
      <c r="B1336" s="1126"/>
      <c r="C1336" s="1137"/>
      <c r="D1336" s="948"/>
      <c r="E1336" s="900"/>
      <c r="F1336" s="901"/>
      <c r="G1336" s="901"/>
      <c r="H1336" s="902"/>
      <c r="I1336" s="906" t="s">
        <v>608</v>
      </c>
      <c r="J1336" s="937"/>
      <c r="K1336" s="907"/>
      <c r="L1336" s="907"/>
      <c r="M1336" s="908"/>
      <c r="N1336" s="932" t="s">
        <v>608</v>
      </c>
      <c r="O1336" s="912"/>
      <c r="P1336" s="912"/>
      <c r="Q1336" s="913"/>
    </row>
    <row r="1337" spans="1:17">
      <c r="A1337" s="1124"/>
      <c r="B1337" s="1126"/>
      <c r="C1337" s="1137"/>
      <c r="D1337" s="948"/>
      <c r="E1337" s="900" t="s">
        <v>608</v>
      </c>
      <c r="F1337" s="901"/>
      <c r="G1337" s="901"/>
      <c r="H1337" s="902"/>
      <c r="I1337" s="906" t="s">
        <v>608</v>
      </c>
      <c r="J1337" s="937"/>
      <c r="K1337" s="907"/>
      <c r="L1337" s="907"/>
      <c r="M1337" s="908"/>
      <c r="N1337" s="932" t="s">
        <v>608</v>
      </c>
      <c r="O1337" s="912"/>
      <c r="P1337" s="912"/>
      <c r="Q1337" s="913"/>
    </row>
    <row r="1338" spans="1:17">
      <c r="A1338" s="1124"/>
      <c r="B1338" s="1126"/>
      <c r="C1338" s="1137"/>
      <c r="D1338" s="948"/>
      <c r="E1338" s="900" t="s">
        <v>608</v>
      </c>
      <c r="F1338" s="901"/>
      <c r="G1338" s="901"/>
      <c r="H1338" s="902"/>
      <c r="I1338" s="906" t="s">
        <v>608</v>
      </c>
      <c r="J1338" s="937"/>
      <c r="K1338" s="907"/>
      <c r="L1338" s="907"/>
      <c r="M1338" s="908"/>
      <c r="N1338" s="932" t="s">
        <v>608</v>
      </c>
      <c r="O1338" s="912"/>
      <c r="P1338" s="912"/>
      <c r="Q1338" s="913"/>
    </row>
    <row r="1339" spans="1:17" ht="15.75" thickBot="1">
      <c r="A1339" s="1124"/>
      <c r="B1339" s="1127"/>
      <c r="C1339" s="1137"/>
      <c r="D1339" s="972"/>
      <c r="E1339" s="903" t="s">
        <v>608</v>
      </c>
      <c r="F1339" s="904"/>
      <c r="G1339" s="904"/>
      <c r="H1339" s="905"/>
      <c r="I1339" s="909" t="s">
        <v>608</v>
      </c>
      <c r="J1339" s="938"/>
      <c r="K1339" s="910"/>
      <c r="L1339" s="910"/>
      <c r="M1339" s="911"/>
      <c r="N1339" s="933" t="s">
        <v>608</v>
      </c>
      <c r="O1339" s="914"/>
      <c r="P1339" s="914"/>
      <c r="Q1339" s="915"/>
    </row>
    <row r="1340" spans="1:17">
      <c r="A1340" s="1124">
        <v>3</v>
      </c>
      <c r="B1340" s="1125" t="s">
        <v>697</v>
      </c>
      <c r="C1340" s="1137"/>
      <c r="D1340" s="961"/>
      <c r="E1340" s="900" t="s">
        <v>608</v>
      </c>
      <c r="F1340" s="901"/>
      <c r="G1340" s="901"/>
      <c r="H1340" s="902"/>
      <c r="I1340" s="906" t="s">
        <v>608</v>
      </c>
      <c r="J1340" s="937"/>
      <c r="K1340" s="907"/>
      <c r="L1340" s="907"/>
      <c r="M1340" s="908"/>
      <c r="N1340" s="932" t="s">
        <v>608</v>
      </c>
      <c r="O1340" s="912"/>
      <c r="P1340" s="912"/>
      <c r="Q1340" s="913"/>
    </row>
    <row r="1341" spans="1:17">
      <c r="A1341" s="1124"/>
      <c r="B1341" s="1126"/>
      <c r="C1341" s="1137"/>
      <c r="D1341" s="948"/>
      <c r="E1341" s="900" t="s">
        <v>608</v>
      </c>
      <c r="F1341" s="901"/>
      <c r="G1341" s="901"/>
      <c r="H1341" s="902"/>
      <c r="I1341" s="906" t="s">
        <v>608</v>
      </c>
      <c r="J1341" s="937"/>
      <c r="K1341" s="907"/>
      <c r="L1341" s="907"/>
      <c r="M1341" s="908"/>
      <c r="N1341" s="932" t="s">
        <v>608</v>
      </c>
      <c r="O1341" s="912"/>
      <c r="P1341" s="912"/>
      <c r="Q1341" s="913"/>
    </row>
    <row r="1342" spans="1:17">
      <c r="A1342" s="1124"/>
      <c r="B1342" s="1126"/>
      <c r="C1342" s="1137"/>
      <c r="D1342" s="948"/>
      <c r="E1342" s="900" t="s">
        <v>608</v>
      </c>
      <c r="F1342" s="901"/>
      <c r="G1342" s="901"/>
      <c r="H1342" s="902"/>
      <c r="I1342" s="906" t="s">
        <v>608</v>
      </c>
      <c r="J1342" s="937"/>
      <c r="K1342" s="907"/>
      <c r="L1342" s="907"/>
      <c r="M1342" s="908"/>
      <c r="N1342" s="932" t="s">
        <v>608</v>
      </c>
      <c r="O1342" s="912"/>
      <c r="P1342" s="912"/>
      <c r="Q1342" s="913"/>
    </row>
    <row r="1343" spans="1:17">
      <c r="A1343" s="1124"/>
      <c r="B1343" s="1126"/>
      <c r="C1343" s="1137"/>
      <c r="D1343" s="948"/>
      <c r="E1343" s="900" t="s">
        <v>608</v>
      </c>
      <c r="F1343" s="901"/>
      <c r="G1343" s="901"/>
      <c r="H1343" s="902"/>
      <c r="I1343" s="906" t="s">
        <v>608</v>
      </c>
      <c r="J1343" s="937"/>
      <c r="K1343" s="907"/>
      <c r="L1343" s="907"/>
      <c r="M1343" s="908"/>
      <c r="N1343" s="932" t="s">
        <v>608</v>
      </c>
      <c r="O1343" s="912"/>
      <c r="P1343" s="912"/>
      <c r="Q1343" s="913"/>
    </row>
    <row r="1344" spans="1:17" ht="15.75" thickBot="1">
      <c r="A1344" s="1124"/>
      <c r="B1344" s="1127"/>
      <c r="C1344" s="1137"/>
      <c r="D1344" s="972"/>
      <c r="E1344" s="903" t="s">
        <v>608</v>
      </c>
      <c r="F1344" s="904"/>
      <c r="G1344" s="904"/>
      <c r="H1344" s="905"/>
      <c r="I1344" s="909" t="s">
        <v>608</v>
      </c>
      <c r="J1344" s="938"/>
      <c r="K1344" s="910"/>
      <c r="L1344" s="910"/>
      <c r="M1344" s="911"/>
      <c r="N1344" s="933" t="s">
        <v>608</v>
      </c>
      <c r="O1344" s="914"/>
      <c r="P1344" s="914"/>
      <c r="Q1344" s="915"/>
    </row>
    <row r="1345" spans="1:17">
      <c r="A1345" s="1124">
        <v>4</v>
      </c>
      <c r="B1345" s="1129" t="s">
        <v>698</v>
      </c>
      <c r="C1345" s="1137"/>
      <c r="D1345" s="961"/>
      <c r="E1345" s="900" t="s">
        <v>608</v>
      </c>
      <c r="F1345" s="901"/>
      <c r="G1345" s="901"/>
      <c r="H1345" s="902"/>
      <c r="I1345" s="906" t="s">
        <v>608</v>
      </c>
      <c r="J1345" s="937"/>
      <c r="K1345" s="907"/>
      <c r="L1345" s="907"/>
      <c r="M1345" s="908"/>
      <c r="N1345" s="932" t="s">
        <v>608</v>
      </c>
      <c r="O1345" s="912"/>
      <c r="P1345" s="912"/>
      <c r="Q1345" s="913"/>
    </row>
    <row r="1346" spans="1:17">
      <c r="A1346" s="1124"/>
      <c r="B1346" s="1130"/>
      <c r="C1346" s="1137"/>
      <c r="D1346" s="948"/>
      <c r="E1346" s="900"/>
      <c r="F1346" s="901"/>
      <c r="G1346" s="901"/>
      <c r="H1346" s="902"/>
      <c r="I1346" s="906" t="s">
        <v>608</v>
      </c>
      <c r="J1346" s="937"/>
      <c r="K1346" s="907"/>
      <c r="L1346" s="907"/>
      <c r="M1346" s="908"/>
      <c r="N1346" s="932" t="s">
        <v>608</v>
      </c>
      <c r="O1346" s="912"/>
      <c r="P1346" s="912"/>
      <c r="Q1346" s="913"/>
    </row>
    <row r="1347" spans="1:17">
      <c r="A1347" s="1124"/>
      <c r="B1347" s="1130"/>
      <c r="C1347" s="1137"/>
      <c r="D1347" s="948"/>
      <c r="E1347" s="900" t="s">
        <v>608</v>
      </c>
      <c r="F1347" s="901"/>
      <c r="G1347" s="901"/>
      <c r="H1347" s="902"/>
      <c r="I1347" s="906" t="s">
        <v>608</v>
      </c>
      <c r="J1347" s="937"/>
      <c r="K1347" s="907"/>
      <c r="L1347" s="907"/>
      <c r="M1347" s="908"/>
      <c r="N1347" s="932" t="s">
        <v>608</v>
      </c>
      <c r="O1347" s="912"/>
      <c r="P1347" s="912"/>
      <c r="Q1347" s="913"/>
    </row>
    <row r="1348" spans="1:17">
      <c r="A1348" s="1124"/>
      <c r="B1348" s="1130"/>
      <c r="C1348" s="1137"/>
      <c r="D1348" s="948"/>
      <c r="E1348" s="900" t="s">
        <v>608</v>
      </c>
      <c r="F1348" s="901"/>
      <c r="G1348" s="901"/>
      <c r="H1348" s="902"/>
      <c r="I1348" s="906" t="s">
        <v>608</v>
      </c>
      <c r="J1348" s="937"/>
      <c r="K1348" s="907"/>
      <c r="L1348" s="907"/>
      <c r="M1348" s="908"/>
      <c r="N1348" s="932" t="s">
        <v>608</v>
      </c>
      <c r="O1348" s="912"/>
      <c r="P1348" s="912"/>
      <c r="Q1348" s="913"/>
    </row>
    <row r="1349" spans="1:17" ht="15.75" thickBot="1">
      <c r="A1349" s="1124"/>
      <c r="B1349" s="1159"/>
      <c r="C1349" s="1137"/>
      <c r="D1349" s="972"/>
      <c r="E1349" s="903" t="s">
        <v>608</v>
      </c>
      <c r="F1349" s="904"/>
      <c r="G1349" s="904"/>
      <c r="H1349" s="905"/>
      <c r="I1349" s="909" t="s">
        <v>608</v>
      </c>
      <c r="J1349" s="938"/>
      <c r="K1349" s="910"/>
      <c r="L1349" s="910"/>
      <c r="M1349" s="911"/>
      <c r="N1349" s="933" t="s">
        <v>608</v>
      </c>
      <c r="O1349" s="914"/>
      <c r="P1349" s="914"/>
      <c r="Q1349" s="915"/>
    </row>
    <row r="1350" spans="1:17">
      <c r="A1350" s="1124">
        <v>5</v>
      </c>
      <c r="B1350" s="1125" t="s">
        <v>699</v>
      </c>
      <c r="C1350" s="1137"/>
      <c r="D1350" s="961"/>
      <c r="E1350" s="900" t="s">
        <v>608</v>
      </c>
      <c r="F1350" s="901"/>
      <c r="G1350" s="901"/>
      <c r="H1350" s="902"/>
      <c r="I1350" s="906" t="s">
        <v>608</v>
      </c>
      <c r="J1350" s="937"/>
      <c r="K1350" s="907"/>
      <c r="L1350" s="907"/>
      <c r="M1350" s="908"/>
      <c r="N1350" s="932" t="s">
        <v>608</v>
      </c>
      <c r="O1350" s="912"/>
      <c r="P1350" s="912"/>
      <c r="Q1350" s="913"/>
    </row>
    <row r="1351" spans="1:17">
      <c r="A1351" s="1124"/>
      <c r="B1351" s="1126"/>
      <c r="C1351" s="1137"/>
      <c r="D1351" s="948"/>
      <c r="E1351" s="900"/>
      <c r="F1351" s="901"/>
      <c r="G1351" s="901"/>
      <c r="H1351" s="902"/>
      <c r="I1351" s="906" t="s">
        <v>608</v>
      </c>
      <c r="J1351" s="937"/>
      <c r="K1351" s="907"/>
      <c r="L1351" s="907"/>
      <c r="M1351" s="908"/>
      <c r="N1351" s="932" t="s">
        <v>608</v>
      </c>
      <c r="O1351" s="912"/>
      <c r="P1351" s="912"/>
      <c r="Q1351" s="913"/>
    </row>
    <row r="1352" spans="1:17">
      <c r="A1352" s="1124"/>
      <c r="B1352" s="1126"/>
      <c r="C1352" s="1137"/>
      <c r="D1352" s="948"/>
      <c r="E1352" s="900" t="s">
        <v>608</v>
      </c>
      <c r="F1352" s="901"/>
      <c r="G1352" s="901"/>
      <c r="H1352" s="902"/>
      <c r="I1352" s="906" t="s">
        <v>608</v>
      </c>
      <c r="J1352" s="937"/>
      <c r="K1352" s="907"/>
      <c r="L1352" s="907"/>
      <c r="M1352" s="908"/>
      <c r="N1352" s="932" t="s">
        <v>608</v>
      </c>
      <c r="O1352" s="912"/>
      <c r="P1352" s="912"/>
      <c r="Q1352" s="913"/>
    </row>
    <row r="1353" spans="1:17">
      <c r="A1353" s="1124"/>
      <c r="B1353" s="1126"/>
      <c r="C1353" s="1137"/>
      <c r="D1353" s="948"/>
      <c r="E1353" s="900" t="s">
        <v>608</v>
      </c>
      <c r="F1353" s="901"/>
      <c r="G1353" s="901"/>
      <c r="H1353" s="902"/>
      <c r="I1353" s="906" t="s">
        <v>608</v>
      </c>
      <c r="J1353" s="937"/>
      <c r="K1353" s="907"/>
      <c r="L1353" s="907"/>
      <c r="M1353" s="908"/>
      <c r="N1353" s="932" t="s">
        <v>608</v>
      </c>
      <c r="O1353" s="912"/>
      <c r="P1353" s="912"/>
      <c r="Q1353" s="913"/>
    </row>
    <row r="1354" spans="1:17" ht="15.75" thickBot="1">
      <c r="A1354" s="1124"/>
      <c r="B1354" s="1127"/>
      <c r="C1354" s="1137"/>
      <c r="D1354" s="972"/>
      <c r="E1354" s="903" t="s">
        <v>608</v>
      </c>
      <c r="F1354" s="904"/>
      <c r="G1354" s="904"/>
      <c r="H1354" s="905"/>
      <c r="I1354" s="909" t="s">
        <v>608</v>
      </c>
      <c r="J1354" s="938"/>
      <c r="K1354" s="910"/>
      <c r="L1354" s="910"/>
      <c r="M1354" s="911"/>
      <c r="N1354" s="933" t="s">
        <v>608</v>
      </c>
      <c r="O1354" s="914"/>
      <c r="P1354" s="914"/>
      <c r="Q1354" s="915"/>
    </row>
    <row r="1355" spans="1:17">
      <c r="A1355" s="1124">
        <v>6</v>
      </c>
      <c r="B1355" s="1125" t="s">
        <v>700</v>
      </c>
      <c r="C1355" s="1137"/>
      <c r="D1355" s="961"/>
      <c r="E1355" s="900" t="s">
        <v>608</v>
      </c>
      <c r="F1355" s="901"/>
      <c r="G1355" s="901"/>
      <c r="H1355" s="902"/>
      <c r="I1355" s="906" t="s">
        <v>608</v>
      </c>
      <c r="J1355" s="937"/>
      <c r="K1355" s="907"/>
      <c r="L1355" s="907"/>
      <c r="M1355" s="908"/>
      <c r="N1355" s="932" t="s">
        <v>608</v>
      </c>
      <c r="O1355" s="912"/>
      <c r="P1355" s="912"/>
      <c r="Q1355" s="913"/>
    </row>
    <row r="1356" spans="1:17">
      <c r="A1356" s="1124"/>
      <c r="B1356" s="1126"/>
      <c r="C1356" s="1137"/>
      <c r="D1356" s="948"/>
      <c r="E1356" s="900"/>
      <c r="F1356" s="901"/>
      <c r="G1356" s="901"/>
      <c r="H1356" s="902"/>
      <c r="I1356" s="906" t="s">
        <v>608</v>
      </c>
      <c r="J1356" s="937"/>
      <c r="K1356" s="907"/>
      <c r="L1356" s="907"/>
      <c r="M1356" s="908"/>
      <c r="N1356" s="932" t="s">
        <v>608</v>
      </c>
      <c r="O1356" s="912"/>
      <c r="P1356" s="912"/>
      <c r="Q1356" s="913"/>
    </row>
    <row r="1357" spans="1:17">
      <c r="A1357" s="1124"/>
      <c r="B1357" s="1126"/>
      <c r="C1357" s="1137"/>
      <c r="D1357" s="948"/>
      <c r="E1357" s="900" t="s">
        <v>608</v>
      </c>
      <c r="F1357" s="901"/>
      <c r="G1357" s="901"/>
      <c r="H1357" s="902"/>
      <c r="I1357" s="906" t="s">
        <v>608</v>
      </c>
      <c r="J1357" s="937"/>
      <c r="K1357" s="907"/>
      <c r="L1357" s="907"/>
      <c r="M1357" s="908"/>
      <c r="N1357" s="932" t="s">
        <v>608</v>
      </c>
      <c r="O1357" s="912"/>
      <c r="P1357" s="912"/>
      <c r="Q1357" s="913"/>
    </row>
    <row r="1358" spans="1:17">
      <c r="A1358" s="1124"/>
      <c r="B1358" s="1126"/>
      <c r="C1358" s="1137"/>
      <c r="D1358" s="948"/>
      <c r="E1358" s="900" t="s">
        <v>608</v>
      </c>
      <c r="F1358" s="901"/>
      <c r="G1358" s="901"/>
      <c r="H1358" s="902"/>
      <c r="I1358" s="906" t="s">
        <v>608</v>
      </c>
      <c r="J1358" s="937"/>
      <c r="K1358" s="907"/>
      <c r="L1358" s="907"/>
      <c r="M1358" s="908"/>
      <c r="N1358" s="932" t="s">
        <v>608</v>
      </c>
      <c r="O1358" s="912"/>
      <c r="P1358" s="912"/>
      <c r="Q1358" s="913"/>
    </row>
    <row r="1359" spans="1:17" ht="15.75" thickBot="1">
      <c r="A1359" s="1124"/>
      <c r="B1359" s="1127"/>
      <c r="C1359" s="1137"/>
      <c r="D1359" s="972"/>
      <c r="E1359" s="903" t="s">
        <v>608</v>
      </c>
      <c r="F1359" s="904"/>
      <c r="G1359" s="904"/>
      <c r="H1359" s="905"/>
      <c r="I1359" s="909" t="s">
        <v>608</v>
      </c>
      <c r="J1359" s="938"/>
      <c r="K1359" s="910"/>
      <c r="L1359" s="910"/>
      <c r="M1359" s="911"/>
      <c r="N1359" s="933" t="s">
        <v>608</v>
      </c>
      <c r="O1359" s="914"/>
      <c r="P1359" s="914"/>
      <c r="Q1359" s="915"/>
    </row>
    <row r="1360" spans="1:17">
      <c r="A1360" s="1124">
        <v>7</v>
      </c>
      <c r="B1360" s="1125" t="s">
        <v>701</v>
      </c>
      <c r="C1360" s="1137"/>
      <c r="D1360" s="961"/>
      <c r="E1360" s="900" t="s">
        <v>608</v>
      </c>
      <c r="F1360" s="901"/>
      <c r="G1360" s="901"/>
      <c r="H1360" s="902"/>
      <c r="I1360" s="906" t="s">
        <v>608</v>
      </c>
      <c r="J1360" s="937"/>
      <c r="K1360" s="907"/>
      <c r="L1360" s="907"/>
      <c r="M1360" s="908"/>
      <c r="N1360" s="932" t="s">
        <v>608</v>
      </c>
      <c r="O1360" s="912"/>
      <c r="P1360" s="912"/>
      <c r="Q1360" s="913"/>
    </row>
    <row r="1361" spans="1:17">
      <c r="A1361" s="1124"/>
      <c r="B1361" s="1126"/>
      <c r="C1361" s="1137"/>
      <c r="D1361" s="948"/>
      <c r="E1361" s="900"/>
      <c r="F1361" s="901"/>
      <c r="G1361" s="901"/>
      <c r="H1361" s="902"/>
      <c r="I1361" s="906" t="s">
        <v>608</v>
      </c>
      <c r="J1361" s="937"/>
      <c r="K1361" s="907"/>
      <c r="L1361" s="907"/>
      <c r="M1361" s="908"/>
      <c r="N1361" s="932" t="s">
        <v>608</v>
      </c>
      <c r="O1361" s="912"/>
      <c r="P1361" s="912"/>
      <c r="Q1361" s="913"/>
    </row>
    <row r="1362" spans="1:17">
      <c r="A1362" s="1124"/>
      <c r="B1362" s="1126"/>
      <c r="C1362" s="1137"/>
      <c r="D1362" s="948"/>
      <c r="E1362" s="900" t="s">
        <v>608</v>
      </c>
      <c r="F1362" s="901"/>
      <c r="G1362" s="901"/>
      <c r="H1362" s="902"/>
      <c r="I1362" s="906" t="s">
        <v>608</v>
      </c>
      <c r="J1362" s="937"/>
      <c r="K1362" s="907"/>
      <c r="L1362" s="907"/>
      <c r="M1362" s="908"/>
      <c r="N1362" s="932" t="s">
        <v>608</v>
      </c>
      <c r="O1362" s="912"/>
      <c r="P1362" s="912"/>
      <c r="Q1362" s="913"/>
    </row>
    <row r="1363" spans="1:17">
      <c r="A1363" s="1124"/>
      <c r="B1363" s="1126"/>
      <c r="C1363" s="1137"/>
      <c r="D1363" s="948"/>
      <c r="E1363" s="900" t="s">
        <v>608</v>
      </c>
      <c r="F1363" s="901"/>
      <c r="G1363" s="901"/>
      <c r="H1363" s="902"/>
      <c r="I1363" s="906" t="s">
        <v>608</v>
      </c>
      <c r="J1363" s="937"/>
      <c r="K1363" s="907"/>
      <c r="L1363" s="907"/>
      <c r="M1363" s="908"/>
      <c r="N1363" s="932" t="s">
        <v>608</v>
      </c>
      <c r="O1363" s="912"/>
      <c r="P1363" s="912"/>
      <c r="Q1363" s="913"/>
    </row>
    <row r="1364" spans="1:17" ht="15.75" thickBot="1">
      <c r="A1364" s="1124"/>
      <c r="B1364" s="1127"/>
      <c r="C1364" s="1137"/>
      <c r="D1364" s="972"/>
      <c r="E1364" s="903" t="s">
        <v>608</v>
      </c>
      <c r="F1364" s="904"/>
      <c r="G1364" s="904"/>
      <c r="H1364" s="905"/>
      <c r="I1364" s="909" t="s">
        <v>608</v>
      </c>
      <c r="J1364" s="938"/>
      <c r="K1364" s="910"/>
      <c r="L1364" s="910"/>
      <c r="M1364" s="911"/>
      <c r="N1364" s="933" t="s">
        <v>608</v>
      </c>
      <c r="O1364" s="914"/>
      <c r="P1364" s="914"/>
      <c r="Q1364" s="915"/>
    </row>
    <row r="1365" spans="1:17">
      <c r="A1365" s="1124">
        <v>8</v>
      </c>
      <c r="B1365" s="1129" t="s">
        <v>702</v>
      </c>
      <c r="C1365" s="1137"/>
      <c r="D1365" s="961"/>
      <c r="E1365" s="900" t="s">
        <v>608</v>
      </c>
      <c r="F1365" s="901"/>
      <c r="G1365" s="901"/>
      <c r="H1365" s="902"/>
      <c r="I1365" s="906" t="s">
        <v>608</v>
      </c>
      <c r="J1365" s="937"/>
      <c r="K1365" s="907"/>
      <c r="L1365" s="907"/>
      <c r="M1365" s="908"/>
      <c r="N1365" s="932" t="s">
        <v>608</v>
      </c>
      <c r="O1365" s="912"/>
      <c r="P1365" s="912"/>
      <c r="Q1365" s="913"/>
    </row>
    <row r="1366" spans="1:17">
      <c r="A1366" s="1124"/>
      <c r="B1366" s="1130"/>
      <c r="C1366" s="1137"/>
      <c r="D1366" s="948"/>
      <c r="E1366" s="900" t="s">
        <v>608</v>
      </c>
      <c r="F1366" s="901"/>
      <c r="G1366" s="901"/>
      <c r="H1366" s="902"/>
      <c r="I1366" s="906" t="s">
        <v>608</v>
      </c>
      <c r="J1366" s="937"/>
      <c r="K1366" s="907"/>
      <c r="L1366" s="907"/>
      <c r="M1366" s="908"/>
      <c r="N1366" s="932" t="s">
        <v>608</v>
      </c>
      <c r="O1366" s="912"/>
      <c r="P1366" s="912"/>
      <c r="Q1366" s="913"/>
    </row>
    <row r="1367" spans="1:17">
      <c r="A1367" s="1124"/>
      <c r="B1367" s="1130"/>
      <c r="C1367" s="1137"/>
      <c r="D1367" s="948"/>
      <c r="E1367" s="900" t="s">
        <v>608</v>
      </c>
      <c r="F1367" s="901"/>
      <c r="G1367" s="901"/>
      <c r="H1367" s="902"/>
      <c r="I1367" s="906" t="s">
        <v>608</v>
      </c>
      <c r="J1367" s="937"/>
      <c r="K1367" s="907"/>
      <c r="L1367" s="907"/>
      <c r="M1367" s="908"/>
      <c r="N1367" s="932" t="s">
        <v>608</v>
      </c>
      <c r="O1367" s="912"/>
      <c r="P1367" s="912"/>
      <c r="Q1367" s="913"/>
    </row>
    <row r="1368" spans="1:17">
      <c r="A1368" s="1124"/>
      <c r="B1368" s="1130"/>
      <c r="C1368" s="1137"/>
      <c r="D1368" s="948"/>
      <c r="E1368" s="900" t="s">
        <v>608</v>
      </c>
      <c r="F1368" s="901"/>
      <c r="G1368" s="901"/>
      <c r="H1368" s="902"/>
      <c r="I1368" s="906" t="s">
        <v>608</v>
      </c>
      <c r="J1368" s="937"/>
      <c r="K1368" s="907"/>
      <c r="L1368" s="907"/>
      <c r="M1368" s="908"/>
      <c r="N1368" s="932" t="s">
        <v>608</v>
      </c>
      <c r="O1368" s="912"/>
      <c r="P1368" s="912"/>
      <c r="Q1368" s="913"/>
    </row>
    <row r="1369" spans="1:17" ht="15.75" thickBot="1">
      <c r="A1369" s="1124"/>
      <c r="B1369" s="1159"/>
      <c r="C1369" s="1137"/>
      <c r="D1369" s="972"/>
      <c r="E1369" s="903" t="s">
        <v>608</v>
      </c>
      <c r="F1369" s="904"/>
      <c r="G1369" s="904"/>
      <c r="H1369" s="905"/>
      <c r="I1369" s="909" t="s">
        <v>608</v>
      </c>
      <c r="J1369" s="938"/>
      <c r="K1369" s="910"/>
      <c r="L1369" s="910"/>
      <c r="M1369" s="911"/>
      <c r="N1369" s="933" t="s">
        <v>608</v>
      </c>
      <c r="O1369" s="914"/>
      <c r="P1369" s="914"/>
      <c r="Q1369" s="915"/>
    </row>
    <row r="1370" spans="1:17">
      <c r="A1370" s="1124">
        <v>9</v>
      </c>
      <c r="B1370" s="1129" t="s">
        <v>703</v>
      </c>
      <c r="C1370" s="1137"/>
      <c r="D1370" s="961"/>
      <c r="E1370" s="900" t="s">
        <v>608</v>
      </c>
      <c r="F1370" s="901"/>
      <c r="G1370" s="901"/>
      <c r="H1370" s="902"/>
      <c r="I1370" s="906" t="s">
        <v>608</v>
      </c>
      <c r="J1370" s="937"/>
      <c r="K1370" s="907"/>
      <c r="L1370" s="907"/>
      <c r="M1370" s="908"/>
      <c r="N1370" s="932" t="s">
        <v>608</v>
      </c>
      <c r="O1370" s="912"/>
      <c r="P1370" s="912"/>
      <c r="Q1370" s="913"/>
    </row>
    <row r="1371" spans="1:17">
      <c r="A1371" s="1124"/>
      <c r="B1371" s="1130"/>
      <c r="C1371" s="1137"/>
      <c r="D1371" s="948"/>
      <c r="E1371" s="900" t="s">
        <v>608</v>
      </c>
      <c r="F1371" s="901"/>
      <c r="G1371" s="901"/>
      <c r="H1371" s="902"/>
      <c r="I1371" s="906" t="s">
        <v>608</v>
      </c>
      <c r="J1371" s="937"/>
      <c r="K1371" s="907"/>
      <c r="L1371" s="907"/>
      <c r="M1371" s="908"/>
      <c r="N1371" s="932" t="s">
        <v>608</v>
      </c>
      <c r="O1371" s="912"/>
      <c r="P1371" s="912"/>
      <c r="Q1371" s="913"/>
    </row>
    <row r="1372" spans="1:17">
      <c r="A1372" s="1124"/>
      <c r="B1372" s="1130"/>
      <c r="C1372" s="1137"/>
      <c r="D1372" s="948"/>
      <c r="E1372" s="900" t="s">
        <v>608</v>
      </c>
      <c r="F1372" s="901"/>
      <c r="G1372" s="901"/>
      <c r="H1372" s="902"/>
      <c r="I1372" s="906" t="s">
        <v>608</v>
      </c>
      <c r="J1372" s="937"/>
      <c r="K1372" s="907"/>
      <c r="L1372" s="907"/>
      <c r="M1372" s="908"/>
      <c r="N1372" s="932" t="s">
        <v>608</v>
      </c>
      <c r="O1372" s="912"/>
      <c r="P1372" s="912"/>
      <c r="Q1372" s="913"/>
    </row>
    <row r="1373" spans="1:17">
      <c r="A1373" s="1124"/>
      <c r="B1373" s="1130"/>
      <c r="C1373" s="1137"/>
      <c r="D1373" s="948"/>
      <c r="E1373" s="900" t="s">
        <v>608</v>
      </c>
      <c r="F1373" s="901"/>
      <c r="G1373" s="901"/>
      <c r="H1373" s="902"/>
      <c r="I1373" s="906" t="s">
        <v>608</v>
      </c>
      <c r="J1373" s="937"/>
      <c r="K1373" s="907"/>
      <c r="L1373" s="907"/>
      <c r="M1373" s="908"/>
      <c r="N1373" s="932" t="s">
        <v>608</v>
      </c>
      <c r="O1373" s="912"/>
      <c r="P1373" s="912"/>
      <c r="Q1373" s="913"/>
    </row>
    <row r="1374" spans="1:17" ht="15.75" thickBot="1">
      <c r="A1374" s="1124"/>
      <c r="B1374" s="1159"/>
      <c r="C1374" s="1137"/>
      <c r="D1374" s="972"/>
      <c r="E1374" s="903" t="s">
        <v>608</v>
      </c>
      <c r="F1374" s="904"/>
      <c r="G1374" s="904"/>
      <c r="H1374" s="905"/>
      <c r="I1374" s="909" t="s">
        <v>608</v>
      </c>
      <c r="J1374" s="938"/>
      <c r="K1374" s="910"/>
      <c r="L1374" s="910"/>
      <c r="M1374" s="911"/>
      <c r="N1374" s="933" t="s">
        <v>608</v>
      </c>
      <c r="O1374" s="914"/>
      <c r="P1374" s="914"/>
      <c r="Q1374" s="915"/>
    </row>
    <row r="1375" spans="1:17">
      <c r="A1375" s="1124">
        <v>10</v>
      </c>
      <c r="B1375" s="1129" t="s">
        <v>704</v>
      </c>
      <c r="C1375" s="1137"/>
      <c r="D1375" s="961"/>
      <c r="E1375" s="900" t="s">
        <v>608</v>
      </c>
      <c r="F1375" s="901"/>
      <c r="G1375" s="901"/>
      <c r="H1375" s="902"/>
      <c r="I1375" s="906" t="s">
        <v>608</v>
      </c>
      <c r="J1375" s="937"/>
      <c r="K1375" s="907"/>
      <c r="L1375" s="907"/>
      <c r="M1375" s="908"/>
      <c r="N1375" s="932" t="s">
        <v>608</v>
      </c>
      <c r="O1375" s="912"/>
      <c r="P1375" s="912"/>
      <c r="Q1375" s="913"/>
    </row>
    <row r="1376" spans="1:17">
      <c r="A1376" s="1124"/>
      <c r="B1376" s="1130"/>
      <c r="C1376" s="1137"/>
      <c r="D1376" s="948"/>
      <c r="E1376" s="900"/>
      <c r="F1376" s="901"/>
      <c r="G1376" s="901"/>
      <c r="H1376" s="902"/>
      <c r="I1376" s="906" t="s">
        <v>608</v>
      </c>
      <c r="J1376" s="937"/>
      <c r="K1376" s="907"/>
      <c r="L1376" s="907"/>
      <c r="M1376" s="908"/>
      <c r="N1376" s="932" t="s">
        <v>608</v>
      </c>
      <c r="O1376" s="912"/>
      <c r="P1376" s="912"/>
      <c r="Q1376" s="913"/>
    </row>
    <row r="1377" spans="1:17">
      <c r="A1377" s="1124"/>
      <c r="B1377" s="1130"/>
      <c r="C1377" s="1137"/>
      <c r="D1377" s="948"/>
      <c r="E1377" s="900" t="s">
        <v>608</v>
      </c>
      <c r="F1377" s="901"/>
      <c r="G1377" s="901"/>
      <c r="H1377" s="902"/>
      <c r="I1377" s="906" t="s">
        <v>608</v>
      </c>
      <c r="J1377" s="937"/>
      <c r="K1377" s="907"/>
      <c r="L1377" s="907"/>
      <c r="M1377" s="908"/>
      <c r="N1377" s="932" t="s">
        <v>608</v>
      </c>
      <c r="O1377" s="912"/>
      <c r="P1377" s="912"/>
      <c r="Q1377" s="913"/>
    </row>
    <row r="1378" spans="1:17">
      <c r="A1378" s="1124"/>
      <c r="B1378" s="1130"/>
      <c r="C1378" s="1137"/>
      <c r="D1378" s="948"/>
      <c r="E1378" s="900" t="s">
        <v>608</v>
      </c>
      <c r="F1378" s="901"/>
      <c r="G1378" s="901"/>
      <c r="H1378" s="902"/>
      <c r="I1378" s="906" t="s">
        <v>608</v>
      </c>
      <c r="J1378" s="937"/>
      <c r="K1378" s="907"/>
      <c r="L1378" s="907"/>
      <c r="M1378" s="908"/>
      <c r="N1378" s="932" t="s">
        <v>608</v>
      </c>
      <c r="O1378" s="912"/>
      <c r="P1378" s="912"/>
      <c r="Q1378" s="913"/>
    </row>
    <row r="1379" spans="1:17" ht="15.75" thickBot="1">
      <c r="A1379" s="1124"/>
      <c r="B1379" s="1159"/>
      <c r="C1379" s="1137"/>
      <c r="D1379" s="972"/>
      <c r="E1379" s="903" t="s">
        <v>608</v>
      </c>
      <c r="F1379" s="904"/>
      <c r="G1379" s="904"/>
      <c r="H1379" s="905"/>
      <c r="I1379" s="909" t="s">
        <v>608</v>
      </c>
      <c r="J1379" s="938"/>
      <c r="K1379" s="910"/>
      <c r="L1379" s="910"/>
      <c r="M1379" s="911"/>
      <c r="N1379" s="933" t="s">
        <v>608</v>
      </c>
      <c r="O1379" s="914"/>
      <c r="P1379" s="914"/>
      <c r="Q1379" s="915"/>
    </row>
    <row r="1380" spans="1:17">
      <c r="A1380" s="1124">
        <v>11</v>
      </c>
      <c r="B1380" s="1129" t="s">
        <v>705</v>
      </c>
      <c r="C1380" s="1137"/>
      <c r="D1380" s="961"/>
      <c r="E1380" s="900" t="s">
        <v>608</v>
      </c>
      <c r="F1380" s="901"/>
      <c r="G1380" s="901"/>
      <c r="H1380" s="902"/>
      <c r="I1380" s="906" t="s">
        <v>608</v>
      </c>
      <c r="J1380" s="937"/>
      <c r="K1380" s="907"/>
      <c r="L1380" s="907"/>
      <c r="M1380" s="908"/>
      <c r="N1380" s="932" t="s">
        <v>608</v>
      </c>
      <c r="O1380" s="912"/>
      <c r="P1380" s="912"/>
      <c r="Q1380" s="913"/>
    </row>
    <row r="1381" spans="1:17">
      <c r="A1381" s="1124"/>
      <c r="B1381" s="1130"/>
      <c r="C1381" s="1137"/>
      <c r="D1381" s="948"/>
      <c r="E1381" s="900"/>
      <c r="F1381" s="901"/>
      <c r="G1381" s="901"/>
      <c r="H1381" s="902"/>
      <c r="I1381" s="906" t="s">
        <v>608</v>
      </c>
      <c r="J1381" s="937"/>
      <c r="K1381" s="907"/>
      <c r="L1381" s="907"/>
      <c r="M1381" s="908"/>
      <c r="N1381" s="932" t="s">
        <v>608</v>
      </c>
      <c r="O1381" s="912"/>
      <c r="P1381" s="912"/>
      <c r="Q1381" s="913"/>
    </row>
    <row r="1382" spans="1:17">
      <c r="A1382" s="1124"/>
      <c r="B1382" s="1130"/>
      <c r="C1382" s="1137"/>
      <c r="D1382" s="948"/>
      <c r="E1382" s="900" t="s">
        <v>608</v>
      </c>
      <c r="F1382" s="901"/>
      <c r="G1382" s="901"/>
      <c r="H1382" s="902"/>
      <c r="I1382" s="906" t="s">
        <v>608</v>
      </c>
      <c r="J1382" s="937"/>
      <c r="K1382" s="907"/>
      <c r="L1382" s="907"/>
      <c r="M1382" s="908"/>
      <c r="N1382" s="932" t="s">
        <v>608</v>
      </c>
      <c r="O1382" s="912"/>
      <c r="P1382" s="912"/>
      <c r="Q1382" s="913"/>
    </row>
    <row r="1383" spans="1:17">
      <c r="A1383" s="1124"/>
      <c r="B1383" s="1130"/>
      <c r="C1383" s="1137"/>
      <c r="D1383" s="948"/>
      <c r="E1383" s="900" t="s">
        <v>608</v>
      </c>
      <c r="F1383" s="901"/>
      <c r="G1383" s="901"/>
      <c r="H1383" s="902"/>
      <c r="I1383" s="906" t="s">
        <v>608</v>
      </c>
      <c r="J1383" s="937"/>
      <c r="K1383" s="907"/>
      <c r="L1383" s="907"/>
      <c r="M1383" s="908"/>
      <c r="N1383" s="932" t="s">
        <v>608</v>
      </c>
      <c r="O1383" s="912"/>
      <c r="P1383" s="912"/>
      <c r="Q1383" s="913"/>
    </row>
    <row r="1384" spans="1:17" ht="15.75" thickBot="1">
      <c r="A1384" s="1124"/>
      <c r="B1384" s="1159"/>
      <c r="C1384" s="1137"/>
      <c r="D1384" s="972"/>
      <c r="E1384" s="903" t="s">
        <v>608</v>
      </c>
      <c r="F1384" s="904"/>
      <c r="G1384" s="904"/>
      <c r="H1384" s="905"/>
      <c r="I1384" s="909" t="s">
        <v>608</v>
      </c>
      <c r="J1384" s="938"/>
      <c r="K1384" s="910"/>
      <c r="L1384" s="910"/>
      <c r="M1384" s="911"/>
      <c r="N1384" s="933" t="s">
        <v>608</v>
      </c>
      <c r="O1384" s="914"/>
      <c r="P1384" s="914"/>
      <c r="Q1384" s="915"/>
    </row>
    <row r="1385" spans="1:17">
      <c r="A1385" s="1124">
        <v>12</v>
      </c>
      <c r="B1385" s="1129" t="s">
        <v>706</v>
      </c>
      <c r="C1385" s="1137"/>
      <c r="D1385" s="961"/>
      <c r="E1385" s="900" t="s">
        <v>608</v>
      </c>
      <c r="F1385" s="901"/>
      <c r="G1385" s="901"/>
      <c r="H1385" s="902"/>
      <c r="I1385" s="906" t="s">
        <v>608</v>
      </c>
      <c r="J1385" s="937"/>
      <c r="K1385" s="907"/>
      <c r="L1385" s="907"/>
      <c r="M1385" s="908"/>
      <c r="N1385" s="932" t="s">
        <v>608</v>
      </c>
      <c r="O1385" s="912"/>
      <c r="P1385" s="912"/>
      <c r="Q1385" s="913"/>
    </row>
    <row r="1386" spans="1:17">
      <c r="A1386" s="1124"/>
      <c r="B1386" s="1130"/>
      <c r="C1386" s="1137"/>
      <c r="D1386" s="948"/>
      <c r="E1386" s="900"/>
      <c r="F1386" s="901"/>
      <c r="G1386" s="901"/>
      <c r="H1386" s="902"/>
      <c r="I1386" s="906" t="s">
        <v>608</v>
      </c>
      <c r="J1386" s="937"/>
      <c r="K1386" s="907"/>
      <c r="L1386" s="907"/>
      <c r="M1386" s="908"/>
      <c r="N1386" s="932" t="s">
        <v>608</v>
      </c>
      <c r="O1386" s="912"/>
      <c r="P1386" s="912"/>
      <c r="Q1386" s="913"/>
    </row>
    <row r="1387" spans="1:17">
      <c r="A1387" s="1124"/>
      <c r="B1387" s="1130"/>
      <c r="C1387" s="1137"/>
      <c r="D1387" s="948"/>
      <c r="E1387" s="900" t="s">
        <v>608</v>
      </c>
      <c r="F1387" s="901"/>
      <c r="G1387" s="901"/>
      <c r="H1387" s="902"/>
      <c r="I1387" s="906" t="s">
        <v>608</v>
      </c>
      <c r="J1387" s="937"/>
      <c r="K1387" s="907"/>
      <c r="L1387" s="907"/>
      <c r="M1387" s="908"/>
      <c r="N1387" s="932" t="s">
        <v>608</v>
      </c>
      <c r="O1387" s="912"/>
      <c r="P1387" s="912"/>
      <c r="Q1387" s="913"/>
    </row>
    <row r="1388" spans="1:17">
      <c r="A1388" s="1124"/>
      <c r="B1388" s="1130"/>
      <c r="C1388" s="1137"/>
      <c r="D1388" s="948"/>
      <c r="E1388" s="900" t="s">
        <v>608</v>
      </c>
      <c r="F1388" s="901"/>
      <c r="G1388" s="901"/>
      <c r="H1388" s="902"/>
      <c r="I1388" s="906" t="s">
        <v>608</v>
      </c>
      <c r="J1388" s="937"/>
      <c r="K1388" s="907"/>
      <c r="L1388" s="907"/>
      <c r="M1388" s="908"/>
      <c r="N1388" s="932" t="s">
        <v>608</v>
      </c>
      <c r="O1388" s="912"/>
      <c r="P1388" s="912"/>
      <c r="Q1388" s="913"/>
    </row>
    <row r="1389" spans="1:17" ht="15.75" thickBot="1">
      <c r="A1389" s="1124"/>
      <c r="B1389" s="1159"/>
      <c r="C1389" s="1137"/>
      <c r="D1389" s="972"/>
      <c r="E1389" s="903" t="s">
        <v>608</v>
      </c>
      <c r="F1389" s="904"/>
      <c r="G1389" s="904"/>
      <c r="H1389" s="905"/>
      <c r="I1389" s="909" t="s">
        <v>608</v>
      </c>
      <c r="J1389" s="938"/>
      <c r="K1389" s="910"/>
      <c r="L1389" s="910"/>
      <c r="M1389" s="911"/>
      <c r="N1389" s="933" t="s">
        <v>608</v>
      </c>
      <c r="O1389" s="914"/>
      <c r="P1389" s="914"/>
      <c r="Q1389" s="915"/>
    </row>
    <row r="1390" spans="1:17">
      <c r="A1390" s="1124">
        <v>13</v>
      </c>
      <c r="B1390" s="1129" t="s">
        <v>707</v>
      </c>
      <c r="C1390" s="1137"/>
      <c r="D1390" s="961"/>
      <c r="E1390" s="900" t="s">
        <v>608</v>
      </c>
      <c r="F1390" s="901"/>
      <c r="G1390" s="901"/>
      <c r="H1390" s="902"/>
      <c r="I1390" s="906" t="s">
        <v>608</v>
      </c>
      <c r="J1390" s="937"/>
      <c r="K1390" s="907"/>
      <c r="L1390" s="907"/>
      <c r="M1390" s="908"/>
      <c r="N1390" s="932" t="s">
        <v>608</v>
      </c>
      <c r="O1390" s="912"/>
      <c r="P1390" s="912"/>
      <c r="Q1390" s="913"/>
    </row>
    <row r="1391" spans="1:17">
      <c r="A1391" s="1124"/>
      <c r="B1391" s="1130"/>
      <c r="C1391" s="1137"/>
      <c r="D1391" s="948"/>
      <c r="E1391" s="900"/>
      <c r="F1391" s="901"/>
      <c r="G1391" s="901"/>
      <c r="H1391" s="902"/>
      <c r="I1391" s="906" t="s">
        <v>608</v>
      </c>
      <c r="J1391" s="937"/>
      <c r="K1391" s="907"/>
      <c r="L1391" s="907"/>
      <c r="M1391" s="908"/>
      <c r="N1391" s="932" t="s">
        <v>608</v>
      </c>
      <c r="O1391" s="912"/>
      <c r="P1391" s="912"/>
      <c r="Q1391" s="913"/>
    </row>
    <row r="1392" spans="1:17">
      <c r="A1392" s="1124"/>
      <c r="B1392" s="1130"/>
      <c r="C1392" s="1137"/>
      <c r="D1392" s="948"/>
      <c r="E1392" s="900" t="s">
        <v>608</v>
      </c>
      <c r="F1392" s="901"/>
      <c r="G1392" s="901"/>
      <c r="H1392" s="902"/>
      <c r="I1392" s="906" t="s">
        <v>608</v>
      </c>
      <c r="J1392" s="937"/>
      <c r="K1392" s="907"/>
      <c r="L1392" s="907"/>
      <c r="M1392" s="908"/>
      <c r="N1392" s="932" t="s">
        <v>608</v>
      </c>
      <c r="O1392" s="912"/>
      <c r="P1392" s="912"/>
      <c r="Q1392" s="913"/>
    </row>
    <row r="1393" spans="1:17">
      <c r="A1393" s="1124"/>
      <c r="B1393" s="1130"/>
      <c r="C1393" s="1137"/>
      <c r="D1393" s="948"/>
      <c r="E1393" s="900" t="s">
        <v>608</v>
      </c>
      <c r="F1393" s="901"/>
      <c r="G1393" s="901"/>
      <c r="H1393" s="902"/>
      <c r="I1393" s="906" t="s">
        <v>608</v>
      </c>
      <c r="J1393" s="937"/>
      <c r="K1393" s="907"/>
      <c r="L1393" s="907"/>
      <c r="M1393" s="908"/>
      <c r="N1393" s="932" t="s">
        <v>608</v>
      </c>
      <c r="O1393" s="912"/>
      <c r="P1393" s="912"/>
      <c r="Q1393" s="913"/>
    </row>
    <row r="1394" spans="1:17" ht="15.75" thickBot="1">
      <c r="A1394" s="1124"/>
      <c r="B1394" s="1159"/>
      <c r="C1394" s="1137"/>
      <c r="D1394" s="972"/>
      <c r="E1394" s="903" t="s">
        <v>608</v>
      </c>
      <c r="F1394" s="904"/>
      <c r="G1394" s="904"/>
      <c r="H1394" s="905"/>
      <c r="I1394" s="909" t="s">
        <v>608</v>
      </c>
      <c r="J1394" s="938"/>
      <c r="K1394" s="910"/>
      <c r="L1394" s="910"/>
      <c r="M1394" s="911"/>
      <c r="N1394" s="933" t="s">
        <v>608</v>
      </c>
      <c r="O1394" s="914"/>
      <c r="P1394" s="914"/>
      <c r="Q1394" s="915"/>
    </row>
    <row r="1395" spans="1:17">
      <c r="A1395" s="1124">
        <v>14</v>
      </c>
      <c r="B1395" s="1129" t="s">
        <v>708</v>
      </c>
      <c r="C1395" s="1137"/>
      <c r="D1395" s="961"/>
      <c r="E1395" s="900" t="s">
        <v>608</v>
      </c>
      <c r="F1395" s="901"/>
      <c r="G1395" s="901"/>
      <c r="H1395" s="902"/>
      <c r="I1395" s="906" t="s">
        <v>608</v>
      </c>
      <c r="J1395" s="937"/>
      <c r="K1395" s="907"/>
      <c r="L1395" s="907"/>
      <c r="M1395" s="908"/>
      <c r="N1395" s="932" t="s">
        <v>608</v>
      </c>
      <c r="O1395" s="912"/>
      <c r="P1395" s="912"/>
      <c r="Q1395" s="913"/>
    </row>
    <row r="1396" spans="1:17">
      <c r="A1396" s="1124"/>
      <c r="B1396" s="1130"/>
      <c r="C1396" s="1137"/>
      <c r="D1396" s="948"/>
      <c r="E1396" s="900"/>
      <c r="F1396" s="901"/>
      <c r="G1396" s="901"/>
      <c r="H1396" s="902"/>
      <c r="I1396" s="906" t="s">
        <v>608</v>
      </c>
      <c r="J1396" s="937"/>
      <c r="K1396" s="907"/>
      <c r="L1396" s="907"/>
      <c r="M1396" s="908"/>
      <c r="N1396" s="932" t="s">
        <v>608</v>
      </c>
      <c r="O1396" s="912"/>
      <c r="P1396" s="912"/>
      <c r="Q1396" s="913"/>
    </row>
    <row r="1397" spans="1:17">
      <c r="A1397" s="1124"/>
      <c r="B1397" s="1130"/>
      <c r="C1397" s="1137"/>
      <c r="D1397" s="948"/>
      <c r="E1397" s="900" t="s">
        <v>608</v>
      </c>
      <c r="F1397" s="901"/>
      <c r="G1397" s="901"/>
      <c r="H1397" s="902"/>
      <c r="I1397" s="906" t="s">
        <v>608</v>
      </c>
      <c r="J1397" s="937"/>
      <c r="K1397" s="907"/>
      <c r="L1397" s="907"/>
      <c r="M1397" s="908"/>
      <c r="N1397" s="932" t="s">
        <v>608</v>
      </c>
      <c r="O1397" s="912"/>
      <c r="P1397" s="912"/>
      <c r="Q1397" s="913"/>
    </row>
    <row r="1398" spans="1:17">
      <c r="A1398" s="1124"/>
      <c r="B1398" s="1130"/>
      <c r="C1398" s="1137"/>
      <c r="D1398" s="948"/>
      <c r="E1398" s="900" t="s">
        <v>608</v>
      </c>
      <c r="F1398" s="901"/>
      <c r="G1398" s="901"/>
      <c r="H1398" s="902"/>
      <c r="I1398" s="906" t="s">
        <v>608</v>
      </c>
      <c r="J1398" s="937"/>
      <c r="K1398" s="907"/>
      <c r="L1398" s="907"/>
      <c r="M1398" s="908"/>
      <c r="N1398" s="932" t="s">
        <v>608</v>
      </c>
      <c r="O1398" s="912"/>
      <c r="P1398" s="912"/>
      <c r="Q1398" s="913"/>
    </row>
    <row r="1399" spans="1:17" ht="15.75" thickBot="1">
      <c r="A1399" s="1124"/>
      <c r="B1399" s="1159"/>
      <c r="C1399" s="1137"/>
      <c r="D1399" s="972"/>
      <c r="E1399" s="903" t="s">
        <v>608</v>
      </c>
      <c r="F1399" s="904"/>
      <c r="G1399" s="904"/>
      <c r="H1399" s="905"/>
      <c r="I1399" s="909" t="s">
        <v>608</v>
      </c>
      <c r="J1399" s="938"/>
      <c r="K1399" s="910"/>
      <c r="L1399" s="910"/>
      <c r="M1399" s="911"/>
      <c r="N1399" s="933" t="s">
        <v>608</v>
      </c>
      <c r="O1399" s="914"/>
      <c r="P1399" s="914"/>
      <c r="Q1399" s="915"/>
    </row>
    <row r="1400" spans="1:17">
      <c r="A1400" s="1124">
        <v>15</v>
      </c>
      <c r="B1400" s="1129" t="s">
        <v>709</v>
      </c>
      <c r="C1400" s="1137"/>
      <c r="D1400" s="961"/>
      <c r="E1400" s="900" t="s">
        <v>608</v>
      </c>
      <c r="F1400" s="901"/>
      <c r="G1400" s="901"/>
      <c r="H1400" s="902"/>
      <c r="I1400" s="906" t="s">
        <v>608</v>
      </c>
      <c r="J1400" s="937"/>
      <c r="K1400" s="907"/>
      <c r="L1400" s="907"/>
      <c r="M1400" s="908"/>
      <c r="N1400" s="932" t="s">
        <v>608</v>
      </c>
      <c r="O1400" s="912"/>
      <c r="P1400" s="912"/>
      <c r="Q1400" s="913"/>
    </row>
    <row r="1401" spans="1:17">
      <c r="A1401" s="1124"/>
      <c r="B1401" s="1130"/>
      <c r="C1401" s="1137"/>
      <c r="D1401" s="948"/>
      <c r="E1401" s="900"/>
      <c r="F1401" s="901"/>
      <c r="G1401" s="901"/>
      <c r="H1401" s="902"/>
      <c r="I1401" s="906" t="s">
        <v>608</v>
      </c>
      <c r="J1401" s="937"/>
      <c r="K1401" s="907"/>
      <c r="L1401" s="907"/>
      <c r="M1401" s="908"/>
      <c r="N1401" s="932" t="s">
        <v>608</v>
      </c>
      <c r="O1401" s="912"/>
      <c r="P1401" s="912"/>
      <c r="Q1401" s="913"/>
    </row>
    <row r="1402" spans="1:17">
      <c r="A1402" s="1124"/>
      <c r="B1402" s="1130"/>
      <c r="C1402" s="1137"/>
      <c r="D1402" s="948"/>
      <c r="E1402" s="900" t="s">
        <v>608</v>
      </c>
      <c r="F1402" s="901"/>
      <c r="G1402" s="901"/>
      <c r="H1402" s="902"/>
      <c r="I1402" s="906" t="s">
        <v>608</v>
      </c>
      <c r="J1402" s="937"/>
      <c r="K1402" s="907"/>
      <c r="L1402" s="907"/>
      <c r="M1402" s="908"/>
      <c r="N1402" s="932" t="s">
        <v>608</v>
      </c>
      <c r="O1402" s="912"/>
      <c r="P1402" s="912"/>
      <c r="Q1402" s="913"/>
    </row>
    <row r="1403" spans="1:17">
      <c r="A1403" s="1124"/>
      <c r="B1403" s="1130"/>
      <c r="C1403" s="1137"/>
      <c r="D1403" s="948"/>
      <c r="E1403" s="900" t="s">
        <v>608</v>
      </c>
      <c r="F1403" s="901"/>
      <c r="G1403" s="901"/>
      <c r="H1403" s="902"/>
      <c r="I1403" s="906" t="s">
        <v>608</v>
      </c>
      <c r="J1403" s="937"/>
      <c r="K1403" s="907"/>
      <c r="L1403" s="907"/>
      <c r="M1403" s="908"/>
      <c r="N1403" s="932" t="s">
        <v>608</v>
      </c>
      <c r="O1403" s="912"/>
      <c r="P1403" s="912"/>
      <c r="Q1403" s="913"/>
    </row>
    <row r="1404" spans="1:17" ht="15.75" thickBot="1">
      <c r="A1404" s="1124"/>
      <c r="B1404" s="1159"/>
      <c r="C1404" s="1137"/>
      <c r="D1404" s="972"/>
      <c r="E1404" s="903" t="s">
        <v>608</v>
      </c>
      <c r="F1404" s="904"/>
      <c r="G1404" s="904"/>
      <c r="H1404" s="905"/>
      <c r="I1404" s="909" t="s">
        <v>608</v>
      </c>
      <c r="J1404" s="938"/>
      <c r="K1404" s="910"/>
      <c r="L1404" s="910"/>
      <c r="M1404" s="911"/>
      <c r="N1404" s="933" t="s">
        <v>608</v>
      </c>
      <c r="O1404" s="914"/>
      <c r="P1404" s="914"/>
      <c r="Q1404" s="915"/>
    </row>
    <row r="1405" spans="1:17">
      <c r="A1405" s="1124">
        <v>16</v>
      </c>
      <c r="B1405" s="1129" t="s">
        <v>710</v>
      </c>
      <c r="C1405" s="1137"/>
      <c r="D1405" s="961"/>
      <c r="E1405" s="900" t="s">
        <v>608</v>
      </c>
      <c r="F1405" s="901"/>
      <c r="G1405" s="901"/>
      <c r="H1405" s="902"/>
      <c r="I1405" s="906" t="s">
        <v>608</v>
      </c>
      <c r="J1405" s="937"/>
      <c r="K1405" s="907"/>
      <c r="L1405" s="907"/>
      <c r="M1405" s="908"/>
      <c r="N1405" s="932" t="s">
        <v>608</v>
      </c>
      <c r="O1405" s="912"/>
      <c r="P1405" s="912"/>
      <c r="Q1405" s="913"/>
    </row>
    <row r="1406" spans="1:17">
      <c r="A1406" s="1124"/>
      <c r="B1406" s="1130"/>
      <c r="C1406" s="1137"/>
      <c r="D1406" s="948"/>
      <c r="E1406" s="900"/>
      <c r="F1406" s="901"/>
      <c r="G1406" s="901"/>
      <c r="H1406" s="902"/>
      <c r="I1406" s="906" t="s">
        <v>608</v>
      </c>
      <c r="J1406" s="937"/>
      <c r="K1406" s="907"/>
      <c r="L1406" s="907"/>
      <c r="M1406" s="908"/>
      <c r="N1406" s="932" t="s">
        <v>608</v>
      </c>
      <c r="O1406" s="912"/>
      <c r="P1406" s="912"/>
      <c r="Q1406" s="913"/>
    </row>
    <row r="1407" spans="1:17">
      <c r="A1407" s="1124"/>
      <c r="B1407" s="1130"/>
      <c r="C1407" s="1137"/>
      <c r="D1407" s="948"/>
      <c r="E1407" s="900" t="s">
        <v>608</v>
      </c>
      <c r="F1407" s="901"/>
      <c r="G1407" s="901"/>
      <c r="H1407" s="902"/>
      <c r="I1407" s="906" t="s">
        <v>608</v>
      </c>
      <c r="J1407" s="937"/>
      <c r="K1407" s="907"/>
      <c r="L1407" s="907"/>
      <c r="M1407" s="908"/>
      <c r="N1407" s="932" t="s">
        <v>608</v>
      </c>
      <c r="O1407" s="912"/>
      <c r="P1407" s="912"/>
      <c r="Q1407" s="913"/>
    </row>
    <row r="1408" spans="1:17">
      <c r="A1408" s="1124"/>
      <c r="B1408" s="1130"/>
      <c r="C1408" s="1137"/>
      <c r="D1408" s="948"/>
      <c r="E1408" s="900" t="s">
        <v>608</v>
      </c>
      <c r="F1408" s="901"/>
      <c r="G1408" s="901"/>
      <c r="H1408" s="902"/>
      <c r="I1408" s="906" t="s">
        <v>608</v>
      </c>
      <c r="J1408" s="937"/>
      <c r="K1408" s="907"/>
      <c r="L1408" s="907"/>
      <c r="M1408" s="908"/>
      <c r="N1408" s="932" t="s">
        <v>608</v>
      </c>
      <c r="O1408" s="912"/>
      <c r="P1408" s="912"/>
      <c r="Q1408" s="913"/>
    </row>
    <row r="1409" spans="1:17" ht="15.75" thickBot="1">
      <c r="A1409" s="1124"/>
      <c r="B1409" s="1159"/>
      <c r="C1409" s="1137"/>
      <c r="D1409" s="972"/>
      <c r="E1409" s="903" t="s">
        <v>608</v>
      </c>
      <c r="F1409" s="904"/>
      <c r="G1409" s="904"/>
      <c r="H1409" s="905"/>
      <c r="I1409" s="909" t="s">
        <v>608</v>
      </c>
      <c r="J1409" s="938"/>
      <c r="K1409" s="910"/>
      <c r="L1409" s="910"/>
      <c r="M1409" s="911"/>
      <c r="N1409" s="933" t="s">
        <v>608</v>
      </c>
      <c r="O1409" s="914"/>
      <c r="P1409" s="914"/>
      <c r="Q1409" s="915"/>
    </row>
    <row r="1410" spans="1:17">
      <c r="A1410" s="1124">
        <v>17</v>
      </c>
      <c r="B1410" s="1129" t="s">
        <v>711</v>
      </c>
      <c r="C1410" s="1137"/>
      <c r="D1410" s="961"/>
      <c r="E1410" s="900" t="s">
        <v>608</v>
      </c>
      <c r="F1410" s="901"/>
      <c r="G1410" s="901"/>
      <c r="H1410" s="902"/>
      <c r="I1410" s="906" t="s">
        <v>608</v>
      </c>
      <c r="J1410" s="937"/>
      <c r="K1410" s="907"/>
      <c r="L1410" s="907"/>
      <c r="M1410" s="908"/>
      <c r="N1410" s="932" t="s">
        <v>608</v>
      </c>
      <c r="O1410" s="912"/>
      <c r="P1410" s="912"/>
      <c r="Q1410" s="913"/>
    </row>
    <row r="1411" spans="1:17">
      <c r="A1411" s="1124"/>
      <c r="B1411" s="1130"/>
      <c r="C1411" s="1137"/>
      <c r="D1411" s="948"/>
      <c r="E1411" s="900"/>
      <c r="F1411" s="901"/>
      <c r="G1411" s="901"/>
      <c r="H1411" s="902"/>
      <c r="I1411" s="906" t="s">
        <v>608</v>
      </c>
      <c r="J1411" s="937"/>
      <c r="K1411" s="907"/>
      <c r="L1411" s="907"/>
      <c r="M1411" s="908"/>
      <c r="N1411" s="932" t="s">
        <v>608</v>
      </c>
      <c r="O1411" s="912"/>
      <c r="P1411" s="912"/>
      <c r="Q1411" s="913"/>
    </row>
    <row r="1412" spans="1:17">
      <c r="A1412" s="1124"/>
      <c r="B1412" s="1130"/>
      <c r="C1412" s="1137"/>
      <c r="D1412" s="948"/>
      <c r="E1412" s="900" t="s">
        <v>608</v>
      </c>
      <c r="F1412" s="901"/>
      <c r="G1412" s="901"/>
      <c r="H1412" s="902"/>
      <c r="I1412" s="906" t="s">
        <v>608</v>
      </c>
      <c r="J1412" s="937"/>
      <c r="K1412" s="907"/>
      <c r="L1412" s="907"/>
      <c r="M1412" s="908"/>
      <c r="N1412" s="932" t="s">
        <v>608</v>
      </c>
      <c r="O1412" s="912"/>
      <c r="P1412" s="912"/>
      <c r="Q1412" s="913"/>
    </row>
    <row r="1413" spans="1:17">
      <c r="A1413" s="1124"/>
      <c r="B1413" s="1130"/>
      <c r="C1413" s="1137"/>
      <c r="D1413" s="948"/>
      <c r="E1413" s="900" t="s">
        <v>608</v>
      </c>
      <c r="F1413" s="901"/>
      <c r="G1413" s="901"/>
      <c r="H1413" s="902"/>
      <c r="I1413" s="906" t="s">
        <v>608</v>
      </c>
      <c r="J1413" s="937"/>
      <c r="K1413" s="907"/>
      <c r="L1413" s="907"/>
      <c r="M1413" s="908"/>
      <c r="N1413" s="932" t="s">
        <v>608</v>
      </c>
      <c r="O1413" s="912"/>
      <c r="P1413" s="912"/>
      <c r="Q1413" s="913"/>
    </row>
    <row r="1414" spans="1:17" ht="15.75" thickBot="1">
      <c r="A1414" s="1124"/>
      <c r="B1414" s="1159"/>
      <c r="C1414" s="1137"/>
      <c r="D1414" s="972"/>
      <c r="E1414" s="903" t="s">
        <v>608</v>
      </c>
      <c r="F1414" s="904"/>
      <c r="G1414" s="904"/>
      <c r="H1414" s="905"/>
      <c r="I1414" s="909" t="s">
        <v>608</v>
      </c>
      <c r="J1414" s="938"/>
      <c r="K1414" s="910"/>
      <c r="L1414" s="910"/>
      <c r="M1414" s="911"/>
      <c r="N1414" s="933" t="s">
        <v>608</v>
      </c>
      <c r="O1414" s="914"/>
      <c r="P1414" s="914"/>
      <c r="Q1414" s="915"/>
    </row>
    <row r="1415" spans="1:17">
      <c r="A1415" s="1124">
        <v>18</v>
      </c>
      <c r="B1415" s="1129" t="s">
        <v>712</v>
      </c>
      <c r="C1415" s="1137"/>
      <c r="D1415" s="961"/>
      <c r="E1415" s="900" t="s">
        <v>608</v>
      </c>
      <c r="F1415" s="901"/>
      <c r="G1415" s="901"/>
      <c r="H1415" s="902"/>
      <c r="I1415" s="906" t="s">
        <v>608</v>
      </c>
      <c r="J1415" s="937"/>
      <c r="K1415" s="907"/>
      <c r="L1415" s="907"/>
      <c r="M1415" s="908"/>
      <c r="N1415" s="932" t="s">
        <v>608</v>
      </c>
      <c r="O1415" s="912"/>
      <c r="P1415" s="912"/>
      <c r="Q1415" s="913"/>
    </row>
    <row r="1416" spans="1:17">
      <c r="A1416" s="1124"/>
      <c r="B1416" s="1130"/>
      <c r="C1416" s="1137"/>
      <c r="D1416" s="948"/>
      <c r="E1416" s="900"/>
      <c r="F1416" s="901"/>
      <c r="G1416" s="901"/>
      <c r="H1416" s="902"/>
      <c r="I1416" s="906" t="s">
        <v>608</v>
      </c>
      <c r="J1416" s="937"/>
      <c r="K1416" s="907"/>
      <c r="L1416" s="907"/>
      <c r="M1416" s="908"/>
      <c r="N1416" s="932" t="s">
        <v>608</v>
      </c>
      <c r="O1416" s="912"/>
      <c r="P1416" s="912"/>
      <c r="Q1416" s="913"/>
    </row>
    <row r="1417" spans="1:17">
      <c r="A1417" s="1124"/>
      <c r="B1417" s="1130"/>
      <c r="C1417" s="1137"/>
      <c r="D1417" s="948"/>
      <c r="E1417" s="900" t="s">
        <v>608</v>
      </c>
      <c r="F1417" s="901"/>
      <c r="G1417" s="901"/>
      <c r="H1417" s="902"/>
      <c r="I1417" s="906" t="s">
        <v>608</v>
      </c>
      <c r="J1417" s="937"/>
      <c r="K1417" s="907"/>
      <c r="L1417" s="907"/>
      <c r="M1417" s="908"/>
      <c r="N1417" s="932" t="s">
        <v>608</v>
      </c>
      <c r="O1417" s="912"/>
      <c r="P1417" s="912"/>
      <c r="Q1417" s="913"/>
    </row>
    <row r="1418" spans="1:17">
      <c r="A1418" s="1124"/>
      <c r="B1418" s="1130"/>
      <c r="C1418" s="1137"/>
      <c r="D1418" s="948"/>
      <c r="E1418" s="900" t="s">
        <v>608</v>
      </c>
      <c r="F1418" s="901"/>
      <c r="G1418" s="901"/>
      <c r="H1418" s="902"/>
      <c r="I1418" s="906" t="s">
        <v>608</v>
      </c>
      <c r="J1418" s="937"/>
      <c r="K1418" s="907"/>
      <c r="L1418" s="907"/>
      <c r="M1418" s="908"/>
      <c r="N1418" s="932" t="s">
        <v>608</v>
      </c>
      <c r="O1418" s="912"/>
      <c r="P1418" s="912"/>
      <c r="Q1418" s="913"/>
    </row>
    <row r="1419" spans="1:17" ht="15.75" thickBot="1">
      <c r="A1419" s="1124"/>
      <c r="B1419" s="1159"/>
      <c r="C1419" s="1137"/>
      <c r="D1419" s="972"/>
      <c r="E1419" s="903" t="s">
        <v>608</v>
      </c>
      <c r="F1419" s="904"/>
      <c r="G1419" s="904"/>
      <c r="H1419" s="905"/>
      <c r="I1419" s="909" t="s">
        <v>608</v>
      </c>
      <c r="J1419" s="938"/>
      <c r="K1419" s="910"/>
      <c r="L1419" s="910"/>
      <c r="M1419" s="911"/>
      <c r="N1419" s="933" t="s">
        <v>608</v>
      </c>
      <c r="O1419" s="914"/>
      <c r="P1419" s="914"/>
      <c r="Q1419" s="915"/>
    </row>
    <row r="1420" spans="1:17">
      <c r="A1420" s="1124">
        <v>20</v>
      </c>
      <c r="B1420" s="1129" t="s">
        <v>714</v>
      </c>
      <c r="C1420" s="1137"/>
      <c r="D1420" s="961"/>
      <c r="E1420" s="900" t="s">
        <v>608</v>
      </c>
      <c r="F1420" s="901"/>
      <c r="G1420" s="901"/>
      <c r="H1420" s="902"/>
      <c r="I1420" s="906" t="s">
        <v>608</v>
      </c>
      <c r="J1420" s="937"/>
      <c r="K1420" s="907"/>
      <c r="L1420" s="907"/>
      <c r="M1420" s="908"/>
      <c r="N1420" s="932" t="s">
        <v>608</v>
      </c>
      <c r="O1420" s="912"/>
      <c r="P1420" s="912"/>
      <c r="Q1420" s="913"/>
    </row>
    <row r="1421" spans="1:17">
      <c r="A1421" s="1124"/>
      <c r="B1421" s="1130"/>
      <c r="C1421" s="1137"/>
      <c r="D1421" s="948"/>
      <c r="E1421" s="900"/>
      <c r="F1421" s="901"/>
      <c r="G1421" s="901"/>
      <c r="H1421" s="902"/>
      <c r="I1421" s="906" t="s">
        <v>608</v>
      </c>
      <c r="J1421" s="937"/>
      <c r="K1421" s="907"/>
      <c r="L1421" s="907"/>
      <c r="M1421" s="908"/>
      <c r="N1421" s="932" t="s">
        <v>608</v>
      </c>
      <c r="O1421" s="912"/>
      <c r="P1421" s="912"/>
      <c r="Q1421" s="913"/>
    </row>
    <row r="1422" spans="1:17">
      <c r="A1422" s="1124"/>
      <c r="B1422" s="1130"/>
      <c r="C1422" s="1137"/>
      <c r="D1422" s="948"/>
      <c r="E1422" s="900" t="s">
        <v>608</v>
      </c>
      <c r="F1422" s="901"/>
      <c r="G1422" s="901"/>
      <c r="H1422" s="902"/>
      <c r="I1422" s="906" t="s">
        <v>608</v>
      </c>
      <c r="J1422" s="937"/>
      <c r="K1422" s="907"/>
      <c r="L1422" s="907"/>
      <c r="M1422" s="908"/>
      <c r="N1422" s="932" t="s">
        <v>608</v>
      </c>
      <c r="O1422" s="912"/>
      <c r="P1422" s="912"/>
      <c r="Q1422" s="913"/>
    </row>
    <row r="1423" spans="1:17">
      <c r="A1423" s="1124"/>
      <c r="B1423" s="1130"/>
      <c r="C1423" s="1137"/>
      <c r="D1423" s="948"/>
      <c r="E1423" s="900" t="s">
        <v>608</v>
      </c>
      <c r="F1423" s="901"/>
      <c r="G1423" s="901"/>
      <c r="H1423" s="902"/>
      <c r="I1423" s="906" t="s">
        <v>608</v>
      </c>
      <c r="J1423" s="937"/>
      <c r="K1423" s="907"/>
      <c r="L1423" s="907"/>
      <c r="M1423" s="908"/>
      <c r="N1423" s="932" t="s">
        <v>608</v>
      </c>
      <c r="O1423" s="912"/>
      <c r="P1423" s="912"/>
      <c r="Q1423" s="913"/>
    </row>
    <row r="1424" spans="1:17" ht="15.75" thickBot="1">
      <c r="A1424" s="1124"/>
      <c r="B1424" s="1159"/>
      <c r="C1424" s="1137"/>
      <c r="D1424" s="972"/>
      <c r="E1424" s="903" t="s">
        <v>608</v>
      </c>
      <c r="F1424" s="904"/>
      <c r="G1424" s="904"/>
      <c r="H1424" s="905"/>
      <c r="I1424" s="909" t="s">
        <v>608</v>
      </c>
      <c r="J1424" s="938"/>
      <c r="K1424" s="910"/>
      <c r="L1424" s="910"/>
      <c r="M1424" s="911"/>
      <c r="N1424" s="933" t="s">
        <v>608</v>
      </c>
      <c r="O1424" s="914"/>
      <c r="P1424" s="914"/>
      <c r="Q1424" s="915"/>
    </row>
    <row r="1425" spans="1:17">
      <c r="A1425" s="1124">
        <v>21</v>
      </c>
      <c r="B1425" s="1129" t="s">
        <v>715</v>
      </c>
      <c r="C1425" s="1137"/>
      <c r="D1425" s="961"/>
      <c r="E1425" s="900" t="s">
        <v>608</v>
      </c>
      <c r="F1425" s="901"/>
      <c r="G1425" s="901"/>
      <c r="H1425" s="902"/>
      <c r="I1425" s="906" t="s">
        <v>608</v>
      </c>
      <c r="J1425" s="937"/>
      <c r="K1425" s="907"/>
      <c r="L1425" s="907"/>
      <c r="M1425" s="908"/>
      <c r="N1425" s="932" t="s">
        <v>608</v>
      </c>
      <c r="O1425" s="912"/>
      <c r="P1425" s="912"/>
      <c r="Q1425" s="913"/>
    </row>
    <row r="1426" spans="1:17">
      <c r="A1426" s="1124"/>
      <c r="B1426" s="1130"/>
      <c r="C1426" s="1137"/>
      <c r="D1426" s="948"/>
      <c r="E1426" s="900"/>
      <c r="F1426" s="901"/>
      <c r="G1426" s="901"/>
      <c r="H1426" s="902"/>
      <c r="I1426" s="906" t="s">
        <v>608</v>
      </c>
      <c r="J1426" s="937"/>
      <c r="K1426" s="907"/>
      <c r="L1426" s="907"/>
      <c r="M1426" s="908"/>
      <c r="N1426" s="932" t="s">
        <v>608</v>
      </c>
      <c r="O1426" s="912"/>
      <c r="P1426" s="912"/>
      <c r="Q1426" s="913"/>
    </row>
    <row r="1427" spans="1:17">
      <c r="A1427" s="1124"/>
      <c r="B1427" s="1130"/>
      <c r="C1427" s="1137"/>
      <c r="D1427" s="948"/>
      <c r="E1427" s="900" t="s">
        <v>608</v>
      </c>
      <c r="F1427" s="901"/>
      <c r="G1427" s="901"/>
      <c r="H1427" s="902"/>
      <c r="I1427" s="906" t="s">
        <v>608</v>
      </c>
      <c r="J1427" s="937"/>
      <c r="K1427" s="907"/>
      <c r="L1427" s="907"/>
      <c r="M1427" s="908"/>
      <c r="N1427" s="932" t="s">
        <v>608</v>
      </c>
      <c r="O1427" s="912"/>
      <c r="P1427" s="912"/>
      <c r="Q1427" s="913"/>
    </row>
    <row r="1428" spans="1:17">
      <c r="A1428" s="1124"/>
      <c r="B1428" s="1130"/>
      <c r="C1428" s="1137"/>
      <c r="D1428" s="948"/>
      <c r="E1428" s="900" t="s">
        <v>608</v>
      </c>
      <c r="F1428" s="901"/>
      <c r="G1428" s="901"/>
      <c r="H1428" s="902"/>
      <c r="I1428" s="906" t="s">
        <v>608</v>
      </c>
      <c r="J1428" s="937"/>
      <c r="K1428" s="907"/>
      <c r="L1428" s="907"/>
      <c r="M1428" s="908"/>
      <c r="N1428" s="932" t="s">
        <v>608</v>
      </c>
      <c r="O1428" s="912"/>
      <c r="P1428" s="912"/>
      <c r="Q1428" s="913"/>
    </row>
    <row r="1429" spans="1:17" ht="15.75" thickBot="1">
      <c r="A1429" s="1132"/>
      <c r="B1429" s="1134"/>
      <c r="C1429" s="1138"/>
      <c r="D1429" s="972"/>
      <c r="E1429" s="903" t="s">
        <v>608</v>
      </c>
      <c r="F1429" s="904"/>
      <c r="G1429" s="904"/>
      <c r="H1429" s="905"/>
      <c r="I1429" s="909" t="s">
        <v>608</v>
      </c>
      <c r="J1429" s="938"/>
      <c r="K1429" s="910"/>
      <c r="L1429" s="910"/>
      <c r="M1429" s="911"/>
      <c r="N1429" s="933" t="s">
        <v>608</v>
      </c>
      <c r="O1429" s="914"/>
      <c r="P1429" s="914"/>
      <c r="Q1429" s="915"/>
    </row>
    <row r="1430" spans="1:17" ht="22.5" customHeight="1" thickBot="1">
      <c r="A1430" s="1092"/>
      <c r="B1430" s="1163" t="s">
        <v>844</v>
      </c>
      <c r="C1430" s="1164"/>
      <c r="D1430" s="1093">
        <f>SUM(D1330:D1429)</f>
        <v>0</v>
      </c>
      <c r="E1430" s="1165"/>
      <c r="F1430" s="1166"/>
      <c r="G1430" s="1166"/>
      <c r="H1430" s="1166"/>
      <c r="I1430" s="1166"/>
      <c r="J1430" s="1166"/>
      <c r="K1430" s="1166"/>
      <c r="L1430" s="1166"/>
      <c r="M1430" s="1166"/>
      <c r="N1430" s="1166"/>
      <c r="O1430" s="1166"/>
      <c r="P1430" s="1166"/>
      <c r="Q1430" s="1167"/>
    </row>
    <row r="1431" spans="1:17">
      <c r="A1431" s="1037"/>
      <c r="B1431" s="1038"/>
      <c r="C1431" s="1038"/>
      <c r="D1431" s="1038"/>
      <c r="E1431" s="1039"/>
      <c r="F1431" s="1039"/>
      <c r="G1431" s="1039"/>
      <c r="H1431" s="1039"/>
      <c r="I1431" s="1040"/>
      <c r="J1431" s="1040"/>
      <c r="K1431" s="1040"/>
      <c r="L1431" s="1040"/>
      <c r="M1431" s="1040"/>
      <c r="N1431" s="1041"/>
      <c r="O1431" s="1041"/>
      <c r="P1431" s="1041"/>
      <c r="Q1431" s="1041"/>
    </row>
    <row r="1432" spans="1:17" ht="58.5" customHeight="1" thickBot="1">
      <c r="A1432" s="1139" t="s">
        <v>814</v>
      </c>
      <c r="B1432" s="1140"/>
      <c r="C1432" s="1141"/>
      <c r="D1432" s="1140"/>
      <c r="E1432" s="1140"/>
      <c r="F1432" s="1140"/>
      <c r="G1432" s="1140"/>
      <c r="H1432" s="1140"/>
      <c r="I1432" s="1140"/>
      <c r="J1432" s="1140"/>
      <c r="K1432" s="1140"/>
      <c r="L1432" s="1140"/>
      <c r="M1432" s="1140"/>
      <c r="N1432" s="1140"/>
      <c r="O1432" s="1140"/>
      <c r="P1432" s="1140"/>
      <c r="Q1432" s="1142"/>
    </row>
    <row r="1433" spans="1:17" ht="28.5" customHeight="1">
      <c r="A1433" s="1131" t="s">
        <v>569</v>
      </c>
      <c r="B1433" s="1160" t="s">
        <v>689</v>
      </c>
      <c r="C1433" s="1135" t="s">
        <v>607</v>
      </c>
      <c r="D1433" s="1147" t="s">
        <v>720</v>
      </c>
      <c r="E1433" s="1149" t="s">
        <v>690</v>
      </c>
      <c r="F1433" s="1150"/>
      <c r="G1433" s="1150"/>
      <c r="H1433" s="1151"/>
      <c r="I1433" s="1149" t="s">
        <v>692</v>
      </c>
      <c r="J1433" s="1152"/>
      <c r="K1433" s="1150"/>
      <c r="L1433" s="1150"/>
      <c r="M1433" s="1151"/>
      <c r="N1433" s="1152" t="s">
        <v>693</v>
      </c>
      <c r="O1433" s="1150"/>
      <c r="P1433" s="1150"/>
      <c r="Q1433" s="1151"/>
    </row>
    <row r="1434" spans="1:17" ht="90.75" customHeight="1" thickBot="1">
      <c r="A1434" s="1132"/>
      <c r="B1434" s="1161"/>
      <c r="C1434" s="1158"/>
      <c r="D1434" s="1148"/>
      <c r="E1434" s="928" t="s">
        <v>721</v>
      </c>
      <c r="F1434" s="924" t="s">
        <v>737</v>
      </c>
      <c r="G1434" s="924" t="s">
        <v>722</v>
      </c>
      <c r="H1434" s="929" t="s">
        <v>691</v>
      </c>
      <c r="I1434" s="934" t="s">
        <v>723</v>
      </c>
      <c r="J1434" s="925" t="s">
        <v>738</v>
      </c>
      <c r="K1434" s="925" t="s">
        <v>724</v>
      </c>
      <c r="L1434" s="925" t="s">
        <v>736</v>
      </c>
      <c r="M1434" s="935" t="s">
        <v>691</v>
      </c>
      <c r="N1434" s="930" t="s">
        <v>725</v>
      </c>
      <c r="O1434" s="926" t="s">
        <v>716</v>
      </c>
      <c r="P1434" s="926" t="s">
        <v>717</v>
      </c>
      <c r="Q1434" s="927" t="s">
        <v>694</v>
      </c>
    </row>
    <row r="1435" spans="1:17">
      <c r="A1435" s="1153">
        <v>1</v>
      </c>
      <c r="B1435" s="1126" t="s">
        <v>695</v>
      </c>
      <c r="C1435" s="1162" t="s">
        <v>813</v>
      </c>
      <c r="D1435" s="961"/>
      <c r="E1435" s="916" t="s">
        <v>608</v>
      </c>
      <c r="F1435" s="917"/>
      <c r="G1435" s="917"/>
      <c r="H1435" s="918"/>
      <c r="I1435" s="919" t="s">
        <v>608</v>
      </c>
      <c r="J1435" s="936"/>
      <c r="K1435" s="920"/>
      <c r="L1435" s="920"/>
      <c r="M1435" s="921"/>
      <c r="N1435" s="931" t="s">
        <v>608</v>
      </c>
      <c r="O1435" s="922"/>
      <c r="P1435" s="922"/>
      <c r="Q1435" s="923"/>
    </row>
    <row r="1436" spans="1:17">
      <c r="A1436" s="1124"/>
      <c r="B1436" s="1126"/>
      <c r="C1436" s="1137"/>
      <c r="D1436" s="948"/>
      <c r="E1436" s="900" t="s">
        <v>608</v>
      </c>
      <c r="F1436" s="901"/>
      <c r="G1436" s="901"/>
      <c r="H1436" s="902"/>
      <c r="I1436" s="906" t="s">
        <v>608</v>
      </c>
      <c r="J1436" s="937"/>
      <c r="K1436" s="907"/>
      <c r="L1436" s="907"/>
      <c r="M1436" s="908"/>
      <c r="N1436" s="932" t="s">
        <v>608</v>
      </c>
      <c r="O1436" s="912"/>
      <c r="P1436" s="912"/>
      <c r="Q1436" s="913"/>
    </row>
    <row r="1437" spans="1:17">
      <c r="A1437" s="1124"/>
      <c r="B1437" s="1126"/>
      <c r="C1437" s="1137"/>
      <c r="D1437" s="948"/>
      <c r="E1437" s="900" t="s">
        <v>608</v>
      </c>
      <c r="F1437" s="901"/>
      <c r="G1437" s="901"/>
      <c r="H1437" s="902"/>
      <c r="I1437" s="906" t="s">
        <v>608</v>
      </c>
      <c r="J1437" s="937"/>
      <c r="K1437" s="907"/>
      <c r="L1437" s="907"/>
      <c r="M1437" s="908"/>
      <c r="N1437" s="932" t="s">
        <v>608</v>
      </c>
      <c r="O1437" s="912"/>
      <c r="P1437" s="912"/>
      <c r="Q1437" s="913"/>
    </row>
    <row r="1438" spans="1:17">
      <c r="A1438" s="1124"/>
      <c r="B1438" s="1126"/>
      <c r="C1438" s="1137"/>
      <c r="D1438" s="948"/>
      <c r="E1438" s="900" t="s">
        <v>608</v>
      </c>
      <c r="F1438" s="901"/>
      <c r="G1438" s="901"/>
      <c r="H1438" s="902"/>
      <c r="I1438" s="906" t="s">
        <v>608</v>
      </c>
      <c r="J1438" s="937"/>
      <c r="K1438" s="907"/>
      <c r="L1438" s="907"/>
      <c r="M1438" s="908"/>
      <c r="N1438" s="932" t="s">
        <v>608</v>
      </c>
      <c r="O1438" s="912"/>
      <c r="P1438" s="912"/>
      <c r="Q1438" s="913"/>
    </row>
    <row r="1439" spans="1:17" ht="15.75" thickBot="1">
      <c r="A1439" s="1124"/>
      <c r="B1439" s="1127"/>
      <c r="C1439" s="1137"/>
      <c r="D1439" s="972"/>
      <c r="E1439" s="903" t="s">
        <v>608</v>
      </c>
      <c r="F1439" s="904"/>
      <c r="G1439" s="904"/>
      <c r="H1439" s="905"/>
      <c r="I1439" s="909" t="s">
        <v>608</v>
      </c>
      <c r="J1439" s="938"/>
      <c r="K1439" s="910"/>
      <c r="L1439" s="910"/>
      <c r="M1439" s="911"/>
      <c r="N1439" s="933" t="s">
        <v>608</v>
      </c>
      <c r="O1439" s="914"/>
      <c r="P1439" s="914"/>
      <c r="Q1439" s="915"/>
    </row>
    <row r="1440" spans="1:17">
      <c r="A1440" s="1124">
        <v>2</v>
      </c>
      <c r="B1440" s="1125" t="s">
        <v>696</v>
      </c>
      <c r="C1440" s="1137"/>
      <c r="D1440" s="961"/>
      <c r="E1440" s="900" t="s">
        <v>608</v>
      </c>
      <c r="F1440" s="901"/>
      <c r="G1440" s="901"/>
      <c r="H1440" s="902"/>
      <c r="I1440" s="906" t="s">
        <v>608</v>
      </c>
      <c r="J1440" s="937"/>
      <c r="K1440" s="907"/>
      <c r="L1440" s="907"/>
      <c r="M1440" s="908"/>
      <c r="N1440" s="932" t="s">
        <v>608</v>
      </c>
      <c r="O1440" s="912"/>
      <c r="P1440" s="912"/>
      <c r="Q1440" s="913"/>
    </row>
    <row r="1441" spans="1:17">
      <c r="A1441" s="1124"/>
      <c r="B1441" s="1126"/>
      <c r="C1441" s="1137"/>
      <c r="D1441" s="948"/>
      <c r="E1441" s="900"/>
      <c r="F1441" s="901"/>
      <c r="G1441" s="901"/>
      <c r="H1441" s="902"/>
      <c r="I1441" s="906" t="s">
        <v>608</v>
      </c>
      <c r="J1441" s="937"/>
      <c r="K1441" s="907"/>
      <c r="L1441" s="907"/>
      <c r="M1441" s="908"/>
      <c r="N1441" s="932" t="s">
        <v>608</v>
      </c>
      <c r="O1441" s="912"/>
      <c r="P1441" s="912"/>
      <c r="Q1441" s="913"/>
    </row>
    <row r="1442" spans="1:17">
      <c r="A1442" s="1124"/>
      <c r="B1442" s="1126"/>
      <c r="C1442" s="1137"/>
      <c r="D1442" s="948"/>
      <c r="E1442" s="900" t="s">
        <v>608</v>
      </c>
      <c r="F1442" s="901"/>
      <c r="G1442" s="901"/>
      <c r="H1442" s="902"/>
      <c r="I1442" s="906" t="s">
        <v>608</v>
      </c>
      <c r="J1442" s="937"/>
      <c r="K1442" s="907"/>
      <c r="L1442" s="907"/>
      <c r="M1442" s="908"/>
      <c r="N1442" s="932" t="s">
        <v>608</v>
      </c>
      <c r="O1442" s="912"/>
      <c r="P1442" s="912"/>
      <c r="Q1442" s="913"/>
    </row>
    <row r="1443" spans="1:17">
      <c r="A1443" s="1124"/>
      <c r="B1443" s="1126"/>
      <c r="C1443" s="1137"/>
      <c r="D1443" s="948"/>
      <c r="E1443" s="900" t="s">
        <v>608</v>
      </c>
      <c r="F1443" s="901"/>
      <c r="G1443" s="901"/>
      <c r="H1443" s="902"/>
      <c r="I1443" s="906" t="s">
        <v>608</v>
      </c>
      <c r="J1443" s="937"/>
      <c r="K1443" s="907"/>
      <c r="L1443" s="907"/>
      <c r="M1443" s="908"/>
      <c r="N1443" s="932" t="s">
        <v>608</v>
      </c>
      <c r="O1443" s="912"/>
      <c r="P1443" s="912"/>
      <c r="Q1443" s="913"/>
    </row>
    <row r="1444" spans="1:17" ht="15.75" thickBot="1">
      <c r="A1444" s="1124"/>
      <c r="B1444" s="1127"/>
      <c r="C1444" s="1137"/>
      <c r="D1444" s="972"/>
      <c r="E1444" s="903" t="s">
        <v>608</v>
      </c>
      <c r="F1444" s="904"/>
      <c r="G1444" s="904"/>
      <c r="H1444" s="905"/>
      <c r="I1444" s="909" t="s">
        <v>608</v>
      </c>
      <c r="J1444" s="938"/>
      <c r="K1444" s="910"/>
      <c r="L1444" s="910"/>
      <c r="M1444" s="911"/>
      <c r="N1444" s="933" t="s">
        <v>608</v>
      </c>
      <c r="O1444" s="914"/>
      <c r="P1444" s="914"/>
      <c r="Q1444" s="915"/>
    </row>
    <row r="1445" spans="1:17">
      <c r="A1445" s="1124">
        <v>3</v>
      </c>
      <c r="B1445" s="1125" t="s">
        <v>697</v>
      </c>
      <c r="C1445" s="1137"/>
      <c r="D1445" s="961"/>
      <c r="E1445" s="900" t="s">
        <v>608</v>
      </c>
      <c r="F1445" s="901"/>
      <c r="G1445" s="901"/>
      <c r="H1445" s="902"/>
      <c r="I1445" s="906" t="s">
        <v>608</v>
      </c>
      <c r="J1445" s="937"/>
      <c r="K1445" s="907"/>
      <c r="L1445" s="907"/>
      <c r="M1445" s="908"/>
      <c r="N1445" s="932" t="s">
        <v>608</v>
      </c>
      <c r="O1445" s="912"/>
      <c r="P1445" s="912"/>
      <c r="Q1445" s="913"/>
    </row>
    <row r="1446" spans="1:17">
      <c r="A1446" s="1124"/>
      <c r="B1446" s="1126"/>
      <c r="C1446" s="1137"/>
      <c r="D1446" s="948"/>
      <c r="E1446" s="900" t="s">
        <v>608</v>
      </c>
      <c r="F1446" s="901"/>
      <c r="G1446" s="901"/>
      <c r="H1446" s="902"/>
      <c r="I1446" s="906" t="s">
        <v>608</v>
      </c>
      <c r="J1446" s="937"/>
      <c r="K1446" s="907"/>
      <c r="L1446" s="907"/>
      <c r="M1446" s="908"/>
      <c r="N1446" s="932" t="s">
        <v>608</v>
      </c>
      <c r="O1446" s="912"/>
      <c r="P1446" s="912"/>
      <c r="Q1446" s="913"/>
    </row>
    <row r="1447" spans="1:17">
      <c r="A1447" s="1124"/>
      <c r="B1447" s="1126"/>
      <c r="C1447" s="1137"/>
      <c r="D1447" s="948"/>
      <c r="E1447" s="900" t="s">
        <v>608</v>
      </c>
      <c r="F1447" s="901"/>
      <c r="G1447" s="901"/>
      <c r="H1447" s="902"/>
      <c r="I1447" s="906" t="s">
        <v>608</v>
      </c>
      <c r="J1447" s="937"/>
      <c r="K1447" s="907"/>
      <c r="L1447" s="907"/>
      <c r="M1447" s="908"/>
      <c r="N1447" s="932" t="s">
        <v>608</v>
      </c>
      <c r="O1447" s="912"/>
      <c r="P1447" s="912"/>
      <c r="Q1447" s="913"/>
    </row>
    <row r="1448" spans="1:17">
      <c r="A1448" s="1124"/>
      <c r="B1448" s="1126"/>
      <c r="C1448" s="1137"/>
      <c r="D1448" s="948"/>
      <c r="E1448" s="900" t="s">
        <v>608</v>
      </c>
      <c r="F1448" s="901"/>
      <c r="G1448" s="901"/>
      <c r="H1448" s="902"/>
      <c r="I1448" s="906" t="s">
        <v>608</v>
      </c>
      <c r="J1448" s="937"/>
      <c r="K1448" s="907"/>
      <c r="L1448" s="907"/>
      <c r="M1448" s="908"/>
      <c r="N1448" s="932" t="s">
        <v>608</v>
      </c>
      <c r="O1448" s="912"/>
      <c r="P1448" s="912"/>
      <c r="Q1448" s="913"/>
    </row>
    <row r="1449" spans="1:17" ht="15.75" thickBot="1">
      <c r="A1449" s="1124"/>
      <c r="B1449" s="1127"/>
      <c r="C1449" s="1137"/>
      <c r="D1449" s="972"/>
      <c r="E1449" s="903" t="s">
        <v>608</v>
      </c>
      <c r="F1449" s="904"/>
      <c r="G1449" s="904"/>
      <c r="H1449" s="905"/>
      <c r="I1449" s="909" t="s">
        <v>608</v>
      </c>
      <c r="J1449" s="938"/>
      <c r="K1449" s="910"/>
      <c r="L1449" s="910"/>
      <c r="M1449" s="911"/>
      <c r="N1449" s="933" t="s">
        <v>608</v>
      </c>
      <c r="O1449" s="914"/>
      <c r="P1449" s="914"/>
      <c r="Q1449" s="915"/>
    </row>
    <row r="1450" spans="1:17">
      <c r="A1450" s="1124">
        <v>4</v>
      </c>
      <c r="B1450" s="1129" t="s">
        <v>698</v>
      </c>
      <c r="C1450" s="1137"/>
      <c r="D1450" s="961"/>
      <c r="E1450" s="900" t="s">
        <v>608</v>
      </c>
      <c r="F1450" s="901"/>
      <c r="G1450" s="901"/>
      <c r="H1450" s="902"/>
      <c r="I1450" s="906" t="s">
        <v>608</v>
      </c>
      <c r="J1450" s="937"/>
      <c r="K1450" s="907"/>
      <c r="L1450" s="907"/>
      <c r="M1450" s="908"/>
      <c r="N1450" s="932" t="s">
        <v>608</v>
      </c>
      <c r="O1450" s="912"/>
      <c r="P1450" s="912"/>
      <c r="Q1450" s="913"/>
    </row>
    <row r="1451" spans="1:17">
      <c r="A1451" s="1124"/>
      <c r="B1451" s="1130"/>
      <c r="C1451" s="1137"/>
      <c r="D1451" s="948"/>
      <c r="E1451" s="900"/>
      <c r="F1451" s="901"/>
      <c r="G1451" s="901"/>
      <c r="H1451" s="902"/>
      <c r="I1451" s="906" t="s">
        <v>608</v>
      </c>
      <c r="J1451" s="937"/>
      <c r="K1451" s="907"/>
      <c r="L1451" s="907"/>
      <c r="M1451" s="908"/>
      <c r="N1451" s="932" t="s">
        <v>608</v>
      </c>
      <c r="O1451" s="912"/>
      <c r="P1451" s="912"/>
      <c r="Q1451" s="913"/>
    </row>
    <row r="1452" spans="1:17">
      <c r="A1452" s="1124"/>
      <c r="B1452" s="1130"/>
      <c r="C1452" s="1137"/>
      <c r="D1452" s="948"/>
      <c r="E1452" s="900" t="s">
        <v>608</v>
      </c>
      <c r="F1452" s="901"/>
      <c r="G1452" s="901"/>
      <c r="H1452" s="902"/>
      <c r="I1452" s="906" t="s">
        <v>608</v>
      </c>
      <c r="J1452" s="937"/>
      <c r="K1452" s="907"/>
      <c r="L1452" s="907"/>
      <c r="M1452" s="908"/>
      <c r="N1452" s="932" t="s">
        <v>608</v>
      </c>
      <c r="O1452" s="912"/>
      <c r="P1452" s="912"/>
      <c r="Q1452" s="913"/>
    </row>
    <row r="1453" spans="1:17">
      <c r="A1453" s="1124"/>
      <c r="B1453" s="1130"/>
      <c r="C1453" s="1137"/>
      <c r="D1453" s="948"/>
      <c r="E1453" s="900" t="s">
        <v>608</v>
      </c>
      <c r="F1453" s="901"/>
      <c r="G1453" s="901"/>
      <c r="H1453" s="902"/>
      <c r="I1453" s="906" t="s">
        <v>608</v>
      </c>
      <c r="J1453" s="937"/>
      <c r="K1453" s="907"/>
      <c r="L1453" s="907"/>
      <c r="M1453" s="908"/>
      <c r="N1453" s="932" t="s">
        <v>608</v>
      </c>
      <c r="O1453" s="912"/>
      <c r="P1453" s="912"/>
      <c r="Q1453" s="913"/>
    </row>
    <row r="1454" spans="1:17" ht="15.75" thickBot="1">
      <c r="A1454" s="1124"/>
      <c r="B1454" s="1159"/>
      <c r="C1454" s="1137"/>
      <c r="D1454" s="972"/>
      <c r="E1454" s="903" t="s">
        <v>608</v>
      </c>
      <c r="F1454" s="904"/>
      <c r="G1454" s="904"/>
      <c r="H1454" s="905"/>
      <c r="I1454" s="909" t="s">
        <v>608</v>
      </c>
      <c r="J1454" s="938"/>
      <c r="K1454" s="910"/>
      <c r="L1454" s="910"/>
      <c r="M1454" s="911"/>
      <c r="N1454" s="933" t="s">
        <v>608</v>
      </c>
      <c r="O1454" s="914"/>
      <c r="P1454" s="914"/>
      <c r="Q1454" s="915"/>
    </row>
    <row r="1455" spans="1:17">
      <c r="A1455" s="1124">
        <v>5</v>
      </c>
      <c r="B1455" s="1125" t="s">
        <v>699</v>
      </c>
      <c r="C1455" s="1137"/>
      <c r="D1455" s="961"/>
      <c r="E1455" s="900" t="s">
        <v>608</v>
      </c>
      <c r="F1455" s="901"/>
      <c r="G1455" s="901"/>
      <c r="H1455" s="902"/>
      <c r="I1455" s="906" t="s">
        <v>608</v>
      </c>
      <c r="J1455" s="937"/>
      <c r="K1455" s="907"/>
      <c r="L1455" s="907"/>
      <c r="M1455" s="908"/>
      <c r="N1455" s="932" t="s">
        <v>608</v>
      </c>
      <c r="O1455" s="912"/>
      <c r="P1455" s="912"/>
      <c r="Q1455" s="913"/>
    </row>
    <row r="1456" spans="1:17">
      <c r="A1456" s="1124"/>
      <c r="B1456" s="1126"/>
      <c r="C1456" s="1137"/>
      <c r="D1456" s="948"/>
      <c r="E1456" s="900"/>
      <c r="F1456" s="901"/>
      <c r="G1456" s="901"/>
      <c r="H1456" s="902"/>
      <c r="I1456" s="906" t="s">
        <v>608</v>
      </c>
      <c r="J1456" s="937"/>
      <c r="K1456" s="907"/>
      <c r="L1456" s="907"/>
      <c r="M1456" s="908"/>
      <c r="N1456" s="932" t="s">
        <v>608</v>
      </c>
      <c r="O1456" s="912"/>
      <c r="P1456" s="912"/>
      <c r="Q1456" s="913"/>
    </row>
    <row r="1457" spans="1:17">
      <c r="A1457" s="1124"/>
      <c r="B1457" s="1126"/>
      <c r="C1457" s="1137"/>
      <c r="D1457" s="948"/>
      <c r="E1457" s="900" t="s">
        <v>608</v>
      </c>
      <c r="F1457" s="901"/>
      <c r="G1457" s="901"/>
      <c r="H1457" s="902"/>
      <c r="I1457" s="906" t="s">
        <v>608</v>
      </c>
      <c r="J1457" s="937"/>
      <c r="K1457" s="907"/>
      <c r="L1457" s="907"/>
      <c r="M1457" s="908"/>
      <c r="N1457" s="932" t="s">
        <v>608</v>
      </c>
      <c r="O1457" s="912"/>
      <c r="P1457" s="912"/>
      <c r="Q1457" s="913"/>
    </row>
    <row r="1458" spans="1:17">
      <c r="A1458" s="1124"/>
      <c r="B1458" s="1126"/>
      <c r="C1458" s="1137"/>
      <c r="D1458" s="948"/>
      <c r="E1458" s="900" t="s">
        <v>608</v>
      </c>
      <c r="F1458" s="901"/>
      <c r="G1458" s="901"/>
      <c r="H1458" s="902"/>
      <c r="I1458" s="906" t="s">
        <v>608</v>
      </c>
      <c r="J1458" s="937"/>
      <c r="K1458" s="907"/>
      <c r="L1458" s="907"/>
      <c r="M1458" s="908"/>
      <c r="N1458" s="932" t="s">
        <v>608</v>
      </c>
      <c r="O1458" s="912"/>
      <c r="P1458" s="912"/>
      <c r="Q1458" s="913"/>
    </row>
    <row r="1459" spans="1:17" ht="15.75" thickBot="1">
      <c r="A1459" s="1124"/>
      <c r="B1459" s="1127"/>
      <c r="C1459" s="1137"/>
      <c r="D1459" s="972"/>
      <c r="E1459" s="903" t="s">
        <v>608</v>
      </c>
      <c r="F1459" s="904"/>
      <c r="G1459" s="904"/>
      <c r="H1459" s="905"/>
      <c r="I1459" s="909" t="s">
        <v>608</v>
      </c>
      <c r="J1459" s="938"/>
      <c r="K1459" s="910"/>
      <c r="L1459" s="910"/>
      <c r="M1459" s="911"/>
      <c r="N1459" s="933" t="s">
        <v>608</v>
      </c>
      <c r="O1459" s="914"/>
      <c r="P1459" s="914"/>
      <c r="Q1459" s="915"/>
    </row>
    <row r="1460" spans="1:17">
      <c r="A1460" s="1124">
        <v>6</v>
      </c>
      <c r="B1460" s="1125" t="s">
        <v>700</v>
      </c>
      <c r="C1460" s="1137"/>
      <c r="D1460" s="961"/>
      <c r="E1460" s="900" t="s">
        <v>608</v>
      </c>
      <c r="F1460" s="901"/>
      <c r="G1460" s="901"/>
      <c r="H1460" s="902"/>
      <c r="I1460" s="906" t="s">
        <v>608</v>
      </c>
      <c r="J1460" s="937"/>
      <c r="K1460" s="907"/>
      <c r="L1460" s="907"/>
      <c r="M1460" s="908"/>
      <c r="N1460" s="932" t="s">
        <v>608</v>
      </c>
      <c r="O1460" s="912"/>
      <c r="P1460" s="912"/>
      <c r="Q1460" s="913"/>
    </row>
    <row r="1461" spans="1:17">
      <c r="A1461" s="1124"/>
      <c r="B1461" s="1126"/>
      <c r="C1461" s="1137"/>
      <c r="D1461" s="948"/>
      <c r="E1461" s="900"/>
      <c r="F1461" s="901"/>
      <c r="G1461" s="901"/>
      <c r="H1461" s="902"/>
      <c r="I1461" s="906" t="s">
        <v>608</v>
      </c>
      <c r="J1461" s="937"/>
      <c r="K1461" s="907"/>
      <c r="L1461" s="907"/>
      <c r="M1461" s="908"/>
      <c r="N1461" s="932" t="s">
        <v>608</v>
      </c>
      <c r="O1461" s="912"/>
      <c r="P1461" s="912"/>
      <c r="Q1461" s="913"/>
    </row>
    <row r="1462" spans="1:17">
      <c r="A1462" s="1124"/>
      <c r="B1462" s="1126"/>
      <c r="C1462" s="1137"/>
      <c r="D1462" s="948"/>
      <c r="E1462" s="900" t="s">
        <v>608</v>
      </c>
      <c r="F1462" s="901"/>
      <c r="G1462" s="901"/>
      <c r="H1462" s="902"/>
      <c r="I1462" s="906" t="s">
        <v>608</v>
      </c>
      <c r="J1462" s="937"/>
      <c r="K1462" s="907"/>
      <c r="L1462" s="907"/>
      <c r="M1462" s="908"/>
      <c r="N1462" s="932" t="s">
        <v>608</v>
      </c>
      <c r="O1462" s="912"/>
      <c r="P1462" s="912"/>
      <c r="Q1462" s="913"/>
    </row>
    <row r="1463" spans="1:17">
      <c r="A1463" s="1124"/>
      <c r="B1463" s="1126"/>
      <c r="C1463" s="1137"/>
      <c r="D1463" s="948"/>
      <c r="E1463" s="900" t="s">
        <v>608</v>
      </c>
      <c r="F1463" s="901"/>
      <c r="G1463" s="901"/>
      <c r="H1463" s="902"/>
      <c r="I1463" s="906" t="s">
        <v>608</v>
      </c>
      <c r="J1463" s="937"/>
      <c r="K1463" s="907"/>
      <c r="L1463" s="907"/>
      <c r="M1463" s="908"/>
      <c r="N1463" s="932" t="s">
        <v>608</v>
      </c>
      <c r="O1463" s="912"/>
      <c r="P1463" s="912"/>
      <c r="Q1463" s="913"/>
    </row>
    <row r="1464" spans="1:17" ht="15.75" thickBot="1">
      <c r="A1464" s="1124"/>
      <c r="B1464" s="1127"/>
      <c r="C1464" s="1137"/>
      <c r="D1464" s="972"/>
      <c r="E1464" s="903" t="s">
        <v>608</v>
      </c>
      <c r="F1464" s="904"/>
      <c r="G1464" s="904"/>
      <c r="H1464" s="905"/>
      <c r="I1464" s="909" t="s">
        <v>608</v>
      </c>
      <c r="J1464" s="938"/>
      <c r="K1464" s="910"/>
      <c r="L1464" s="910"/>
      <c r="M1464" s="911"/>
      <c r="N1464" s="933" t="s">
        <v>608</v>
      </c>
      <c r="O1464" s="914"/>
      <c r="P1464" s="914"/>
      <c r="Q1464" s="915"/>
    </row>
    <row r="1465" spans="1:17">
      <c r="A1465" s="1124">
        <v>7</v>
      </c>
      <c r="B1465" s="1125" t="s">
        <v>701</v>
      </c>
      <c r="C1465" s="1137"/>
      <c r="D1465" s="961"/>
      <c r="E1465" s="900" t="s">
        <v>608</v>
      </c>
      <c r="F1465" s="901"/>
      <c r="G1465" s="901"/>
      <c r="H1465" s="902"/>
      <c r="I1465" s="906" t="s">
        <v>608</v>
      </c>
      <c r="J1465" s="937"/>
      <c r="K1465" s="907"/>
      <c r="L1465" s="907"/>
      <c r="M1465" s="908"/>
      <c r="N1465" s="932" t="s">
        <v>608</v>
      </c>
      <c r="O1465" s="912"/>
      <c r="P1465" s="912"/>
      <c r="Q1465" s="913"/>
    </row>
    <row r="1466" spans="1:17">
      <c r="A1466" s="1124"/>
      <c r="B1466" s="1126"/>
      <c r="C1466" s="1137"/>
      <c r="D1466" s="948"/>
      <c r="E1466" s="900"/>
      <c r="F1466" s="901"/>
      <c r="G1466" s="901"/>
      <c r="H1466" s="902"/>
      <c r="I1466" s="906" t="s">
        <v>608</v>
      </c>
      <c r="J1466" s="937"/>
      <c r="K1466" s="907"/>
      <c r="L1466" s="907"/>
      <c r="M1466" s="908"/>
      <c r="N1466" s="932" t="s">
        <v>608</v>
      </c>
      <c r="O1466" s="912"/>
      <c r="P1466" s="912"/>
      <c r="Q1466" s="913"/>
    </row>
    <row r="1467" spans="1:17">
      <c r="A1467" s="1124"/>
      <c r="B1467" s="1126"/>
      <c r="C1467" s="1137"/>
      <c r="D1467" s="948"/>
      <c r="E1467" s="900" t="s">
        <v>608</v>
      </c>
      <c r="F1467" s="901"/>
      <c r="G1467" s="901"/>
      <c r="H1467" s="902"/>
      <c r="I1467" s="906" t="s">
        <v>608</v>
      </c>
      <c r="J1467" s="937"/>
      <c r="K1467" s="907"/>
      <c r="L1467" s="907"/>
      <c r="M1467" s="908"/>
      <c r="N1467" s="932" t="s">
        <v>608</v>
      </c>
      <c r="O1467" s="912"/>
      <c r="P1467" s="912"/>
      <c r="Q1467" s="913"/>
    </row>
    <row r="1468" spans="1:17">
      <c r="A1468" s="1124"/>
      <c r="B1468" s="1126"/>
      <c r="C1468" s="1137"/>
      <c r="D1468" s="948"/>
      <c r="E1468" s="900" t="s">
        <v>608</v>
      </c>
      <c r="F1468" s="901"/>
      <c r="G1468" s="901"/>
      <c r="H1468" s="902"/>
      <c r="I1468" s="906" t="s">
        <v>608</v>
      </c>
      <c r="J1468" s="937"/>
      <c r="K1468" s="907"/>
      <c r="L1468" s="907"/>
      <c r="M1468" s="908"/>
      <c r="N1468" s="932" t="s">
        <v>608</v>
      </c>
      <c r="O1468" s="912"/>
      <c r="P1468" s="912"/>
      <c r="Q1468" s="913"/>
    </row>
    <row r="1469" spans="1:17" ht="15.75" thickBot="1">
      <c r="A1469" s="1124"/>
      <c r="B1469" s="1127"/>
      <c r="C1469" s="1137"/>
      <c r="D1469" s="972"/>
      <c r="E1469" s="903" t="s">
        <v>608</v>
      </c>
      <c r="F1469" s="904"/>
      <c r="G1469" s="904"/>
      <c r="H1469" s="905"/>
      <c r="I1469" s="909" t="s">
        <v>608</v>
      </c>
      <c r="J1469" s="938"/>
      <c r="K1469" s="910"/>
      <c r="L1469" s="910"/>
      <c r="M1469" s="911"/>
      <c r="N1469" s="933" t="s">
        <v>608</v>
      </c>
      <c r="O1469" s="914"/>
      <c r="P1469" s="914"/>
      <c r="Q1469" s="915"/>
    </row>
    <row r="1470" spans="1:17">
      <c r="A1470" s="1124">
        <v>8</v>
      </c>
      <c r="B1470" s="1129" t="s">
        <v>702</v>
      </c>
      <c r="C1470" s="1137"/>
      <c r="D1470" s="961"/>
      <c r="E1470" s="900" t="s">
        <v>608</v>
      </c>
      <c r="F1470" s="901"/>
      <c r="G1470" s="901"/>
      <c r="H1470" s="902"/>
      <c r="I1470" s="906" t="s">
        <v>608</v>
      </c>
      <c r="J1470" s="937"/>
      <c r="K1470" s="907"/>
      <c r="L1470" s="907"/>
      <c r="M1470" s="908"/>
      <c r="N1470" s="932" t="s">
        <v>608</v>
      </c>
      <c r="O1470" s="912"/>
      <c r="P1470" s="912"/>
      <c r="Q1470" s="913"/>
    </row>
    <row r="1471" spans="1:17">
      <c r="A1471" s="1124"/>
      <c r="B1471" s="1130"/>
      <c r="C1471" s="1137"/>
      <c r="D1471" s="948"/>
      <c r="E1471" s="900" t="s">
        <v>608</v>
      </c>
      <c r="F1471" s="901"/>
      <c r="G1471" s="901"/>
      <c r="H1471" s="902"/>
      <c r="I1471" s="906" t="s">
        <v>608</v>
      </c>
      <c r="J1471" s="937"/>
      <c r="K1471" s="907"/>
      <c r="L1471" s="907"/>
      <c r="M1471" s="908"/>
      <c r="N1471" s="932" t="s">
        <v>608</v>
      </c>
      <c r="O1471" s="912"/>
      <c r="P1471" s="912"/>
      <c r="Q1471" s="913"/>
    </row>
    <row r="1472" spans="1:17">
      <c r="A1472" s="1124"/>
      <c r="B1472" s="1130"/>
      <c r="C1472" s="1137"/>
      <c r="D1472" s="948"/>
      <c r="E1472" s="900" t="s">
        <v>608</v>
      </c>
      <c r="F1472" s="901"/>
      <c r="G1472" s="901"/>
      <c r="H1472" s="902"/>
      <c r="I1472" s="906" t="s">
        <v>608</v>
      </c>
      <c r="J1472" s="937"/>
      <c r="K1472" s="907"/>
      <c r="L1472" s="907"/>
      <c r="M1472" s="908"/>
      <c r="N1472" s="932" t="s">
        <v>608</v>
      </c>
      <c r="O1472" s="912"/>
      <c r="P1472" s="912"/>
      <c r="Q1472" s="913"/>
    </row>
    <row r="1473" spans="1:17">
      <c r="A1473" s="1124"/>
      <c r="B1473" s="1130"/>
      <c r="C1473" s="1137"/>
      <c r="D1473" s="948"/>
      <c r="E1473" s="900" t="s">
        <v>608</v>
      </c>
      <c r="F1473" s="901"/>
      <c r="G1473" s="901"/>
      <c r="H1473" s="902"/>
      <c r="I1473" s="906" t="s">
        <v>608</v>
      </c>
      <c r="J1473" s="937"/>
      <c r="K1473" s="907"/>
      <c r="L1473" s="907"/>
      <c r="M1473" s="908"/>
      <c r="N1473" s="932" t="s">
        <v>608</v>
      </c>
      <c r="O1473" s="912"/>
      <c r="P1473" s="912"/>
      <c r="Q1473" s="913"/>
    </row>
    <row r="1474" spans="1:17" ht="15.75" thickBot="1">
      <c r="A1474" s="1124"/>
      <c r="B1474" s="1159"/>
      <c r="C1474" s="1137"/>
      <c r="D1474" s="972"/>
      <c r="E1474" s="903" t="s">
        <v>608</v>
      </c>
      <c r="F1474" s="904"/>
      <c r="G1474" s="904"/>
      <c r="H1474" s="905"/>
      <c r="I1474" s="909" t="s">
        <v>608</v>
      </c>
      <c r="J1474" s="938"/>
      <c r="K1474" s="910"/>
      <c r="L1474" s="910"/>
      <c r="M1474" s="911"/>
      <c r="N1474" s="933" t="s">
        <v>608</v>
      </c>
      <c r="O1474" s="914"/>
      <c r="P1474" s="914"/>
      <c r="Q1474" s="915"/>
    </row>
    <row r="1475" spans="1:17">
      <c r="A1475" s="1124">
        <v>9</v>
      </c>
      <c r="B1475" s="1129" t="s">
        <v>703</v>
      </c>
      <c r="C1475" s="1137"/>
      <c r="D1475" s="961"/>
      <c r="E1475" s="900" t="s">
        <v>608</v>
      </c>
      <c r="F1475" s="901"/>
      <c r="G1475" s="901"/>
      <c r="H1475" s="902"/>
      <c r="I1475" s="906" t="s">
        <v>608</v>
      </c>
      <c r="J1475" s="937"/>
      <c r="K1475" s="907"/>
      <c r="L1475" s="907"/>
      <c r="M1475" s="908"/>
      <c r="N1475" s="932" t="s">
        <v>608</v>
      </c>
      <c r="O1475" s="912"/>
      <c r="P1475" s="912"/>
      <c r="Q1475" s="913"/>
    </row>
    <row r="1476" spans="1:17">
      <c r="A1476" s="1124"/>
      <c r="B1476" s="1130"/>
      <c r="C1476" s="1137"/>
      <c r="D1476" s="948"/>
      <c r="E1476" s="900" t="s">
        <v>608</v>
      </c>
      <c r="F1476" s="901"/>
      <c r="G1476" s="901"/>
      <c r="H1476" s="902"/>
      <c r="I1476" s="906" t="s">
        <v>608</v>
      </c>
      <c r="J1476" s="937"/>
      <c r="K1476" s="907"/>
      <c r="L1476" s="907"/>
      <c r="M1476" s="908"/>
      <c r="N1476" s="932" t="s">
        <v>608</v>
      </c>
      <c r="O1476" s="912"/>
      <c r="P1476" s="912"/>
      <c r="Q1476" s="913"/>
    </row>
    <row r="1477" spans="1:17">
      <c r="A1477" s="1124"/>
      <c r="B1477" s="1130"/>
      <c r="C1477" s="1137"/>
      <c r="D1477" s="948"/>
      <c r="E1477" s="900" t="s">
        <v>608</v>
      </c>
      <c r="F1477" s="901"/>
      <c r="G1477" s="901"/>
      <c r="H1477" s="902"/>
      <c r="I1477" s="906" t="s">
        <v>608</v>
      </c>
      <c r="J1477" s="937"/>
      <c r="K1477" s="907"/>
      <c r="L1477" s="907"/>
      <c r="M1477" s="908"/>
      <c r="N1477" s="932" t="s">
        <v>608</v>
      </c>
      <c r="O1477" s="912"/>
      <c r="P1477" s="912"/>
      <c r="Q1477" s="913"/>
    </row>
    <row r="1478" spans="1:17">
      <c r="A1478" s="1124"/>
      <c r="B1478" s="1130"/>
      <c r="C1478" s="1137"/>
      <c r="D1478" s="948"/>
      <c r="E1478" s="900" t="s">
        <v>608</v>
      </c>
      <c r="F1478" s="901"/>
      <c r="G1478" s="901"/>
      <c r="H1478" s="902"/>
      <c r="I1478" s="906" t="s">
        <v>608</v>
      </c>
      <c r="J1478" s="937"/>
      <c r="K1478" s="907"/>
      <c r="L1478" s="907"/>
      <c r="M1478" s="908"/>
      <c r="N1478" s="932" t="s">
        <v>608</v>
      </c>
      <c r="O1478" s="912"/>
      <c r="P1478" s="912"/>
      <c r="Q1478" s="913"/>
    </row>
    <row r="1479" spans="1:17" ht="15.75" thickBot="1">
      <c r="A1479" s="1124"/>
      <c r="B1479" s="1159"/>
      <c r="C1479" s="1137"/>
      <c r="D1479" s="972"/>
      <c r="E1479" s="903" t="s">
        <v>608</v>
      </c>
      <c r="F1479" s="904"/>
      <c r="G1479" s="904"/>
      <c r="H1479" s="905"/>
      <c r="I1479" s="909" t="s">
        <v>608</v>
      </c>
      <c r="J1479" s="938"/>
      <c r="K1479" s="910"/>
      <c r="L1479" s="910"/>
      <c r="M1479" s="911"/>
      <c r="N1479" s="933" t="s">
        <v>608</v>
      </c>
      <c r="O1479" s="914"/>
      <c r="P1479" s="914"/>
      <c r="Q1479" s="915"/>
    </row>
    <row r="1480" spans="1:17">
      <c r="A1480" s="1124">
        <v>10</v>
      </c>
      <c r="B1480" s="1129" t="s">
        <v>704</v>
      </c>
      <c r="C1480" s="1137"/>
      <c r="D1480" s="961"/>
      <c r="E1480" s="900" t="s">
        <v>608</v>
      </c>
      <c r="F1480" s="901"/>
      <c r="G1480" s="901"/>
      <c r="H1480" s="902"/>
      <c r="I1480" s="906" t="s">
        <v>608</v>
      </c>
      <c r="J1480" s="937"/>
      <c r="K1480" s="907"/>
      <c r="L1480" s="907"/>
      <c r="M1480" s="908"/>
      <c r="N1480" s="932" t="s">
        <v>608</v>
      </c>
      <c r="O1480" s="912"/>
      <c r="P1480" s="912"/>
      <c r="Q1480" s="913"/>
    </row>
    <row r="1481" spans="1:17">
      <c r="A1481" s="1124"/>
      <c r="B1481" s="1130"/>
      <c r="C1481" s="1137"/>
      <c r="D1481" s="948"/>
      <c r="E1481" s="900"/>
      <c r="F1481" s="901"/>
      <c r="G1481" s="901"/>
      <c r="H1481" s="902"/>
      <c r="I1481" s="906" t="s">
        <v>608</v>
      </c>
      <c r="J1481" s="937"/>
      <c r="K1481" s="907"/>
      <c r="L1481" s="907"/>
      <c r="M1481" s="908"/>
      <c r="N1481" s="932" t="s">
        <v>608</v>
      </c>
      <c r="O1481" s="912"/>
      <c r="P1481" s="912"/>
      <c r="Q1481" s="913"/>
    </row>
    <row r="1482" spans="1:17">
      <c r="A1482" s="1124"/>
      <c r="B1482" s="1130"/>
      <c r="C1482" s="1137"/>
      <c r="D1482" s="948"/>
      <c r="E1482" s="900" t="s">
        <v>608</v>
      </c>
      <c r="F1482" s="901"/>
      <c r="G1482" s="901"/>
      <c r="H1482" s="902"/>
      <c r="I1482" s="906" t="s">
        <v>608</v>
      </c>
      <c r="J1482" s="937"/>
      <c r="K1482" s="907"/>
      <c r="L1482" s="907"/>
      <c r="M1482" s="908"/>
      <c r="N1482" s="932" t="s">
        <v>608</v>
      </c>
      <c r="O1482" s="912"/>
      <c r="P1482" s="912"/>
      <c r="Q1482" s="913"/>
    </row>
    <row r="1483" spans="1:17">
      <c r="A1483" s="1124"/>
      <c r="B1483" s="1130"/>
      <c r="C1483" s="1137"/>
      <c r="D1483" s="948"/>
      <c r="E1483" s="900" t="s">
        <v>608</v>
      </c>
      <c r="F1483" s="901"/>
      <c r="G1483" s="901"/>
      <c r="H1483" s="902"/>
      <c r="I1483" s="906" t="s">
        <v>608</v>
      </c>
      <c r="J1483" s="937"/>
      <c r="K1483" s="907"/>
      <c r="L1483" s="907"/>
      <c r="M1483" s="908"/>
      <c r="N1483" s="932" t="s">
        <v>608</v>
      </c>
      <c r="O1483" s="912"/>
      <c r="P1483" s="912"/>
      <c r="Q1483" s="913"/>
    </row>
    <row r="1484" spans="1:17" ht="15.75" thickBot="1">
      <c r="A1484" s="1124"/>
      <c r="B1484" s="1159"/>
      <c r="C1484" s="1137"/>
      <c r="D1484" s="972"/>
      <c r="E1484" s="903" t="s">
        <v>608</v>
      </c>
      <c r="F1484" s="904"/>
      <c r="G1484" s="904"/>
      <c r="H1484" s="905"/>
      <c r="I1484" s="909" t="s">
        <v>608</v>
      </c>
      <c r="J1484" s="938"/>
      <c r="K1484" s="910"/>
      <c r="L1484" s="910"/>
      <c r="M1484" s="911"/>
      <c r="N1484" s="933" t="s">
        <v>608</v>
      </c>
      <c r="O1484" s="914"/>
      <c r="P1484" s="914"/>
      <c r="Q1484" s="915"/>
    </row>
    <row r="1485" spans="1:17">
      <c r="A1485" s="1124">
        <v>11</v>
      </c>
      <c r="B1485" s="1129" t="s">
        <v>705</v>
      </c>
      <c r="C1485" s="1137"/>
      <c r="D1485" s="961"/>
      <c r="E1485" s="900" t="s">
        <v>608</v>
      </c>
      <c r="F1485" s="901"/>
      <c r="G1485" s="901"/>
      <c r="H1485" s="902"/>
      <c r="I1485" s="906" t="s">
        <v>608</v>
      </c>
      <c r="J1485" s="937"/>
      <c r="K1485" s="907"/>
      <c r="L1485" s="907"/>
      <c r="M1485" s="908"/>
      <c r="N1485" s="932" t="s">
        <v>608</v>
      </c>
      <c r="O1485" s="912"/>
      <c r="P1485" s="912"/>
      <c r="Q1485" s="913"/>
    </row>
    <row r="1486" spans="1:17">
      <c r="A1486" s="1124"/>
      <c r="B1486" s="1130"/>
      <c r="C1486" s="1137"/>
      <c r="D1486" s="948"/>
      <c r="E1486" s="900"/>
      <c r="F1486" s="901"/>
      <c r="G1486" s="901"/>
      <c r="H1486" s="902"/>
      <c r="I1486" s="906" t="s">
        <v>608</v>
      </c>
      <c r="J1486" s="937"/>
      <c r="K1486" s="907"/>
      <c r="L1486" s="907"/>
      <c r="M1486" s="908"/>
      <c r="N1486" s="932" t="s">
        <v>608</v>
      </c>
      <c r="O1486" s="912"/>
      <c r="P1486" s="912"/>
      <c r="Q1486" s="913"/>
    </row>
    <row r="1487" spans="1:17">
      <c r="A1487" s="1124"/>
      <c r="B1487" s="1130"/>
      <c r="C1487" s="1137"/>
      <c r="D1487" s="948"/>
      <c r="E1487" s="900" t="s">
        <v>608</v>
      </c>
      <c r="F1487" s="901"/>
      <c r="G1487" s="901"/>
      <c r="H1487" s="902"/>
      <c r="I1487" s="906" t="s">
        <v>608</v>
      </c>
      <c r="J1487" s="937"/>
      <c r="K1487" s="907"/>
      <c r="L1487" s="907"/>
      <c r="M1487" s="908"/>
      <c r="N1487" s="932" t="s">
        <v>608</v>
      </c>
      <c r="O1487" s="912"/>
      <c r="P1487" s="912"/>
      <c r="Q1487" s="913"/>
    </row>
    <row r="1488" spans="1:17">
      <c r="A1488" s="1124"/>
      <c r="B1488" s="1130"/>
      <c r="C1488" s="1137"/>
      <c r="D1488" s="948"/>
      <c r="E1488" s="900" t="s">
        <v>608</v>
      </c>
      <c r="F1488" s="901"/>
      <c r="G1488" s="901"/>
      <c r="H1488" s="902"/>
      <c r="I1488" s="906" t="s">
        <v>608</v>
      </c>
      <c r="J1488" s="937"/>
      <c r="K1488" s="907"/>
      <c r="L1488" s="907"/>
      <c r="M1488" s="908"/>
      <c r="N1488" s="932" t="s">
        <v>608</v>
      </c>
      <c r="O1488" s="912"/>
      <c r="P1488" s="912"/>
      <c r="Q1488" s="913"/>
    </row>
    <row r="1489" spans="1:17" ht="15.75" thickBot="1">
      <c r="A1489" s="1124"/>
      <c r="B1489" s="1159"/>
      <c r="C1489" s="1137"/>
      <c r="D1489" s="972"/>
      <c r="E1489" s="903" t="s">
        <v>608</v>
      </c>
      <c r="F1489" s="904"/>
      <c r="G1489" s="904"/>
      <c r="H1489" s="905"/>
      <c r="I1489" s="909" t="s">
        <v>608</v>
      </c>
      <c r="J1489" s="938"/>
      <c r="K1489" s="910"/>
      <c r="L1489" s="910"/>
      <c r="M1489" s="911"/>
      <c r="N1489" s="933" t="s">
        <v>608</v>
      </c>
      <c r="O1489" s="914"/>
      <c r="P1489" s="914"/>
      <c r="Q1489" s="915"/>
    </row>
    <row r="1490" spans="1:17">
      <c r="A1490" s="1124">
        <v>12</v>
      </c>
      <c r="B1490" s="1129" t="s">
        <v>706</v>
      </c>
      <c r="C1490" s="1137"/>
      <c r="D1490" s="961"/>
      <c r="E1490" s="900" t="s">
        <v>608</v>
      </c>
      <c r="F1490" s="901"/>
      <c r="G1490" s="901"/>
      <c r="H1490" s="902"/>
      <c r="I1490" s="906" t="s">
        <v>608</v>
      </c>
      <c r="J1490" s="937"/>
      <c r="K1490" s="907"/>
      <c r="L1490" s="907"/>
      <c r="M1490" s="908"/>
      <c r="N1490" s="932" t="s">
        <v>608</v>
      </c>
      <c r="O1490" s="912"/>
      <c r="P1490" s="912"/>
      <c r="Q1490" s="913"/>
    </row>
    <row r="1491" spans="1:17">
      <c r="A1491" s="1124"/>
      <c r="B1491" s="1130"/>
      <c r="C1491" s="1137"/>
      <c r="D1491" s="948"/>
      <c r="E1491" s="900"/>
      <c r="F1491" s="901"/>
      <c r="G1491" s="901"/>
      <c r="H1491" s="902"/>
      <c r="I1491" s="906" t="s">
        <v>608</v>
      </c>
      <c r="J1491" s="937"/>
      <c r="K1491" s="907"/>
      <c r="L1491" s="907"/>
      <c r="M1491" s="908"/>
      <c r="N1491" s="932" t="s">
        <v>608</v>
      </c>
      <c r="O1491" s="912"/>
      <c r="P1491" s="912"/>
      <c r="Q1491" s="913"/>
    </row>
    <row r="1492" spans="1:17">
      <c r="A1492" s="1124"/>
      <c r="B1492" s="1130"/>
      <c r="C1492" s="1137"/>
      <c r="D1492" s="948"/>
      <c r="E1492" s="900" t="s">
        <v>608</v>
      </c>
      <c r="F1492" s="901"/>
      <c r="G1492" s="901"/>
      <c r="H1492" s="902"/>
      <c r="I1492" s="906" t="s">
        <v>608</v>
      </c>
      <c r="J1492" s="937"/>
      <c r="K1492" s="907"/>
      <c r="L1492" s="907"/>
      <c r="M1492" s="908"/>
      <c r="N1492" s="932" t="s">
        <v>608</v>
      </c>
      <c r="O1492" s="912"/>
      <c r="P1492" s="912"/>
      <c r="Q1492" s="913"/>
    </row>
    <row r="1493" spans="1:17">
      <c r="A1493" s="1124"/>
      <c r="B1493" s="1130"/>
      <c r="C1493" s="1137"/>
      <c r="D1493" s="948"/>
      <c r="E1493" s="900" t="s">
        <v>608</v>
      </c>
      <c r="F1493" s="901"/>
      <c r="G1493" s="901"/>
      <c r="H1493" s="902"/>
      <c r="I1493" s="906" t="s">
        <v>608</v>
      </c>
      <c r="J1493" s="937"/>
      <c r="K1493" s="907"/>
      <c r="L1493" s="907"/>
      <c r="M1493" s="908"/>
      <c r="N1493" s="932" t="s">
        <v>608</v>
      </c>
      <c r="O1493" s="912"/>
      <c r="P1493" s="912"/>
      <c r="Q1493" s="913"/>
    </row>
    <row r="1494" spans="1:17" ht="15.75" thickBot="1">
      <c r="A1494" s="1124"/>
      <c r="B1494" s="1159"/>
      <c r="C1494" s="1137"/>
      <c r="D1494" s="972"/>
      <c r="E1494" s="903" t="s">
        <v>608</v>
      </c>
      <c r="F1494" s="904"/>
      <c r="G1494" s="904"/>
      <c r="H1494" s="905"/>
      <c r="I1494" s="909" t="s">
        <v>608</v>
      </c>
      <c r="J1494" s="938"/>
      <c r="K1494" s="910"/>
      <c r="L1494" s="910"/>
      <c r="M1494" s="911"/>
      <c r="N1494" s="933" t="s">
        <v>608</v>
      </c>
      <c r="O1494" s="914"/>
      <c r="P1494" s="914"/>
      <c r="Q1494" s="915"/>
    </row>
    <row r="1495" spans="1:17">
      <c r="A1495" s="1124">
        <v>13</v>
      </c>
      <c r="B1495" s="1129" t="s">
        <v>707</v>
      </c>
      <c r="C1495" s="1137"/>
      <c r="D1495" s="961"/>
      <c r="E1495" s="900" t="s">
        <v>608</v>
      </c>
      <c r="F1495" s="901"/>
      <c r="G1495" s="901"/>
      <c r="H1495" s="902"/>
      <c r="I1495" s="906" t="s">
        <v>608</v>
      </c>
      <c r="J1495" s="937"/>
      <c r="K1495" s="907"/>
      <c r="L1495" s="907"/>
      <c r="M1495" s="908"/>
      <c r="N1495" s="932" t="s">
        <v>608</v>
      </c>
      <c r="O1495" s="912"/>
      <c r="P1495" s="912"/>
      <c r="Q1495" s="913"/>
    </row>
    <row r="1496" spans="1:17">
      <c r="A1496" s="1124"/>
      <c r="B1496" s="1130"/>
      <c r="C1496" s="1137"/>
      <c r="D1496" s="948"/>
      <c r="E1496" s="900"/>
      <c r="F1496" s="901"/>
      <c r="G1496" s="901"/>
      <c r="H1496" s="902"/>
      <c r="I1496" s="906" t="s">
        <v>608</v>
      </c>
      <c r="J1496" s="937"/>
      <c r="K1496" s="907"/>
      <c r="L1496" s="907"/>
      <c r="M1496" s="908"/>
      <c r="N1496" s="932" t="s">
        <v>608</v>
      </c>
      <c r="O1496" s="912"/>
      <c r="P1496" s="912"/>
      <c r="Q1496" s="913"/>
    </row>
    <row r="1497" spans="1:17">
      <c r="A1497" s="1124"/>
      <c r="B1497" s="1130"/>
      <c r="C1497" s="1137"/>
      <c r="D1497" s="948"/>
      <c r="E1497" s="900" t="s">
        <v>608</v>
      </c>
      <c r="F1497" s="901"/>
      <c r="G1497" s="901"/>
      <c r="H1497" s="902"/>
      <c r="I1497" s="906" t="s">
        <v>608</v>
      </c>
      <c r="J1497" s="937"/>
      <c r="K1497" s="907"/>
      <c r="L1497" s="907"/>
      <c r="M1497" s="908"/>
      <c r="N1497" s="932" t="s">
        <v>608</v>
      </c>
      <c r="O1497" s="912"/>
      <c r="P1497" s="912"/>
      <c r="Q1497" s="913"/>
    </row>
    <row r="1498" spans="1:17">
      <c r="A1498" s="1124"/>
      <c r="B1498" s="1130"/>
      <c r="C1498" s="1137"/>
      <c r="D1498" s="948"/>
      <c r="E1498" s="900" t="s">
        <v>608</v>
      </c>
      <c r="F1498" s="901"/>
      <c r="G1498" s="901"/>
      <c r="H1498" s="902"/>
      <c r="I1498" s="906" t="s">
        <v>608</v>
      </c>
      <c r="J1498" s="937"/>
      <c r="K1498" s="907"/>
      <c r="L1498" s="907"/>
      <c r="M1498" s="908"/>
      <c r="N1498" s="932" t="s">
        <v>608</v>
      </c>
      <c r="O1498" s="912"/>
      <c r="P1498" s="912"/>
      <c r="Q1498" s="913"/>
    </row>
    <row r="1499" spans="1:17" ht="15.75" thickBot="1">
      <c r="A1499" s="1124"/>
      <c r="B1499" s="1159"/>
      <c r="C1499" s="1137"/>
      <c r="D1499" s="972"/>
      <c r="E1499" s="903" t="s">
        <v>608</v>
      </c>
      <c r="F1499" s="904"/>
      <c r="G1499" s="904"/>
      <c r="H1499" s="905"/>
      <c r="I1499" s="909" t="s">
        <v>608</v>
      </c>
      <c r="J1499" s="938"/>
      <c r="K1499" s="910"/>
      <c r="L1499" s="910"/>
      <c r="M1499" s="911"/>
      <c r="N1499" s="933" t="s">
        <v>608</v>
      </c>
      <c r="O1499" s="914"/>
      <c r="P1499" s="914"/>
      <c r="Q1499" s="915"/>
    </row>
    <row r="1500" spans="1:17">
      <c r="A1500" s="1124">
        <v>14</v>
      </c>
      <c r="B1500" s="1129" t="s">
        <v>708</v>
      </c>
      <c r="C1500" s="1137"/>
      <c r="D1500" s="961"/>
      <c r="E1500" s="900" t="s">
        <v>608</v>
      </c>
      <c r="F1500" s="901"/>
      <c r="G1500" s="901"/>
      <c r="H1500" s="902"/>
      <c r="I1500" s="906" t="s">
        <v>608</v>
      </c>
      <c r="J1500" s="937"/>
      <c r="K1500" s="907"/>
      <c r="L1500" s="907"/>
      <c r="M1500" s="908"/>
      <c r="N1500" s="932" t="s">
        <v>608</v>
      </c>
      <c r="O1500" s="912"/>
      <c r="P1500" s="912"/>
      <c r="Q1500" s="913"/>
    </row>
    <row r="1501" spans="1:17">
      <c r="A1501" s="1124"/>
      <c r="B1501" s="1130"/>
      <c r="C1501" s="1137"/>
      <c r="D1501" s="948"/>
      <c r="E1501" s="900"/>
      <c r="F1501" s="901"/>
      <c r="G1501" s="901"/>
      <c r="H1501" s="902"/>
      <c r="I1501" s="906" t="s">
        <v>608</v>
      </c>
      <c r="J1501" s="937"/>
      <c r="K1501" s="907"/>
      <c r="L1501" s="907"/>
      <c r="M1501" s="908"/>
      <c r="N1501" s="932" t="s">
        <v>608</v>
      </c>
      <c r="O1501" s="912"/>
      <c r="P1501" s="912"/>
      <c r="Q1501" s="913"/>
    </row>
    <row r="1502" spans="1:17">
      <c r="A1502" s="1124"/>
      <c r="B1502" s="1130"/>
      <c r="C1502" s="1137"/>
      <c r="D1502" s="948"/>
      <c r="E1502" s="900" t="s">
        <v>608</v>
      </c>
      <c r="F1502" s="901"/>
      <c r="G1502" s="901"/>
      <c r="H1502" s="902"/>
      <c r="I1502" s="906" t="s">
        <v>608</v>
      </c>
      <c r="J1502" s="937"/>
      <c r="K1502" s="907"/>
      <c r="L1502" s="907"/>
      <c r="M1502" s="908"/>
      <c r="N1502" s="932" t="s">
        <v>608</v>
      </c>
      <c r="O1502" s="912"/>
      <c r="P1502" s="912"/>
      <c r="Q1502" s="913"/>
    </row>
    <row r="1503" spans="1:17">
      <c r="A1503" s="1124"/>
      <c r="B1503" s="1130"/>
      <c r="C1503" s="1137"/>
      <c r="D1503" s="948"/>
      <c r="E1503" s="900" t="s">
        <v>608</v>
      </c>
      <c r="F1503" s="901"/>
      <c r="G1503" s="901"/>
      <c r="H1503" s="902"/>
      <c r="I1503" s="906" t="s">
        <v>608</v>
      </c>
      <c r="J1503" s="937"/>
      <c r="K1503" s="907"/>
      <c r="L1503" s="907"/>
      <c r="M1503" s="908"/>
      <c r="N1503" s="932" t="s">
        <v>608</v>
      </c>
      <c r="O1503" s="912"/>
      <c r="P1503" s="912"/>
      <c r="Q1503" s="913"/>
    </row>
    <row r="1504" spans="1:17" ht="15.75" thickBot="1">
      <c r="A1504" s="1124"/>
      <c r="B1504" s="1159"/>
      <c r="C1504" s="1137"/>
      <c r="D1504" s="972"/>
      <c r="E1504" s="903" t="s">
        <v>608</v>
      </c>
      <c r="F1504" s="904"/>
      <c r="G1504" s="904"/>
      <c r="H1504" s="905"/>
      <c r="I1504" s="909" t="s">
        <v>608</v>
      </c>
      <c r="J1504" s="938"/>
      <c r="K1504" s="910"/>
      <c r="L1504" s="910"/>
      <c r="M1504" s="911"/>
      <c r="N1504" s="933" t="s">
        <v>608</v>
      </c>
      <c r="O1504" s="914"/>
      <c r="P1504" s="914"/>
      <c r="Q1504" s="915"/>
    </row>
    <row r="1505" spans="1:17">
      <c r="A1505" s="1124">
        <v>15</v>
      </c>
      <c r="B1505" s="1129" t="s">
        <v>709</v>
      </c>
      <c r="C1505" s="1137"/>
      <c r="D1505" s="961"/>
      <c r="E1505" s="900" t="s">
        <v>608</v>
      </c>
      <c r="F1505" s="901"/>
      <c r="G1505" s="901"/>
      <c r="H1505" s="902"/>
      <c r="I1505" s="906" t="s">
        <v>608</v>
      </c>
      <c r="J1505" s="937"/>
      <c r="K1505" s="907"/>
      <c r="L1505" s="907"/>
      <c r="M1505" s="908"/>
      <c r="N1505" s="932" t="s">
        <v>608</v>
      </c>
      <c r="O1505" s="912"/>
      <c r="P1505" s="912"/>
      <c r="Q1505" s="913"/>
    </row>
    <row r="1506" spans="1:17">
      <c r="A1506" s="1124"/>
      <c r="B1506" s="1130"/>
      <c r="C1506" s="1137"/>
      <c r="D1506" s="948"/>
      <c r="E1506" s="900"/>
      <c r="F1506" s="901"/>
      <c r="G1506" s="901"/>
      <c r="H1506" s="902"/>
      <c r="I1506" s="906" t="s">
        <v>608</v>
      </c>
      <c r="J1506" s="937"/>
      <c r="K1506" s="907"/>
      <c r="L1506" s="907"/>
      <c r="M1506" s="908"/>
      <c r="N1506" s="932" t="s">
        <v>608</v>
      </c>
      <c r="O1506" s="912"/>
      <c r="P1506" s="912"/>
      <c r="Q1506" s="913"/>
    </row>
    <row r="1507" spans="1:17">
      <c r="A1507" s="1124"/>
      <c r="B1507" s="1130"/>
      <c r="C1507" s="1137"/>
      <c r="D1507" s="948"/>
      <c r="E1507" s="900" t="s">
        <v>608</v>
      </c>
      <c r="F1507" s="901"/>
      <c r="G1507" s="901"/>
      <c r="H1507" s="902"/>
      <c r="I1507" s="906" t="s">
        <v>608</v>
      </c>
      <c r="J1507" s="937"/>
      <c r="K1507" s="907"/>
      <c r="L1507" s="907"/>
      <c r="M1507" s="908"/>
      <c r="N1507" s="932" t="s">
        <v>608</v>
      </c>
      <c r="O1507" s="912"/>
      <c r="P1507" s="912"/>
      <c r="Q1507" s="913"/>
    </row>
    <row r="1508" spans="1:17">
      <c r="A1508" s="1124"/>
      <c r="B1508" s="1130"/>
      <c r="C1508" s="1137"/>
      <c r="D1508" s="948"/>
      <c r="E1508" s="900" t="s">
        <v>608</v>
      </c>
      <c r="F1508" s="901"/>
      <c r="G1508" s="901"/>
      <c r="H1508" s="902"/>
      <c r="I1508" s="906" t="s">
        <v>608</v>
      </c>
      <c r="J1508" s="937"/>
      <c r="K1508" s="907"/>
      <c r="L1508" s="907"/>
      <c r="M1508" s="908"/>
      <c r="N1508" s="932" t="s">
        <v>608</v>
      </c>
      <c r="O1508" s="912"/>
      <c r="P1508" s="912"/>
      <c r="Q1508" s="913"/>
    </row>
    <row r="1509" spans="1:17" ht="15.75" thickBot="1">
      <c r="A1509" s="1124"/>
      <c r="B1509" s="1159"/>
      <c r="C1509" s="1137"/>
      <c r="D1509" s="972"/>
      <c r="E1509" s="903" t="s">
        <v>608</v>
      </c>
      <c r="F1509" s="904"/>
      <c r="G1509" s="904"/>
      <c r="H1509" s="905"/>
      <c r="I1509" s="909" t="s">
        <v>608</v>
      </c>
      <c r="J1509" s="938"/>
      <c r="K1509" s="910"/>
      <c r="L1509" s="910"/>
      <c r="M1509" s="911"/>
      <c r="N1509" s="933" t="s">
        <v>608</v>
      </c>
      <c r="O1509" s="914"/>
      <c r="P1509" s="914"/>
      <c r="Q1509" s="915"/>
    </row>
    <row r="1510" spans="1:17">
      <c r="A1510" s="1124">
        <v>16</v>
      </c>
      <c r="B1510" s="1129" t="s">
        <v>710</v>
      </c>
      <c r="C1510" s="1137"/>
      <c r="D1510" s="961"/>
      <c r="E1510" s="900" t="s">
        <v>608</v>
      </c>
      <c r="F1510" s="901"/>
      <c r="G1510" s="901"/>
      <c r="H1510" s="902"/>
      <c r="I1510" s="906" t="s">
        <v>608</v>
      </c>
      <c r="J1510" s="937"/>
      <c r="K1510" s="907"/>
      <c r="L1510" s="907"/>
      <c r="M1510" s="908"/>
      <c r="N1510" s="932" t="s">
        <v>608</v>
      </c>
      <c r="O1510" s="912"/>
      <c r="P1510" s="912"/>
      <c r="Q1510" s="913"/>
    </row>
    <row r="1511" spans="1:17">
      <c r="A1511" s="1124"/>
      <c r="B1511" s="1130"/>
      <c r="C1511" s="1137"/>
      <c r="D1511" s="948"/>
      <c r="E1511" s="900"/>
      <c r="F1511" s="901"/>
      <c r="G1511" s="901"/>
      <c r="H1511" s="902"/>
      <c r="I1511" s="906" t="s">
        <v>608</v>
      </c>
      <c r="J1511" s="937"/>
      <c r="K1511" s="907"/>
      <c r="L1511" s="907"/>
      <c r="M1511" s="908"/>
      <c r="N1511" s="932" t="s">
        <v>608</v>
      </c>
      <c r="O1511" s="912"/>
      <c r="P1511" s="912"/>
      <c r="Q1511" s="913"/>
    </row>
    <row r="1512" spans="1:17">
      <c r="A1512" s="1124"/>
      <c r="B1512" s="1130"/>
      <c r="C1512" s="1137"/>
      <c r="D1512" s="948"/>
      <c r="E1512" s="900" t="s">
        <v>608</v>
      </c>
      <c r="F1512" s="901"/>
      <c r="G1512" s="901"/>
      <c r="H1512" s="902"/>
      <c r="I1512" s="906" t="s">
        <v>608</v>
      </c>
      <c r="J1512" s="937"/>
      <c r="K1512" s="907"/>
      <c r="L1512" s="907"/>
      <c r="M1512" s="908"/>
      <c r="N1512" s="932" t="s">
        <v>608</v>
      </c>
      <c r="O1512" s="912"/>
      <c r="P1512" s="912"/>
      <c r="Q1512" s="913"/>
    </row>
    <row r="1513" spans="1:17">
      <c r="A1513" s="1124"/>
      <c r="B1513" s="1130"/>
      <c r="C1513" s="1137"/>
      <c r="D1513" s="948"/>
      <c r="E1513" s="900" t="s">
        <v>608</v>
      </c>
      <c r="F1513" s="901"/>
      <c r="G1513" s="901"/>
      <c r="H1513" s="902"/>
      <c r="I1513" s="906" t="s">
        <v>608</v>
      </c>
      <c r="J1513" s="937"/>
      <c r="K1513" s="907"/>
      <c r="L1513" s="907"/>
      <c r="M1513" s="908"/>
      <c r="N1513" s="932" t="s">
        <v>608</v>
      </c>
      <c r="O1513" s="912"/>
      <c r="P1513" s="912"/>
      <c r="Q1513" s="913"/>
    </row>
    <row r="1514" spans="1:17" ht="15.75" thickBot="1">
      <c r="A1514" s="1124"/>
      <c r="B1514" s="1159"/>
      <c r="C1514" s="1137"/>
      <c r="D1514" s="972"/>
      <c r="E1514" s="903" t="s">
        <v>608</v>
      </c>
      <c r="F1514" s="904"/>
      <c r="G1514" s="904"/>
      <c r="H1514" s="905"/>
      <c r="I1514" s="909" t="s">
        <v>608</v>
      </c>
      <c r="J1514" s="938"/>
      <c r="K1514" s="910"/>
      <c r="L1514" s="910"/>
      <c r="M1514" s="911"/>
      <c r="N1514" s="933" t="s">
        <v>608</v>
      </c>
      <c r="O1514" s="914"/>
      <c r="P1514" s="914"/>
      <c r="Q1514" s="915"/>
    </row>
    <row r="1515" spans="1:17">
      <c r="A1515" s="1124">
        <v>17</v>
      </c>
      <c r="B1515" s="1129" t="s">
        <v>711</v>
      </c>
      <c r="C1515" s="1137"/>
      <c r="D1515" s="961"/>
      <c r="E1515" s="900" t="s">
        <v>608</v>
      </c>
      <c r="F1515" s="901"/>
      <c r="G1515" s="901"/>
      <c r="H1515" s="902"/>
      <c r="I1515" s="906" t="s">
        <v>608</v>
      </c>
      <c r="J1515" s="937"/>
      <c r="K1515" s="907"/>
      <c r="L1515" s="907"/>
      <c r="M1515" s="908"/>
      <c r="N1515" s="932" t="s">
        <v>608</v>
      </c>
      <c r="O1515" s="912"/>
      <c r="P1515" s="912"/>
      <c r="Q1515" s="913"/>
    </row>
    <row r="1516" spans="1:17">
      <c r="A1516" s="1124"/>
      <c r="B1516" s="1130"/>
      <c r="C1516" s="1137"/>
      <c r="D1516" s="948"/>
      <c r="E1516" s="900"/>
      <c r="F1516" s="901"/>
      <c r="G1516" s="901"/>
      <c r="H1516" s="902"/>
      <c r="I1516" s="906" t="s">
        <v>608</v>
      </c>
      <c r="J1516" s="937"/>
      <c r="K1516" s="907"/>
      <c r="L1516" s="907"/>
      <c r="M1516" s="908"/>
      <c r="N1516" s="932" t="s">
        <v>608</v>
      </c>
      <c r="O1516" s="912"/>
      <c r="P1516" s="912"/>
      <c r="Q1516" s="913"/>
    </row>
    <row r="1517" spans="1:17">
      <c r="A1517" s="1124"/>
      <c r="B1517" s="1130"/>
      <c r="C1517" s="1137"/>
      <c r="D1517" s="948"/>
      <c r="E1517" s="900" t="s">
        <v>608</v>
      </c>
      <c r="F1517" s="901"/>
      <c r="G1517" s="901"/>
      <c r="H1517" s="902"/>
      <c r="I1517" s="906" t="s">
        <v>608</v>
      </c>
      <c r="J1517" s="937"/>
      <c r="K1517" s="907"/>
      <c r="L1517" s="907"/>
      <c r="M1517" s="908"/>
      <c r="N1517" s="932" t="s">
        <v>608</v>
      </c>
      <c r="O1517" s="912"/>
      <c r="P1517" s="912"/>
      <c r="Q1517" s="913"/>
    </row>
    <row r="1518" spans="1:17">
      <c r="A1518" s="1124"/>
      <c r="B1518" s="1130"/>
      <c r="C1518" s="1137"/>
      <c r="D1518" s="948"/>
      <c r="E1518" s="900" t="s">
        <v>608</v>
      </c>
      <c r="F1518" s="901"/>
      <c r="G1518" s="901"/>
      <c r="H1518" s="902"/>
      <c r="I1518" s="906" t="s">
        <v>608</v>
      </c>
      <c r="J1518" s="937"/>
      <c r="K1518" s="907"/>
      <c r="L1518" s="907"/>
      <c r="M1518" s="908"/>
      <c r="N1518" s="932" t="s">
        <v>608</v>
      </c>
      <c r="O1518" s="912"/>
      <c r="P1518" s="912"/>
      <c r="Q1518" s="913"/>
    </row>
    <row r="1519" spans="1:17" ht="15.75" thickBot="1">
      <c r="A1519" s="1124"/>
      <c r="B1519" s="1159"/>
      <c r="C1519" s="1137"/>
      <c r="D1519" s="972"/>
      <c r="E1519" s="903" t="s">
        <v>608</v>
      </c>
      <c r="F1519" s="904"/>
      <c r="G1519" s="904"/>
      <c r="H1519" s="905"/>
      <c r="I1519" s="909" t="s">
        <v>608</v>
      </c>
      <c r="J1519" s="938"/>
      <c r="K1519" s="910"/>
      <c r="L1519" s="910"/>
      <c r="M1519" s="911"/>
      <c r="N1519" s="933" t="s">
        <v>608</v>
      </c>
      <c r="O1519" s="914"/>
      <c r="P1519" s="914"/>
      <c r="Q1519" s="915"/>
    </row>
    <row r="1520" spans="1:17">
      <c r="A1520" s="1124">
        <v>18</v>
      </c>
      <c r="B1520" s="1129" t="s">
        <v>712</v>
      </c>
      <c r="C1520" s="1137"/>
      <c r="D1520" s="961"/>
      <c r="E1520" s="900" t="s">
        <v>608</v>
      </c>
      <c r="F1520" s="901"/>
      <c r="G1520" s="901"/>
      <c r="H1520" s="902"/>
      <c r="I1520" s="906" t="s">
        <v>608</v>
      </c>
      <c r="J1520" s="937"/>
      <c r="K1520" s="907"/>
      <c r="L1520" s="907"/>
      <c r="M1520" s="908"/>
      <c r="N1520" s="932" t="s">
        <v>608</v>
      </c>
      <c r="O1520" s="912"/>
      <c r="P1520" s="912"/>
      <c r="Q1520" s="913"/>
    </row>
    <row r="1521" spans="1:17">
      <c r="A1521" s="1124"/>
      <c r="B1521" s="1130"/>
      <c r="C1521" s="1137"/>
      <c r="D1521" s="948"/>
      <c r="E1521" s="900"/>
      <c r="F1521" s="901"/>
      <c r="G1521" s="901"/>
      <c r="H1521" s="902"/>
      <c r="I1521" s="906" t="s">
        <v>608</v>
      </c>
      <c r="J1521" s="937"/>
      <c r="K1521" s="907"/>
      <c r="L1521" s="907"/>
      <c r="M1521" s="908"/>
      <c r="N1521" s="932" t="s">
        <v>608</v>
      </c>
      <c r="O1521" s="912"/>
      <c r="P1521" s="912"/>
      <c r="Q1521" s="913"/>
    </row>
    <row r="1522" spans="1:17">
      <c r="A1522" s="1124"/>
      <c r="B1522" s="1130"/>
      <c r="C1522" s="1137"/>
      <c r="D1522" s="948"/>
      <c r="E1522" s="900" t="s">
        <v>608</v>
      </c>
      <c r="F1522" s="901"/>
      <c r="G1522" s="901"/>
      <c r="H1522" s="902"/>
      <c r="I1522" s="906" t="s">
        <v>608</v>
      </c>
      <c r="J1522" s="937"/>
      <c r="K1522" s="907"/>
      <c r="L1522" s="907"/>
      <c r="M1522" s="908"/>
      <c r="N1522" s="932" t="s">
        <v>608</v>
      </c>
      <c r="O1522" s="912"/>
      <c r="P1522" s="912"/>
      <c r="Q1522" s="913"/>
    </row>
    <row r="1523" spans="1:17">
      <c r="A1523" s="1124"/>
      <c r="B1523" s="1130"/>
      <c r="C1523" s="1137"/>
      <c r="D1523" s="948"/>
      <c r="E1523" s="900" t="s">
        <v>608</v>
      </c>
      <c r="F1523" s="901"/>
      <c r="G1523" s="901"/>
      <c r="H1523" s="902"/>
      <c r="I1523" s="906" t="s">
        <v>608</v>
      </c>
      <c r="J1523" s="937"/>
      <c r="K1523" s="907"/>
      <c r="L1523" s="907"/>
      <c r="M1523" s="908"/>
      <c r="N1523" s="932" t="s">
        <v>608</v>
      </c>
      <c r="O1523" s="912"/>
      <c r="P1523" s="912"/>
      <c r="Q1523" s="913"/>
    </row>
    <row r="1524" spans="1:17" ht="15.75" thickBot="1">
      <c r="A1524" s="1124"/>
      <c r="B1524" s="1159"/>
      <c r="C1524" s="1137"/>
      <c r="D1524" s="972"/>
      <c r="E1524" s="903" t="s">
        <v>608</v>
      </c>
      <c r="F1524" s="904"/>
      <c r="G1524" s="904"/>
      <c r="H1524" s="905"/>
      <c r="I1524" s="909" t="s">
        <v>608</v>
      </c>
      <c r="J1524" s="938"/>
      <c r="K1524" s="910"/>
      <c r="L1524" s="910"/>
      <c r="M1524" s="911"/>
      <c r="N1524" s="933" t="s">
        <v>608</v>
      </c>
      <c r="O1524" s="914"/>
      <c r="P1524" s="914"/>
      <c r="Q1524" s="915"/>
    </row>
    <row r="1525" spans="1:17">
      <c r="A1525" s="1124">
        <v>20</v>
      </c>
      <c r="B1525" s="1129" t="s">
        <v>714</v>
      </c>
      <c r="C1525" s="1137"/>
      <c r="D1525" s="961"/>
      <c r="E1525" s="900" t="s">
        <v>608</v>
      </c>
      <c r="F1525" s="901"/>
      <c r="G1525" s="901"/>
      <c r="H1525" s="902"/>
      <c r="I1525" s="906" t="s">
        <v>608</v>
      </c>
      <c r="J1525" s="937"/>
      <c r="K1525" s="907"/>
      <c r="L1525" s="907"/>
      <c r="M1525" s="908"/>
      <c r="N1525" s="932" t="s">
        <v>608</v>
      </c>
      <c r="O1525" s="912"/>
      <c r="P1525" s="912"/>
      <c r="Q1525" s="913"/>
    </row>
    <row r="1526" spans="1:17">
      <c r="A1526" s="1124"/>
      <c r="B1526" s="1130"/>
      <c r="C1526" s="1137"/>
      <c r="D1526" s="948"/>
      <c r="E1526" s="900"/>
      <c r="F1526" s="901"/>
      <c r="G1526" s="901"/>
      <c r="H1526" s="902"/>
      <c r="I1526" s="906" t="s">
        <v>608</v>
      </c>
      <c r="J1526" s="937"/>
      <c r="K1526" s="907"/>
      <c r="L1526" s="907"/>
      <c r="M1526" s="908"/>
      <c r="N1526" s="932" t="s">
        <v>608</v>
      </c>
      <c r="O1526" s="912"/>
      <c r="P1526" s="912"/>
      <c r="Q1526" s="913"/>
    </row>
    <row r="1527" spans="1:17">
      <c r="A1527" s="1124"/>
      <c r="B1527" s="1130"/>
      <c r="C1527" s="1137"/>
      <c r="D1527" s="948"/>
      <c r="E1527" s="900" t="s">
        <v>608</v>
      </c>
      <c r="F1527" s="901"/>
      <c r="G1527" s="901"/>
      <c r="H1527" s="902"/>
      <c r="I1527" s="906" t="s">
        <v>608</v>
      </c>
      <c r="J1527" s="937"/>
      <c r="K1527" s="907"/>
      <c r="L1527" s="907"/>
      <c r="M1527" s="908"/>
      <c r="N1527" s="932" t="s">
        <v>608</v>
      </c>
      <c r="O1527" s="912"/>
      <c r="P1527" s="912"/>
      <c r="Q1527" s="913"/>
    </row>
    <row r="1528" spans="1:17">
      <c r="A1528" s="1124"/>
      <c r="B1528" s="1130"/>
      <c r="C1528" s="1137"/>
      <c r="D1528" s="948"/>
      <c r="E1528" s="900" t="s">
        <v>608</v>
      </c>
      <c r="F1528" s="901"/>
      <c r="G1528" s="901"/>
      <c r="H1528" s="902"/>
      <c r="I1528" s="906" t="s">
        <v>608</v>
      </c>
      <c r="J1528" s="937"/>
      <c r="K1528" s="907"/>
      <c r="L1528" s="907"/>
      <c r="M1528" s="908"/>
      <c r="N1528" s="932" t="s">
        <v>608</v>
      </c>
      <c r="O1528" s="912"/>
      <c r="P1528" s="912"/>
      <c r="Q1528" s="913"/>
    </row>
    <row r="1529" spans="1:17" ht="15.75" thickBot="1">
      <c r="A1529" s="1124"/>
      <c r="B1529" s="1159"/>
      <c r="C1529" s="1137"/>
      <c r="D1529" s="972"/>
      <c r="E1529" s="903" t="s">
        <v>608</v>
      </c>
      <c r="F1529" s="904"/>
      <c r="G1529" s="904"/>
      <c r="H1529" s="905"/>
      <c r="I1529" s="909" t="s">
        <v>608</v>
      </c>
      <c r="J1529" s="938"/>
      <c r="K1529" s="910"/>
      <c r="L1529" s="910"/>
      <c r="M1529" s="911"/>
      <c r="N1529" s="933" t="s">
        <v>608</v>
      </c>
      <c r="O1529" s="914"/>
      <c r="P1529" s="914"/>
      <c r="Q1529" s="915"/>
    </row>
    <row r="1530" spans="1:17">
      <c r="A1530" s="1124">
        <v>21</v>
      </c>
      <c r="B1530" s="1129" t="s">
        <v>715</v>
      </c>
      <c r="C1530" s="1137"/>
      <c r="D1530" s="961"/>
      <c r="E1530" s="900" t="s">
        <v>608</v>
      </c>
      <c r="F1530" s="901"/>
      <c r="G1530" s="901"/>
      <c r="H1530" s="902"/>
      <c r="I1530" s="906" t="s">
        <v>608</v>
      </c>
      <c r="J1530" s="937"/>
      <c r="K1530" s="907"/>
      <c r="L1530" s="907"/>
      <c r="M1530" s="908"/>
      <c r="N1530" s="932" t="s">
        <v>608</v>
      </c>
      <c r="O1530" s="912"/>
      <c r="P1530" s="912"/>
      <c r="Q1530" s="913"/>
    </row>
    <row r="1531" spans="1:17">
      <c r="A1531" s="1124"/>
      <c r="B1531" s="1130"/>
      <c r="C1531" s="1137"/>
      <c r="D1531" s="948"/>
      <c r="E1531" s="900"/>
      <c r="F1531" s="901"/>
      <c r="G1531" s="901"/>
      <c r="H1531" s="902"/>
      <c r="I1531" s="906" t="s">
        <v>608</v>
      </c>
      <c r="J1531" s="937"/>
      <c r="K1531" s="907"/>
      <c r="L1531" s="907"/>
      <c r="M1531" s="908"/>
      <c r="N1531" s="932" t="s">
        <v>608</v>
      </c>
      <c r="O1531" s="912"/>
      <c r="P1531" s="912"/>
      <c r="Q1531" s="913"/>
    </row>
    <row r="1532" spans="1:17">
      <c r="A1532" s="1124"/>
      <c r="B1532" s="1130"/>
      <c r="C1532" s="1137"/>
      <c r="D1532" s="948"/>
      <c r="E1532" s="900" t="s">
        <v>608</v>
      </c>
      <c r="F1532" s="901"/>
      <c r="G1532" s="901"/>
      <c r="H1532" s="902"/>
      <c r="I1532" s="906" t="s">
        <v>608</v>
      </c>
      <c r="J1532" s="937"/>
      <c r="K1532" s="907"/>
      <c r="L1532" s="907"/>
      <c r="M1532" s="908"/>
      <c r="N1532" s="932" t="s">
        <v>608</v>
      </c>
      <c r="O1532" s="912"/>
      <c r="P1532" s="912"/>
      <c r="Q1532" s="913"/>
    </row>
    <row r="1533" spans="1:17">
      <c r="A1533" s="1124"/>
      <c r="B1533" s="1130"/>
      <c r="C1533" s="1137"/>
      <c r="D1533" s="948"/>
      <c r="E1533" s="900" t="s">
        <v>608</v>
      </c>
      <c r="F1533" s="901"/>
      <c r="G1533" s="901"/>
      <c r="H1533" s="902"/>
      <c r="I1533" s="906" t="s">
        <v>608</v>
      </c>
      <c r="J1533" s="937"/>
      <c r="K1533" s="907"/>
      <c r="L1533" s="907"/>
      <c r="M1533" s="908"/>
      <c r="N1533" s="932" t="s">
        <v>608</v>
      </c>
      <c r="O1533" s="912"/>
      <c r="P1533" s="912"/>
      <c r="Q1533" s="913"/>
    </row>
    <row r="1534" spans="1:17" ht="15.75" thickBot="1">
      <c r="A1534" s="1132"/>
      <c r="B1534" s="1134"/>
      <c r="C1534" s="1138"/>
      <c r="D1534" s="972"/>
      <c r="E1534" s="903" t="s">
        <v>608</v>
      </c>
      <c r="F1534" s="904"/>
      <c r="G1534" s="904"/>
      <c r="H1534" s="905"/>
      <c r="I1534" s="909" t="s">
        <v>608</v>
      </c>
      <c r="J1534" s="938"/>
      <c r="K1534" s="910"/>
      <c r="L1534" s="910"/>
      <c r="M1534" s="911"/>
      <c r="N1534" s="933" t="s">
        <v>608</v>
      </c>
      <c r="O1534" s="914"/>
      <c r="P1534" s="914"/>
      <c r="Q1534" s="915"/>
    </row>
    <row r="1535" spans="1:17" ht="22.5" customHeight="1" thickBot="1">
      <c r="A1535" s="1092"/>
      <c r="B1535" s="1163" t="s">
        <v>844</v>
      </c>
      <c r="C1535" s="1164"/>
      <c r="D1535" s="1093">
        <f>SUM(D1435:D1534)</f>
        <v>0</v>
      </c>
      <c r="E1535" s="1165"/>
      <c r="F1535" s="1166"/>
      <c r="G1535" s="1166"/>
      <c r="H1535" s="1166"/>
      <c r="I1535" s="1166"/>
      <c r="J1535" s="1166"/>
      <c r="K1535" s="1166"/>
      <c r="L1535" s="1166"/>
      <c r="M1535" s="1166"/>
      <c r="N1535" s="1166"/>
      <c r="O1535" s="1166"/>
      <c r="P1535" s="1166"/>
      <c r="Q1535" s="1167"/>
    </row>
    <row r="1536" spans="1:17">
      <c r="A1536" s="1037"/>
      <c r="B1536" s="1038"/>
      <c r="C1536" s="1038"/>
      <c r="D1536" s="1038"/>
      <c r="E1536" s="1039"/>
      <c r="F1536" s="1039"/>
      <c r="G1536" s="1039"/>
      <c r="H1536" s="1039"/>
      <c r="I1536" s="1040"/>
      <c r="J1536" s="1040"/>
      <c r="K1536" s="1040"/>
      <c r="L1536" s="1040"/>
      <c r="M1536" s="1040"/>
      <c r="N1536" s="1041"/>
      <c r="O1536" s="1041"/>
      <c r="P1536" s="1041"/>
      <c r="Q1536" s="1041"/>
    </row>
    <row r="1537" spans="1:17" ht="58.5" customHeight="1" thickBot="1">
      <c r="A1537" s="1139" t="s">
        <v>806</v>
      </c>
      <c r="B1537" s="1140"/>
      <c r="C1537" s="1141"/>
      <c r="D1537" s="1140"/>
      <c r="E1537" s="1140"/>
      <c r="F1537" s="1140"/>
      <c r="G1537" s="1140"/>
      <c r="H1537" s="1140"/>
      <c r="I1537" s="1140"/>
      <c r="J1537" s="1140"/>
      <c r="K1537" s="1140"/>
      <c r="L1537" s="1140"/>
      <c r="M1537" s="1140"/>
      <c r="N1537" s="1140"/>
      <c r="O1537" s="1140"/>
      <c r="P1537" s="1140"/>
      <c r="Q1537" s="1142"/>
    </row>
    <row r="1538" spans="1:17" ht="28.5" customHeight="1">
      <c r="A1538" s="1131" t="s">
        <v>569</v>
      </c>
      <c r="B1538" s="1160" t="s">
        <v>689</v>
      </c>
      <c r="C1538" s="1135" t="s">
        <v>607</v>
      </c>
      <c r="D1538" s="1147" t="s">
        <v>720</v>
      </c>
      <c r="E1538" s="1149" t="s">
        <v>690</v>
      </c>
      <c r="F1538" s="1150"/>
      <c r="G1538" s="1150"/>
      <c r="H1538" s="1151"/>
      <c r="I1538" s="1149" t="s">
        <v>692</v>
      </c>
      <c r="J1538" s="1152"/>
      <c r="K1538" s="1150"/>
      <c r="L1538" s="1150"/>
      <c r="M1538" s="1151"/>
      <c r="N1538" s="1152" t="s">
        <v>693</v>
      </c>
      <c r="O1538" s="1150"/>
      <c r="P1538" s="1150"/>
      <c r="Q1538" s="1151"/>
    </row>
    <row r="1539" spans="1:17" ht="90.75" customHeight="1" thickBot="1">
      <c r="A1539" s="1132"/>
      <c r="B1539" s="1161"/>
      <c r="C1539" s="1158"/>
      <c r="D1539" s="1148"/>
      <c r="E1539" s="928" t="s">
        <v>721</v>
      </c>
      <c r="F1539" s="924" t="s">
        <v>737</v>
      </c>
      <c r="G1539" s="924" t="s">
        <v>722</v>
      </c>
      <c r="H1539" s="929" t="s">
        <v>691</v>
      </c>
      <c r="I1539" s="934" t="s">
        <v>723</v>
      </c>
      <c r="J1539" s="925" t="s">
        <v>738</v>
      </c>
      <c r="K1539" s="925" t="s">
        <v>724</v>
      </c>
      <c r="L1539" s="925" t="s">
        <v>736</v>
      </c>
      <c r="M1539" s="935" t="s">
        <v>691</v>
      </c>
      <c r="N1539" s="930" t="s">
        <v>725</v>
      </c>
      <c r="O1539" s="926" t="s">
        <v>716</v>
      </c>
      <c r="P1539" s="926" t="s">
        <v>717</v>
      </c>
      <c r="Q1539" s="927" t="s">
        <v>694</v>
      </c>
    </row>
    <row r="1540" spans="1:17">
      <c r="A1540" s="1153">
        <v>1</v>
      </c>
      <c r="B1540" s="1126" t="s">
        <v>695</v>
      </c>
      <c r="C1540" s="1162" t="s">
        <v>815</v>
      </c>
      <c r="D1540" s="961"/>
      <c r="E1540" s="916" t="s">
        <v>608</v>
      </c>
      <c r="F1540" s="917"/>
      <c r="G1540" s="917"/>
      <c r="H1540" s="918"/>
      <c r="I1540" s="919" t="s">
        <v>608</v>
      </c>
      <c r="J1540" s="936"/>
      <c r="K1540" s="920"/>
      <c r="L1540" s="920"/>
      <c r="M1540" s="921"/>
      <c r="N1540" s="931" t="s">
        <v>608</v>
      </c>
      <c r="O1540" s="922"/>
      <c r="P1540" s="922"/>
      <c r="Q1540" s="923"/>
    </row>
    <row r="1541" spans="1:17">
      <c r="A1541" s="1124"/>
      <c r="B1541" s="1126"/>
      <c r="C1541" s="1137"/>
      <c r="D1541" s="948"/>
      <c r="E1541" s="900" t="s">
        <v>608</v>
      </c>
      <c r="F1541" s="901"/>
      <c r="G1541" s="901"/>
      <c r="H1541" s="902"/>
      <c r="I1541" s="906" t="s">
        <v>608</v>
      </c>
      <c r="J1541" s="937"/>
      <c r="K1541" s="907"/>
      <c r="L1541" s="907"/>
      <c r="M1541" s="908"/>
      <c r="N1541" s="932" t="s">
        <v>608</v>
      </c>
      <c r="O1541" s="912"/>
      <c r="P1541" s="912"/>
      <c r="Q1541" s="913"/>
    </row>
    <row r="1542" spans="1:17">
      <c r="A1542" s="1124"/>
      <c r="B1542" s="1126"/>
      <c r="C1542" s="1137"/>
      <c r="D1542" s="948"/>
      <c r="E1542" s="900" t="s">
        <v>608</v>
      </c>
      <c r="F1542" s="901"/>
      <c r="G1542" s="901"/>
      <c r="H1542" s="902"/>
      <c r="I1542" s="906" t="s">
        <v>608</v>
      </c>
      <c r="J1542" s="937"/>
      <c r="K1542" s="907"/>
      <c r="L1542" s="907"/>
      <c r="M1542" s="908"/>
      <c r="N1542" s="932" t="s">
        <v>608</v>
      </c>
      <c r="O1542" s="912"/>
      <c r="P1542" s="912"/>
      <c r="Q1542" s="913"/>
    </row>
    <row r="1543" spans="1:17">
      <c r="A1543" s="1124"/>
      <c r="B1543" s="1126"/>
      <c r="C1543" s="1137"/>
      <c r="D1543" s="948"/>
      <c r="E1543" s="900" t="s">
        <v>608</v>
      </c>
      <c r="F1543" s="901"/>
      <c r="G1543" s="901"/>
      <c r="H1543" s="902"/>
      <c r="I1543" s="906" t="s">
        <v>608</v>
      </c>
      <c r="J1543" s="937"/>
      <c r="K1543" s="907"/>
      <c r="L1543" s="907"/>
      <c r="M1543" s="908"/>
      <c r="N1543" s="932" t="s">
        <v>608</v>
      </c>
      <c r="O1543" s="912"/>
      <c r="P1543" s="912"/>
      <c r="Q1543" s="913"/>
    </row>
    <row r="1544" spans="1:17" ht="15.75" thickBot="1">
      <c r="A1544" s="1124"/>
      <c r="B1544" s="1127"/>
      <c r="C1544" s="1137"/>
      <c r="D1544" s="972"/>
      <c r="E1544" s="903" t="s">
        <v>608</v>
      </c>
      <c r="F1544" s="904"/>
      <c r="G1544" s="904"/>
      <c r="H1544" s="905"/>
      <c r="I1544" s="909" t="s">
        <v>608</v>
      </c>
      <c r="J1544" s="938"/>
      <c r="K1544" s="910"/>
      <c r="L1544" s="910"/>
      <c r="M1544" s="911"/>
      <c r="N1544" s="933" t="s">
        <v>608</v>
      </c>
      <c r="O1544" s="914"/>
      <c r="P1544" s="914"/>
      <c r="Q1544" s="915"/>
    </row>
    <row r="1545" spans="1:17">
      <c r="A1545" s="1124">
        <v>2</v>
      </c>
      <c r="B1545" s="1125" t="s">
        <v>696</v>
      </c>
      <c r="C1545" s="1137"/>
      <c r="D1545" s="961"/>
      <c r="E1545" s="900" t="s">
        <v>608</v>
      </c>
      <c r="F1545" s="901"/>
      <c r="G1545" s="901"/>
      <c r="H1545" s="902"/>
      <c r="I1545" s="906" t="s">
        <v>608</v>
      </c>
      <c r="J1545" s="937"/>
      <c r="K1545" s="907"/>
      <c r="L1545" s="907"/>
      <c r="M1545" s="908"/>
      <c r="N1545" s="932" t="s">
        <v>608</v>
      </c>
      <c r="O1545" s="912"/>
      <c r="P1545" s="912"/>
      <c r="Q1545" s="913"/>
    </row>
    <row r="1546" spans="1:17">
      <c r="A1546" s="1124"/>
      <c r="B1546" s="1126"/>
      <c r="C1546" s="1137"/>
      <c r="D1546" s="948"/>
      <c r="E1546" s="900"/>
      <c r="F1546" s="901"/>
      <c r="G1546" s="901"/>
      <c r="H1546" s="902"/>
      <c r="I1546" s="906" t="s">
        <v>608</v>
      </c>
      <c r="J1546" s="937"/>
      <c r="K1546" s="907"/>
      <c r="L1546" s="907"/>
      <c r="M1546" s="908"/>
      <c r="N1546" s="932" t="s">
        <v>608</v>
      </c>
      <c r="O1546" s="912"/>
      <c r="P1546" s="912"/>
      <c r="Q1546" s="913"/>
    </row>
    <row r="1547" spans="1:17">
      <c r="A1547" s="1124"/>
      <c r="B1547" s="1126"/>
      <c r="C1547" s="1137"/>
      <c r="D1547" s="948"/>
      <c r="E1547" s="900" t="s">
        <v>608</v>
      </c>
      <c r="F1547" s="901"/>
      <c r="G1547" s="901"/>
      <c r="H1547" s="902"/>
      <c r="I1547" s="906" t="s">
        <v>608</v>
      </c>
      <c r="J1547" s="937"/>
      <c r="K1547" s="907"/>
      <c r="L1547" s="907"/>
      <c r="M1547" s="908"/>
      <c r="N1547" s="932" t="s">
        <v>608</v>
      </c>
      <c r="O1547" s="912"/>
      <c r="P1547" s="912"/>
      <c r="Q1547" s="913"/>
    </row>
    <row r="1548" spans="1:17">
      <c r="A1548" s="1124"/>
      <c r="B1548" s="1126"/>
      <c r="C1548" s="1137"/>
      <c r="D1548" s="948"/>
      <c r="E1548" s="900" t="s">
        <v>608</v>
      </c>
      <c r="F1548" s="901"/>
      <c r="G1548" s="901"/>
      <c r="H1548" s="902"/>
      <c r="I1548" s="906" t="s">
        <v>608</v>
      </c>
      <c r="J1548" s="937"/>
      <c r="K1548" s="907"/>
      <c r="L1548" s="907"/>
      <c r="M1548" s="908"/>
      <c r="N1548" s="932" t="s">
        <v>608</v>
      </c>
      <c r="O1548" s="912"/>
      <c r="P1548" s="912"/>
      <c r="Q1548" s="913"/>
    </row>
    <row r="1549" spans="1:17" ht="15.75" thickBot="1">
      <c r="A1549" s="1124"/>
      <c r="B1549" s="1127"/>
      <c r="C1549" s="1137"/>
      <c r="D1549" s="972"/>
      <c r="E1549" s="903" t="s">
        <v>608</v>
      </c>
      <c r="F1549" s="904"/>
      <c r="G1549" s="904"/>
      <c r="H1549" s="905"/>
      <c r="I1549" s="909" t="s">
        <v>608</v>
      </c>
      <c r="J1549" s="938"/>
      <c r="K1549" s="910"/>
      <c r="L1549" s="910"/>
      <c r="M1549" s="911"/>
      <c r="N1549" s="933" t="s">
        <v>608</v>
      </c>
      <c r="O1549" s="914"/>
      <c r="P1549" s="914"/>
      <c r="Q1549" s="915"/>
    </row>
    <row r="1550" spans="1:17">
      <c r="A1550" s="1124">
        <v>3</v>
      </c>
      <c r="B1550" s="1125" t="s">
        <v>697</v>
      </c>
      <c r="C1550" s="1137"/>
      <c r="D1550" s="961"/>
      <c r="E1550" s="900" t="s">
        <v>608</v>
      </c>
      <c r="F1550" s="901"/>
      <c r="G1550" s="901"/>
      <c r="H1550" s="902"/>
      <c r="I1550" s="906" t="s">
        <v>608</v>
      </c>
      <c r="J1550" s="937"/>
      <c r="K1550" s="907"/>
      <c r="L1550" s="907"/>
      <c r="M1550" s="908"/>
      <c r="N1550" s="932" t="s">
        <v>608</v>
      </c>
      <c r="O1550" s="912"/>
      <c r="P1550" s="912"/>
      <c r="Q1550" s="913"/>
    </row>
    <row r="1551" spans="1:17">
      <c r="A1551" s="1124"/>
      <c r="B1551" s="1126"/>
      <c r="C1551" s="1137"/>
      <c r="D1551" s="948"/>
      <c r="E1551" s="900" t="s">
        <v>608</v>
      </c>
      <c r="F1551" s="901"/>
      <c r="G1551" s="901"/>
      <c r="H1551" s="902"/>
      <c r="I1551" s="906" t="s">
        <v>608</v>
      </c>
      <c r="J1551" s="937"/>
      <c r="K1551" s="907"/>
      <c r="L1551" s="907"/>
      <c r="M1551" s="908"/>
      <c r="N1551" s="932" t="s">
        <v>608</v>
      </c>
      <c r="O1551" s="912"/>
      <c r="P1551" s="912"/>
      <c r="Q1551" s="913"/>
    </row>
    <row r="1552" spans="1:17">
      <c r="A1552" s="1124"/>
      <c r="B1552" s="1126"/>
      <c r="C1552" s="1137"/>
      <c r="D1552" s="948"/>
      <c r="E1552" s="900" t="s">
        <v>608</v>
      </c>
      <c r="F1552" s="901"/>
      <c r="G1552" s="901"/>
      <c r="H1552" s="902"/>
      <c r="I1552" s="906" t="s">
        <v>608</v>
      </c>
      <c r="J1552" s="937"/>
      <c r="K1552" s="907"/>
      <c r="L1552" s="907"/>
      <c r="M1552" s="908"/>
      <c r="N1552" s="932" t="s">
        <v>608</v>
      </c>
      <c r="O1552" s="912"/>
      <c r="P1552" s="912"/>
      <c r="Q1552" s="913"/>
    </row>
    <row r="1553" spans="1:17">
      <c r="A1553" s="1124"/>
      <c r="B1553" s="1126"/>
      <c r="C1553" s="1137"/>
      <c r="D1553" s="948"/>
      <c r="E1553" s="900" t="s">
        <v>608</v>
      </c>
      <c r="F1553" s="901"/>
      <c r="G1553" s="901"/>
      <c r="H1553" s="902"/>
      <c r="I1553" s="906" t="s">
        <v>608</v>
      </c>
      <c r="J1553" s="937"/>
      <c r="K1553" s="907"/>
      <c r="L1553" s="907"/>
      <c r="M1553" s="908"/>
      <c r="N1553" s="932" t="s">
        <v>608</v>
      </c>
      <c r="O1553" s="912"/>
      <c r="P1553" s="912"/>
      <c r="Q1553" s="913"/>
    </row>
    <row r="1554" spans="1:17" ht="15.75" thickBot="1">
      <c r="A1554" s="1124"/>
      <c r="B1554" s="1127"/>
      <c r="C1554" s="1137"/>
      <c r="D1554" s="972"/>
      <c r="E1554" s="903" t="s">
        <v>608</v>
      </c>
      <c r="F1554" s="904"/>
      <c r="G1554" s="904"/>
      <c r="H1554" s="905"/>
      <c r="I1554" s="909" t="s">
        <v>608</v>
      </c>
      <c r="J1554" s="938"/>
      <c r="K1554" s="910"/>
      <c r="L1554" s="910"/>
      <c r="M1554" s="911"/>
      <c r="N1554" s="933" t="s">
        <v>608</v>
      </c>
      <c r="O1554" s="914"/>
      <c r="P1554" s="914"/>
      <c r="Q1554" s="915"/>
    </row>
    <row r="1555" spans="1:17">
      <c r="A1555" s="1124">
        <v>4</v>
      </c>
      <c r="B1555" s="1129" t="s">
        <v>698</v>
      </c>
      <c r="C1555" s="1137"/>
      <c r="D1555" s="961"/>
      <c r="E1555" s="900" t="s">
        <v>608</v>
      </c>
      <c r="F1555" s="901"/>
      <c r="G1555" s="901"/>
      <c r="H1555" s="902"/>
      <c r="I1555" s="906" t="s">
        <v>608</v>
      </c>
      <c r="J1555" s="937"/>
      <c r="K1555" s="907"/>
      <c r="L1555" s="907"/>
      <c r="M1555" s="908"/>
      <c r="N1555" s="932" t="s">
        <v>608</v>
      </c>
      <c r="O1555" s="912"/>
      <c r="P1555" s="912"/>
      <c r="Q1555" s="913"/>
    </row>
    <row r="1556" spans="1:17">
      <c r="A1556" s="1124"/>
      <c r="B1556" s="1130"/>
      <c r="C1556" s="1137"/>
      <c r="D1556" s="948"/>
      <c r="E1556" s="900"/>
      <c r="F1556" s="901"/>
      <c r="G1556" s="901"/>
      <c r="H1556" s="902"/>
      <c r="I1556" s="906" t="s">
        <v>608</v>
      </c>
      <c r="J1556" s="937"/>
      <c r="K1556" s="907"/>
      <c r="L1556" s="907"/>
      <c r="M1556" s="908"/>
      <c r="N1556" s="932" t="s">
        <v>608</v>
      </c>
      <c r="O1556" s="912"/>
      <c r="P1556" s="912"/>
      <c r="Q1556" s="913"/>
    </row>
    <row r="1557" spans="1:17">
      <c r="A1557" s="1124"/>
      <c r="B1557" s="1130"/>
      <c r="C1557" s="1137"/>
      <c r="D1557" s="948"/>
      <c r="E1557" s="900" t="s">
        <v>608</v>
      </c>
      <c r="F1557" s="901"/>
      <c r="G1557" s="901"/>
      <c r="H1557" s="902"/>
      <c r="I1557" s="906" t="s">
        <v>608</v>
      </c>
      <c r="J1557" s="937"/>
      <c r="K1557" s="907"/>
      <c r="L1557" s="907"/>
      <c r="M1557" s="908"/>
      <c r="N1557" s="932" t="s">
        <v>608</v>
      </c>
      <c r="O1557" s="912"/>
      <c r="P1557" s="912"/>
      <c r="Q1557" s="913"/>
    </row>
    <row r="1558" spans="1:17">
      <c r="A1558" s="1124"/>
      <c r="B1558" s="1130"/>
      <c r="C1558" s="1137"/>
      <c r="D1558" s="948"/>
      <c r="E1558" s="900" t="s">
        <v>608</v>
      </c>
      <c r="F1558" s="901"/>
      <c r="G1558" s="901"/>
      <c r="H1558" s="902"/>
      <c r="I1558" s="906" t="s">
        <v>608</v>
      </c>
      <c r="J1558" s="937"/>
      <c r="K1558" s="907"/>
      <c r="L1558" s="907"/>
      <c r="M1558" s="908"/>
      <c r="N1558" s="932" t="s">
        <v>608</v>
      </c>
      <c r="O1558" s="912"/>
      <c r="P1558" s="912"/>
      <c r="Q1558" s="913"/>
    </row>
    <row r="1559" spans="1:17" ht="15.75" thickBot="1">
      <c r="A1559" s="1124"/>
      <c r="B1559" s="1159"/>
      <c r="C1559" s="1137"/>
      <c r="D1559" s="972"/>
      <c r="E1559" s="903" t="s">
        <v>608</v>
      </c>
      <c r="F1559" s="904"/>
      <c r="G1559" s="904"/>
      <c r="H1559" s="905"/>
      <c r="I1559" s="909" t="s">
        <v>608</v>
      </c>
      <c r="J1559" s="938"/>
      <c r="K1559" s="910"/>
      <c r="L1559" s="910"/>
      <c r="M1559" s="911"/>
      <c r="N1559" s="933" t="s">
        <v>608</v>
      </c>
      <c r="O1559" s="914"/>
      <c r="P1559" s="914"/>
      <c r="Q1559" s="915"/>
    </row>
    <row r="1560" spans="1:17">
      <c r="A1560" s="1124">
        <v>5</v>
      </c>
      <c r="B1560" s="1125" t="s">
        <v>699</v>
      </c>
      <c r="C1560" s="1137"/>
      <c r="D1560" s="961"/>
      <c r="E1560" s="900" t="s">
        <v>608</v>
      </c>
      <c r="F1560" s="901"/>
      <c r="G1560" s="901"/>
      <c r="H1560" s="902"/>
      <c r="I1560" s="906" t="s">
        <v>608</v>
      </c>
      <c r="J1560" s="937"/>
      <c r="K1560" s="907"/>
      <c r="L1560" s="907"/>
      <c r="M1560" s="908"/>
      <c r="N1560" s="932" t="s">
        <v>608</v>
      </c>
      <c r="O1560" s="912"/>
      <c r="P1560" s="912"/>
      <c r="Q1560" s="913"/>
    </row>
    <row r="1561" spans="1:17">
      <c r="A1561" s="1124"/>
      <c r="B1561" s="1126"/>
      <c r="C1561" s="1137"/>
      <c r="D1561" s="948"/>
      <c r="E1561" s="900"/>
      <c r="F1561" s="901"/>
      <c r="G1561" s="901"/>
      <c r="H1561" s="902"/>
      <c r="I1561" s="906" t="s">
        <v>608</v>
      </c>
      <c r="J1561" s="937"/>
      <c r="K1561" s="907"/>
      <c r="L1561" s="907"/>
      <c r="M1561" s="908"/>
      <c r="N1561" s="932" t="s">
        <v>608</v>
      </c>
      <c r="O1561" s="912"/>
      <c r="P1561" s="912"/>
      <c r="Q1561" s="913"/>
    </row>
    <row r="1562" spans="1:17">
      <c r="A1562" s="1124"/>
      <c r="B1562" s="1126"/>
      <c r="C1562" s="1137"/>
      <c r="D1562" s="948"/>
      <c r="E1562" s="900" t="s">
        <v>608</v>
      </c>
      <c r="F1562" s="901"/>
      <c r="G1562" s="901"/>
      <c r="H1562" s="902"/>
      <c r="I1562" s="906" t="s">
        <v>608</v>
      </c>
      <c r="J1562" s="937"/>
      <c r="K1562" s="907"/>
      <c r="L1562" s="907"/>
      <c r="M1562" s="908"/>
      <c r="N1562" s="932" t="s">
        <v>608</v>
      </c>
      <c r="O1562" s="912"/>
      <c r="P1562" s="912"/>
      <c r="Q1562" s="913"/>
    </row>
    <row r="1563" spans="1:17">
      <c r="A1563" s="1124"/>
      <c r="B1563" s="1126"/>
      <c r="C1563" s="1137"/>
      <c r="D1563" s="948"/>
      <c r="E1563" s="900" t="s">
        <v>608</v>
      </c>
      <c r="F1563" s="901"/>
      <c r="G1563" s="901"/>
      <c r="H1563" s="902"/>
      <c r="I1563" s="906" t="s">
        <v>608</v>
      </c>
      <c r="J1563" s="937"/>
      <c r="K1563" s="907"/>
      <c r="L1563" s="907"/>
      <c r="M1563" s="908"/>
      <c r="N1563" s="932" t="s">
        <v>608</v>
      </c>
      <c r="O1563" s="912"/>
      <c r="P1563" s="912"/>
      <c r="Q1563" s="913"/>
    </row>
    <row r="1564" spans="1:17" ht="15.75" thickBot="1">
      <c r="A1564" s="1124"/>
      <c r="B1564" s="1127"/>
      <c r="C1564" s="1137"/>
      <c r="D1564" s="972"/>
      <c r="E1564" s="903" t="s">
        <v>608</v>
      </c>
      <c r="F1564" s="904"/>
      <c r="G1564" s="904"/>
      <c r="H1564" s="905"/>
      <c r="I1564" s="909" t="s">
        <v>608</v>
      </c>
      <c r="J1564" s="938"/>
      <c r="K1564" s="910"/>
      <c r="L1564" s="910"/>
      <c r="M1564" s="911"/>
      <c r="N1564" s="933" t="s">
        <v>608</v>
      </c>
      <c r="O1564" s="914"/>
      <c r="P1564" s="914"/>
      <c r="Q1564" s="915"/>
    </row>
    <row r="1565" spans="1:17">
      <c r="A1565" s="1124">
        <v>6</v>
      </c>
      <c r="B1565" s="1125" t="s">
        <v>700</v>
      </c>
      <c r="C1565" s="1137"/>
      <c r="D1565" s="961"/>
      <c r="E1565" s="900" t="s">
        <v>608</v>
      </c>
      <c r="F1565" s="901"/>
      <c r="G1565" s="901"/>
      <c r="H1565" s="902"/>
      <c r="I1565" s="906" t="s">
        <v>608</v>
      </c>
      <c r="J1565" s="937"/>
      <c r="K1565" s="907"/>
      <c r="L1565" s="907"/>
      <c r="M1565" s="908"/>
      <c r="N1565" s="932" t="s">
        <v>608</v>
      </c>
      <c r="O1565" s="912"/>
      <c r="P1565" s="912"/>
      <c r="Q1565" s="913"/>
    </row>
    <row r="1566" spans="1:17">
      <c r="A1566" s="1124"/>
      <c r="B1566" s="1126"/>
      <c r="C1566" s="1137"/>
      <c r="D1566" s="948"/>
      <c r="E1566" s="900"/>
      <c r="F1566" s="901"/>
      <c r="G1566" s="901"/>
      <c r="H1566" s="902"/>
      <c r="I1566" s="906" t="s">
        <v>608</v>
      </c>
      <c r="J1566" s="937"/>
      <c r="K1566" s="907"/>
      <c r="L1566" s="907"/>
      <c r="M1566" s="908"/>
      <c r="N1566" s="932" t="s">
        <v>608</v>
      </c>
      <c r="O1566" s="912"/>
      <c r="P1566" s="912"/>
      <c r="Q1566" s="913"/>
    </row>
    <row r="1567" spans="1:17">
      <c r="A1567" s="1124"/>
      <c r="B1567" s="1126"/>
      <c r="C1567" s="1137"/>
      <c r="D1567" s="948"/>
      <c r="E1567" s="900" t="s">
        <v>608</v>
      </c>
      <c r="F1567" s="901"/>
      <c r="G1567" s="901"/>
      <c r="H1567" s="902"/>
      <c r="I1567" s="906" t="s">
        <v>608</v>
      </c>
      <c r="J1567" s="937"/>
      <c r="K1567" s="907"/>
      <c r="L1567" s="907"/>
      <c r="M1567" s="908"/>
      <c r="N1567" s="932" t="s">
        <v>608</v>
      </c>
      <c r="O1567" s="912"/>
      <c r="P1567" s="912"/>
      <c r="Q1567" s="913"/>
    </row>
    <row r="1568" spans="1:17">
      <c r="A1568" s="1124"/>
      <c r="B1568" s="1126"/>
      <c r="C1568" s="1137"/>
      <c r="D1568" s="948"/>
      <c r="E1568" s="900" t="s">
        <v>608</v>
      </c>
      <c r="F1568" s="901"/>
      <c r="G1568" s="901"/>
      <c r="H1568" s="902"/>
      <c r="I1568" s="906" t="s">
        <v>608</v>
      </c>
      <c r="J1568" s="937"/>
      <c r="K1568" s="907"/>
      <c r="L1568" s="907"/>
      <c r="M1568" s="908"/>
      <c r="N1568" s="932" t="s">
        <v>608</v>
      </c>
      <c r="O1568" s="912"/>
      <c r="P1568" s="912"/>
      <c r="Q1568" s="913"/>
    </row>
    <row r="1569" spans="1:17" ht="15.75" thickBot="1">
      <c r="A1569" s="1124"/>
      <c r="B1569" s="1127"/>
      <c r="C1569" s="1137"/>
      <c r="D1569" s="972"/>
      <c r="E1569" s="903" t="s">
        <v>608</v>
      </c>
      <c r="F1569" s="904"/>
      <c r="G1569" s="904"/>
      <c r="H1569" s="905"/>
      <c r="I1569" s="909" t="s">
        <v>608</v>
      </c>
      <c r="J1569" s="938"/>
      <c r="K1569" s="910"/>
      <c r="L1569" s="910"/>
      <c r="M1569" s="911"/>
      <c r="N1569" s="933" t="s">
        <v>608</v>
      </c>
      <c r="O1569" s="914"/>
      <c r="P1569" s="914"/>
      <c r="Q1569" s="915"/>
    </row>
    <row r="1570" spans="1:17">
      <c r="A1570" s="1124">
        <v>7</v>
      </c>
      <c r="B1570" s="1125" t="s">
        <v>701</v>
      </c>
      <c r="C1570" s="1137"/>
      <c r="D1570" s="961"/>
      <c r="E1570" s="900" t="s">
        <v>608</v>
      </c>
      <c r="F1570" s="901"/>
      <c r="G1570" s="901"/>
      <c r="H1570" s="902"/>
      <c r="I1570" s="906" t="s">
        <v>608</v>
      </c>
      <c r="J1570" s="937"/>
      <c r="K1570" s="907"/>
      <c r="L1570" s="907"/>
      <c r="M1570" s="908"/>
      <c r="N1570" s="932" t="s">
        <v>608</v>
      </c>
      <c r="O1570" s="912"/>
      <c r="P1570" s="912"/>
      <c r="Q1570" s="913"/>
    </row>
    <row r="1571" spans="1:17">
      <c r="A1571" s="1124"/>
      <c r="B1571" s="1126"/>
      <c r="C1571" s="1137"/>
      <c r="D1571" s="948"/>
      <c r="E1571" s="900"/>
      <c r="F1571" s="901"/>
      <c r="G1571" s="901"/>
      <c r="H1571" s="902"/>
      <c r="I1571" s="906" t="s">
        <v>608</v>
      </c>
      <c r="J1571" s="937"/>
      <c r="K1571" s="907"/>
      <c r="L1571" s="907"/>
      <c r="M1571" s="908"/>
      <c r="N1571" s="932" t="s">
        <v>608</v>
      </c>
      <c r="O1571" s="912"/>
      <c r="P1571" s="912"/>
      <c r="Q1571" s="913"/>
    </row>
    <row r="1572" spans="1:17">
      <c r="A1572" s="1124"/>
      <c r="B1572" s="1126"/>
      <c r="C1572" s="1137"/>
      <c r="D1572" s="948"/>
      <c r="E1572" s="900" t="s">
        <v>608</v>
      </c>
      <c r="F1572" s="901"/>
      <c r="G1572" s="901"/>
      <c r="H1572" s="902"/>
      <c r="I1572" s="906" t="s">
        <v>608</v>
      </c>
      <c r="J1572" s="937"/>
      <c r="K1572" s="907"/>
      <c r="L1572" s="907"/>
      <c r="M1572" s="908"/>
      <c r="N1572" s="932" t="s">
        <v>608</v>
      </c>
      <c r="O1572" s="912"/>
      <c r="P1572" s="912"/>
      <c r="Q1572" s="913"/>
    </row>
    <row r="1573" spans="1:17">
      <c r="A1573" s="1124"/>
      <c r="B1573" s="1126"/>
      <c r="C1573" s="1137"/>
      <c r="D1573" s="948"/>
      <c r="E1573" s="900" t="s">
        <v>608</v>
      </c>
      <c r="F1573" s="901"/>
      <c r="G1573" s="901"/>
      <c r="H1573" s="902"/>
      <c r="I1573" s="906" t="s">
        <v>608</v>
      </c>
      <c r="J1573" s="937"/>
      <c r="K1573" s="907"/>
      <c r="L1573" s="907"/>
      <c r="M1573" s="908"/>
      <c r="N1573" s="932" t="s">
        <v>608</v>
      </c>
      <c r="O1573" s="912"/>
      <c r="P1573" s="912"/>
      <c r="Q1573" s="913"/>
    </row>
    <row r="1574" spans="1:17" ht="15.75" thickBot="1">
      <c r="A1574" s="1124"/>
      <c r="B1574" s="1127"/>
      <c r="C1574" s="1137"/>
      <c r="D1574" s="972"/>
      <c r="E1574" s="903" t="s">
        <v>608</v>
      </c>
      <c r="F1574" s="904"/>
      <c r="G1574" s="904"/>
      <c r="H1574" s="905"/>
      <c r="I1574" s="909" t="s">
        <v>608</v>
      </c>
      <c r="J1574" s="938"/>
      <c r="K1574" s="910"/>
      <c r="L1574" s="910"/>
      <c r="M1574" s="911"/>
      <c r="N1574" s="933" t="s">
        <v>608</v>
      </c>
      <c r="O1574" s="914"/>
      <c r="P1574" s="914"/>
      <c r="Q1574" s="915"/>
    </row>
    <row r="1575" spans="1:17">
      <c r="A1575" s="1124">
        <v>8</v>
      </c>
      <c r="B1575" s="1129" t="s">
        <v>702</v>
      </c>
      <c r="C1575" s="1137"/>
      <c r="D1575" s="961"/>
      <c r="E1575" s="900" t="s">
        <v>608</v>
      </c>
      <c r="F1575" s="901"/>
      <c r="G1575" s="901"/>
      <c r="H1575" s="902"/>
      <c r="I1575" s="906" t="s">
        <v>608</v>
      </c>
      <c r="J1575" s="937"/>
      <c r="K1575" s="907"/>
      <c r="L1575" s="907"/>
      <c r="M1575" s="908"/>
      <c r="N1575" s="932" t="s">
        <v>608</v>
      </c>
      <c r="O1575" s="912"/>
      <c r="P1575" s="912"/>
      <c r="Q1575" s="913"/>
    </row>
    <row r="1576" spans="1:17">
      <c r="A1576" s="1124"/>
      <c r="B1576" s="1130"/>
      <c r="C1576" s="1137"/>
      <c r="D1576" s="948"/>
      <c r="E1576" s="900" t="s">
        <v>608</v>
      </c>
      <c r="F1576" s="901"/>
      <c r="G1576" s="901"/>
      <c r="H1576" s="902"/>
      <c r="I1576" s="906" t="s">
        <v>608</v>
      </c>
      <c r="J1576" s="937"/>
      <c r="K1576" s="907"/>
      <c r="L1576" s="907"/>
      <c r="M1576" s="908"/>
      <c r="N1576" s="932" t="s">
        <v>608</v>
      </c>
      <c r="O1576" s="912"/>
      <c r="P1576" s="912"/>
      <c r="Q1576" s="913"/>
    </row>
    <row r="1577" spans="1:17">
      <c r="A1577" s="1124"/>
      <c r="B1577" s="1130"/>
      <c r="C1577" s="1137"/>
      <c r="D1577" s="948"/>
      <c r="E1577" s="900" t="s">
        <v>608</v>
      </c>
      <c r="F1577" s="901"/>
      <c r="G1577" s="901"/>
      <c r="H1577" s="902"/>
      <c r="I1577" s="906" t="s">
        <v>608</v>
      </c>
      <c r="J1577" s="937"/>
      <c r="K1577" s="907"/>
      <c r="L1577" s="907"/>
      <c r="M1577" s="908"/>
      <c r="N1577" s="932" t="s">
        <v>608</v>
      </c>
      <c r="O1577" s="912"/>
      <c r="P1577" s="912"/>
      <c r="Q1577" s="913"/>
    </row>
    <row r="1578" spans="1:17">
      <c r="A1578" s="1124"/>
      <c r="B1578" s="1130"/>
      <c r="C1578" s="1137"/>
      <c r="D1578" s="948"/>
      <c r="E1578" s="900" t="s">
        <v>608</v>
      </c>
      <c r="F1578" s="901"/>
      <c r="G1578" s="901"/>
      <c r="H1578" s="902"/>
      <c r="I1578" s="906" t="s">
        <v>608</v>
      </c>
      <c r="J1578" s="937"/>
      <c r="K1578" s="907"/>
      <c r="L1578" s="907"/>
      <c r="M1578" s="908"/>
      <c r="N1578" s="932" t="s">
        <v>608</v>
      </c>
      <c r="O1578" s="912"/>
      <c r="P1578" s="912"/>
      <c r="Q1578" s="913"/>
    </row>
    <row r="1579" spans="1:17" ht="15.75" thickBot="1">
      <c r="A1579" s="1124"/>
      <c r="B1579" s="1159"/>
      <c r="C1579" s="1137"/>
      <c r="D1579" s="972"/>
      <c r="E1579" s="903" t="s">
        <v>608</v>
      </c>
      <c r="F1579" s="904"/>
      <c r="G1579" s="904"/>
      <c r="H1579" s="905"/>
      <c r="I1579" s="909" t="s">
        <v>608</v>
      </c>
      <c r="J1579" s="938"/>
      <c r="K1579" s="910"/>
      <c r="L1579" s="910"/>
      <c r="M1579" s="911"/>
      <c r="N1579" s="933" t="s">
        <v>608</v>
      </c>
      <c r="O1579" s="914"/>
      <c r="P1579" s="914"/>
      <c r="Q1579" s="915"/>
    </row>
    <row r="1580" spans="1:17">
      <c r="A1580" s="1124">
        <v>9</v>
      </c>
      <c r="B1580" s="1129" t="s">
        <v>703</v>
      </c>
      <c r="C1580" s="1137"/>
      <c r="D1580" s="961"/>
      <c r="E1580" s="900" t="s">
        <v>608</v>
      </c>
      <c r="F1580" s="901"/>
      <c r="G1580" s="901"/>
      <c r="H1580" s="902"/>
      <c r="I1580" s="906" t="s">
        <v>608</v>
      </c>
      <c r="J1580" s="937"/>
      <c r="K1580" s="907"/>
      <c r="L1580" s="907"/>
      <c r="M1580" s="908"/>
      <c r="N1580" s="932" t="s">
        <v>608</v>
      </c>
      <c r="O1580" s="912"/>
      <c r="P1580" s="912"/>
      <c r="Q1580" s="913"/>
    </row>
    <row r="1581" spans="1:17">
      <c r="A1581" s="1124"/>
      <c r="B1581" s="1130"/>
      <c r="C1581" s="1137"/>
      <c r="D1581" s="948"/>
      <c r="E1581" s="900" t="s">
        <v>608</v>
      </c>
      <c r="F1581" s="901"/>
      <c r="G1581" s="901"/>
      <c r="H1581" s="902"/>
      <c r="I1581" s="906" t="s">
        <v>608</v>
      </c>
      <c r="J1581" s="937"/>
      <c r="K1581" s="907"/>
      <c r="L1581" s="907"/>
      <c r="M1581" s="908"/>
      <c r="N1581" s="932" t="s">
        <v>608</v>
      </c>
      <c r="O1581" s="912"/>
      <c r="P1581" s="912"/>
      <c r="Q1581" s="913"/>
    </row>
    <row r="1582" spans="1:17">
      <c r="A1582" s="1124"/>
      <c r="B1582" s="1130"/>
      <c r="C1582" s="1137"/>
      <c r="D1582" s="948"/>
      <c r="E1582" s="900" t="s">
        <v>608</v>
      </c>
      <c r="F1582" s="901"/>
      <c r="G1582" s="901"/>
      <c r="H1582" s="902"/>
      <c r="I1582" s="906" t="s">
        <v>608</v>
      </c>
      <c r="J1582" s="937"/>
      <c r="K1582" s="907"/>
      <c r="L1582" s="907"/>
      <c r="M1582" s="908"/>
      <c r="N1582" s="932" t="s">
        <v>608</v>
      </c>
      <c r="O1582" s="912"/>
      <c r="P1582" s="912"/>
      <c r="Q1582" s="913"/>
    </row>
    <row r="1583" spans="1:17">
      <c r="A1583" s="1124"/>
      <c r="B1583" s="1130"/>
      <c r="C1583" s="1137"/>
      <c r="D1583" s="948"/>
      <c r="E1583" s="900" t="s">
        <v>608</v>
      </c>
      <c r="F1583" s="901"/>
      <c r="G1583" s="901"/>
      <c r="H1583" s="902"/>
      <c r="I1583" s="906" t="s">
        <v>608</v>
      </c>
      <c r="J1583" s="937"/>
      <c r="K1583" s="907"/>
      <c r="L1583" s="907"/>
      <c r="M1583" s="908"/>
      <c r="N1583" s="932" t="s">
        <v>608</v>
      </c>
      <c r="O1583" s="912"/>
      <c r="P1583" s="912"/>
      <c r="Q1583" s="913"/>
    </row>
    <row r="1584" spans="1:17" ht="15.75" thickBot="1">
      <c r="A1584" s="1124"/>
      <c r="B1584" s="1159"/>
      <c r="C1584" s="1137"/>
      <c r="D1584" s="972"/>
      <c r="E1584" s="903" t="s">
        <v>608</v>
      </c>
      <c r="F1584" s="904"/>
      <c r="G1584" s="904"/>
      <c r="H1584" s="905"/>
      <c r="I1584" s="909" t="s">
        <v>608</v>
      </c>
      <c r="J1584" s="938"/>
      <c r="K1584" s="910"/>
      <c r="L1584" s="910"/>
      <c r="M1584" s="911"/>
      <c r="N1584" s="933" t="s">
        <v>608</v>
      </c>
      <c r="O1584" s="914"/>
      <c r="P1584" s="914"/>
      <c r="Q1584" s="915"/>
    </row>
    <row r="1585" spans="1:17">
      <c r="A1585" s="1124">
        <v>10</v>
      </c>
      <c r="B1585" s="1129" t="s">
        <v>704</v>
      </c>
      <c r="C1585" s="1137"/>
      <c r="D1585" s="961"/>
      <c r="E1585" s="900" t="s">
        <v>608</v>
      </c>
      <c r="F1585" s="901"/>
      <c r="G1585" s="901"/>
      <c r="H1585" s="902"/>
      <c r="I1585" s="906" t="s">
        <v>608</v>
      </c>
      <c r="J1585" s="937"/>
      <c r="K1585" s="907"/>
      <c r="L1585" s="907"/>
      <c r="M1585" s="908"/>
      <c r="N1585" s="932" t="s">
        <v>608</v>
      </c>
      <c r="O1585" s="912"/>
      <c r="P1585" s="912"/>
      <c r="Q1585" s="913"/>
    </row>
    <row r="1586" spans="1:17">
      <c r="A1586" s="1124"/>
      <c r="B1586" s="1130"/>
      <c r="C1586" s="1137"/>
      <c r="D1586" s="948"/>
      <c r="E1586" s="900"/>
      <c r="F1586" s="901"/>
      <c r="G1586" s="901"/>
      <c r="H1586" s="902"/>
      <c r="I1586" s="906" t="s">
        <v>608</v>
      </c>
      <c r="J1586" s="937"/>
      <c r="K1586" s="907"/>
      <c r="L1586" s="907"/>
      <c r="M1586" s="908"/>
      <c r="N1586" s="932" t="s">
        <v>608</v>
      </c>
      <c r="O1586" s="912"/>
      <c r="P1586" s="912"/>
      <c r="Q1586" s="913"/>
    </row>
    <row r="1587" spans="1:17">
      <c r="A1587" s="1124"/>
      <c r="B1587" s="1130"/>
      <c r="C1587" s="1137"/>
      <c r="D1587" s="948"/>
      <c r="E1587" s="900" t="s">
        <v>608</v>
      </c>
      <c r="F1587" s="901"/>
      <c r="G1587" s="901"/>
      <c r="H1587" s="902"/>
      <c r="I1587" s="906" t="s">
        <v>608</v>
      </c>
      <c r="J1587" s="937"/>
      <c r="K1587" s="907"/>
      <c r="L1587" s="907"/>
      <c r="M1587" s="908"/>
      <c r="N1587" s="932" t="s">
        <v>608</v>
      </c>
      <c r="O1587" s="912"/>
      <c r="P1587" s="912"/>
      <c r="Q1587" s="913"/>
    </row>
    <row r="1588" spans="1:17">
      <c r="A1588" s="1124"/>
      <c r="B1588" s="1130"/>
      <c r="C1588" s="1137"/>
      <c r="D1588" s="948"/>
      <c r="E1588" s="900" t="s">
        <v>608</v>
      </c>
      <c r="F1588" s="901"/>
      <c r="G1588" s="901"/>
      <c r="H1588" s="902"/>
      <c r="I1588" s="906" t="s">
        <v>608</v>
      </c>
      <c r="J1588" s="937"/>
      <c r="K1588" s="907"/>
      <c r="L1588" s="907"/>
      <c r="M1588" s="908"/>
      <c r="N1588" s="932" t="s">
        <v>608</v>
      </c>
      <c r="O1588" s="912"/>
      <c r="P1588" s="912"/>
      <c r="Q1588" s="913"/>
    </row>
    <row r="1589" spans="1:17" ht="15.75" thickBot="1">
      <c r="A1589" s="1124"/>
      <c r="B1589" s="1159"/>
      <c r="C1589" s="1137"/>
      <c r="D1589" s="972"/>
      <c r="E1589" s="903" t="s">
        <v>608</v>
      </c>
      <c r="F1589" s="904"/>
      <c r="G1589" s="904"/>
      <c r="H1589" s="905"/>
      <c r="I1589" s="909" t="s">
        <v>608</v>
      </c>
      <c r="J1589" s="938"/>
      <c r="K1589" s="910"/>
      <c r="L1589" s="910"/>
      <c r="M1589" s="911"/>
      <c r="N1589" s="933" t="s">
        <v>608</v>
      </c>
      <c r="O1589" s="914"/>
      <c r="P1589" s="914"/>
      <c r="Q1589" s="915"/>
    </row>
    <row r="1590" spans="1:17">
      <c r="A1590" s="1124">
        <v>11</v>
      </c>
      <c r="B1590" s="1129" t="s">
        <v>705</v>
      </c>
      <c r="C1590" s="1137"/>
      <c r="D1590" s="961"/>
      <c r="E1590" s="900" t="s">
        <v>608</v>
      </c>
      <c r="F1590" s="901"/>
      <c r="G1590" s="901"/>
      <c r="H1590" s="902"/>
      <c r="I1590" s="906" t="s">
        <v>608</v>
      </c>
      <c r="J1590" s="937"/>
      <c r="K1590" s="907"/>
      <c r="L1590" s="907"/>
      <c r="M1590" s="908"/>
      <c r="N1590" s="932" t="s">
        <v>608</v>
      </c>
      <c r="O1590" s="912"/>
      <c r="P1590" s="912"/>
      <c r="Q1590" s="913"/>
    </row>
    <row r="1591" spans="1:17">
      <c r="A1591" s="1124"/>
      <c r="B1591" s="1130"/>
      <c r="C1591" s="1137"/>
      <c r="D1591" s="948"/>
      <c r="E1591" s="900"/>
      <c r="F1591" s="901"/>
      <c r="G1591" s="901"/>
      <c r="H1591" s="902"/>
      <c r="I1591" s="906" t="s">
        <v>608</v>
      </c>
      <c r="J1591" s="937"/>
      <c r="K1591" s="907"/>
      <c r="L1591" s="907"/>
      <c r="M1591" s="908"/>
      <c r="N1591" s="932" t="s">
        <v>608</v>
      </c>
      <c r="O1591" s="912"/>
      <c r="P1591" s="912"/>
      <c r="Q1591" s="913"/>
    </row>
    <row r="1592" spans="1:17">
      <c r="A1592" s="1124"/>
      <c r="B1592" s="1130"/>
      <c r="C1592" s="1137"/>
      <c r="D1592" s="948"/>
      <c r="E1592" s="900" t="s">
        <v>608</v>
      </c>
      <c r="F1592" s="901"/>
      <c r="G1592" s="901"/>
      <c r="H1592" s="902"/>
      <c r="I1592" s="906" t="s">
        <v>608</v>
      </c>
      <c r="J1592" s="937"/>
      <c r="K1592" s="907"/>
      <c r="L1592" s="907"/>
      <c r="M1592" s="908"/>
      <c r="N1592" s="932" t="s">
        <v>608</v>
      </c>
      <c r="O1592" s="912"/>
      <c r="P1592" s="912"/>
      <c r="Q1592" s="913"/>
    </row>
    <row r="1593" spans="1:17">
      <c r="A1593" s="1124"/>
      <c r="B1593" s="1130"/>
      <c r="C1593" s="1137"/>
      <c r="D1593" s="948"/>
      <c r="E1593" s="900" t="s">
        <v>608</v>
      </c>
      <c r="F1593" s="901"/>
      <c r="G1593" s="901"/>
      <c r="H1593" s="902"/>
      <c r="I1593" s="906" t="s">
        <v>608</v>
      </c>
      <c r="J1593" s="937"/>
      <c r="K1593" s="907"/>
      <c r="L1593" s="907"/>
      <c r="M1593" s="908"/>
      <c r="N1593" s="932" t="s">
        <v>608</v>
      </c>
      <c r="O1593" s="912"/>
      <c r="P1593" s="912"/>
      <c r="Q1593" s="913"/>
    </row>
    <row r="1594" spans="1:17" ht="15.75" thickBot="1">
      <c r="A1594" s="1124"/>
      <c r="B1594" s="1159"/>
      <c r="C1594" s="1137"/>
      <c r="D1594" s="972"/>
      <c r="E1594" s="903" t="s">
        <v>608</v>
      </c>
      <c r="F1594" s="904"/>
      <c r="G1594" s="904"/>
      <c r="H1594" s="905"/>
      <c r="I1594" s="909" t="s">
        <v>608</v>
      </c>
      <c r="J1594" s="938"/>
      <c r="K1594" s="910"/>
      <c r="L1594" s="910"/>
      <c r="M1594" s="911"/>
      <c r="N1594" s="933" t="s">
        <v>608</v>
      </c>
      <c r="O1594" s="914"/>
      <c r="P1594" s="914"/>
      <c r="Q1594" s="915"/>
    </row>
    <row r="1595" spans="1:17">
      <c r="A1595" s="1124">
        <v>12</v>
      </c>
      <c r="B1595" s="1129" t="s">
        <v>706</v>
      </c>
      <c r="C1595" s="1137"/>
      <c r="D1595" s="961"/>
      <c r="E1595" s="900" t="s">
        <v>608</v>
      </c>
      <c r="F1595" s="901"/>
      <c r="G1595" s="901"/>
      <c r="H1595" s="902"/>
      <c r="I1595" s="906" t="s">
        <v>608</v>
      </c>
      <c r="J1595" s="937"/>
      <c r="K1595" s="907"/>
      <c r="L1595" s="907"/>
      <c r="M1595" s="908"/>
      <c r="N1595" s="932" t="s">
        <v>608</v>
      </c>
      <c r="O1595" s="912"/>
      <c r="P1595" s="912"/>
      <c r="Q1595" s="913"/>
    </row>
    <row r="1596" spans="1:17">
      <c r="A1596" s="1124"/>
      <c r="B1596" s="1130"/>
      <c r="C1596" s="1137"/>
      <c r="D1596" s="948"/>
      <c r="E1596" s="900"/>
      <c r="F1596" s="901"/>
      <c r="G1596" s="901"/>
      <c r="H1596" s="902"/>
      <c r="I1596" s="906" t="s">
        <v>608</v>
      </c>
      <c r="J1596" s="937"/>
      <c r="K1596" s="907"/>
      <c r="L1596" s="907"/>
      <c r="M1596" s="908"/>
      <c r="N1596" s="932" t="s">
        <v>608</v>
      </c>
      <c r="O1596" s="912"/>
      <c r="P1596" s="912"/>
      <c r="Q1596" s="913"/>
    </row>
    <row r="1597" spans="1:17">
      <c r="A1597" s="1124"/>
      <c r="B1597" s="1130"/>
      <c r="C1597" s="1137"/>
      <c r="D1597" s="948"/>
      <c r="E1597" s="900" t="s">
        <v>608</v>
      </c>
      <c r="F1597" s="901"/>
      <c r="G1597" s="901"/>
      <c r="H1597" s="902"/>
      <c r="I1597" s="906" t="s">
        <v>608</v>
      </c>
      <c r="J1597" s="937"/>
      <c r="K1597" s="907"/>
      <c r="L1597" s="907"/>
      <c r="M1597" s="908"/>
      <c r="N1597" s="932" t="s">
        <v>608</v>
      </c>
      <c r="O1597" s="912"/>
      <c r="P1597" s="912"/>
      <c r="Q1597" s="913"/>
    </row>
    <row r="1598" spans="1:17">
      <c r="A1598" s="1124"/>
      <c r="B1598" s="1130"/>
      <c r="C1598" s="1137"/>
      <c r="D1598" s="948"/>
      <c r="E1598" s="900" t="s">
        <v>608</v>
      </c>
      <c r="F1598" s="901"/>
      <c r="G1598" s="901"/>
      <c r="H1598" s="902"/>
      <c r="I1598" s="906" t="s">
        <v>608</v>
      </c>
      <c r="J1598" s="937"/>
      <c r="K1598" s="907"/>
      <c r="L1598" s="907"/>
      <c r="M1598" s="908"/>
      <c r="N1598" s="932" t="s">
        <v>608</v>
      </c>
      <c r="O1598" s="912"/>
      <c r="P1598" s="912"/>
      <c r="Q1598" s="913"/>
    </row>
    <row r="1599" spans="1:17" ht="15.75" thickBot="1">
      <c r="A1599" s="1124"/>
      <c r="B1599" s="1159"/>
      <c r="C1599" s="1137"/>
      <c r="D1599" s="972"/>
      <c r="E1599" s="903" t="s">
        <v>608</v>
      </c>
      <c r="F1599" s="904"/>
      <c r="G1599" s="904"/>
      <c r="H1599" s="905"/>
      <c r="I1599" s="909" t="s">
        <v>608</v>
      </c>
      <c r="J1599" s="938"/>
      <c r="K1599" s="910"/>
      <c r="L1599" s="910"/>
      <c r="M1599" s="911"/>
      <c r="N1599" s="933" t="s">
        <v>608</v>
      </c>
      <c r="O1599" s="914"/>
      <c r="P1599" s="914"/>
      <c r="Q1599" s="915"/>
    </row>
    <row r="1600" spans="1:17">
      <c r="A1600" s="1124">
        <v>13</v>
      </c>
      <c r="B1600" s="1129" t="s">
        <v>707</v>
      </c>
      <c r="C1600" s="1137"/>
      <c r="D1600" s="961"/>
      <c r="E1600" s="900" t="s">
        <v>608</v>
      </c>
      <c r="F1600" s="901"/>
      <c r="G1600" s="901"/>
      <c r="H1600" s="902"/>
      <c r="I1600" s="906" t="s">
        <v>608</v>
      </c>
      <c r="J1600" s="937"/>
      <c r="K1600" s="907"/>
      <c r="L1600" s="907"/>
      <c r="M1600" s="908"/>
      <c r="N1600" s="932" t="s">
        <v>608</v>
      </c>
      <c r="O1600" s="912"/>
      <c r="P1600" s="912"/>
      <c r="Q1600" s="913"/>
    </row>
    <row r="1601" spans="1:17">
      <c r="A1601" s="1124"/>
      <c r="B1601" s="1130"/>
      <c r="C1601" s="1137"/>
      <c r="D1601" s="948"/>
      <c r="E1601" s="900"/>
      <c r="F1601" s="901"/>
      <c r="G1601" s="901"/>
      <c r="H1601" s="902"/>
      <c r="I1601" s="906" t="s">
        <v>608</v>
      </c>
      <c r="J1601" s="937"/>
      <c r="K1601" s="907"/>
      <c r="L1601" s="907"/>
      <c r="M1601" s="908"/>
      <c r="N1601" s="932" t="s">
        <v>608</v>
      </c>
      <c r="O1601" s="912"/>
      <c r="P1601" s="912"/>
      <c r="Q1601" s="913"/>
    </row>
    <row r="1602" spans="1:17">
      <c r="A1602" s="1124"/>
      <c r="B1602" s="1130"/>
      <c r="C1602" s="1137"/>
      <c r="D1602" s="948"/>
      <c r="E1602" s="900" t="s">
        <v>608</v>
      </c>
      <c r="F1602" s="901"/>
      <c r="G1602" s="901"/>
      <c r="H1602" s="902"/>
      <c r="I1602" s="906" t="s">
        <v>608</v>
      </c>
      <c r="J1602" s="937"/>
      <c r="K1602" s="907"/>
      <c r="L1602" s="907"/>
      <c r="M1602" s="908"/>
      <c r="N1602" s="932" t="s">
        <v>608</v>
      </c>
      <c r="O1602" s="912"/>
      <c r="P1602" s="912"/>
      <c r="Q1602" s="913"/>
    </row>
    <row r="1603" spans="1:17">
      <c r="A1603" s="1124"/>
      <c r="B1603" s="1130"/>
      <c r="C1603" s="1137"/>
      <c r="D1603" s="948"/>
      <c r="E1603" s="900" t="s">
        <v>608</v>
      </c>
      <c r="F1603" s="901"/>
      <c r="G1603" s="901"/>
      <c r="H1603" s="902"/>
      <c r="I1603" s="906" t="s">
        <v>608</v>
      </c>
      <c r="J1603" s="937"/>
      <c r="K1603" s="907"/>
      <c r="L1603" s="907"/>
      <c r="M1603" s="908"/>
      <c r="N1603" s="932" t="s">
        <v>608</v>
      </c>
      <c r="O1603" s="912"/>
      <c r="P1603" s="912"/>
      <c r="Q1603" s="913"/>
    </row>
    <row r="1604" spans="1:17" ht="15.75" thickBot="1">
      <c r="A1604" s="1124"/>
      <c r="B1604" s="1159"/>
      <c r="C1604" s="1137"/>
      <c r="D1604" s="972"/>
      <c r="E1604" s="903" t="s">
        <v>608</v>
      </c>
      <c r="F1604" s="904"/>
      <c r="G1604" s="904"/>
      <c r="H1604" s="905"/>
      <c r="I1604" s="909" t="s">
        <v>608</v>
      </c>
      <c r="J1604" s="938"/>
      <c r="K1604" s="910"/>
      <c r="L1604" s="910"/>
      <c r="M1604" s="911"/>
      <c r="N1604" s="933" t="s">
        <v>608</v>
      </c>
      <c r="O1604" s="914"/>
      <c r="P1604" s="914"/>
      <c r="Q1604" s="915"/>
    </row>
    <row r="1605" spans="1:17">
      <c r="A1605" s="1124">
        <v>14</v>
      </c>
      <c r="B1605" s="1129" t="s">
        <v>708</v>
      </c>
      <c r="C1605" s="1137"/>
      <c r="D1605" s="961"/>
      <c r="E1605" s="900" t="s">
        <v>608</v>
      </c>
      <c r="F1605" s="901"/>
      <c r="G1605" s="901"/>
      <c r="H1605" s="902"/>
      <c r="I1605" s="906" t="s">
        <v>608</v>
      </c>
      <c r="J1605" s="937"/>
      <c r="K1605" s="907"/>
      <c r="L1605" s="907"/>
      <c r="M1605" s="908"/>
      <c r="N1605" s="932" t="s">
        <v>608</v>
      </c>
      <c r="O1605" s="912"/>
      <c r="P1605" s="912"/>
      <c r="Q1605" s="913"/>
    </row>
    <row r="1606" spans="1:17">
      <c r="A1606" s="1124"/>
      <c r="B1606" s="1130"/>
      <c r="C1606" s="1137"/>
      <c r="D1606" s="948"/>
      <c r="E1606" s="900"/>
      <c r="F1606" s="901"/>
      <c r="G1606" s="901"/>
      <c r="H1606" s="902"/>
      <c r="I1606" s="906" t="s">
        <v>608</v>
      </c>
      <c r="J1606" s="937"/>
      <c r="K1606" s="907"/>
      <c r="L1606" s="907"/>
      <c r="M1606" s="908"/>
      <c r="N1606" s="932" t="s">
        <v>608</v>
      </c>
      <c r="O1606" s="912"/>
      <c r="P1606" s="912"/>
      <c r="Q1606" s="913"/>
    </row>
    <row r="1607" spans="1:17">
      <c r="A1607" s="1124"/>
      <c r="B1607" s="1130"/>
      <c r="C1607" s="1137"/>
      <c r="D1607" s="948"/>
      <c r="E1607" s="900" t="s">
        <v>608</v>
      </c>
      <c r="F1607" s="901"/>
      <c r="G1607" s="901"/>
      <c r="H1607" s="902"/>
      <c r="I1607" s="906" t="s">
        <v>608</v>
      </c>
      <c r="J1607" s="937"/>
      <c r="K1607" s="907"/>
      <c r="L1607" s="907"/>
      <c r="M1607" s="908"/>
      <c r="N1607" s="932" t="s">
        <v>608</v>
      </c>
      <c r="O1607" s="912"/>
      <c r="P1607" s="912"/>
      <c r="Q1607" s="913"/>
    </row>
    <row r="1608" spans="1:17">
      <c r="A1608" s="1124"/>
      <c r="B1608" s="1130"/>
      <c r="C1608" s="1137"/>
      <c r="D1608" s="948"/>
      <c r="E1608" s="900" t="s">
        <v>608</v>
      </c>
      <c r="F1608" s="901"/>
      <c r="G1608" s="901"/>
      <c r="H1608" s="902"/>
      <c r="I1608" s="906" t="s">
        <v>608</v>
      </c>
      <c r="J1608" s="937"/>
      <c r="K1608" s="907"/>
      <c r="L1608" s="907"/>
      <c r="M1608" s="908"/>
      <c r="N1608" s="932" t="s">
        <v>608</v>
      </c>
      <c r="O1608" s="912"/>
      <c r="P1608" s="912"/>
      <c r="Q1608" s="913"/>
    </row>
    <row r="1609" spans="1:17" ht="15.75" thickBot="1">
      <c r="A1609" s="1124"/>
      <c r="B1609" s="1159"/>
      <c r="C1609" s="1137"/>
      <c r="D1609" s="972"/>
      <c r="E1609" s="903" t="s">
        <v>608</v>
      </c>
      <c r="F1609" s="904"/>
      <c r="G1609" s="904"/>
      <c r="H1609" s="905"/>
      <c r="I1609" s="909" t="s">
        <v>608</v>
      </c>
      <c r="J1609" s="938"/>
      <c r="K1609" s="910"/>
      <c r="L1609" s="910"/>
      <c r="M1609" s="911"/>
      <c r="N1609" s="933" t="s">
        <v>608</v>
      </c>
      <c r="O1609" s="914"/>
      <c r="P1609" s="914"/>
      <c r="Q1609" s="915"/>
    </row>
    <row r="1610" spans="1:17">
      <c r="A1610" s="1124">
        <v>15</v>
      </c>
      <c r="B1610" s="1129" t="s">
        <v>709</v>
      </c>
      <c r="C1610" s="1137"/>
      <c r="D1610" s="961"/>
      <c r="E1610" s="900" t="s">
        <v>608</v>
      </c>
      <c r="F1610" s="901"/>
      <c r="G1610" s="901"/>
      <c r="H1610" s="902"/>
      <c r="I1610" s="906" t="s">
        <v>608</v>
      </c>
      <c r="J1610" s="937"/>
      <c r="K1610" s="907"/>
      <c r="L1610" s="907"/>
      <c r="M1610" s="908"/>
      <c r="N1610" s="932" t="s">
        <v>608</v>
      </c>
      <c r="O1610" s="912"/>
      <c r="P1610" s="912"/>
      <c r="Q1610" s="913"/>
    </row>
    <row r="1611" spans="1:17">
      <c r="A1611" s="1124"/>
      <c r="B1611" s="1130"/>
      <c r="C1611" s="1137"/>
      <c r="D1611" s="948"/>
      <c r="E1611" s="900"/>
      <c r="F1611" s="901"/>
      <c r="G1611" s="901"/>
      <c r="H1611" s="902"/>
      <c r="I1611" s="906" t="s">
        <v>608</v>
      </c>
      <c r="J1611" s="937"/>
      <c r="K1611" s="907"/>
      <c r="L1611" s="907"/>
      <c r="M1611" s="908"/>
      <c r="N1611" s="932" t="s">
        <v>608</v>
      </c>
      <c r="O1611" s="912"/>
      <c r="P1611" s="912"/>
      <c r="Q1611" s="913"/>
    </row>
    <row r="1612" spans="1:17">
      <c r="A1612" s="1124"/>
      <c r="B1612" s="1130"/>
      <c r="C1612" s="1137"/>
      <c r="D1612" s="948"/>
      <c r="E1612" s="900" t="s">
        <v>608</v>
      </c>
      <c r="F1612" s="901"/>
      <c r="G1612" s="901"/>
      <c r="H1612" s="902"/>
      <c r="I1612" s="906" t="s">
        <v>608</v>
      </c>
      <c r="J1612" s="937"/>
      <c r="K1612" s="907"/>
      <c r="L1612" s="907"/>
      <c r="M1612" s="908"/>
      <c r="N1612" s="932" t="s">
        <v>608</v>
      </c>
      <c r="O1612" s="912"/>
      <c r="P1612" s="912"/>
      <c r="Q1612" s="913"/>
    </row>
    <row r="1613" spans="1:17">
      <c r="A1613" s="1124"/>
      <c r="B1613" s="1130"/>
      <c r="C1613" s="1137"/>
      <c r="D1613" s="948"/>
      <c r="E1613" s="900" t="s">
        <v>608</v>
      </c>
      <c r="F1613" s="901"/>
      <c r="G1613" s="901"/>
      <c r="H1613" s="902"/>
      <c r="I1613" s="906" t="s">
        <v>608</v>
      </c>
      <c r="J1613" s="937"/>
      <c r="K1613" s="907"/>
      <c r="L1613" s="907"/>
      <c r="M1613" s="908"/>
      <c r="N1613" s="932" t="s">
        <v>608</v>
      </c>
      <c r="O1613" s="912"/>
      <c r="P1613" s="912"/>
      <c r="Q1613" s="913"/>
    </row>
    <row r="1614" spans="1:17" ht="15.75" thickBot="1">
      <c r="A1614" s="1124"/>
      <c r="B1614" s="1159"/>
      <c r="C1614" s="1137"/>
      <c r="D1614" s="972"/>
      <c r="E1614" s="903" t="s">
        <v>608</v>
      </c>
      <c r="F1614" s="904"/>
      <c r="G1614" s="904"/>
      <c r="H1614" s="905"/>
      <c r="I1614" s="909" t="s">
        <v>608</v>
      </c>
      <c r="J1614" s="938"/>
      <c r="K1614" s="910"/>
      <c r="L1614" s="910"/>
      <c r="M1614" s="911"/>
      <c r="N1614" s="933" t="s">
        <v>608</v>
      </c>
      <c r="O1614" s="914"/>
      <c r="P1614" s="914"/>
      <c r="Q1614" s="915"/>
    </row>
    <row r="1615" spans="1:17">
      <c r="A1615" s="1124">
        <v>16</v>
      </c>
      <c r="B1615" s="1129" t="s">
        <v>710</v>
      </c>
      <c r="C1615" s="1137"/>
      <c r="D1615" s="961"/>
      <c r="E1615" s="900" t="s">
        <v>608</v>
      </c>
      <c r="F1615" s="901"/>
      <c r="G1615" s="901"/>
      <c r="H1615" s="902"/>
      <c r="I1615" s="906" t="s">
        <v>608</v>
      </c>
      <c r="J1615" s="937"/>
      <c r="K1615" s="907"/>
      <c r="L1615" s="907"/>
      <c r="M1615" s="908"/>
      <c r="N1615" s="932" t="s">
        <v>608</v>
      </c>
      <c r="O1615" s="912"/>
      <c r="P1615" s="912"/>
      <c r="Q1615" s="913"/>
    </row>
    <row r="1616" spans="1:17">
      <c r="A1616" s="1124"/>
      <c r="B1616" s="1130"/>
      <c r="C1616" s="1137"/>
      <c r="D1616" s="948"/>
      <c r="E1616" s="900"/>
      <c r="F1616" s="901"/>
      <c r="G1616" s="901"/>
      <c r="H1616" s="902"/>
      <c r="I1616" s="906" t="s">
        <v>608</v>
      </c>
      <c r="J1616" s="937"/>
      <c r="K1616" s="907"/>
      <c r="L1616" s="907"/>
      <c r="M1616" s="908"/>
      <c r="N1616" s="932" t="s">
        <v>608</v>
      </c>
      <c r="O1616" s="912"/>
      <c r="P1616" s="912"/>
      <c r="Q1616" s="913"/>
    </row>
    <row r="1617" spans="1:17">
      <c r="A1617" s="1124"/>
      <c r="B1617" s="1130"/>
      <c r="C1617" s="1137"/>
      <c r="D1617" s="948"/>
      <c r="E1617" s="900" t="s">
        <v>608</v>
      </c>
      <c r="F1617" s="901"/>
      <c r="G1617" s="901"/>
      <c r="H1617" s="902"/>
      <c r="I1617" s="906" t="s">
        <v>608</v>
      </c>
      <c r="J1617" s="937"/>
      <c r="K1617" s="907"/>
      <c r="L1617" s="907"/>
      <c r="M1617" s="908"/>
      <c r="N1617" s="932" t="s">
        <v>608</v>
      </c>
      <c r="O1617" s="912"/>
      <c r="P1617" s="912"/>
      <c r="Q1617" s="913"/>
    </row>
    <row r="1618" spans="1:17">
      <c r="A1618" s="1124"/>
      <c r="B1618" s="1130"/>
      <c r="C1618" s="1137"/>
      <c r="D1618" s="948"/>
      <c r="E1618" s="900" t="s">
        <v>608</v>
      </c>
      <c r="F1618" s="901"/>
      <c r="G1618" s="901"/>
      <c r="H1618" s="902"/>
      <c r="I1618" s="906" t="s">
        <v>608</v>
      </c>
      <c r="J1618" s="937"/>
      <c r="K1618" s="907"/>
      <c r="L1618" s="907"/>
      <c r="M1618" s="908"/>
      <c r="N1618" s="932" t="s">
        <v>608</v>
      </c>
      <c r="O1618" s="912"/>
      <c r="P1618" s="912"/>
      <c r="Q1618" s="913"/>
    </row>
    <row r="1619" spans="1:17" ht="15.75" thickBot="1">
      <c r="A1619" s="1124"/>
      <c r="B1619" s="1159"/>
      <c r="C1619" s="1137"/>
      <c r="D1619" s="972"/>
      <c r="E1619" s="903" t="s">
        <v>608</v>
      </c>
      <c r="F1619" s="904"/>
      <c r="G1619" s="904"/>
      <c r="H1619" s="905"/>
      <c r="I1619" s="909" t="s">
        <v>608</v>
      </c>
      <c r="J1619" s="938"/>
      <c r="K1619" s="910"/>
      <c r="L1619" s="910"/>
      <c r="M1619" s="911"/>
      <c r="N1619" s="933" t="s">
        <v>608</v>
      </c>
      <c r="O1619" s="914"/>
      <c r="P1619" s="914"/>
      <c r="Q1619" s="915"/>
    </row>
    <row r="1620" spans="1:17">
      <c r="A1620" s="1124">
        <v>17</v>
      </c>
      <c r="B1620" s="1129" t="s">
        <v>711</v>
      </c>
      <c r="C1620" s="1137"/>
      <c r="D1620" s="961"/>
      <c r="E1620" s="900" t="s">
        <v>608</v>
      </c>
      <c r="F1620" s="901"/>
      <c r="G1620" s="901"/>
      <c r="H1620" s="902"/>
      <c r="I1620" s="906" t="s">
        <v>608</v>
      </c>
      <c r="J1620" s="937"/>
      <c r="K1620" s="907"/>
      <c r="L1620" s="907"/>
      <c r="M1620" s="908"/>
      <c r="N1620" s="932" t="s">
        <v>608</v>
      </c>
      <c r="O1620" s="912"/>
      <c r="P1620" s="912"/>
      <c r="Q1620" s="913"/>
    </row>
    <row r="1621" spans="1:17">
      <c r="A1621" s="1124"/>
      <c r="B1621" s="1130"/>
      <c r="C1621" s="1137"/>
      <c r="D1621" s="948"/>
      <c r="E1621" s="900"/>
      <c r="F1621" s="901"/>
      <c r="G1621" s="901"/>
      <c r="H1621" s="902"/>
      <c r="I1621" s="906" t="s">
        <v>608</v>
      </c>
      <c r="J1621" s="937"/>
      <c r="K1621" s="907"/>
      <c r="L1621" s="907"/>
      <c r="M1621" s="908"/>
      <c r="N1621" s="932" t="s">
        <v>608</v>
      </c>
      <c r="O1621" s="912"/>
      <c r="P1621" s="912"/>
      <c r="Q1621" s="913"/>
    </row>
    <row r="1622" spans="1:17">
      <c r="A1622" s="1124"/>
      <c r="B1622" s="1130"/>
      <c r="C1622" s="1137"/>
      <c r="D1622" s="948"/>
      <c r="E1622" s="900" t="s">
        <v>608</v>
      </c>
      <c r="F1622" s="901"/>
      <c r="G1622" s="901"/>
      <c r="H1622" s="902"/>
      <c r="I1622" s="906" t="s">
        <v>608</v>
      </c>
      <c r="J1622" s="937"/>
      <c r="K1622" s="907"/>
      <c r="L1622" s="907"/>
      <c r="M1622" s="908"/>
      <c r="N1622" s="932" t="s">
        <v>608</v>
      </c>
      <c r="O1622" s="912"/>
      <c r="P1622" s="912"/>
      <c r="Q1622" s="913"/>
    </row>
    <row r="1623" spans="1:17">
      <c r="A1623" s="1124"/>
      <c r="B1623" s="1130"/>
      <c r="C1623" s="1137"/>
      <c r="D1623" s="948"/>
      <c r="E1623" s="900" t="s">
        <v>608</v>
      </c>
      <c r="F1623" s="901"/>
      <c r="G1623" s="901"/>
      <c r="H1623" s="902"/>
      <c r="I1623" s="906" t="s">
        <v>608</v>
      </c>
      <c r="J1623" s="937"/>
      <c r="K1623" s="907"/>
      <c r="L1623" s="907"/>
      <c r="M1623" s="908"/>
      <c r="N1623" s="932" t="s">
        <v>608</v>
      </c>
      <c r="O1623" s="912"/>
      <c r="P1623" s="912"/>
      <c r="Q1623" s="913"/>
    </row>
    <row r="1624" spans="1:17" ht="15.75" thickBot="1">
      <c r="A1624" s="1124"/>
      <c r="B1624" s="1159"/>
      <c r="C1624" s="1137"/>
      <c r="D1624" s="972"/>
      <c r="E1624" s="903" t="s">
        <v>608</v>
      </c>
      <c r="F1624" s="904"/>
      <c r="G1624" s="904"/>
      <c r="H1624" s="905"/>
      <c r="I1624" s="909" t="s">
        <v>608</v>
      </c>
      <c r="J1624" s="938"/>
      <c r="K1624" s="910"/>
      <c r="L1624" s="910"/>
      <c r="M1624" s="911"/>
      <c r="N1624" s="933" t="s">
        <v>608</v>
      </c>
      <c r="O1624" s="914"/>
      <c r="P1624" s="914"/>
      <c r="Q1624" s="915"/>
    </row>
    <row r="1625" spans="1:17">
      <c r="A1625" s="1124">
        <v>18</v>
      </c>
      <c r="B1625" s="1129" t="s">
        <v>712</v>
      </c>
      <c r="C1625" s="1137"/>
      <c r="D1625" s="961"/>
      <c r="E1625" s="900" t="s">
        <v>608</v>
      </c>
      <c r="F1625" s="901"/>
      <c r="G1625" s="901"/>
      <c r="H1625" s="902"/>
      <c r="I1625" s="906" t="s">
        <v>608</v>
      </c>
      <c r="J1625" s="937"/>
      <c r="K1625" s="907"/>
      <c r="L1625" s="907"/>
      <c r="M1625" s="908"/>
      <c r="N1625" s="932" t="s">
        <v>608</v>
      </c>
      <c r="O1625" s="912"/>
      <c r="P1625" s="912"/>
      <c r="Q1625" s="913"/>
    </row>
    <row r="1626" spans="1:17">
      <c r="A1626" s="1124"/>
      <c r="B1626" s="1130"/>
      <c r="C1626" s="1137"/>
      <c r="D1626" s="948"/>
      <c r="E1626" s="900"/>
      <c r="F1626" s="901"/>
      <c r="G1626" s="901"/>
      <c r="H1626" s="902"/>
      <c r="I1626" s="906" t="s">
        <v>608</v>
      </c>
      <c r="J1626" s="937"/>
      <c r="K1626" s="907"/>
      <c r="L1626" s="907"/>
      <c r="M1626" s="908"/>
      <c r="N1626" s="932" t="s">
        <v>608</v>
      </c>
      <c r="O1626" s="912"/>
      <c r="P1626" s="912"/>
      <c r="Q1626" s="913"/>
    </row>
    <row r="1627" spans="1:17">
      <c r="A1627" s="1124"/>
      <c r="B1627" s="1130"/>
      <c r="C1627" s="1137"/>
      <c r="D1627" s="948"/>
      <c r="E1627" s="900" t="s">
        <v>608</v>
      </c>
      <c r="F1627" s="901"/>
      <c r="G1627" s="901"/>
      <c r="H1627" s="902"/>
      <c r="I1627" s="906" t="s">
        <v>608</v>
      </c>
      <c r="J1627" s="937"/>
      <c r="K1627" s="907"/>
      <c r="L1627" s="907"/>
      <c r="M1627" s="908"/>
      <c r="N1627" s="932" t="s">
        <v>608</v>
      </c>
      <c r="O1627" s="912"/>
      <c r="P1627" s="912"/>
      <c r="Q1627" s="913"/>
    </row>
    <row r="1628" spans="1:17">
      <c r="A1628" s="1124"/>
      <c r="B1628" s="1130"/>
      <c r="C1628" s="1137"/>
      <c r="D1628" s="948"/>
      <c r="E1628" s="900" t="s">
        <v>608</v>
      </c>
      <c r="F1628" s="901"/>
      <c r="G1628" s="901"/>
      <c r="H1628" s="902"/>
      <c r="I1628" s="906" t="s">
        <v>608</v>
      </c>
      <c r="J1628" s="937"/>
      <c r="K1628" s="907"/>
      <c r="L1628" s="907"/>
      <c r="M1628" s="908"/>
      <c r="N1628" s="932" t="s">
        <v>608</v>
      </c>
      <c r="O1628" s="912"/>
      <c r="P1628" s="912"/>
      <c r="Q1628" s="913"/>
    </row>
    <row r="1629" spans="1:17" ht="15.75" thickBot="1">
      <c r="A1629" s="1124"/>
      <c r="B1629" s="1159"/>
      <c r="C1629" s="1137"/>
      <c r="D1629" s="972"/>
      <c r="E1629" s="903" t="s">
        <v>608</v>
      </c>
      <c r="F1629" s="904"/>
      <c r="G1629" s="904"/>
      <c r="H1629" s="905"/>
      <c r="I1629" s="909" t="s">
        <v>608</v>
      </c>
      <c r="J1629" s="938"/>
      <c r="K1629" s="910"/>
      <c r="L1629" s="910"/>
      <c r="M1629" s="911"/>
      <c r="N1629" s="933" t="s">
        <v>608</v>
      </c>
      <c r="O1629" s="914"/>
      <c r="P1629" s="914"/>
      <c r="Q1629" s="915"/>
    </row>
    <row r="1630" spans="1:17">
      <c r="A1630" s="1124">
        <v>20</v>
      </c>
      <c r="B1630" s="1129" t="s">
        <v>714</v>
      </c>
      <c r="C1630" s="1137"/>
      <c r="D1630" s="961"/>
      <c r="E1630" s="900" t="s">
        <v>608</v>
      </c>
      <c r="F1630" s="901"/>
      <c r="G1630" s="901"/>
      <c r="H1630" s="902"/>
      <c r="I1630" s="906" t="s">
        <v>608</v>
      </c>
      <c r="J1630" s="937"/>
      <c r="K1630" s="907"/>
      <c r="L1630" s="907"/>
      <c r="M1630" s="908"/>
      <c r="N1630" s="932" t="s">
        <v>608</v>
      </c>
      <c r="O1630" s="912"/>
      <c r="P1630" s="912"/>
      <c r="Q1630" s="913"/>
    </row>
    <row r="1631" spans="1:17">
      <c r="A1631" s="1124"/>
      <c r="B1631" s="1130"/>
      <c r="C1631" s="1137"/>
      <c r="D1631" s="948"/>
      <c r="E1631" s="900"/>
      <c r="F1631" s="901"/>
      <c r="G1631" s="901"/>
      <c r="H1631" s="902"/>
      <c r="I1631" s="906" t="s">
        <v>608</v>
      </c>
      <c r="J1631" s="937"/>
      <c r="K1631" s="907"/>
      <c r="L1631" s="907"/>
      <c r="M1631" s="908"/>
      <c r="N1631" s="932" t="s">
        <v>608</v>
      </c>
      <c r="O1631" s="912"/>
      <c r="P1631" s="912"/>
      <c r="Q1631" s="913"/>
    </row>
    <row r="1632" spans="1:17">
      <c r="A1632" s="1124"/>
      <c r="B1632" s="1130"/>
      <c r="C1632" s="1137"/>
      <c r="D1632" s="948"/>
      <c r="E1632" s="900" t="s">
        <v>608</v>
      </c>
      <c r="F1632" s="901"/>
      <c r="G1632" s="901"/>
      <c r="H1632" s="902"/>
      <c r="I1632" s="906" t="s">
        <v>608</v>
      </c>
      <c r="J1632" s="937"/>
      <c r="K1632" s="907"/>
      <c r="L1632" s="907"/>
      <c r="M1632" s="908"/>
      <c r="N1632" s="932" t="s">
        <v>608</v>
      </c>
      <c r="O1632" s="912"/>
      <c r="P1632" s="912"/>
      <c r="Q1632" s="913"/>
    </row>
    <row r="1633" spans="1:17">
      <c r="A1633" s="1124"/>
      <c r="B1633" s="1130"/>
      <c r="C1633" s="1137"/>
      <c r="D1633" s="948"/>
      <c r="E1633" s="900" t="s">
        <v>608</v>
      </c>
      <c r="F1633" s="901"/>
      <c r="G1633" s="901"/>
      <c r="H1633" s="902"/>
      <c r="I1633" s="906" t="s">
        <v>608</v>
      </c>
      <c r="J1633" s="937"/>
      <c r="K1633" s="907"/>
      <c r="L1633" s="907"/>
      <c r="M1633" s="908"/>
      <c r="N1633" s="932" t="s">
        <v>608</v>
      </c>
      <c r="O1633" s="912"/>
      <c r="P1633" s="912"/>
      <c r="Q1633" s="913"/>
    </row>
    <row r="1634" spans="1:17" ht="15.75" thickBot="1">
      <c r="A1634" s="1124"/>
      <c r="B1634" s="1159"/>
      <c r="C1634" s="1137"/>
      <c r="D1634" s="972"/>
      <c r="E1634" s="903" t="s">
        <v>608</v>
      </c>
      <c r="F1634" s="904"/>
      <c r="G1634" s="904"/>
      <c r="H1634" s="905"/>
      <c r="I1634" s="909" t="s">
        <v>608</v>
      </c>
      <c r="J1634" s="938"/>
      <c r="K1634" s="910"/>
      <c r="L1634" s="910"/>
      <c r="M1634" s="911"/>
      <c r="N1634" s="933" t="s">
        <v>608</v>
      </c>
      <c r="O1634" s="914"/>
      <c r="P1634" s="914"/>
      <c r="Q1634" s="915"/>
    </row>
    <row r="1635" spans="1:17">
      <c r="A1635" s="1124">
        <v>21</v>
      </c>
      <c r="B1635" s="1129" t="s">
        <v>715</v>
      </c>
      <c r="C1635" s="1137"/>
      <c r="D1635" s="961"/>
      <c r="E1635" s="900" t="s">
        <v>608</v>
      </c>
      <c r="F1635" s="901"/>
      <c r="G1635" s="901"/>
      <c r="H1635" s="902"/>
      <c r="I1635" s="906" t="s">
        <v>608</v>
      </c>
      <c r="J1635" s="937"/>
      <c r="K1635" s="907"/>
      <c r="L1635" s="907"/>
      <c r="M1635" s="908"/>
      <c r="N1635" s="932" t="s">
        <v>608</v>
      </c>
      <c r="O1635" s="912"/>
      <c r="P1635" s="912"/>
      <c r="Q1635" s="913"/>
    </row>
    <row r="1636" spans="1:17">
      <c r="A1636" s="1124"/>
      <c r="B1636" s="1130"/>
      <c r="C1636" s="1137"/>
      <c r="D1636" s="948"/>
      <c r="E1636" s="900"/>
      <c r="F1636" s="901"/>
      <c r="G1636" s="901"/>
      <c r="H1636" s="902"/>
      <c r="I1636" s="906" t="s">
        <v>608</v>
      </c>
      <c r="J1636" s="937"/>
      <c r="K1636" s="907"/>
      <c r="L1636" s="907"/>
      <c r="M1636" s="908"/>
      <c r="N1636" s="932" t="s">
        <v>608</v>
      </c>
      <c r="O1636" s="912"/>
      <c r="P1636" s="912"/>
      <c r="Q1636" s="913"/>
    </row>
    <row r="1637" spans="1:17">
      <c r="A1637" s="1124"/>
      <c r="B1637" s="1130"/>
      <c r="C1637" s="1137"/>
      <c r="D1637" s="948"/>
      <c r="E1637" s="900" t="s">
        <v>608</v>
      </c>
      <c r="F1637" s="901"/>
      <c r="G1637" s="901"/>
      <c r="H1637" s="902"/>
      <c r="I1637" s="906" t="s">
        <v>608</v>
      </c>
      <c r="J1637" s="937"/>
      <c r="K1637" s="907"/>
      <c r="L1637" s="907"/>
      <c r="M1637" s="908"/>
      <c r="N1637" s="932" t="s">
        <v>608</v>
      </c>
      <c r="O1637" s="912"/>
      <c r="P1637" s="912"/>
      <c r="Q1637" s="913"/>
    </row>
    <row r="1638" spans="1:17">
      <c r="A1638" s="1124"/>
      <c r="B1638" s="1130"/>
      <c r="C1638" s="1137"/>
      <c r="D1638" s="948"/>
      <c r="E1638" s="900" t="s">
        <v>608</v>
      </c>
      <c r="F1638" s="901"/>
      <c r="G1638" s="901"/>
      <c r="H1638" s="902"/>
      <c r="I1638" s="906" t="s">
        <v>608</v>
      </c>
      <c r="J1638" s="937"/>
      <c r="K1638" s="907"/>
      <c r="L1638" s="907"/>
      <c r="M1638" s="908"/>
      <c r="N1638" s="932" t="s">
        <v>608</v>
      </c>
      <c r="O1638" s="912"/>
      <c r="P1638" s="912"/>
      <c r="Q1638" s="913"/>
    </row>
    <row r="1639" spans="1:17" ht="15.75" thickBot="1">
      <c r="A1639" s="1132"/>
      <c r="B1639" s="1134"/>
      <c r="C1639" s="1138"/>
      <c r="D1639" s="972"/>
      <c r="E1639" s="903" t="s">
        <v>608</v>
      </c>
      <c r="F1639" s="904"/>
      <c r="G1639" s="904"/>
      <c r="H1639" s="905"/>
      <c r="I1639" s="909" t="s">
        <v>608</v>
      </c>
      <c r="J1639" s="938"/>
      <c r="K1639" s="910"/>
      <c r="L1639" s="910"/>
      <c r="M1639" s="911"/>
      <c r="N1639" s="933" t="s">
        <v>608</v>
      </c>
      <c r="O1639" s="914"/>
      <c r="P1639" s="914"/>
      <c r="Q1639" s="915"/>
    </row>
    <row r="1640" spans="1:17" ht="22.5" customHeight="1" thickBot="1">
      <c r="A1640" s="1092"/>
      <c r="B1640" s="1163" t="s">
        <v>844</v>
      </c>
      <c r="C1640" s="1164"/>
      <c r="D1640" s="1093">
        <f>SUM(D1540:D1639)</f>
        <v>0</v>
      </c>
      <c r="E1640" s="1165"/>
      <c r="F1640" s="1166"/>
      <c r="G1640" s="1166"/>
      <c r="H1640" s="1166"/>
      <c r="I1640" s="1166"/>
      <c r="J1640" s="1166"/>
      <c r="K1640" s="1166"/>
      <c r="L1640" s="1166"/>
      <c r="M1640" s="1166"/>
      <c r="N1640" s="1166"/>
      <c r="O1640" s="1166"/>
      <c r="P1640" s="1166"/>
      <c r="Q1640" s="1167"/>
    </row>
    <row r="1641" spans="1:17">
      <c r="A1641" s="1037"/>
      <c r="B1641" s="1038"/>
      <c r="C1641" s="1038"/>
      <c r="D1641" s="1038"/>
      <c r="E1641" s="1038"/>
      <c r="F1641" s="1038"/>
      <c r="G1641" s="1038"/>
      <c r="H1641" s="1038"/>
      <c r="I1641" s="1038"/>
      <c r="J1641" s="1038"/>
      <c r="K1641" s="1038"/>
      <c r="L1641" s="1038"/>
      <c r="M1641" s="1038"/>
      <c r="N1641" s="1038"/>
      <c r="O1641" s="1038"/>
      <c r="P1641" s="1038"/>
      <c r="Q1641" s="1038"/>
    </row>
    <row r="1642" spans="1:17" ht="57" customHeight="1" thickBot="1">
      <c r="A1642" s="1139" t="s">
        <v>817</v>
      </c>
      <c r="B1642" s="1140"/>
      <c r="C1642" s="1141"/>
      <c r="D1642" s="1140"/>
      <c r="E1642" s="1140"/>
      <c r="F1642" s="1140"/>
      <c r="G1642" s="1140"/>
      <c r="H1642" s="1140"/>
      <c r="I1642" s="1140"/>
      <c r="J1642" s="1140"/>
      <c r="K1642" s="1140"/>
      <c r="L1642" s="1140"/>
      <c r="M1642" s="1140"/>
      <c r="N1642" s="1140"/>
      <c r="O1642" s="1140"/>
      <c r="P1642" s="1140"/>
      <c r="Q1642" s="1142"/>
    </row>
    <row r="1643" spans="1:17" ht="28.5" customHeight="1">
      <c r="A1643" s="1143" t="s">
        <v>569</v>
      </c>
      <c r="B1643" s="1145" t="s">
        <v>689</v>
      </c>
      <c r="C1643" s="1135" t="s">
        <v>607</v>
      </c>
      <c r="D1643" s="1135" t="s">
        <v>720</v>
      </c>
      <c r="E1643" s="1152" t="s">
        <v>690</v>
      </c>
      <c r="F1643" s="1150"/>
      <c r="G1643" s="1150"/>
      <c r="H1643" s="1151"/>
      <c r="I1643" s="1149" t="s">
        <v>692</v>
      </c>
      <c r="J1643" s="1152"/>
      <c r="K1643" s="1150"/>
      <c r="L1643" s="1150"/>
      <c r="M1643" s="1151"/>
      <c r="N1643" s="1152" t="s">
        <v>693</v>
      </c>
      <c r="O1643" s="1150"/>
      <c r="P1643" s="1150"/>
      <c r="Q1643" s="1151"/>
    </row>
    <row r="1644" spans="1:17" ht="90.75" customHeight="1" thickBot="1">
      <c r="A1644" s="1144"/>
      <c r="B1644" s="1146"/>
      <c r="C1644" s="1158"/>
      <c r="D1644" s="1136"/>
      <c r="E1644" s="944" t="s">
        <v>721</v>
      </c>
      <c r="F1644" s="924" t="s">
        <v>737</v>
      </c>
      <c r="G1644" s="924" t="s">
        <v>722</v>
      </c>
      <c r="H1644" s="929" t="s">
        <v>691</v>
      </c>
      <c r="I1644" s="934" t="s">
        <v>723</v>
      </c>
      <c r="J1644" s="925" t="s">
        <v>738</v>
      </c>
      <c r="K1644" s="925" t="s">
        <v>724</v>
      </c>
      <c r="L1644" s="925" t="s">
        <v>736</v>
      </c>
      <c r="M1644" s="935" t="s">
        <v>691</v>
      </c>
      <c r="N1644" s="930" t="s">
        <v>725</v>
      </c>
      <c r="O1644" s="926" t="s">
        <v>716</v>
      </c>
      <c r="P1644" s="926" t="s">
        <v>717</v>
      </c>
      <c r="Q1644" s="927" t="s">
        <v>694</v>
      </c>
    </row>
    <row r="1645" spans="1:17">
      <c r="A1645" s="1131">
        <v>1</v>
      </c>
      <c r="B1645" s="1133" t="s">
        <v>695</v>
      </c>
      <c r="C1645" s="1154" t="s">
        <v>816</v>
      </c>
      <c r="D1645" s="961"/>
      <c r="E1645" s="962" t="s">
        <v>608</v>
      </c>
      <c r="F1645" s="963"/>
      <c r="G1645" s="963"/>
      <c r="H1645" s="964">
        <f>G1645*F1645</f>
        <v>0</v>
      </c>
      <c r="I1645" s="965" t="s">
        <v>608</v>
      </c>
      <c r="J1645" s="966"/>
      <c r="K1645" s="967"/>
      <c r="L1645" s="967"/>
      <c r="M1645" s="968">
        <f>K1645*L1645</f>
        <v>0</v>
      </c>
      <c r="N1645" s="969" t="s">
        <v>608</v>
      </c>
      <c r="O1645" s="970"/>
      <c r="P1645" s="970"/>
      <c r="Q1645" s="971">
        <f>O1645*P1645</f>
        <v>0</v>
      </c>
    </row>
    <row r="1646" spans="1:17">
      <c r="A1646" s="1124"/>
      <c r="B1646" s="1130"/>
      <c r="C1646" s="1155"/>
      <c r="D1646" s="948"/>
      <c r="E1646" s="946" t="s">
        <v>608</v>
      </c>
      <c r="F1646" s="901"/>
      <c r="G1646" s="901"/>
      <c r="H1646" s="902"/>
      <c r="I1646" s="906" t="s">
        <v>608</v>
      </c>
      <c r="J1646" s="937"/>
      <c r="K1646" s="907"/>
      <c r="L1646" s="907"/>
      <c r="M1646" s="908"/>
      <c r="N1646" s="932" t="s">
        <v>608</v>
      </c>
      <c r="O1646" s="912"/>
      <c r="P1646" s="912"/>
      <c r="Q1646" s="913"/>
    </row>
    <row r="1647" spans="1:17">
      <c r="A1647" s="1124"/>
      <c r="B1647" s="1130"/>
      <c r="C1647" s="1155"/>
      <c r="D1647" s="948"/>
      <c r="E1647" s="946" t="s">
        <v>608</v>
      </c>
      <c r="F1647" s="901"/>
      <c r="G1647" s="901"/>
      <c r="H1647" s="902"/>
      <c r="I1647" s="906" t="s">
        <v>608</v>
      </c>
      <c r="J1647" s="937"/>
      <c r="K1647" s="907"/>
      <c r="L1647" s="907"/>
      <c r="M1647" s="908"/>
      <c r="N1647" s="932" t="s">
        <v>608</v>
      </c>
      <c r="O1647" s="912"/>
      <c r="P1647" s="912"/>
      <c r="Q1647" s="913"/>
    </row>
    <row r="1648" spans="1:17">
      <c r="A1648" s="1124"/>
      <c r="B1648" s="1130"/>
      <c r="C1648" s="1155"/>
      <c r="D1648" s="948"/>
      <c r="E1648" s="946" t="s">
        <v>608</v>
      </c>
      <c r="F1648" s="901"/>
      <c r="G1648" s="901"/>
      <c r="H1648" s="902"/>
      <c r="I1648" s="906" t="s">
        <v>608</v>
      </c>
      <c r="J1648" s="937"/>
      <c r="K1648" s="907"/>
      <c r="L1648" s="907"/>
      <c r="M1648" s="908"/>
      <c r="N1648" s="932" t="s">
        <v>608</v>
      </c>
      <c r="O1648" s="912"/>
      <c r="P1648" s="912"/>
      <c r="Q1648" s="913"/>
    </row>
    <row r="1649" spans="1:17" ht="15.75" thickBot="1">
      <c r="A1649" s="1132"/>
      <c r="B1649" s="1134"/>
      <c r="C1649" s="1155"/>
      <c r="D1649" s="972"/>
      <c r="E1649" s="947" t="s">
        <v>608</v>
      </c>
      <c r="F1649" s="904"/>
      <c r="G1649" s="904"/>
      <c r="H1649" s="905"/>
      <c r="I1649" s="909" t="s">
        <v>608</v>
      </c>
      <c r="J1649" s="938"/>
      <c r="K1649" s="910"/>
      <c r="L1649" s="910"/>
      <c r="M1649" s="911"/>
      <c r="N1649" s="933" t="s">
        <v>608</v>
      </c>
      <c r="O1649" s="914"/>
      <c r="P1649" s="914"/>
      <c r="Q1649" s="915"/>
    </row>
    <row r="1650" spans="1:17">
      <c r="A1650" s="1153">
        <v>3</v>
      </c>
      <c r="B1650" s="1133" t="s">
        <v>697</v>
      </c>
      <c r="C1650" s="1155"/>
      <c r="D1650" s="961"/>
      <c r="E1650" s="945" t="s">
        <v>608</v>
      </c>
      <c r="F1650" s="917"/>
      <c r="G1650" s="917"/>
      <c r="H1650" s="918"/>
      <c r="I1650" s="919" t="s">
        <v>608</v>
      </c>
      <c r="J1650" s="936"/>
      <c r="K1650" s="920"/>
      <c r="L1650" s="920"/>
      <c r="M1650" s="921"/>
      <c r="N1650" s="960" t="s">
        <v>608</v>
      </c>
      <c r="O1650" s="922"/>
      <c r="P1650" s="922"/>
      <c r="Q1650" s="923"/>
    </row>
    <row r="1651" spans="1:17">
      <c r="A1651" s="1124"/>
      <c r="B1651" s="1130"/>
      <c r="C1651" s="1155"/>
      <c r="D1651" s="948"/>
      <c r="E1651" s="946" t="s">
        <v>608</v>
      </c>
      <c r="F1651" s="901"/>
      <c r="G1651" s="901"/>
      <c r="H1651" s="902"/>
      <c r="I1651" s="906" t="s">
        <v>608</v>
      </c>
      <c r="J1651" s="937"/>
      <c r="K1651" s="907"/>
      <c r="L1651" s="907"/>
      <c r="M1651" s="908"/>
      <c r="N1651" s="932" t="s">
        <v>608</v>
      </c>
      <c r="O1651" s="912"/>
      <c r="P1651" s="912"/>
      <c r="Q1651" s="913"/>
    </row>
    <row r="1652" spans="1:17">
      <c r="A1652" s="1124"/>
      <c r="B1652" s="1130"/>
      <c r="C1652" s="1155"/>
      <c r="D1652" s="948"/>
      <c r="E1652" s="946" t="s">
        <v>608</v>
      </c>
      <c r="F1652" s="901"/>
      <c r="G1652" s="901"/>
      <c r="H1652" s="902"/>
      <c r="I1652" s="906" t="s">
        <v>608</v>
      </c>
      <c r="J1652" s="937"/>
      <c r="K1652" s="907"/>
      <c r="L1652" s="907"/>
      <c r="M1652" s="908"/>
      <c r="N1652" s="932" t="s">
        <v>608</v>
      </c>
      <c r="O1652" s="912"/>
      <c r="P1652" s="912"/>
      <c r="Q1652" s="913"/>
    </row>
    <row r="1653" spans="1:17">
      <c r="A1653" s="1124"/>
      <c r="B1653" s="1130"/>
      <c r="C1653" s="1155"/>
      <c r="D1653" s="948"/>
      <c r="E1653" s="946" t="s">
        <v>608</v>
      </c>
      <c r="F1653" s="901"/>
      <c r="G1653" s="901"/>
      <c r="H1653" s="902"/>
      <c r="I1653" s="906" t="s">
        <v>608</v>
      </c>
      <c r="J1653" s="937"/>
      <c r="K1653" s="907"/>
      <c r="L1653" s="907"/>
      <c r="M1653" s="908"/>
      <c r="N1653" s="932" t="s">
        <v>608</v>
      </c>
      <c r="O1653" s="912"/>
      <c r="P1653" s="912"/>
      <c r="Q1653" s="913"/>
    </row>
    <row r="1654" spans="1:17" ht="15.75" thickBot="1">
      <c r="A1654" s="1124"/>
      <c r="B1654" s="1134"/>
      <c r="C1654" s="1155"/>
      <c r="D1654" s="972"/>
      <c r="E1654" s="947" t="s">
        <v>608</v>
      </c>
      <c r="F1654" s="904"/>
      <c r="G1654" s="904"/>
      <c r="H1654" s="905"/>
      <c r="I1654" s="909" t="s">
        <v>608</v>
      </c>
      <c r="J1654" s="938"/>
      <c r="K1654" s="910"/>
      <c r="L1654" s="910"/>
      <c r="M1654" s="911"/>
      <c r="N1654" s="933" t="s">
        <v>608</v>
      </c>
      <c r="O1654" s="914"/>
      <c r="P1654" s="914"/>
      <c r="Q1654" s="915"/>
    </row>
    <row r="1655" spans="1:17">
      <c r="A1655" s="1124">
        <v>5</v>
      </c>
      <c r="B1655" s="1133" t="s">
        <v>699</v>
      </c>
      <c r="C1655" s="1155"/>
      <c r="D1655" s="961"/>
      <c r="E1655" s="946" t="s">
        <v>608</v>
      </c>
      <c r="F1655" s="901"/>
      <c r="G1655" s="901"/>
      <c r="H1655" s="902"/>
      <c r="I1655" s="906" t="s">
        <v>608</v>
      </c>
      <c r="J1655" s="937"/>
      <c r="K1655" s="907"/>
      <c r="L1655" s="907"/>
      <c r="M1655" s="908"/>
      <c r="N1655" s="932" t="s">
        <v>608</v>
      </c>
      <c r="O1655" s="912"/>
      <c r="P1655" s="912"/>
      <c r="Q1655" s="913"/>
    </row>
    <row r="1656" spans="1:17">
      <c r="A1656" s="1124"/>
      <c r="B1656" s="1130"/>
      <c r="C1656" s="1155"/>
      <c r="D1656" s="948"/>
      <c r="E1656" s="946"/>
      <c r="F1656" s="901"/>
      <c r="G1656" s="901"/>
      <c r="H1656" s="902"/>
      <c r="I1656" s="906" t="s">
        <v>608</v>
      </c>
      <c r="J1656" s="937"/>
      <c r="K1656" s="907"/>
      <c r="L1656" s="907"/>
      <c r="M1656" s="908"/>
      <c r="N1656" s="932" t="s">
        <v>608</v>
      </c>
      <c r="O1656" s="912"/>
      <c r="P1656" s="912"/>
      <c r="Q1656" s="913"/>
    </row>
    <row r="1657" spans="1:17">
      <c r="A1657" s="1124"/>
      <c r="B1657" s="1130"/>
      <c r="C1657" s="1155"/>
      <c r="D1657" s="948"/>
      <c r="E1657" s="946" t="s">
        <v>608</v>
      </c>
      <c r="F1657" s="901"/>
      <c r="G1657" s="901"/>
      <c r="H1657" s="902"/>
      <c r="I1657" s="906" t="s">
        <v>608</v>
      </c>
      <c r="J1657" s="937"/>
      <c r="K1657" s="907"/>
      <c r="L1657" s="907"/>
      <c r="M1657" s="908"/>
      <c r="N1657" s="932" t="s">
        <v>608</v>
      </c>
      <c r="O1657" s="912"/>
      <c r="P1657" s="912"/>
      <c r="Q1657" s="913"/>
    </row>
    <row r="1658" spans="1:17">
      <c r="A1658" s="1124"/>
      <c r="B1658" s="1130"/>
      <c r="C1658" s="1155"/>
      <c r="D1658" s="948"/>
      <c r="E1658" s="946" t="s">
        <v>608</v>
      </c>
      <c r="F1658" s="901"/>
      <c r="G1658" s="901"/>
      <c r="H1658" s="902"/>
      <c r="I1658" s="906" t="s">
        <v>608</v>
      </c>
      <c r="J1658" s="937"/>
      <c r="K1658" s="907"/>
      <c r="L1658" s="907"/>
      <c r="M1658" s="908"/>
      <c r="N1658" s="932" t="s">
        <v>608</v>
      </c>
      <c r="O1658" s="912"/>
      <c r="P1658" s="912"/>
      <c r="Q1658" s="913"/>
    </row>
    <row r="1659" spans="1:17" ht="15.75" thickBot="1">
      <c r="A1659" s="1124"/>
      <c r="B1659" s="1134"/>
      <c r="C1659" s="1155"/>
      <c r="D1659" s="972"/>
      <c r="E1659" s="947" t="s">
        <v>608</v>
      </c>
      <c r="F1659" s="904"/>
      <c r="G1659" s="904"/>
      <c r="H1659" s="905"/>
      <c r="I1659" s="909" t="s">
        <v>608</v>
      </c>
      <c r="J1659" s="938"/>
      <c r="K1659" s="910"/>
      <c r="L1659" s="910"/>
      <c r="M1659" s="911"/>
      <c r="N1659" s="933" t="s">
        <v>608</v>
      </c>
      <c r="O1659" s="914"/>
      <c r="P1659" s="914"/>
      <c r="Q1659" s="915"/>
    </row>
    <row r="1660" spans="1:17" ht="15" customHeight="1">
      <c r="A1660" s="1124">
        <v>8</v>
      </c>
      <c r="B1660" s="1133" t="s">
        <v>702</v>
      </c>
      <c r="C1660" s="1155"/>
      <c r="D1660" s="961"/>
      <c r="E1660" s="946" t="s">
        <v>608</v>
      </c>
      <c r="F1660" s="901"/>
      <c r="G1660" s="901"/>
      <c r="H1660" s="902"/>
      <c r="I1660" s="906" t="s">
        <v>608</v>
      </c>
      <c r="J1660" s="937"/>
      <c r="K1660" s="907"/>
      <c r="L1660" s="907"/>
      <c r="M1660" s="908"/>
      <c r="N1660" s="932" t="s">
        <v>608</v>
      </c>
      <c r="O1660" s="912"/>
      <c r="P1660" s="912"/>
      <c r="Q1660" s="913"/>
    </row>
    <row r="1661" spans="1:17">
      <c r="A1661" s="1124"/>
      <c r="B1661" s="1130"/>
      <c r="C1661" s="1155"/>
      <c r="D1661" s="948"/>
      <c r="E1661" s="946" t="s">
        <v>608</v>
      </c>
      <c r="F1661" s="901"/>
      <c r="G1661" s="901"/>
      <c r="H1661" s="902"/>
      <c r="I1661" s="906" t="s">
        <v>608</v>
      </c>
      <c r="J1661" s="937"/>
      <c r="K1661" s="907"/>
      <c r="L1661" s="907"/>
      <c r="M1661" s="908"/>
      <c r="N1661" s="932" t="s">
        <v>608</v>
      </c>
      <c r="O1661" s="912"/>
      <c r="P1661" s="912"/>
      <c r="Q1661" s="913"/>
    </row>
    <row r="1662" spans="1:17">
      <c r="A1662" s="1124"/>
      <c r="B1662" s="1130"/>
      <c r="C1662" s="1155"/>
      <c r="D1662" s="948"/>
      <c r="E1662" s="946" t="s">
        <v>608</v>
      </c>
      <c r="F1662" s="901"/>
      <c r="G1662" s="901"/>
      <c r="H1662" s="902"/>
      <c r="I1662" s="906" t="s">
        <v>608</v>
      </c>
      <c r="J1662" s="937"/>
      <c r="K1662" s="907"/>
      <c r="L1662" s="907"/>
      <c r="M1662" s="908"/>
      <c r="N1662" s="932" t="s">
        <v>608</v>
      </c>
      <c r="O1662" s="912"/>
      <c r="P1662" s="912"/>
      <c r="Q1662" s="913"/>
    </row>
    <row r="1663" spans="1:17">
      <c r="A1663" s="1124"/>
      <c r="B1663" s="1130"/>
      <c r="C1663" s="1155"/>
      <c r="D1663" s="948"/>
      <c r="E1663" s="946" t="s">
        <v>608</v>
      </c>
      <c r="F1663" s="901"/>
      <c r="G1663" s="901"/>
      <c r="H1663" s="902"/>
      <c r="I1663" s="906" t="s">
        <v>608</v>
      </c>
      <c r="J1663" s="937"/>
      <c r="K1663" s="907"/>
      <c r="L1663" s="907"/>
      <c r="M1663" s="908"/>
      <c r="N1663" s="932" t="s">
        <v>608</v>
      </c>
      <c r="O1663" s="912"/>
      <c r="P1663" s="912"/>
      <c r="Q1663" s="913"/>
    </row>
    <row r="1664" spans="1:17" ht="15.75" thickBot="1">
      <c r="A1664" s="1124"/>
      <c r="B1664" s="1134"/>
      <c r="C1664" s="1155"/>
      <c r="D1664" s="972"/>
      <c r="E1664" s="947" t="s">
        <v>608</v>
      </c>
      <c r="F1664" s="904"/>
      <c r="G1664" s="904"/>
      <c r="H1664" s="905"/>
      <c r="I1664" s="909" t="s">
        <v>608</v>
      </c>
      <c r="J1664" s="938"/>
      <c r="K1664" s="910"/>
      <c r="L1664" s="910"/>
      <c r="M1664" s="911"/>
      <c r="N1664" s="933" t="s">
        <v>608</v>
      </c>
      <c r="O1664" s="914"/>
      <c r="P1664" s="914"/>
      <c r="Q1664" s="915"/>
    </row>
    <row r="1665" spans="1:17" ht="15" customHeight="1">
      <c r="A1665" s="1128">
        <v>9</v>
      </c>
      <c r="B1665" s="1133" t="s">
        <v>703</v>
      </c>
      <c r="C1665" s="1155"/>
      <c r="D1665" s="961"/>
      <c r="E1665" s="946" t="s">
        <v>608</v>
      </c>
      <c r="F1665" s="901"/>
      <c r="G1665" s="901"/>
      <c r="H1665" s="902"/>
      <c r="I1665" s="906" t="s">
        <v>608</v>
      </c>
      <c r="J1665" s="937"/>
      <c r="K1665" s="907"/>
      <c r="L1665" s="907"/>
      <c r="M1665" s="908"/>
      <c r="N1665" s="932" t="s">
        <v>608</v>
      </c>
      <c r="O1665" s="912"/>
      <c r="P1665" s="912"/>
      <c r="Q1665" s="913"/>
    </row>
    <row r="1666" spans="1:17">
      <c r="A1666" s="1157"/>
      <c r="B1666" s="1130"/>
      <c r="C1666" s="1155"/>
      <c r="D1666" s="948"/>
      <c r="E1666" s="946" t="s">
        <v>608</v>
      </c>
      <c r="F1666" s="901"/>
      <c r="G1666" s="901"/>
      <c r="H1666" s="902"/>
      <c r="I1666" s="906" t="s">
        <v>608</v>
      </c>
      <c r="J1666" s="937"/>
      <c r="K1666" s="907"/>
      <c r="L1666" s="907"/>
      <c r="M1666" s="908"/>
      <c r="N1666" s="932" t="s">
        <v>608</v>
      </c>
      <c r="O1666" s="912"/>
      <c r="P1666" s="912"/>
      <c r="Q1666" s="913"/>
    </row>
    <row r="1667" spans="1:17">
      <c r="A1667" s="1157"/>
      <c r="B1667" s="1130"/>
      <c r="C1667" s="1155"/>
      <c r="D1667" s="948"/>
      <c r="E1667" s="946" t="s">
        <v>608</v>
      </c>
      <c r="F1667" s="901"/>
      <c r="G1667" s="901"/>
      <c r="H1667" s="902"/>
      <c r="I1667" s="906" t="s">
        <v>608</v>
      </c>
      <c r="J1667" s="937"/>
      <c r="K1667" s="907"/>
      <c r="L1667" s="907"/>
      <c r="M1667" s="908"/>
      <c r="N1667" s="932" t="s">
        <v>608</v>
      </c>
      <c r="O1667" s="912"/>
      <c r="P1667" s="912"/>
      <c r="Q1667" s="913"/>
    </row>
    <row r="1668" spans="1:17">
      <c r="A1668" s="1157"/>
      <c r="B1668" s="1130"/>
      <c r="C1668" s="1155"/>
      <c r="D1668" s="948"/>
      <c r="E1668" s="946" t="s">
        <v>608</v>
      </c>
      <c r="F1668" s="901"/>
      <c r="G1668" s="901"/>
      <c r="H1668" s="902"/>
      <c r="I1668" s="906" t="s">
        <v>608</v>
      </c>
      <c r="J1668" s="937"/>
      <c r="K1668" s="907"/>
      <c r="L1668" s="907"/>
      <c r="M1668" s="908"/>
      <c r="N1668" s="932" t="s">
        <v>608</v>
      </c>
      <c r="O1668" s="912"/>
      <c r="P1668" s="912"/>
      <c r="Q1668" s="913"/>
    </row>
    <row r="1669" spans="1:17" ht="15.75" thickBot="1">
      <c r="A1669" s="1153"/>
      <c r="B1669" s="1134"/>
      <c r="C1669" s="1155"/>
      <c r="D1669" s="972"/>
      <c r="E1669" s="947" t="s">
        <v>608</v>
      </c>
      <c r="F1669" s="904"/>
      <c r="G1669" s="904"/>
      <c r="H1669" s="905"/>
      <c r="I1669" s="909" t="s">
        <v>608</v>
      </c>
      <c r="J1669" s="938"/>
      <c r="K1669" s="910"/>
      <c r="L1669" s="910"/>
      <c r="M1669" s="911"/>
      <c r="N1669" s="933" t="s">
        <v>608</v>
      </c>
      <c r="O1669" s="914"/>
      <c r="P1669" s="914"/>
      <c r="Q1669" s="915"/>
    </row>
    <row r="1670" spans="1:17" ht="15" customHeight="1">
      <c r="A1670" s="1128">
        <v>10</v>
      </c>
      <c r="B1670" s="1133" t="s">
        <v>704</v>
      </c>
      <c r="C1670" s="1155"/>
      <c r="D1670" s="961"/>
      <c r="E1670" s="946" t="s">
        <v>608</v>
      </c>
      <c r="F1670" s="901"/>
      <c r="G1670" s="901"/>
      <c r="H1670" s="902"/>
      <c r="I1670" s="906" t="s">
        <v>608</v>
      </c>
      <c r="J1670" s="937"/>
      <c r="K1670" s="907"/>
      <c r="L1670" s="907"/>
      <c r="M1670" s="908"/>
      <c r="N1670" s="932" t="s">
        <v>608</v>
      </c>
      <c r="O1670" s="912"/>
      <c r="P1670" s="912"/>
      <c r="Q1670" s="913"/>
    </row>
    <row r="1671" spans="1:17">
      <c r="A1671" s="1157"/>
      <c r="B1671" s="1130"/>
      <c r="C1671" s="1155"/>
      <c r="D1671" s="948"/>
      <c r="E1671" s="946"/>
      <c r="F1671" s="901"/>
      <c r="G1671" s="901"/>
      <c r="H1671" s="902"/>
      <c r="I1671" s="906" t="s">
        <v>608</v>
      </c>
      <c r="J1671" s="937"/>
      <c r="K1671" s="907"/>
      <c r="L1671" s="907"/>
      <c r="M1671" s="908"/>
      <c r="N1671" s="932" t="s">
        <v>608</v>
      </c>
      <c r="O1671" s="912"/>
      <c r="P1671" s="912"/>
      <c r="Q1671" s="913"/>
    </row>
    <row r="1672" spans="1:17">
      <c r="A1672" s="1157"/>
      <c r="B1672" s="1130"/>
      <c r="C1672" s="1155"/>
      <c r="D1672" s="948"/>
      <c r="E1672" s="946" t="s">
        <v>608</v>
      </c>
      <c r="F1672" s="901"/>
      <c r="G1672" s="901"/>
      <c r="H1672" s="902"/>
      <c r="I1672" s="906" t="s">
        <v>608</v>
      </c>
      <c r="J1672" s="937"/>
      <c r="K1672" s="907"/>
      <c r="L1672" s="907"/>
      <c r="M1672" s="908"/>
      <c r="N1672" s="932" t="s">
        <v>608</v>
      </c>
      <c r="O1672" s="912"/>
      <c r="P1672" s="912"/>
      <c r="Q1672" s="913"/>
    </row>
    <row r="1673" spans="1:17">
      <c r="A1673" s="1157"/>
      <c r="B1673" s="1130"/>
      <c r="C1673" s="1155"/>
      <c r="D1673" s="948"/>
      <c r="E1673" s="946" t="s">
        <v>608</v>
      </c>
      <c r="F1673" s="901"/>
      <c r="G1673" s="901"/>
      <c r="H1673" s="902"/>
      <c r="I1673" s="906" t="s">
        <v>608</v>
      </c>
      <c r="J1673" s="937"/>
      <c r="K1673" s="907"/>
      <c r="L1673" s="907"/>
      <c r="M1673" s="908"/>
      <c r="N1673" s="932" t="s">
        <v>608</v>
      </c>
      <c r="O1673" s="912"/>
      <c r="P1673" s="912"/>
      <c r="Q1673" s="913"/>
    </row>
    <row r="1674" spans="1:17" ht="15.75" thickBot="1">
      <c r="A1674" s="1153"/>
      <c r="B1674" s="1134"/>
      <c r="C1674" s="1155"/>
      <c r="D1674" s="972"/>
      <c r="E1674" s="947" t="s">
        <v>608</v>
      </c>
      <c r="F1674" s="904"/>
      <c r="G1674" s="904"/>
      <c r="H1674" s="905"/>
      <c r="I1674" s="909" t="s">
        <v>608</v>
      </c>
      <c r="J1674" s="938"/>
      <c r="K1674" s="910"/>
      <c r="L1674" s="910"/>
      <c r="M1674" s="911"/>
      <c r="N1674" s="933" t="s">
        <v>608</v>
      </c>
      <c r="O1674" s="914"/>
      <c r="P1674" s="914"/>
      <c r="Q1674" s="915"/>
    </row>
    <row r="1675" spans="1:17" ht="15" customHeight="1">
      <c r="A1675" s="1128">
        <v>11</v>
      </c>
      <c r="B1675" s="1133" t="s">
        <v>705</v>
      </c>
      <c r="C1675" s="1155"/>
      <c r="D1675" s="961"/>
      <c r="E1675" s="946" t="s">
        <v>608</v>
      </c>
      <c r="F1675" s="901"/>
      <c r="G1675" s="901"/>
      <c r="H1675" s="902"/>
      <c r="I1675" s="906" t="s">
        <v>608</v>
      </c>
      <c r="J1675" s="937"/>
      <c r="K1675" s="907"/>
      <c r="L1675" s="907"/>
      <c r="M1675" s="908"/>
      <c r="N1675" s="932" t="s">
        <v>608</v>
      </c>
      <c r="O1675" s="912"/>
      <c r="P1675" s="912"/>
      <c r="Q1675" s="913"/>
    </row>
    <row r="1676" spans="1:17">
      <c r="A1676" s="1157"/>
      <c r="B1676" s="1130"/>
      <c r="C1676" s="1155"/>
      <c r="D1676" s="948"/>
      <c r="E1676" s="946"/>
      <c r="F1676" s="901"/>
      <c r="G1676" s="901"/>
      <c r="H1676" s="902"/>
      <c r="I1676" s="906" t="s">
        <v>608</v>
      </c>
      <c r="J1676" s="937"/>
      <c r="K1676" s="907"/>
      <c r="L1676" s="907"/>
      <c r="M1676" s="908"/>
      <c r="N1676" s="932" t="s">
        <v>608</v>
      </c>
      <c r="O1676" s="912"/>
      <c r="P1676" s="912"/>
      <c r="Q1676" s="913"/>
    </row>
    <row r="1677" spans="1:17">
      <c r="A1677" s="1157"/>
      <c r="B1677" s="1130"/>
      <c r="C1677" s="1155"/>
      <c r="D1677" s="948"/>
      <c r="E1677" s="946" t="s">
        <v>608</v>
      </c>
      <c r="F1677" s="901"/>
      <c r="G1677" s="901"/>
      <c r="H1677" s="902"/>
      <c r="I1677" s="906" t="s">
        <v>608</v>
      </c>
      <c r="J1677" s="937"/>
      <c r="K1677" s="907"/>
      <c r="L1677" s="907"/>
      <c r="M1677" s="908"/>
      <c r="N1677" s="932" t="s">
        <v>608</v>
      </c>
      <c r="O1677" s="912"/>
      <c r="P1677" s="912"/>
      <c r="Q1677" s="913"/>
    </row>
    <row r="1678" spans="1:17">
      <c r="A1678" s="1157"/>
      <c r="B1678" s="1130"/>
      <c r="C1678" s="1155"/>
      <c r="D1678" s="948"/>
      <c r="E1678" s="946" t="s">
        <v>608</v>
      </c>
      <c r="F1678" s="901"/>
      <c r="G1678" s="901"/>
      <c r="H1678" s="902"/>
      <c r="I1678" s="906" t="s">
        <v>608</v>
      </c>
      <c r="J1678" s="937"/>
      <c r="K1678" s="907"/>
      <c r="L1678" s="907"/>
      <c r="M1678" s="908"/>
      <c r="N1678" s="932" t="s">
        <v>608</v>
      </c>
      <c r="O1678" s="912"/>
      <c r="P1678" s="912"/>
      <c r="Q1678" s="913"/>
    </row>
    <row r="1679" spans="1:17" ht="15.75" thickBot="1">
      <c r="A1679" s="1153"/>
      <c r="B1679" s="1134"/>
      <c r="C1679" s="1155"/>
      <c r="D1679" s="972"/>
      <c r="E1679" s="947" t="s">
        <v>608</v>
      </c>
      <c r="F1679" s="904"/>
      <c r="G1679" s="904"/>
      <c r="H1679" s="905"/>
      <c r="I1679" s="909" t="s">
        <v>608</v>
      </c>
      <c r="J1679" s="938"/>
      <c r="K1679" s="910"/>
      <c r="L1679" s="910"/>
      <c r="M1679" s="911"/>
      <c r="N1679" s="933" t="s">
        <v>608</v>
      </c>
      <c r="O1679" s="914"/>
      <c r="P1679" s="914"/>
      <c r="Q1679" s="915"/>
    </row>
    <row r="1680" spans="1:17" ht="15" customHeight="1">
      <c r="A1680" s="1128">
        <v>13</v>
      </c>
      <c r="B1680" s="1133" t="s">
        <v>707</v>
      </c>
      <c r="C1680" s="1155"/>
      <c r="D1680" s="961"/>
      <c r="E1680" s="946" t="s">
        <v>608</v>
      </c>
      <c r="F1680" s="901"/>
      <c r="G1680" s="901"/>
      <c r="H1680" s="902"/>
      <c r="I1680" s="906" t="s">
        <v>608</v>
      </c>
      <c r="J1680" s="937"/>
      <c r="K1680" s="907"/>
      <c r="L1680" s="907"/>
      <c r="M1680" s="908"/>
      <c r="N1680" s="932" t="s">
        <v>608</v>
      </c>
      <c r="O1680" s="912"/>
      <c r="P1680" s="912"/>
      <c r="Q1680" s="913"/>
    </row>
    <row r="1681" spans="1:17">
      <c r="A1681" s="1157"/>
      <c r="B1681" s="1130"/>
      <c r="C1681" s="1155"/>
      <c r="D1681" s="948"/>
      <c r="E1681" s="946"/>
      <c r="F1681" s="901"/>
      <c r="G1681" s="901"/>
      <c r="H1681" s="902"/>
      <c r="I1681" s="906" t="s">
        <v>608</v>
      </c>
      <c r="J1681" s="937"/>
      <c r="K1681" s="907"/>
      <c r="L1681" s="907"/>
      <c r="M1681" s="908"/>
      <c r="N1681" s="932" t="s">
        <v>608</v>
      </c>
      <c r="O1681" s="912"/>
      <c r="P1681" s="912"/>
      <c r="Q1681" s="913"/>
    </row>
    <row r="1682" spans="1:17">
      <c r="A1682" s="1157"/>
      <c r="B1682" s="1130"/>
      <c r="C1682" s="1155"/>
      <c r="D1682" s="948"/>
      <c r="E1682" s="946" t="s">
        <v>608</v>
      </c>
      <c r="F1682" s="901"/>
      <c r="G1682" s="901"/>
      <c r="H1682" s="902"/>
      <c r="I1682" s="906" t="s">
        <v>608</v>
      </c>
      <c r="J1682" s="937"/>
      <c r="K1682" s="907"/>
      <c r="L1682" s="907"/>
      <c r="M1682" s="908"/>
      <c r="N1682" s="932" t="s">
        <v>608</v>
      </c>
      <c r="O1682" s="912"/>
      <c r="P1682" s="912"/>
      <c r="Q1682" s="913"/>
    </row>
    <row r="1683" spans="1:17">
      <c r="A1683" s="1157"/>
      <c r="B1683" s="1130"/>
      <c r="C1683" s="1155"/>
      <c r="D1683" s="948"/>
      <c r="E1683" s="946" t="s">
        <v>608</v>
      </c>
      <c r="F1683" s="901"/>
      <c r="G1683" s="901"/>
      <c r="H1683" s="902"/>
      <c r="I1683" s="906" t="s">
        <v>608</v>
      </c>
      <c r="J1683" s="937"/>
      <c r="K1683" s="907"/>
      <c r="L1683" s="907"/>
      <c r="M1683" s="908"/>
      <c r="N1683" s="932" t="s">
        <v>608</v>
      </c>
      <c r="O1683" s="912"/>
      <c r="P1683" s="912"/>
      <c r="Q1683" s="913"/>
    </row>
    <row r="1684" spans="1:17" ht="15.75" thickBot="1">
      <c r="A1684" s="1153"/>
      <c r="B1684" s="1134"/>
      <c r="C1684" s="1155"/>
      <c r="D1684" s="972"/>
      <c r="E1684" s="947" t="s">
        <v>608</v>
      </c>
      <c r="F1684" s="904"/>
      <c r="G1684" s="904"/>
      <c r="H1684" s="905"/>
      <c r="I1684" s="909" t="s">
        <v>608</v>
      </c>
      <c r="J1684" s="938"/>
      <c r="K1684" s="910"/>
      <c r="L1684" s="910"/>
      <c r="M1684" s="911"/>
      <c r="N1684" s="933" t="s">
        <v>608</v>
      </c>
      <c r="O1684" s="914"/>
      <c r="P1684" s="914"/>
      <c r="Q1684" s="915"/>
    </row>
    <row r="1685" spans="1:17" ht="15" customHeight="1">
      <c r="A1685" s="1128">
        <v>14</v>
      </c>
      <c r="B1685" s="1133" t="s">
        <v>708</v>
      </c>
      <c r="C1685" s="1155"/>
      <c r="D1685" s="961"/>
      <c r="E1685" s="946" t="s">
        <v>608</v>
      </c>
      <c r="F1685" s="901"/>
      <c r="G1685" s="901"/>
      <c r="H1685" s="902"/>
      <c r="I1685" s="906" t="s">
        <v>608</v>
      </c>
      <c r="J1685" s="937"/>
      <c r="K1685" s="907"/>
      <c r="L1685" s="907"/>
      <c r="M1685" s="908"/>
      <c r="N1685" s="932" t="s">
        <v>608</v>
      </c>
      <c r="O1685" s="912"/>
      <c r="P1685" s="912"/>
      <c r="Q1685" s="913"/>
    </row>
    <row r="1686" spans="1:17">
      <c r="A1686" s="1157"/>
      <c r="B1686" s="1130"/>
      <c r="C1686" s="1155"/>
      <c r="D1686" s="948"/>
      <c r="E1686" s="946"/>
      <c r="F1686" s="901"/>
      <c r="G1686" s="901"/>
      <c r="H1686" s="902"/>
      <c r="I1686" s="906" t="s">
        <v>608</v>
      </c>
      <c r="J1686" s="937"/>
      <c r="K1686" s="907"/>
      <c r="L1686" s="907"/>
      <c r="M1686" s="908"/>
      <c r="N1686" s="932" t="s">
        <v>608</v>
      </c>
      <c r="O1686" s="912"/>
      <c r="P1686" s="912"/>
      <c r="Q1686" s="913"/>
    </row>
    <row r="1687" spans="1:17">
      <c r="A1687" s="1157"/>
      <c r="B1687" s="1130"/>
      <c r="C1687" s="1155"/>
      <c r="D1687" s="948"/>
      <c r="E1687" s="946" t="s">
        <v>608</v>
      </c>
      <c r="F1687" s="901"/>
      <c r="G1687" s="901"/>
      <c r="H1687" s="902"/>
      <c r="I1687" s="906" t="s">
        <v>608</v>
      </c>
      <c r="J1687" s="937"/>
      <c r="K1687" s="907"/>
      <c r="L1687" s="907"/>
      <c r="M1687" s="908"/>
      <c r="N1687" s="932" t="s">
        <v>608</v>
      </c>
      <c r="O1687" s="912"/>
      <c r="P1687" s="912"/>
      <c r="Q1687" s="913"/>
    </row>
    <row r="1688" spans="1:17">
      <c r="A1688" s="1157"/>
      <c r="B1688" s="1130"/>
      <c r="C1688" s="1155"/>
      <c r="D1688" s="948"/>
      <c r="E1688" s="946" t="s">
        <v>608</v>
      </c>
      <c r="F1688" s="901"/>
      <c r="G1688" s="901"/>
      <c r="H1688" s="902"/>
      <c r="I1688" s="906" t="s">
        <v>608</v>
      </c>
      <c r="J1688" s="937"/>
      <c r="K1688" s="907"/>
      <c r="L1688" s="907"/>
      <c r="M1688" s="908"/>
      <c r="N1688" s="932" t="s">
        <v>608</v>
      </c>
      <c r="O1688" s="912"/>
      <c r="P1688" s="912"/>
      <c r="Q1688" s="913"/>
    </row>
    <row r="1689" spans="1:17" ht="15.75" thickBot="1">
      <c r="A1689" s="1153"/>
      <c r="B1689" s="1134"/>
      <c r="C1689" s="1155"/>
      <c r="D1689" s="972"/>
      <c r="E1689" s="947" t="s">
        <v>608</v>
      </c>
      <c r="F1689" s="904"/>
      <c r="G1689" s="904"/>
      <c r="H1689" s="905"/>
      <c r="I1689" s="909" t="s">
        <v>608</v>
      </c>
      <c r="J1689" s="938"/>
      <c r="K1689" s="910"/>
      <c r="L1689" s="910"/>
      <c r="M1689" s="911"/>
      <c r="N1689" s="933" t="s">
        <v>608</v>
      </c>
      <c r="O1689" s="914"/>
      <c r="P1689" s="914"/>
      <c r="Q1689" s="915"/>
    </row>
    <row r="1690" spans="1:17" ht="15" customHeight="1">
      <c r="A1690" s="1128">
        <v>15</v>
      </c>
      <c r="B1690" s="1133" t="s">
        <v>709</v>
      </c>
      <c r="C1690" s="1155"/>
      <c r="D1690" s="961"/>
      <c r="E1690" s="946" t="s">
        <v>608</v>
      </c>
      <c r="F1690" s="901"/>
      <c r="G1690" s="901"/>
      <c r="H1690" s="902"/>
      <c r="I1690" s="906" t="s">
        <v>608</v>
      </c>
      <c r="J1690" s="937"/>
      <c r="K1690" s="907"/>
      <c r="L1690" s="907"/>
      <c r="M1690" s="908"/>
      <c r="N1690" s="932" t="s">
        <v>608</v>
      </c>
      <c r="O1690" s="912"/>
      <c r="P1690" s="912"/>
      <c r="Q1690" s="913"/>
    </row>
    <row r="1691" spans="1:17">
      <c r="A1691" s="1157"/>
      <c r="B1691" s="1130"/>
      <c r="C1691" s="1155"/>
      <c r="D1691" s="948"/>
      <c r="E1691" s="946"/>
      <c r="F1691" s="901"/>
      <c r="G1691" s="901"/>
      <c r="H1691" s="902"/>
      <c r="I1691" s="906" t="s">
        <v>608</v>
      </c>
      <c r="J1691" s="937"/>
      <c r="K1691" s="907"/>
      <c r="L1691" s="907"/>
      <c r="M1691" s="908"/>
      <c r="N1691" s="932" t="s">
        <v>608</v>
      </c>
      <c r="O1691" s="912"/>
      <c r="P1691" s="912"/>
      <c r="Q1691" s="913"/>
    </row>
    <row r="1692" spans="1:17">
      <c r="A1692" s="1157"/>
      <c r="B1692" s="1130"/>
      <c r="C1692" s="1155"/>
      <c r="D1692" s="948"/>
      <c r="E1692" s="946" t="s">
        <v>608</v>
      </c>
      <c r="F1692" s="901"/>
      <c r="G1692" s="901"/>
      <c r="H1692" s="902"/>
      <c r="I1692" s="906" t="s">
        <v>608</v>
      </c>
      <c r="J1692" s="937"/>
      <c r="K1692" s="907"/>
      <c r="L1692" s="907"/>
      <c r="M1692" s="908"/>
      <c r="N1692" s="932" t="s">
        <v>608</v>
      </c>
      <c r="O1692" s="912"/>
      <c r="P1692" s="912"/>
      <c r="Q1692" s="913"/>
    </row>
    <row r="1693" spans="1:17">
      <c r="A1693" s="1157"/>
      <c r="B1693" s="1130"/>
      <c r="C1693" s="1155"/>
      <c r="D1693" s="948"/>
      <c r="E1693" s="946" t="s">
        <v>608</v>
      </c>
      <c r="F1693" s="901"/>
      <c r="G1693" s="901"/>
      <c r="H1693" s="902"/>
      <c r="I1693" s="906" t="s">
        <v>608</v>
      </c>
      <c r="J1693" s="937"/>
      <c r="K1693" s="907"/>
      <c r="L1693" s="907"/>
      <c r="M1693" s="908"/>
      <c r="N1693" s="932" t="s">
        <v>608</v>
      </c>
      <c r="O1693" s="912"/>
      <c r="P1693" s="912"/>
      <c r="Q1693" s="913"/>
    </row>
    <row r="1694" spans="1:17" ht="15.75" thickBot="1">
      <c r="A1694" s="1153"/>
      <c r="B1694" s="1134"/>
      <c r="C1694" s="1155"/>
      <c r="D1694" s="972"/>
      <c r="E1694" s="947" t="s">
        <v>608</v>
      </c>
      <c r="F1694" s="904"/>
      <c r="G1694" s="904"/>
      <c r="H1694" s="905"/>
      <c r="I1694" s="909" t="s">
        <v>608</v>
      </c>
      <c r="J1694" s="938"/>
      <c r="K1694" s="910"/>
      <c r="L1694" s="910"/>
      <c r="M1694" s="911"/>
      <c r="N1694" s="933" t="s">
        <v>608</v>
      </c>
      <c r="O1694" s="914"/>
      <c r="P1694" s="914"/>
      <c r="Q1694" s="915"/>
    </row>
    <row r="1695" spans="1:17" ht="15" customHeight="1">
      <c r="A1695" s="1128">
        <v>16</v>
      </c>
      <c r="B1695" s="1133" t="s">
        <v>710</v>
      </c>
      <c r="C1695" s="1155"/>
      <c r="D1695" s="961"/>
      <c r="E1695" s="946" t="s">
        <v>608</v>
      </c>
      <c r="F1695" s="901"/>
      <c r="G1695" s="901"/>
      <c r="H1695" s="902"/>
      <c r="I1695" s="906" t="s">
        <v>608</v>
      </c>
      <c r="J1695" s="937"/>
      <c r="K1695" s="907"/>
      <c r="L1695" s="907"/>
      <c r="M1695" s="908"/>
      <c r="N1695" s="932" t="s">
        <v>608</v>
      </c>
      <c r="O1695" s="912"/>
      <c r="P1695" s="912"/>
      <c r="Q1695" s="913"/>
    </row>
    <row r="1696" spans="1:17">
      <c r="A1696" s="1157"/>
      <c r="B1696" s="1130"/>
      <c r="C1696" s="1155"/>
      <c r="D1696" s="948"/>
      <c r="E1696" s="946"/>
      <c r="F1696" s="901"/>
      <c r="G1696" s="901"/>
      <c r="H1696" s="902"/>
      <c r="I1696" s="906" t="s">
        <v>608</v>
      </c>
      <c r="J1696" s="937"/>
      <c r="K1696" s="907"/>
      <c r="L1696" s="907"/>
      <c r="M1696" s="908"/>
      <c r="N1696" s="932" t="s">
        <v>608</v>
      </c>
      <c r="O1696" s="912"/>
      <c r="P1696" s="912"/>
      <c r="Q1696" s="913"/>
    </row>
    <row r="1697" spans="1:17">
      <c r="A1697" s="1157"/>
      <c r="B1697" s="1130"/>
      <c r="C1697" s="1155"/>
      <c r="D1697" s="948"/>
      <c r="E1697" s="946" t="s">
        <v>608</v>
      </c>
      <c r="F1697" s="901"/>
      <c r="G1697" s="901"/>
      <c r="H1697" s="902"/>
      <c r="I1697" s="906" t="s">
        <v>608</v>
      </c>
      <c r="J1697" s="937"/>
      <c r="K1697" s="907"/>
      <c r="L1697" s="907"/>
      <c r="M1697" s="908"/>
      <c r="N1697" s="932" t="s">
        <v>608</v>
      </c>
      <c r="O1697" s="912"/>
      <c r="P1697" s="912"/>
      <c r="Q1697" s="913"/>
    </row>
    <row r="1698" spans="1:17">
      <c r="A1698" s="1157"/>
      <c r="B1698" s="1130"/>
      <c r="C1698" s="1155"/>
      <c r="D1698" s="948"/>
      <c r="E1698" s="946" t="s">
        <v>608</v>
      </c>
      <c r="F1698" s="901"/>
      <c r="G1698" s="901"/>
      <c r="H1698" s="902"/>
      <c r="I1698" s="906" t="s">
        <v>608</v>
      </c>
      <c r="J1698" s="937"/>
      <c r="K1698" s="907"/>
      <c r="L1698" s="907"/>
      <c r="M1698" s="908"/>
      <c r="N1698" s="932" t="s">
        <v>608</v>
      </c>
      <c r="O1698" s="912"/>
      <c r="P1698" s="912"/>
      <c r="Q1698" s="913"/>
    </row>
    <row r="1699" spans="1:17" ht="15.75" thickBot="1">
      <c r="A1699" s="1153"/>
      <c r="B1699" s="1134"/>
      <c r="C1699" s="1155"/>
      <c r="D1699" s="972"/>
      <c r="E1699" s="947" t="s">
        <v>608</v>
      </c>
      <c r="F1699" s="904"/>
      <c r="G1699" s="904"/>
      <c r="H1699" s="905"/>
      <c r="I1699" s="909" t="s">
        <v>608</v>
      </c>
      <c r="J1699" s="938"/>
      <c r="K1699" s="910"/>
      <c r="L1699" s="910"/>
      <c r="M1699" s="911"/>
      <c r="N1699" s="933" t="s">
        <v>608</v>
      </c>
      <c r="O1699" s="914"/>
      <c r="P1699" s="914"/>
      <c r="Q1699" s="915"/>
    </row>
    <row r="1700" spans="1:17" ht="15" customHeight="1">
      <c r="A1700" s="1128">
        <v>18</v>
      </c>
      <c r="B1700" s="1133" t="s">
        <v>712</v>
      </c>
      <c r="C1700" s="1155"/>
      <c r="D1700" s="961"/>
      <c r="E1700" s="946" t="s">
        <v>608</v>
      </c>
      <c r="F1700" s="901"/>
      <c r="G1700" s="901"/>
      <c r="H1700" s="902"/>
      <c r="I1700" s="906" t="s">
        <v>608</v>
      </c>
      <c r="J1700" s="937"/>
      <c r="K1700" s="907"/>
      <c r="L1700" s="907"/>
      <c r="M1700" s="908"/>
      <c r="N1700" s="932" t="s">
        <v>608</v>
      </c>
      <c r="O1700" s="912"/>
      <c r="P1700" s="912"/>
      <c r="Q1700" s="913"/>
    </row>
    <row r="1701" spans="1:17">
      <c r="A1701" s="1157"/>
      <c r="B1701" s="1130"/>
      <c r="C1701" s="1155"/>
      <c r="D1701" s="948"/>
      <c r="E1701" s="946"/>
      <c r="F1701" s="901"/>
      <c r="G1701" s="901"/>
      <c r="H1701" s="902"/>
      <c r="I1701" s="906" t="s">
        <v>608</v>
      </c>
      <c r="J1701" s="937"/>
      <c r="K1701" s="907"/>
      <c r="L1701" s="907"/>
      <c r="M1701" s="908"/>
      <c r="N1701" s="932" t="s">
        <v>608</v>
      </c>
      <c r="O1701" s="912"/>
      <c r="P1701" s="912"/>
      <c r="Q1701" s="913"/>
    </row>
    <row r="1702" spans="1:17">
      <c r="A1702" s="1157"/>
      <c r="B1702" s="1130"/>
      <c r="C1702" s="1155"/>
      <c r="D1702" s="948"/>
      <c r="E1702" s="946" t="s">
        <v>608</v>
      </c>
      <c r="F1702" s="901"/>
      <c r="G1702" s="901"/>
      <c r="H1702" s="902"/>
      <c r="I1702" s="906" t="s">
        <v>608</v>
      </c>
      <c r="J1702" s="937"/>
      <c r="K1702" s="907"/>
      <c r="L1702" s="907"/>
      <c r="M1702" s="908"/>
      <c r="N1702" s="932" t="s">
        <v>608</v>
      </c>
      <c r="O1702" s="912"/>
      <c r="P1702" s="912"/>
      <c r="Q1702" s="913"/>
    </row>
    <row r="1703" spans="1:17">
      <c r="A1703" s="1157"/>
      <c r="B1703" s="1130"/>
      <c r="C1703" s="1155"/>
      <c r="D1703" s="948"/>
      <c r="E1703" s="946" t="s">
        <v>608</v>
      </c>
      <c r="F1703" s="901"/>
      <c r="G1703" s="901"/>
      <c r="H1703" s="902"/>
      <c r="I1703" s="906" t="s">
        <v>608</v>
      </c>
      <c r="J1703" s="937"/>
      <c r="K1703" s="907"/>
      <c r="L1703" s="907"/>
      <c r="M1703" s="908"/>
      <c r="N1703" s="932" t="s">
        <v>608</v>
      </c>
      <c r="O1703" s="912"/>
      <c r="P1703" s="912"/>
      <c r="Q1703" s="913"/>
    </row>
    <row r="1704" spans="1:17" ht="15.75" thickBot="1">
      <c r="A1704" s="1157"/>
      <c r="B1704" s="1134"/>
      <c r="C1704" s="1155"/>
      <c r="D1704" s="972"/>
      <c r="E1704" s="987" t="s">
        <v>608</v>
      </c>
      <c r="F1704" s="977"/>
      <c r="G1704" s="977"/>
      <c r="H1704" s="978"/>
      <c r="I1704" s="979" t="s">
        <v>608</v>
      </c>
      <c r="J1704" s="980"/>
      <c r="K1704" s="981"/>
      <c r="L1704" s="981"/>
      <c r="M1704" s="982"/>
      <c r="N1704" s="983" t="s">
        <v>608</v>
      </c>
      <c r="O1704" s="984"/>
      <c r="P1704" s="984"/>
      <c r="Q1704" s="985"/>
    </row>
    <row r="1705" spans="1:17" ht="15" customHeight="1">
      <c r="A1705" s="1131">
        <v>20</v>
      </c>
      <c r="B1705" s="1133" t="s">
        <v>714</v>
      </c>
      <c r="C1705" s="1155"/>
      <c r="D1705" s="961"/>
      <c r="E1705" s="962" t="s">
        <v>608</v>
      </c>
      <c r="F1705" s="963"/>
      <c r="G1705" s="963"/>
      <c r="H1705" s="964"/>
      <c r="I1705" s="965" t="s">
        <v>608</v>
      </c>
      <c r="J1705" s="966"/>
      <c r="K1705" s="967"/>
      <c r="L1705" s="967"/>
      <c r="M1705" s="968"/>
      <c r="N1705" s="969" t="s">
        <v>608</v>
      </c>
      <c r="O1705" s="970"/>
      <c r="P1705" s="970"/>
      <c r="Q1705" s="971"/>
    </row>
    <row r="1706" spans="1:17">
      <c r="A1706" s="1124"/>
      <c r="B1706" s="1130"/>
      <c r="C1706" s="1155"/>
      <c r="D1706" s="948"/>
      <c r="E1706" s="946"/>
      <c r="F1706" s="901"/>
      <c r="G1706" s="901"/>
      <c r="H1706" s="902"/>
      <c r="I1706" s="906" t="s">
        <v>608</v>
      </c>
      <c r="J1706" s="937"/>
      <c r="K1706" s="907"/>
      <c r="L1706" s="907"/>
      <c r="M1706" s="908"/>
      <c r="N1706" s="932" t="s">
        <v>608</v>
      </c>
      <c r="O1706" s="912"/>
      <c r="P1706" s="912"/>
      <c r="Q1706" s="913"/>
    </row>
    <row r="1707" spans="1:17">
      <c r="A1707" s="1124"/>
      <c r="B1707" s="1130"/>
      <c r="C1707" s="1155"/>
      <c r="D1707" s="948"/>
      <c r="E1707" s="946" t="s">
        <v>608</v>
      </c>
      <c r="F1707" s="901"/>
      <c r="G1707" s="901"/>
      <c r="H1707" s="902"/>
      <c r="I1707" s="906" t="s">
        <v>608</v>
      </c>
      <c r="J1707" s="937"/>
      <c r="K1707" s="907"/>
      <c r="L1707" s="907"/>
      <c r="M1707" s="908"/>
      <c r="N1707" s="932" t="s">
        <v>608</v>
      </c>
      <c r="O1707" s="912"/>
      <c r="P1707" s="912"/>
      <c r="Q1707" s="913"/>
    </row>
    <row r="1708" spans="1:17">
      <c r="A1708" s="1124"/>
      <c r="B1708" s="1130"/>
      <c r="C1708" s="1155"/>
      <c r="D1708" s="948"/>
      <c r="E1708" s="946" t="s">
        <v>608</v>
      </c>
      <c r="F1708" s="901"/>
      <c r="G1708" s="901"/>
      <c r="H1708" s="902"/>
      <c r="I1708" s="906" t="s">
        <v>608</v>
      </c>
      <c r="J1708" s="937"/>
      <c r="K1708" s="907"/>
      <c r="L1708" s="907"/>
      <c r="M1708" s="908"/>
      <c r="N1708" s="932" t="s">
        <v>608</v>
      </c>
      <c r="O1708" s="912"/>
      <c r="P1708" s="912"/>
      <c r="Q1708" s="913"/>
    </row>
    <row r="1709" spans="1:17" ht="15.75" thickBot="1">
      <c r="A1709" s="1132"/>
      <c r="B1709" s="1134"/>
      <c r="C1709" s="1156"/>
      <c r="D1709" s="972"/>
      <c r="E1709" s="947" t="s">
        <v>608</v>
      </c>
      <c r="F1709" s="904"/>
      <c r="G1709" s="904"/>
      <c r="H1709" s="905"/>
      <c r="I1709" s="909" t="s">
        <v>608</v>
      </c>
      <c r="J1709" s="938"/>
      <c r="K1709" s="910"/>
      <c r="L1709" s="910"/>
      <c r="M1709" s="911"/>
      <c r="N1709" s="933" t="s">
        <v>608</v>
      </c>
      <c r="O1709" s="914"/>
      <c r="P1709" s="914"/>
      <c r="Q1709" s="915"/>
    </row>
    <row r="1710" spans="1:17" ht="22.5" customHeight="1" thickBot="1">
      <c r="A1710" s="1092"/>
      <c r="B1710" s="1163" t="s">
        <v>844</v>
      </c>
      <c r="C1710" s="1164"/>
      <c r="D1710" s="1093">
        <f>SUM(D1645:D1709)</f>
        <v>0</v>
      </c>
      <c r="E1710" s="1165"/>
      <c r="F1710" s="1166"/>
      <c r="G1710" s="1166"/>
      <c r="H1710" s="1166"/>
      <c r="I1710" s="1166"/>
      <c r="J1710" s="1166"/>
      <c r="K1710" s="1166"/>
      <c r="L1710" s="1166"/>
      <c r="M1710" s="1166"/>
      <c r="N1710" s="1166"/>
      <c r="O1710" s="1166"/>
      <c r="P1710" s="1166"/>
      <c r="Q1710" s="1167"/>
    </row>
    <row r="1711" spans="1:17">
      <c r="A1711" s="1037"/>
      <c r="B1711" s="1038"/>
      <c r="C1711" s="1038"/>
      <c r="D1711" s="1038"/>
      <c r="E1711" s="1039"/>
      <c r="F1711" s="1039"/>
      <c r="G1711" s="1039"/>
      <c r="H1711" s="1039"/>
      <c r="I1711" s="1040"/>
      <c r="J1711" s="1040"/>
      <c r="K1711" s="1040"/>
      <c r="L1711" s="1040"/>
      <c r="M1711" s="1040"/>
      <c r="N1711" s="1041"/>
      <c r="O1711" s="1041"/>
      <c r="P1711" s="1041"/>
      <c r="Q1711" s="1041"/>
    </row>
    <row r="1712" spans="1:17" ht="57" customHeight="1" thickBot="1">
      <c r="A1712" s="1139" t="s">
        <v>819</v>
      </c>
      <c r="B1712" s="1140"/>
      <c r="C1712" s="1141"/>
      <c r="D1712" s="1140"/>
      <c r="E1712" s="1140"/>
      <c r="F1712" s="1140"/>
      <c r="G1712" s="1140"/>
      <c r="H1712" s="1140"/>
      <c r="I1712" s="1140"/>
      <c r="J1712" s="1140"/>
      <c r="K1712" s="1140"/>
      <c r="L1712" s="1140"/>
      <c r="M1712" s="1140"/>
      <c r="N1712" s="1140"/>
      <c r="O1712" s="1140"/>
      <c r="P1712" s="1140"/>
      <c r="Q1712" s="1142"/>
    </row>
    <row r="1713" spans="1:17" ht="28.5" customHeight="1">
      <c r="A1713" s="1143" t="s">
        <v>569</v>
      </c>
      <c r="B1713" s="1145" t="s">
        <v>689</v>
      </c>
      <c r="C1713" s="1135" t="s">
        <v>607</v>
      </c>
      <c r="D1713" s="1135" t="s">
        <v>720</v>
      </c>
      <c r="E1713" s="1152" t="s">
        <v>690</v>
      </c>
      <c r="F1713" s="1150"/>
      <c r="G1713" s="1150"/>
      <c r="H1713" s="1151"/>
      <c r="I1713" s="1149" t="s">
        <v>692</v>
      </c>
      <c r="J1713" s="1152"/>
      <c r="K1713" s="1150"/>
      <c r="L1713" s="1150"/>
      <c r="M1713" s="1151"/>
      <c r="N1713" s="1152" t="s">
        <v>693</v>
      </c>
      <c r="O1713" s="1150"/>
      <c r="P1713" s="1150"/>
      <c r="Q1713" s="1151"/>
    </row>
    <row r="1714" spans="1:17" ht="90.75" customHeight="1" thickBot="1">
      <c r="A1714" s="1144"/>
      <c r="B1714" s="1146"/>
      <c r="C1714" s="1158"/>
      <c r="D1714" s="1136"/>
      <c r="E1714" s="944" t="s">
        <v>721</v>
      </c>
      <c r="F1714" s="924" t="s">
        <v>737</v>
      </c>
      <c r="G1714" s="924" t="s">
        <v>722</v>
      </c>
      <c r="H1714" s="929" t="s">
        <v>691</v>
      </c>
      <c r="I1714" s="934" t="s">
        <v>723</v>
      </c>
      <c r="J1714" s="925" t="s">
        <v>738</v>
      </c>
      <c r="K1714" s="925" t="s">
        <v>724</v>
      </c>
      <c r="L1714" s="925" t="s">
        <v>736</v>
      </c>
      <c r="M1714" s="935" t="s">
        <v>691</v>
      </c>
      <c r="N1714" s="930" t="s">
        <v>725</v>
      </c>
      <c r="O1714" s="926" t="s">
        <v>716</v>
      </c>
      <c r="P1714" s="926" t="s">
        <v>717</v>
      </c>
      <c r="Q1714" s="927" t="s">
        <v>694</v>
      </c>
    </row>
    <row r="1715" spans="1:17">
      <c r="A1715" s="1131">
        <v>1</v>
      </c>
      <c r="B1715" s="1133" t="s">
        <v>695</v>
      </c>
      <c r="C1715" s="1154" t="s">
        <v>818</v>
      </c>
      <c r="D1715" s="961"/>
      <c r="E1715" s="962" t="s">
        <v>608</v>
      </c>
      <c r="F1715" s="963"/>
      <c r="G1715" s="963"/>
      <c r="H1715" s="964">
        <f>G1715*F1715</f>
        <v>0</v>
      </c>
      <c r="I1715" s="965" t="s">
        <v>608</v>
      </c>
      <c r="J1715" s="966"/>
      <c r="K1715" s="967"/>
      <c r="L1715" s="967"/>
      <c r="M1715" s="968">
        <f>K1715*L1715</f>
        <v>0</v>
      </c>
      <c r="N1715" s="969" t="s">
        <v>608</v>
      </c>
      <c r="O1715" s="970"/>
      <c r="P1715" s="970"/>
      <c r="Q1715" s="971">
        <f>O1715*P1715</f>
        <v>0</v>
      </c>
    </row>
    <row r="1716" spans="1:17">
      <c r="A1716" s="1124"/>
      <c r="B1716" s="1130"/>
      <c r="C1716" s="1155"/>
      <c r="D1716" s="948"/>
      <c r="E1716" s="946" t="s">
        <v>608</v>
      </c>
      <c r="F1716" s="901"/>
      <c r="G1716" s="901"/>
      <c r="H1716" s="902"/>
      <c r="I1716" s="906" t="s">
        <v>608</v>
      </c>
      <c r="J1716" s="937"/>
      <c r="K1716" s="907"/>
      <c r="L1716" s="907"/>
      <c r="M1716" s="908"/>
      <c r="N1716" s="932" t="s">
        <v>608</v>
      </c>
      <c r="O1716" s="912"/>
      <c r="P1716" s="912"/>
      <c r="Q1716" s="913"/>
    </row>
    <row r="1717" spans="1:17">
      <c r="A1717" s="1124"/>
      <c r="B1717" s="1130"/>
      <c r="C1717" s="1155"/>
      <c r="D1717" s="948"/>
      <c r="E1717" s="946" t="s">
        <v>608</v>
      </c>
      <c r="F1717" s="901"/>
      <c r="G1717" s="901"/>
      <c r="H1717" s="902"/>
      <c r="I1717" s="906" t="s">
        <v>608</v>
      </c>
      <c r="J1717" s="937"/>
      <c r="K1717" s="907"/>
      <c r="L1717" s="907"/>
      <c r="M1717" s="908"/>
      <c r="N1717" s="932" t="s">
        <v>608</v>
      </c>
      <c r="O1717" s="912"/>
      <c r="P1717" s="912"/>
      <c r="Q1717" s="913"/>
    </row>
    <row r="1718" spans="1:17">
      <c r="A1718" s="1124"/>
      <c r="B1718" s="1130"/>
      <c r="C1718" s="1155"/>
      <c r="D1718" s="948"/>
      <c r="E1718" s="946" t="s">
        <v>608</v>
      </c>
      <c r="F1718" s="901"/>
      <c r="G1718" s="901"/>
      <c r="H1718" s="902"/>
      <c r="I1718" s="906" t="s">
        <v>608</v>
      </c>
      <c r="J1718" s="937"/>
      <c r="K1718" s="907"/>
      <c r="L1718" s="907"/>
      <c r="M1718" s="908"/>
      <c r="N1718" s="932" t="s">
        <v>608</v>
      </c>
      <c r="O1718" s="912"/>
      <c r="P1718" s="912"/>
      <c r="Q1718" s="913"/>
    </row>
    <row r="1719" spans="1:17" ht="15.75" thickBot="1">
      <c r="A1719" s="1132"/>
      <c r="B1719" s="1134"/>
      <c r="C1719" s="1155"/>
      <c r="D1719" s="972"/>
      <c r="E1719" s="947" t="s">
        <v>608</v>
      </c>
      <c r="F1719" s="904"/>
      <c r="G1719" s="904"/>
      <c r="H1719" s="905"/>
      <c r="I1719" s="909" t="s">
        <v>608</v>
      </c>
      <c r="J1719" s="938"/>
      <c r="K1719" s="910"/>
      <c r="L1719" s="910"/>
      <c r="M1719" s="911"/>
      <c r="N1719" s="933" t="s">
        <v>608</v>
      </c>
      <c r="O1719" s="914"/>
      <c r="P1719" s="914"/>
      <c r="Q1719" s="915"/>
    </row>
    <row r="1720" spans="1:17">
      <c r="A1720" s="1153">
        <v>3</v>
      </c>
      <c r="B1720" s="1133" t="s">
        <v>697</v>
      </c>
      <c r="C1720" s="1155"/>
      <c r="D1720" s="961"/>
      <c r="E1720" s="945" t="s">
        <v>608</v>
      </c>
      <c r="F1720" s="917"/>
      <c r="G1720" s="917"/>
      <c r="H1720" s="918"/>
      <c r="I1720" s="919" t="s">
        <v>608</v>
      </c>
      <c r="J1720" s="936"/>
      <c r="K1720" s="920"/>
      <c r="L1720" s="920"/>
      <c r="M1720" s="921"/>
      <c r="N1720" s="960" t="s">
        <v>608</v>
      </c>
      <c r="O1720" s="922"/>
      <c r="P1720" s="922"/>
      <c r="Q1720" s="923"/>
    </row>
    <row r="1721" spans="1:17">
      <c r="A1721" s="1124"/>
      <c r="B1721" s="1130"/>
      <c r="C1721" s="1155"/>
      <c r="D1721" s="948"/>
      <c r="E1721" s="946" t="s">
        <v>608</v>
      </c>
      <c r="F1721" s="901"/>
      <c r="G1721" s="901"/>
      <c r="H1721" s="902"/>
      <c r="I1721" s="906" t="s">
        <v>608</v>
      </c>
      <c r="J1721" s="937"/>
      <c r="K1721" s="907"/>
      <c r="L1721" s="907"/>
      <c r="M1721" s="908"/>
      <c r="N1721" s="932" t="s">
        <v>608</v>
      </c>
      <c r="O1721" s="912"/>
      <c r="P1721" s="912"/>
      <c r="Q1721" s="913"/>
    </row>
    <row r="1722" spans="1:17">
      <c r="A1722" s="1124"/>
      <c r="B1722" s="1130"/>
      <c r="C1722" s="1155"/>
      <c r="D1722" s="948"/>
      <c r="E1722" s="946" t="s">
        <v>608</v>
      </c>
      <c r="F1722" s="901"/>
      <c r="G1722" s="901"/>
      <c r="H1722" s="902"/>
      <c r="I1722" s="906" t="s">
        <v>608</v>
      </c>
      <c r="J1722" s="937"/>
      <c r="K1722" s="907"/>
      <c r="L1722" s="907"/>
      <c r="M1722" s="908"/>
      <c r="N1722" s="932" t="s">
        <v>608</v>
      </c>
      <c r="O1722" s="912"/>
      <c r="P1722" s="912"/>
      <c r="Q1722" s="913"/>
    </row>
    <row r="1723" spans="1:17">
      <c r="A1723" s="1124"/>
      <c r="B1723" s="1130"/>
      <c r="C1723" s="1155"/>
      <c r="D1723" s="948"/>
      <c r="E1723" s="946" t="s">
        <v>608</v>
      </c>
      <c r="F1723" s="901"/>
      <c r="G1723" s="901"/>
      <c r="H1723" s="902"/>
      <c r="I1723" s="906" t="s">
        <v>608</v>
      </c>
      <c r="J1723" s="937"/>
      <c r="K1723" s="907"/>
      <c r="L1723" s="907"/>
      <c r="M1723" s="908"/>
      <c r="N1723" s="932" t="s">
        <v>608</v>
      </c>
      <c r="O1723" s="912"/>
      <c r="P1723" s="912"/>
      <c r="Q1723" s="913"/>
    </row>
    <row r="1724" spans="1:17" ht="15.75" thickBot="1">
      <c r="A1724" s="1124"/>
      <c r="B1724" s="1134"/>
      <c r="C1724" s="1155"/>
      <c r="D1724" s="972"/>
      <c r="E1724" s="947" t="s">
        <v>608</v>
      </c>
      <c r="F1724" s="904"/>
      <c r="G1724" s="904"/>
      <c r="H1724" s="905"/>
      <c r="I1724" s="909" t="s">
        <v>608</v>
      </c>
      <c r="J1724" s="938"/>
      <c r="K1724" s="910"/>
      <c r="L1724" s="910"/>
      <c r="M1724" s="911"/>
      <c r="N1724" s="933" t="s">
        <v>608</v>
      </c>
      <c r="O1724" s="914"/>
      <c r="P1724" s="914"/>
      <c r="Q1724" s="915"/>
    </row>
    <row r="1725" spans="1:17">
      <c r="A1725" s="1124">
        <v>5</v>
      </c>
      <c r="B1725" s="1133" t="s">
        <v>699</v>
      </c>
      <c r="C1725" s="1155"/>
      <c r="D1725" s="961"/>
      <c r="E1725" s="946" t="s">
        <v>608</v>
      </c>
      <c r="F1725" s="901"/>
      <c r="G1725" s="901"/>
      <c r="H1725" s="902"/>
      <c r="I1725" s="906" t="s">
        <v>608</v>
      </c>
      <c r="J1725" s="937"/>
      <c r="K1725" s="907"/>
      <c r="L1725" s="907"/>
      <c r="M1725" s="908"/>
      <c r="N1725" s="932" t="s">
        <v>608</v>
      </c>
      <c r="O1725" s="912"/>
      <c r="P1725" s="912"/>
      <c r="Q1725" s="913"/>
    </row>
    <row r="1726" spans="1:17">
      <c r="A1726" s="1124"/>
      <c r="B1726" s="1130"/>
      <c r="C1726" s="1155"/>
      <c r="D1726" s="948"/>
      <c r="E1726" s="946"/>
      <c r="F1726" s="901"/>
      <c r="G1726" s="901"/>
      <c r="H1726" s="902"/>
      <c r="I1726" s="906" t="s">
        <v>608</v>
      </c>
      <c r="J1726" s="937"/>
      <c r="K1726" s="907"/>
      <c r="L1726" s="907"/>
      <c r="M1726" s="908"/>
      <c r="N1726" s="932" t="s">
        <v>608</v>
      </c>
      <c r="O1726" s="912"/>
      <c r="P1726" s="912"/>
      <c r="Q1726" s="913"/>
    </row>
    <row r="1727" spans="1:17">
      <c r="A1727" s="1124"/>
      <c r="B1727" s="1130"/>
      <c r="C1727" s="1155"/>
      <c r="D1727" s="948"/>
      <c r="E1727" s="946" t="s">
        <v>608</v>
      </c>
      <c r="F1727" s="901"/>
      <c r="G1727" s="901"/>
      <c r="H1727" s="902"/>
      <c r="I1727" s="906" t="s">
        <v>608</v>
      </c>
      <c r="J1727" s="937"/>
      <c r="K1727" s="907"/>
      <c r="L1727" s="907"/>
      <c r="M1727" s="908"/>
      <c r="N1727" s="932" t="s">
        <v>608</v>
      </c>
      <c r="O1727" s="912"/>
      <c r="P1727" s="912"/>
      <c r="Q1727" s="913"/>
    </row>
    <row r="1728" spans="1:17">
      <c r="A1728" s="1124"/>
      <c r="B1728" s="1130"/>
      <c r="C1728" s="1155"/>
      <c r="D1728" s="948"/>
      <c r="E1728" s="946" t="s">
        <v>608</v>
      </c>
      <c r="F1728" s="901"/>
      <c r="G1728" s="901"/>
      <c r="H1728" s="902"/>
      <c r="I1728" s="906" t="s">
        <v>608</v>
      </c>
      <c r="J1728" s="937"/>
      <c r="K1728" s="907"/>
      <c r="L1728" s="907"/>
      <c r="M1728" s="908"/>
      <c r="N1728" s="932" t="s">
        <v>608</v>
      </c>
      <c r="O1728" s="912"/>
      <c r="P1728" s="912"/>
      <c r="Q1728" s="913"/>
    </row>
    <row r="1729" spans="1:17" ht="15.75" thickBot="1">
      <c r="A1729" s="1124"/>
      <c r="B1729" s="1134"/>
      <c r="C1729" s="1155"/>
      <c r="D1729" s="972"/>
      <c r="E1729" s="947" t="s">
        <v>608</v>
      </c>
      <c r="F1729" s="904"/>
      <c r="G1729" s="904"/>
      <c r="H1729" s="905"/>
      <c r="I1729" s="909" t="s">
        <v>608</v>
      </c>
      <c r="J1729" s="938"/>
      <c r="K1729" s="910"/>
      <c r="L1729" s="910"/>
      <c r="M1729" s="911"/>
      <c r="N1729" s="933" t="s">
        <v>608</v>
      </c>
      <c r="O1729" s="914"/>
      <c r="P1729" s="914"/>
      <c r="Q1729" s="915"/>
    </row>
    <row r="1730" spans="1:17" ht="15" customHeight="1">
      <c r="A1730" s="1124">
        <v>8</v>
      </c>
      <c r="B1730" s="1133" t="s">
        <v>702</v>
      </c>
      <c r="C1730" s="1155"/>
      <c r="D1730" s="961"/>
      <c r="E1730" s="946" t="s">
        <v>608</v>
      </c>
      <c r="F1730" s="901"/>
      <c r="G1730" s="901"/>
      <c r="H1730" s="902"/>
      <c r="I1730" s="906" t="s">
        <v>608</v>
      </c>
      <c r="J1730" s="937"/>
      <c r="K1730" s="907"/>
      <c r="L1730" s="907"/>
      <c r="M1730" s="908"/>
      <c r="N1730" s="932" t="s">
        <v>608</v>
      </c>
      <c r="O1730" s="912"/>
      <c r="P1730" s="912"/>
      <c r="Q1730" s="913"/>
    </row>
    <row r="1731" spans="1:17">
      <c r="A1731" s="1124"/>
      <c r="B1731" s="1130"/>
      <c r="C1731" s="1155"/>
      <c r="D1731" s="948"/>
      <c r="E1731" s="946" t="s">
        <v>608</v>
      </c>
      <c r="F1731" s="901"/>
      <c r="G1731" s="901"/>
      <c r="H1731" s="902"/>
      <c r="I1731" s="906" t="s">
        <v>608</v>
      </c>
      <c r="J1731" s="937"/>
      <c r="K1731" s="907"/>
      <c r="L1731" s="907"/>
      <c r="M1731" s="908"/>
      <c r="N1731" s="932" t="s">
        <v>608</v>
      </c>
      <c r="O1731" s="912"/>
      <c r="P1731" s="912"/>
      <c r="Q1731" s="913"/>
    </row>
    <row r="1732" spans="1:17">
      <c r="A1732" s="1124"/>
      <c r="B1732" s="1130"/>
      <c r="C1732" s="1155"/>
      <c r="D1732" s="948"/>
      <c r="E1732" s="946" t="s">
        <v>608</v>
      </c>
      <c r="F1732" s="901"/>
      <c r="G1732" s="901"/>
      <c r="H1732" s="902"/>
      <c r="I1732" s="906" t="s">
        <v>608</v>
      </c>
      <c r="J1732" s="937"/>
      <c r="K1732" s="907"/>
      <c r="L1732" s="907"/>
      <c r="M1732" s="908"/>
      <c r="N1732" s="932" t="s">
        <v>608</v>
      </c>
      <c r="O1732" s="912"/>
      <c r="P1732" s="912"/>
      <c r="Q1732" s="913"/>
    </row>
    <row r="1733" spans="1:17">
      <c r="A1733" s="1124"/>
      <c r="B1733" s="1130"/>
      <c r="C1733" s="1155"/>
      <c r="D1733" s="948"/>
      <c r="E1733" s="946" t="s">
        <v>608</v>
      </c>
      <c r="F1733" s="901"/>
      <c r="G1733" s="901"/>
      <c r="H1733" s="902"/>
      <c r="I1733" s="906" t="s">
        <v>608</v>
      </c>
      <c r="J1733" s="937"/>
      <c r="K1733" s="907"/>
      <c r="L1733" s="907"/>
      <c r="M1733" s="908"/>
      <c r="N1733" s="932" t="s">
        <v>608</v>
      </c>
      <c r="O1733" s="912"/>
      <c r="P1733" s="912"/>
      <c r="Q1733" s="913"/>
    </row>
    <row r="1734" spans="1:17" ht="15.75" thickBot="1">
      <c r="A1734" s="1124"/>
      <c r="B1734" s="1134"/>
      <c r="C1734" s="1155"/>
      <c r="D1734" s="972"/>
      <c r="E1734" s="947" t="s">
        <v>608</v>
      </c>
      <c r="F1734" s="904"/>
      <c r="G1734" s="904"/>
      <c r="H1734" s="905"/>
      <c r="I1734" s="909" t="s">
        <v>608</v>
      </c>
      <c r="J1734" s="938"/>
      <c r="K1734" s="910"/>
      <c r="L1734" s="910"/>
      <c r="M1734" s="911"/>
      <c r="N1734" s="933" t="s">
        <v>608</v>
      </c>
      <c r="O1734" s="914"/>
      <c r="P1734" s="914"/>
      <c r="Q1734" s="915"/>
    </row>
    <row r="1735" spans="1:17" ht="15" customHeight="1">
      <c r="A1735" s="1128">
        <v>9</v>
      </c>
      <c r="B1735" s="1133" t="s">
        <v>703</v>
      </c>
      <c r="C1735" s="1155"/>
      <c r="D1735" s="961"/>
      <c r="E1735" s="946" t="s">
        <v>608</v>
      </c>
      <c r="F1735" s="901"/>
      <c r="G1735" s="901"/>
      <c r="H1735" s="902"/>
      <c r="I1735" s="906" t="s">
        <v>608</v>
      </c>
      <c r="J1735" s="937"/>
      <c r="K1735" s="907"/>
      <c r="L1735" s="907"/>
      <c r="M1735" s="908"/>
      <c r="N1735" s="932" t="s">
        <v>608</v>
      </c>
      <c r="O1735" s="912"/>
      <c r="P1735" s="912"/>
      <c r="Q1735" s="913"/>
    </row>
    <row r="1736" spans="1:17">
      <c r="A1736" s="1157"/>
      <c r="B1736" s="1130"/>
      <c r="C1736" s="1155"/>
      <c r="D1736" s="948"/>
      <c r="E1736" s="946" t="s">
        <v>608</v>
      </c>
      <c r="F1736" s="901"/>
      <c r="G1736" s="901"/>
      <c r="H1736" s="902"/>
      <c r="I1736" s="906" t="s">
        <v>608</v>
      </c>
      <c r="J1736" s="937"/>
      <c r="K1736" s="907"/>
      <c r="L1736" s="907"/>
      <c r="M1736" s="908"/>
      <c r="N1736" s="932" t="s">
        <v>608</v>
      </c>
      <c r="O1736" s="912"/>
      <c r="P1736" s="912"/>
      <c r="Q1736" s="913"/>
    </row>
    <row r="1737" spans="1:17">
      <c r="A1737" s="1157"/>
      <c r="B1737" s="1130"/>
      <c r="C1737" s="1155"/>
      <c r="D1737" s="948"/>
      <c r="E1737" s="946" t="s">
        <v>608</v>
      </c>
      <c r="F1737" s="901"/>
      <c r="G1737" s="901"/>
      <c r="H1737" s="902"/>
      <c r="I1737" s="906" t="s">
        <v>608</v>
      </c>
      <c r="J1737" s="937"/>
      <c r="K1737" s="907"/>
      <c r="L1737" s="907"/>
      <c r="M1737" s="908"/>
      <c r="N1737" s="932" t="s">
        <v>608</v>
      </c>
      <c r="O1737" s="912"/>
      <c r="P1737" s="912"/>
      <c r="Q1737" s="913"/>
    </row>
    <row r="1738" spans="1:17">
      <c r="A1738" s="1157"/>
      <c r="B1738" s="1130"/>
      <c r="C1738" s="1155"/>
      <c r="D1738" s="948"/>
      <c r="E1738" s="946" t="s">
        <v>608</v>
      </c>
      <c r="F1738" s="901"/>
      <c r="G1738" s="901"/>
      <c r="H1738" s="902"/>
      <c r="I1738" s="906" t="s">
        <v>608</v>
      </c>
      <c r="J1738" s="937"/>
      <c r="K1738" s="907"/>
      <c r="L1738" s="907"/>
      <c r="M1738" s="908"/>
      <c r="N1738" s="932" t="s">
        <v>608</v>
      </c>
      <c r="O1738" s="912"/>
      <c r="P1738" s="912"/>
      <c r="Q1738" s="913"/>
    </row>
    <row r="1739" spans="1:17" ht="15.75" thickBot="1">
      <c r="A1739" s="1153"/>
      <c r="B1739" s="1134"/>
      <c r="C1739" s="1155"/>
      <c r="D1739" s="972"/>
      <c r="E1739" s="947" t="s">
        <v>608</v>
      </c>
      <c r="F1739" s="904"/>
      <c r="G1739" s="904"/>
      <c r="H1739" s="905"/>
      <c r="I1739" s="909" t="s">
        <v>608</v>
      </c>
      <c r="J1739" s="938"/>
      <c r="K1739" s="910"/>
      <c r="L1739" s="910"/>
      <c r="M1739" s="911"/>
      <c r="N1739" s="933" t="s">
        <v>608</v>
      </c>
      <c r="O1739" s="914"/>
      <c r="P1739" s="914"/>
      <c r="Q1739" s="915"/>
    </row>
    <row r="1740" spans="1:17" ht="15" customHeight="1">
      <c r="A1740" s="1128">
        <v>10</v>
      </c>
      <c r="B1740" s="1133" t="s">
        <v>704</v>
      </c>
      <c r="C1740" s="1155"/>
      <c r="D1740" s="961"/>
      <c r="E1740" s="946" t="s">
        <v>608</v>
      </c>
      <c r="F1740" s="901"/>
      <c r="G1740" s="901"/>
      <c r="H1740" s="902"/>
      <c r="I1740" s="906" t="s">
        <v>608</v>
      </c>
      <c r="J1740" s="937"/>
      <c r="K1740" s="907"/>
      <c r="L1740" s="907"/>
      <c r="M1740" s="908"/>
      <c r="N1740" s="932" t="s">
        <v>608</v>
      </c>
      <c r="O1740" s="912"/>
      <c r="P1740" s="912"/>
      <c r="Q1740" s="913"/>
    </row>
    <row r="1741" spans="1:17">
      <c r="A1741" s="1157"/>
      <c r="B1741" s="1130"/>
      <c r="C1741" s="1155"/>
      <c r="D1741" s="948"/>
      <c r="E1741" s="946"/>
      <c r="F1741" s="901"/>
      <c r="G1741" s="901"/>
      <c r="H1741" s="902"/>
      <c r="I1741" s="906" t="s">
        <v>608</v>
      </c>
      <c r="J1741" s="937"/>
      <c r="K1741" s="907"/>
      <c r="L1741" s="907"/>
      <c r="M1741" s="908"/>
      <c r="N1741" s="932" t="s">
        <v>608</v>
      </c>
      <c r="O1741" s="912"/>
      <c r="P1741" s="912"/>
      <c r="Q1741" s="913"/>
    </row>
    <row r="1742" spans="1:17">
      <c r="A1742" s="1157"/>
      <c r="B1742" s="1130"/>
      <c r="C1742" s="1155"/>
      <c r="D1742" s="948"/>
      <c r="E1742" s="946" t="s">
        <v>608</v>
      </c>
      <c r="F1742" s="901"/>
      <c r="G1742" s="901"/>
      <c r="H1742" s="902"/>
      <c r="I1742" s="906" t="s">
        <v>608</v>
      </c>
      <c r="J1742" s="937"/>
      <c r="K1742" s="907"/>
      <c r="L1742" s="907"/>
      <c r="M1742" s="908"/>
      <c r="N1742" s="932" t="s">
        <v>608</v>
      </c>
      <c r="O1742" s="912"/>
      <c r="P1742" s="912"/>
      <c r="Q1742" s="913"/>
    </row>
    <row r="1743" spans="1:17">
      <c r="A1743" s="1157"/>
      <c r="B1743" s="1130"/>
      <c r="C1743" s="1155"/>
      <c r="D1743" s="948"/>
      <c r="E1743" s="946" t="s">
        <v>608</v>
      </c>
      <c r="F1743" s="901"/>
      <c r="G1743" s="901"/>
      <c r="H1743" s="902"/>
      <c r="I1743" s="906" t="s">
        <v>608</v>
      </c>
      <c r="J1743" s="937"/>
      <c r="K1743" s="907"/>
      <c r="L1743" s="907"/>
      <c r="M1743" s="908"/>
      <c r="N1743" s="932" t="s">
        <v>608</v>
      </c>
      <c r="O1743" s="912"/>
      <c r="P1743" s="912"/>
      <c r="Q1743" s="913"/>
    </row>
    <row r="1744" spans="1:17" ht="15.75" thickBot="1">
      <c r="A1744" s="1153"/>
      <c r="B1744" s="1134"/>
      <c r="C1744" s="1155"/>
      <c r="D1744" s="972"/>
      <c r="E1744" s="947" t="s">
        <v>608</v>
      </c>
      <c r="F1744" s="904"/>
      <c r="G1744" s="904"/>
      <c r="H1744" s="905"/>
      <c r="I1744" s="909" t="s">
        <v>608</v>
      </c>
      <c r="J1744" s="938"/>
      <c r="K1744" s="910"/>
      <c r="L1744" s="910"/>
      <c r="M1744" s="911"/>
      <c r="N1744" s="933" t="s">
        <v>608</v>
      </c>
      <c r="O1744" s="914"/>
      <c r="P1744" s="914"/>
      <c r="Q1744" s="915"/>
    </row>
    <row r="1745" spans="1:17" ht="15" customHeight="1">
      <c r="A1745" s="1128">
        <v>11</v>
      </c>
      <c r="B1745" s="1133" t="s">
        <v>705</v>
      </c>
      <c r="C1745" s="1155"/>
      <c r="D1745" s="961"/>
      <c r="E1745" s="946" t="s">
        <v>608</v>
      </c>
      <c r="F1745" s="901"/>
      <c r="G1745" s="901"/>
      <c r="H1745" s="902"/>
      <c r="I1745" s="906" t="s">
        <v>608</v>
      </c>
      <c r="J1745" s="937"/>
      <c r="K1745" s="907"/>
      <c r="L1745" s="907"/>
      <c r="M1745" s="908"/>
      <c r="N1745" s="932" t="s">
        <v>608</v>
      </c>
      <c r="O1745" s="912"/>
      <c r="P1745" s="912"/>
      <c r="Q1745" s="913"/>
    </row>
    <row r="1746" spans="1:17">
      <c r="A1746" s="1157"/>
      <c r="B1746" s="1130"/>
      <c r="C1746" s="1155"/>
      <c r="D1746" s="948"/>
      <c r="E1746" s="946"/>
      <c r="F1746" s="901"/>
      <c r="G1746" s="901"/>
      <c r="H1746" s="902"/>
      <c r="I1746" s="906" t="s">
        <v>608</v>
      </c>
      <c r="J1746" s="937"/>
      <c r="K1746" s="907"/>
      <c r="L1746" s="907"/>
      <c r="M1746" s="908"/>
      <c r="N1746" s="932" t="s">
        <v>608</v>
      </c>
      <c r="O1746" s="912"/>
      <c r="P1746" s="912"/>
      <c r="Q1746" s="913"/>
    </row>
    <row r="1747" spans="1:17">
      <c r="A1747" s="1157"/>
      <c r="B1747" s="1130"/>
      <c r="C1747" s="1155"/>
      <c r="D1747" s="948"/>
      <c r="E1747" s="946" t="s">
        <v>608</v>
      </c>
      <c r="F1747" s="901"/>
      <c r="G1747" s="901"/>
      <c r="H1747" s="902"/>
      <c r="I1747" s="906" t="s">
        <v>608</v>
      </c>
      <c r="J1747" s="937"/>
      <c r="K1747" s="907"/>
      <c r="L1747" s="907"/>
      <c r="M1747" s="908"/>
      <c r="N1747" s="932" t="s">
        <v>608</v>
      </c>
      <c r="O1747" s="912"/>
      <c r="P1747" s="912"/>
      <c r="Q1747" s="913"/>
    </row>
    <row r="1748" spans="1:17">
      <c r="A1748" s="1157"/>
      <c r="B1748" s="1130"/>
      <c r="C1748" s="1155"/>
      <c r="D1748" s="948"/>
      <c r="E1748" s="946" t="s">
        <v>608</v>
      </c>
      <c r="F1748" s="901"/>
      <c r="G1748" s="901"/>
      <c r="H1748" s="902"/>
      <c r="I1748" s="906" t="s">
        <v>608</v>
      </c>
      <c r="J1748" s="937"/>
      <c r="K1748" s="907"/>
      <c r="L1748" s="907"/>
      <c r="M1748" s="908"/>
      <c r="N1748" s="932" t="s">
        <v>608</v>
      </c>
      <c r="O1748" s="912"/>
      <c r="P1748" s="912"/>
      <c r="Q1748" s="913"/>
    </row>
    <row r="1749" spans="1:17" ht="15.75" thickBot="1">
      <c r="A1749" s="1153"/>
      <c r="B1749" s="1134"/>
      <c r="C1749" s="1155"/>
      <c r="D1749" s="972"/>
      <c r="E1749" s="947" t="s">
        <v>608</v>
      </c>
      <c r="F1749" s="904"/>
      <c r="G1749" s="904"/>
      <c r="H1749" s="905"/>
      <c r="I1749" s="909" t="s">
        <v>608</v>
      </c>
      <c r="J1749" s="938"/>
      <c r="K1749" s="910"/>
      <c r="L1749" s="910"/>
      <c r="M1749" s="911"/>
      <c r="N1749" s="933" t="s">
        <v>608</v>
      </c>
      <c r="O1749" s="914"/>
      <c r="P1749" s="914"/>
      <c r="Q1749" s="915"/>
    </row>
    <row r="1750" spans="1:17" ht="15" customHeight="1">
      <c r="A1750" s="1128">
        <v>13</v>
      </c>
      <c r="B1750" s="1133" t="s">
        <v>707</v>
      </c>
      <c r="C1750" s="1155"/>
      <c r="D1750" s="961"/>
      <c r="E1750" s="946" t="s">
        <v>608</v>
      </c>
      <c r="F1750" s="901"/>
      <c r="G1750" s="901"/>
      <c r="H1750" s="902"/>
      <c r="I1750" s="906" t="s">
        <v>608</v>
      </c>
      <c r="J1750" s="937"/>
      <c r="K1750" s="907"/>
      <c r="L1750" s="907"/>
      <c r="M1750" s="908"/>
      <c r="N1750" s="932" t="s">
        <v>608</v>
      </c>
      <c r="O1750" s="912"/>
      <c r="P1750" s="912"/>
      <c r="Q1750" s="913"/>
    </row>
    <row r="1751" spans="1:17">
      <c r="A1751" s="1157"/>
      <c r="B1751" s="1130"/>
      <c r="C1751" s="1155"/>
      <c r="D1751" s="948"/>
      <c r="E1751" s="946"/>
      <c r="F1751" s="901"/>
      <c r="G1751" s="901"/>
      <c r="H1751" s="902"/>
      <c r="I1751" s="906" t="s">
        <v>608</v>
      </c>
      <c r="J1751" s="937"/>
      <c r="K1751" s="907"/>
      <c r="L1751" s="907"/>
      <c r="M1751" s="908"/>
      <c r="N1751" s="932" t="s">
        <v>608</v>
      </c>
      <c r="O1751" s="912"/>
      <c r="P1751" s="912"/>
      <c r="Q1751" s="913"/>
    </row>
    <row r="1752" spans="1:17">
      <c r="A1752" s="1157"/>
      <c r="B1752" s="1130"/>
      <c r="C1752" s="1155"/>
      <c r="D1752" s="948"/>
      <c r="E1752" s="946" t="s">
        <v>608</v>
      </c>
      <c r="F1752" s="901"/>
      <c r="G1752" s="901"/>
      <c r="H1752" s="902"/>
      <c r="I1752" s="906" t="s">
        <v>608</v>
      </c>
      <c r="J1752" s="937"/>
      <c r="K1752" s="907"/>
      <c r="L1752" s="907"/>
      <c r="M1752" s="908"/>
      <c r="N1752" s="932" t="s">
        <v>608</v>
      </c>
      <c r="O1752" s="912"/>
      <c r="P1752" s="912"/>
      <c r="Q1752" s="913"/>
    </row>
    <row r="1753" spans="1:17">
      <c r="A1753" s="1157"/>
      <c r="B1753" s="1130"/>
      <c r="C1753" s="1155"/>
      <c r="D1753" s="948"/>
      <c r="E1753" s="946" t="s">
        <v>608</v>
      </c>
      <c r="F1753" s="901"/>
      <c r="G1753" s="901"/>
      <c r="H1753" s="902"/>
      <c r="I1753" s="906" t="s">
        <v>608</v>
      </c>
      <c r="J1753" s="937"/>
      <c r="K1753" s="907"/>
      <c r="L1753" s="907"/>
      <c r="M1753" s="908"/>
      <c r="N1753" s="932" t="s">
        <v>608</v>
      </c>
      <c r="O1753" s="912"/>
      <c r="P1753" s="912"/>
      <c r="Q1753" s="913"/>
    </row>
    <row r="1754" spans="1:17" ht="15.75" thickBot="1">
      <c r="A1754" s="1153"/>
      <c r="B1754" s="1134"/>
      <c r="C1754" s="1155"/>
      <c r="D1754" s="972"/>
      <c r="E1754" s="947" t="s">
        <v>608</v>
      </c>
      <c r="F1754" s="904"/>
      <c r="G1754" s="904"/>
      <c r="H1754" s="905"/>
      <c r="I1754" s="909" t="s">
        <v>608</v>
      </c>
      <c r="J1754" s="938"/>
      <c r="K1754" s="910"/>
      <c r="L1754" s="910"/>
      <c r="M1754" s="911"/>
      <c r="N1754" s="933" t="s">
        <v>608</v>
      </c>
      <c r="O1754" s="914"/>
      <c r="P1754" s="914"/>
      <c r="Q1754" s="915"/>
    </row>
    <row r="1755" spans="1:17" ht="15" customHeight="1">
      <c r="A1755" s="1128">
        <v>14</v>
      </c>
      <c r="B1755" s="1133" t="s">
        <v>708</v>
      </c>
      <c r="C1755" s="1155"/>
      <c r="D1755" s="961"/>
      <c r="E1755" s="946" t="s">
        <v>608</v>
      </c>
      <c r="F1755" s="901"/>
      <c r="G1755" s="901"/>
      <c r="H1755" s="902"/>
      <c r="I1755" s="906" t="s">
        <v>608</v>
      </c>
      <c r="J1755" s="937"/>
      <c r="K1755" s="907"/>
      <c r="L1755" s="907"/>
      <c r="M1755" s="908"/>
      <c r="N1755" s="932" t="s">
        <v>608</v>
      </c>
      <c r="O1755" s="912"/>
      <c r="P1755" s="912"/>
      <c r="Q1755" s="913"/>
    </row>
    <row r="1756" spans="1:17">
      <c r="A1756" s="1157"/>
      <c r="B1756" s="1130"/>
      <c r="C1756" s="1155"/>
      <c r="D1756" s="948"/>
      <c r="E1756" s="946"/>
      <c r="F1756" s="901"/>
      <c r="G1756" s="901"/>
      <c r="H1756" s="902"/>
      <c r="I1756" s="906" t="s">
        <v>608</v>
      </c>
      <c r="J1756" s="937"/>
      <c r="K1756" s="907"/>
      <c r="L1756" s="907"/>
      <c r="M1756" s="908"/>
      <c r="N1756" s="932" t="s">
        <v>608</v>
      </c>
      <c r="O1756" s="912"/>
      <c r="P1756" s="912"/>
      <c r="Q1756" s="913"/>
    </row>
    <row r="1757" spans="1:17">
      <c r="A1757" s="1157"/>
      <c r="B1757" s="1130"/>
      <c r="C1757" s="1155"/>
      <c r="D1757" s="948"/>
      <c r="E1757" s="946" t="s">
        <v>608</v>
      </c>
      <c r="F1757" s="901"/>
      <c r="G1757" s="901"/>
      <c r="H1757" s="902"/>
      <c r="I1757" s="906" t="s">
        <v>608</v>
      </c>
      <c r="J1757" s="937"/>
      <c r="K1757" s="907"/>
      <c r="L1757" s="907"/>
      <c r="M1757" s="908"/>
      <c r="N1757" s="932" t="s">
        <v>608</v>
      </c>
      <c r="O1757" s="912"/>
      <c r="P1757" s="912"/>
      <c r="Q1757" s="913"/>
    </row>
    <row r="1758" spans="1:17">
      <c r="A1758" s="1157"/>
      <c r="B1758" s="1130"/>
      <c r="C1758" s="1155"/>
      <c r="D1758" s="948"/>
      <c r="E1758" s="946" t="s">
        <v>608</v>
      </c>
      <c r="F1758" s="901"/>
      <c r="G1758" s="901"/>
      <c r="H1758" s="902"/>
      <c r="I1758" s="906" t="s">
        <v>608</v>
      </c>
      <c r="J1758" s="937"/>
      <c r="K1758" s="907"/>
      <c r="L1758" s="907"/>
      <c r="M1758" s="908"/>
      <c r="N1758" s="932" t="s">
        <v>608</v>
      </c>
      <c r="O1758" s="912"/>
      <c r="P1758" s="912"/>
      <c r="Q1758" s="913"/>
    </row>
    <row r="1759" spans="1:17" ht="15.75" thickBot="1">
      <c r="A1759" s="1153"/>
      <c r="B1759" s="1134"/>
      <c r="C1759" s="1155"/>
      <c r="D1759" s="972"/>
      <c r="E1759" s="947" t="s">
        <v>608</v>
      </c>
      <c r="F1759" s="904"/>
      <c r="G1759" s="904"/>
      <c r="H1759" s="905"/>
      <c r="I1759" s="909" t="s">
        <v>608</v>
      </c>
      <c r="J1759" s="938"/>
      <c r="K1759" s="910"/>
      <c r="L1759" s="910"/>
      <c r="M1759" s="911"/>
      <c r="N1759" s="933" t="s">
        <v>608</v>
      </c>
      <c r="O1759" s="914"/>
      <c r="P1759" s="914"/>
      <c r="Q1759" s="915"/>
    </row>
    <row r="1760" spans="1:17" ht="15" customHeight="1">
      <c r="A1760" s="1128">
        <v>15</v>
      </c>
      <c r="B1760" s="1133" t="s">
        <v>709</v>
      </c>
      <c r="C1760" s="1155"/>
      <c r="D1760" s="961"/>
      <c r="E1760" s="946" t="s">
        <v>608</v>
      </c>
      <c r="F1760" s="901"/>
      <c r="G1760" s="901"/>
      <c r="H1760" s="902"/>
      <c r="I1760" s="906" t="s">
        <v>608</v>
      </c>
      <c r="J1760" s="937"/>
      <c r="K1760" s="907"/>
      <c r="L1760" s="907"/>
      <c r="M1760" s="908"/>
      <c r="N1760" s="932" t="s">
        <v>608</v>
      </c>
      <c r="O1760" s="912"/>
      <c r="P1760" s="912"/>
      <c r="Q1760" s="913"/>
    </row>
    <row r="1761" spans="1:17">
      <c r="A1761" s="1157"/>
      <c r="B1761" s="1130"/>
      <c r="C1761" s="1155"/>
      <c r="D1761" s="948"/>
      <c r="E1761" s="946"/>
      <c r="F1761" s="901"/>
      <c r="G1761" s="901"/>
      <c r="H1761" s="902"/>
      <c r="I1761" s="906" t="s">
        <v>608</v>
      </c>
      <c r="J1761" s="937"/>
      <c r="K1761" s="907"/>
      <c r="L1761" s="907"/>
      <c r="M1761" s="908"/>
      <c r="N1761" s="932" t="s">
        <v>608</v>
      </c>
      <c r="O1761" s="912"/>
      <c r="P1761" s="912"/>
      <c r="Q1761" s="913"/>
    </row>
    <row r="1762" spans="1:17">
      <c r="A1762" s="1157"/>
      <c r="B1762" s="1130"/>
      <c r="C1762" s="1155"/>
      <c r="D1762" s="948"/>
      <c r="E1762" s="946" t="s">
        <v>608</v>
      </c>
      <c r="F1762" s="901"/>
      <c r="G1762" s="901"/>
      <c r="H1762" s="902"/>
      <c r="I1762" s="906" t="s">
        <v>608</v>
      </c>
      <c r="J1762" s="937"/>
      <c r="K1762" s="907"/>
      <c r="L1762" s="907"/>
      <c r="M1762" s="908"/>
      <c r="N1762" s="932" t="s">
        <v>608</v>
      </c>
      <c r="O1762" s="912"/>
      <c r="P1762" s="912"/>
      <c r="Q1762" s="913"/>
    </row>
    <row r="1763" spans="1:17">
      <c r="A1763" s="1157"/>
      <c r="B1763" s="1130"/>
      <c r="C1763" s="1155"/>
      <c r="D1763" s="948"/>
      <c r="E1763" s="946" t="s">
        <v>608</v>
      </c>
      <c r="F1763" s="901"/>
      <c r="G1763" s="901"/>
      <c r="H1763" s="902"/>
      <c r="I1763" s="906" t="s">
        <v>608</v>
      </c>
      <c r="J1763" s="937"/>
      <c r="K1763" s="907"/>
      <c r="L1763" s="907"/>
      <c r="M1763" s="908"/>
      <c r="N1763" s="932" t="s">
        <v>608</v>
      </c>
      <c r="O1763" s="912"/>
      <c r="P1763" s="912"/>
      <c r="Q1763" s="913"/>
    </row>
    <row r="1764" spans="1:17" ht="15.75" thickBot="1">
      <c r="A1764" s="1153"/>
      <c r="B1764" s="1134"/>
      <c r="C1764" s="1155"/>
      <c r="D1764" s="972"/>
      <c r="E1764" s="947" t="s">
        <v>608</v>
      </c>
      <c r="F1764" s="904"/>
      <c r="G1764" s="904"/>
      <c r="H1764" s="905"/>
      <c r="I1764" s="909" t="s">
        <v>608</v>
      </c>
      <c r="J1764" s="938"/>
      <c r="K1764" s="910"/>
      <c r="L1764" s="910"/>
      <c r="M1764" s="911"/>
      <c r="N1764" s="933" t="s">
        <v>608</v>
      </c>
      <c r="O1764" s="914"/>
      <c r="P1764" s="914"/>
      <c r="Q1764" s="915"/>
    </row>
    <row r="1765" spans="1:17" ht="15" customHeight="1">
      <c r="A1765" s="1128">
        <v>16</v>
      </c>
      <c r="B1765" s="1133" t="s">
        <v>710</v>
      </c>
      <c r="C1765" s="1155"/>
      <c r="D1765" s="961"/>
      <c r="E1765" s="946" t="s">
        <v>608</v>
      </c>
      <c r="F1765" s="901"/>
      <c r="G1765" s="901"/>
      <c r="H1765" s="902"/>
      <c r="I1765" s="906" t="s">
        <v>608</v>
      </c>
      <c r="J1765" s="937"/>
      <c r="K1765" s="907"/>
      <c r="L1765" s="907"/>
      <c r="M1765" s="908"/>
      <c r="N1765" s="932" t="s">
        <v>608</v>
      </c>
      <c r="O1765" s="912"/>
      <c r="P1765" s="912"/>
      <c r="Q1765" s="913"/>
    </row>
    <row r="1766" spans="1:17">
      <c r="A1766" s="1157"/>
      <c r="B1766" s="1130"/>
      <c r="C1766" s="1155"/>
      <c r="D1766" s="948"/>
      <c r="E1766" s="946"/>
      <c r="F1766" s="901"/>
      <c r="G1766" s="901"/>
      <c r="H1766" s="902"/>
      <c r="I1766" s="906" t="s">
        <v>608</v>
      </c>
      <c r="J1766" s="937"/>
      <c r="K1766" s="907"/>
      <c r="L1766" s="907"/>
      <c r="M1766" s="908"/>
      <c r="N1766" s="932" t="s">
        <v>608</v>
      </c>
      <c r="O1766" s="912"/>
      <c r="P1766" s="912"/>
      <c r="Q1766" s="913"/>
    </row>
    <row r="1767" spans="1:17">
      <c r="A1767" s="1157"/>
      <c r="B1767" s="1130"/>
      <c r="C1767" s="1155"/>
      <c r="D1767" s="948"/>
      <c r="E1767" s="946" t="s">
        <v>608</v>
      </c>
      <c r="F1767" s="901"/>
      <c r="G1767" s="901"/>
      <c r="H1767" s="902"/>
      <c r="I1767" s="906" t="s">
        <v>608</v>
      </c>
      <c r="J1767" s="937"/>
      <c r="K1767" s="907"/>
      <c r="L1767" s="907"/>
      <c r="M1767" s="908"/>
      <c r="N1767" s="932" t="s">
        <v>608</v>
      </c>
      <c r="O1767" s="912"/>
      <c r="P1767" s="912"/>
      <c r="Q1767" s="913"/>
    </row>
    <row r="1768" spans="1:17">
      <c r="A1768" s="1157"/>
      <c r="B1768" s="1130"/>
      <c r="C1768" s="1155"/>
      <c r="D1768" s="948"/>
      <c r="E1768" s="946" t="s">
        <v>608</v>
      </c>
      <c r="F1768" s="901"/>
      <c r="G1768" s="901"/>
      <c r="H1768" s="902"/>
      <c r="I1768" s="906" t="s">
        <v>608</v>
      </c>
      <c r="J1768" s="937"/>
      <c r="K1768" s="907"/>
      <c r="L1768" s="907"/>
      <c r="M1768" s="908"/>
      <c r="N1768" s="932" t="s">
        <v>608</v>
      </c>
      <c r="O1768" s="912"/>
      <c r="P1768" s="912"/>
      <c r="Q1768" s="913"/>
    </row>
    <row r="1769" spans="1:17" ht="15.75" thickBot="1">
      <c r="A1769" s="1153"/>
      <c r="B1769" s="1134"/>
      <c r="C1769" s="1155"/>
      <c r="D1769" s="972"/>
      <c r="E1769" s="947" t="s">
        <v>608</v>
      </c>
      <c r="F1769" s="904"/>
      <c r="G1769" s="904"/>
      <c r="H1769" s="905"/>
      <c r="I1769" s="909" t="s">
        <v>608</v>
      </c>
      <c r="J1769" s="938"/>
      <c r="K1769" s="910"/>
      <c r="L1769" s="910"/>
      <c r="M1769" s="911"/>
      <c r="N1769" s="933" t="s">
        <v>608</v>
      </c>
      <c r="O1769" s="914"/>
      <c r="P1769" s="914"/>
      <c r="Q1769" s="915"/>
    </row>
    <row r="1770" spans="1:17" ht="15" customHeight="1">
      <c r="A1770" s="1128">
        <v>18</v>
      </c>
      <c r="B1770" s="1133" t="s">
        <v>712</v>
      </c>
      <c r="C1770" s="1155"/>
      <c r="D1770" s="961"/>
      <c r="E1770" s="946" t="s">
        <v>608</v>
      </c>
      <c r="F1770" s="901"/>
      <c r="G1770" s="901"/>
      <c r="H1770" s="902"/>
      <c r="I1770" s="906" t="s">
        <v>608</v>
      </c>
      <c r="J1770" s="937"/>
      <c r="K1770" s="907"/>
      <c r="L1770" s="907"/>
      <c r="M1770" s="908"/>
      <c r="N1770" s="932" t="s">
        <v>608</v>
      </c>
      <c r="O1770" s="912"/>
      <c r="P1770" s="912"/>
      <c r="Q1770" s="913"/>
    </row>
    <row r="1771" spans="1:17">
      <c r="A1771" s="1157"/>
      <c r="B1771" s="1130"/>
      <c r="C1771" s="1155"/>
      <c r="D1771" s="948"/>
      <c r="E1771" s="946"/>
      <c r="F1771" s="901"/>
      <c r="G1771" s="901"/>
      <c r="H1771" s="902"/>
      <c r="I1771" s="906" t="s">
        <v>608</v>
      </c>
      <c r="J1771" s="937"/>
      <c r="K1771" s="907"/>
      <c r="L1771" s="907"/>
      <c r="M1771" s="908"/>
      <c r="N1771" s="932" t="s">
        <v>608</v>
      </c>
      <c r="O1771" s="912"/>
      <c r="P1771" s="912"/>
      <c r="Q1771" s="913"/>
    </row>
    <row r="1772" spans="1:17">
      <c r="A1772" s="1157"/>
      <c r="B1772" s="1130"/>
      <c r="C1772" s="1155"/>
      <c r="D1772" s="948"/>
      <c r="E1772" s="946" t="s">
        <v>608</v>
      </c>
      <c r="F1772" s="901"/>
      <c r="G1772" s="901"/>
      <c r="H1772" s="902"/>
      <c r="I1772" s="906" t="s">
        <v>608</v>
      </c>
      <c r="J1772" s="937"/>
      <c r="K1772" s="907"/>
      <c r="L1772" s="907"/>
      <c r="M1772" s="908"/>
      <c r="N1772" s="932" t="s">
        <v>608</v>
      </c>
      <c r="O1772" s="912"/>
      <c r="P1772" s="912"/>
      <c r="Q1772" s="913"/>
    </row>
    <row r="1773" spans="1:17">
      <c r="A1773" s="1157"/>
      <c r="B1773" s="1130"/>
      <c r="C1773" s="1155"/>
      <c r="D1773" s="948"/>
      <c r="E1773" s="946" t="s">
        <v>608</v>
      </c>
      <c r="F1773" s="901"/>
      <c r="G1773" s="901"/>
      <c r="H1773" s="902"/>
      <c r="I1773" s="906" t="s">
        <v>608</v>
      </c>
      <c r="J1773" s="937"/>
      <c r="K1773" s="907"/>
      <c r="L1773" s="907"/>
      <c r="M1773" s="908"/>
      <c r="N1773" s="932" t="s">
        <v>608</v>
      </c>
      <c r="O1773" s="912"/>
      <c r="P1773" s="912"/>
      <c r="Q1773" s="913"/>
    </row>
    <row r="1774" spans="1:17" ht="15.75" thickBot="1">
      <c r="A1774" s="1157"/>
      <c r="B1774" s="1134"/>
      <c r="C1774" s="1155"/>
      <c r="D1774" s="972"/>
      <c r="E1774" s="987" t="s">
        <v>608</v>
      </c>
      <c r="F1774" s="977"/>
      <c r="G1774" s="977"/>
      <c r="H1774" s="978"/>
      <c r="I1774" s="979" t="s">
        <v>608</v>
      </c>
      <c r="J1774" s="980"/>
      <c r="K1774" s="981"/>
      <c r="L1774" s="981"/>
      <c r="M1774" s="982"/>
      <c r="N1774" s="983" t="s">
        <v>608</v>
      </c>
      <c r="O1774" s="984"/>
      <c r="P1774" s="984"/>
      <c r="Q1774" s="985"/>
    </row>
    <row r="1775" spans="1:17" ht="15" customHeight="1">
      <c r="A1775" s="1131">
        <v>20</v>
      </c>
      <c r="B1775" s="1133" t="s">
        <v>714</v>
      </c>
      <c r="C1775" s="1155"/>
      <c r="D1775" s="961"/>
      <c r="E1775" s="962" t="s">
        <v>608</v>
      </c>
      <c r="F1775" s="963"/>
      <c r="G1775" s="963"/>
      <c r="H1775" s="964"/>
      <c r="I1775" s="965" t="s">
        <v>608</v>
      </c>
      <c r="J1775" s="966"/>
      <c r="K1775" s="967"/>
      <c r="L1775" s="967"/>
      <c r="M1775" s="968"/>
      <c r="N1775" s="969" t="s">
        <v>608</v>
      </c>
      <c r="O1775" s="970"/>
      <c r="P1775" s="970"/>
      <c r="Q1775" s="971"/>
    </row>
    <row r="1776" spans="1:17">
      <c r="A1776" s="1124"/>
      <c r="B1776" s="1130"/>
      <c r="C1776" s="1155"/>
      <c r="D1776" s="948"/>
      <c r="E1776" s="946"/>
      <c r="F1776" s="901"/>
      <c r="G1776" s="901"/>
      <c r="H1776" s="902"/>
      <c r="I1776" s="906" t="s">
        <v>608</v>
      </c>
      <c r="J1776" s="937"/>
      <c r="K1776" s="907"/>
      <c r="L1776" s="907"/>
      <c r="M1776" s="908"/>
      <c r="N1776" s="932" t="s">
        <v>608</v>
      </c>
      <c r="O1776" s="912"/>
      <c r="P1776" s="912"/>
      <c r="Q1776" s="913"/>
    </row>
    <row r="1777" spans="1:17">
      <c r="A1777" s="1124"/>
      <c r="B1777" s="1130"/>
      <c r="C1777" s="1155"/>
      <c r="D1777" s="948"/>
      <c r="E1777" s="946" t="s">
        <v>608</v>
      </c>
      <c r="F1777" s="901"/>
      <c r="G1777" s="901"/>
      <c r="H1777" s="902"/>
      <c r="I1777" s="906" t="s">
        <v>608</v>
      </c>
      <c r="J1777" s="937"/>
      <c r="K1777" s="907"/>
      <c r="L1777" s="907"/>
      <c r="M1777" s="908"/>
      <c r="N1777" s="932" t="s">
        <v>608</v>
      </c>
      <c r="O1777" s="912"/>
      <c r="P1777" s="912"/>
      <c r="Q1777" s="913"/>
    </row>
    <row r="1778" spans="1:17">
      <c r="A1778" s="1124"/>
      <c r="B1778" s="1130"/>
      <c r="C1778" s="1155"/>
      <c r="D1778" s="948"/>
      <c r="E1778" s="946" t="s">
        <v>608</v>
      </c>
      <c r="F1778" s="901"/>
      <c r="G1778" s="901"/>
      <c r="H1778" s="902"/>
      <c r="I1778" s="906" t="s">
        <v>608</v>
      </c>
      <c r="J1778" s="937"/>
      <c r="K1778" s="907"/>
      <c r="L1778" s="907"/>
      <c r="M1778" s="908"/>
      <c r="N1778" s="932" t="s">
        <v>608</v>
      </c>
      <c r="O1778" s="912"/>
      <c r="P1778" s="912"/>
      <c r="Q1778" s="913"/>
    </row>
    <row r="1779" spans="1:17" ht="15.75" thickBot="1">
      <c r="A1779" s="1132"/>
      <c r="B1779" s="1134"/>
      <c r="C1779" s="1156"/>
      <c r="D1779" s="972"/>
      <c r="E1779" s="947" t="s">
        <v>608</v>
      </c>
      <c r="F1779" s="904"/>
      <c r="G1779" s="904"/>
      <c r="H1779" s="905"/>
      <c r="I1779" s="909" t="s">
        <v>608</v>
      </c>
      <c r="J1779" s="938"/>
      <c r="K1779" s="910"/>
      <c r="L1779" s="910"/>
      <c r="M1779" s="911"/>
      <c r="N1779" s="933" t="s">
        <v>608</v>
      </c>
      <c r="O1779" s="914"/>
      <c r="P1779" s="914"/>
      <c r="Q1779" s="915"/>
    </row>
    <row r="1780" spans="1:17" ht="22.5" customHeight="1" thickBot="1">
      <c r="A1780" s="1092"/>
      <c r="B1780" s="1163" t="s">
        <v>844</v>
      </c>
      <c r="C1780" s="1164"/>
      <c r="D1780" s="1093">
        <f>SUM(D1715:D1779)</f>
        <v>0</v>
      </c>
      <c r="E1780" s="1165"/>
      <c r="F1780" s="1166"/>
      <c r="G1780" s="1166"/>
      <c r="H1780" s="1166"/>
      <c r="I1780" s="1166"/>
      <c r="J1780" s="1166"/>
      <c r="K1780" s="1166"/>
      <c r="L1780" s="1166"/>
      <c r="M1780" s="1166"/>
      <c r="N1780" s="1166"/>
      <c r="O1780" s="1166"/>
      <c r="P1780" s="1166"/>
      <c r="Q1780" s="1167"/>
    </row>
    <row r="1781" spans="1:17">
      <c r="A1781" s="1037"/>
      <c r="B1781" s="1038"/>
      <c r="C1781" s="1038"/>
      <c r="D1781" s="1038"/>
      <c r="E1781" s="1039"/>
      <c r="F1781" s="1039"/>
      <c r="G1781" s="1039"/>
      <c r="H1781" s="1039"/>
      <c r="I1781" s="1040"/>
      <c r="J1781" s="1040"/>
      <c r="K1781" s="1040"/>
      <c r="L1781" s="1040"/>
      <c r="M1781" s="1040"/>
      <c r="N1781" s="1041"/>
      <c r="O1781" s="1041"/>
      <c r="P1781" s="1041"/>
      <c r="Q1781" s="1041"/>
    </row>
    <row r="1782" spans="1:17" ht="57" customHeight="1" thickBot="1">
      <c r="A1782" s="1139" t="s">
        <v>821</v>
      </c>
      <c r="B1782" s="1140"/>
      <c r="C1782" s="1141"/>
      <c r="D1782" s="1140"/>
      <c r="E1782" s="1140"/>
      <c r="F1782" s="1140"/>
      <c r="G1782" s="1140"/>
      <c r="H1782" s="1140"/>
      <c r="I1782" s="1140"/>
      <c r="J1782" s="1140"/>
      <c r="K1782" s="1140"/>
      <c r="L1782" s="1140"/>
      <c r="M1782" s="1140"/>
      <c r="N1782" s="1140"/>
      <c r="O1782" s="1140"/>
      <c r="P1782" s="1140"/>
      <c r="Q1782" s="1142"/>
    </row>
    <row r="1783" spans="1:17" ht="28.5" customHeight="1">
      <c r="A1783" s="1143" t="s">
        <v>569</v>
      </c>
      <c r="B1783" s="1145" t="s">
        <v>689</v>
      </c>
      <c r="C1783" s="1135" t="s">
        <v>607</v>
      </c>
      <c r="D1783" s="1135" t="s">
        <v>720</v>
      </c>
      <c r="E1783" s="1152" t="s">
        <v>690</v>
      </c>
      <c r="F1783" s="1150"/>
      <c r="G1783" s="1150"/>
      <c r="H1783" s="1151"/>
      <c r="I1783" s="1149" t="s">
        <v>692</v>
      </c>
      <c r="J1783" s="1152"/>
      <c r="K1783" s="1150"/>
      <c r="L1783" s="1150"/>
      <c r="M1783" s="1151"/>
      <c r="N1783" s="1152" t="s">
        <v>693</v>
      </c>
      <c r="O1783" s="1150"/>
      <c r="P1783" s="1150"/>
      <c r="Q1783" s="1151"/>
    </row>
    <row r="1784" spans="1:17" ht="90.75" customHeight="1" thickBot="1">
      <c r="A1784" s="1144"/>
      <c r="B1784" s="1146"/>
      <c r="C1784" s="1158"/>
      <c r="D1784" s="1136"/>
      <c r="E1784" s="944" t="s">
        <v>721</v>
      </c>
      <c r="F1784" s="924" t="s">
        <v>737</v>
      </c>
      <c r="G1784" s="924" t="s">
        <v>722</v>
      </c>
      <c r="H1784" s="929" t="s">
        <v>691</v>
      </c>
      <c r="I1784" s="934" t="s">
        <v>723</v>
      </c>
      <c r="J1784" s="925" t="s">
        <v>738</v>
      </c>
      <c r="K1784" s="925" t="s">
        <v>724</v>
      </c>
      <c r="L1784" s="925" t="s">
        <v>736</v>
      </c>
      <c r="M1784" s="935" t="s">
        <v>691</v>
      </c>
      <c r="N1784" s="930" t="s">
        <v>725</v>
      </c>
      <c r="O1784" s="926" t="s">
        <v>716</v>
      </c>
      <c r="P1784" s="926" t="s">
        <v>717</v>
      </c>
      <c r="Q1784" s="927" t="s">
        <v>694</v>
      </c>
    </row>
    <row r="1785" spans="1:17">
      <c r="A1785" s="1131">
        <v>1</v>
      </c>
      <c r="B1785" s="1133" t="s">
        <v>695</v>
      </c>
      <c r="C1785" s="1154" t="s">
        <v>820</v>
      </c>
      <c r="D1785" s="961"/>
      <c r="E1785" s="962" t="s">
        <v>608</v>
      </c>
      <c r="F1785" s="963"/>
      <c r="G1785" s="963"/>
      <c r="H1785" s="964">
        <f>G1785*F1785</f>
        <v>0</v>
      </c>
      <c r="I1785" s="965" t="s">
        <v>608</v>
      </c>
      <c r="J1785" s="966"/>
      <c r="K1785" s="967"/>
      <c r="L1785" s="967"/>
      <c r="M1785" s="968">
        <f>K1785*L1785</f>
        <v>0</v>
      </c>
      <c r="N1785" s="969" t="s">
        <v>608</v>
      </c>
      <c r="O1785" s="970"/>
      <c r="P1785" s="970"/>
      <c r="Q1785" s="971">
        <f>O1785*P1785</f>
        <v>0</v>
      </c>
    </row>
    <row r="1786" spans="1:17">
      <c r="A1786" s="1124"/>
      <c r="B1786" s="1130"/>
      <c r="C1786" s="1155"/>
      <c r="D1786" s="948"/>
      <c r="E1786" s="946" t="s">
        <v>608</v>
      </c>
      <c r="F1786" s="901"/>
      <c r="G1786" s="901"/>
      <c r="H1786" s="902"/>
      <c r="I1786" s="906" t="s">
        <v>608</v>
      </c>
      <c r="J1786" s="937"/>
      <c r="K1786" s="907"/>
      <c r="L1786" s="907"/>
      <c r="M1786" s="908"/>
      <c r="N1786" s="932" t="s">
        <v>608</v>
      </c>
      <c r="O1786" s="912"/>
      <c r="P1786" s="912"/>
      <c r="Q1786" s="913"/>
    </row>
    <row r="1787" spans="1:17">
      <c r="A1787" s="1124"/>
      <c r="B1787" s="1130"/>
      <c r="C1787" s="1155"/>
      <c r="D1787" s="948"/>
      <c r="E1787" s="946" t="s">
        <v>608</v>
      </c>
      <c r="F1787" s="901"/>
      <c r="G1787" s="901"/>
      <c r="H1787" s="902"/>
      <c r="I1787" s="906" t="s">
        <v>608</v>
      </c>
      <c r="J1787" s="937"/>
      <c r="K1787" s="907"/>
      <c r="L1787" s="907"/>
      <c r="M1787" s="908"/>
      <c r="N1787" s="932" t="s">
        <v>608</v>
      </c>
      <c r="O1787" s="912"/>
      <c r="P1787" s="912"/>
      <c r="Q1787" s="913"/>
    </row>
    <row r="1788" spans="1:17">
      <c r="A1788" s="1124"/>
      <c r="B1788" s="1130"/>
      <c r="C1788" s="1155"/>
      <c r="D1788" s="948"/>
      <c r="E1788" s="946" t="s">
        <v>608</v>
      </c>
      <c r="F1788" s="901"/>
      <c r="G1788" s="901"/>
      <c r="H1788" s="902"/>
      <c r="I1788" s="906" t="s">
        <v>608</v>
      </c>
      <c r="J1788" s="937"/>
      <c r="K1788" s="907"/>
      <c r="L1788" s="907"/>
      <c r="M1788" s="908"/>
      <c r="N1788" s="932" t="s">
        <v>608</v>
      </c>
      <c r="O1788" s="912"/>
      <c r="P1788" s="912"/>
      <c r="Q1788" s="913"/>
    </row>
    <row r="1789" spans="1:17" ht="15.75" thickBot="1">
      <c r="A1789" s="1132"/>
      <c r="B1789" s="1134"/>
      <c r="C1789" s="1155"/>
      <c r="D1789" s="972"/>
      <c r="E1789" s="947" t="s">
        <v>608</v>
      </c>
      <c r="F1789" s="904"/>
      <c r="G1789" s="904"/>
      <c r="H1789" s="905"/>
      <c r="I1789" s="909" t="s">
        <v>608</v>
      </c>
      <c r="J1789" s="938"/>
      <c r="K1789" s="910"/>
      <c r="L1789" s="910"/>
      <c r="M1789" s="911"/>
      <c r="N1789" s="933" t="s">
        <v>608</v>
      </c>
      <c r="O1789" s="914"/>
      <c r="P1789" s="914"/>
      <c r="Q1789" s="915"/>
    </row>
    <row r="1790" spans="1:17">
      <c r="A1790" s="1153">
        <v>3</v>
      </c>
      <c r="B1790" s="1133" t="s">
        <v>697</v>
      </c>
      <c r="C1790" s="1155"/>
      <c r="D1790" s="961"/>
      <c r="E1790" s="945" t="s">
        <v>608</v>
      </c>
      <c r="F1790" s="917"/>
      <c r="G1790" s="917"/>
      <c r="H1790" s="918"/>
      <c r="I1790" s="919" t="s">
        <v>608</v>
      </c>
      <c r="J1790" s="936"/>
      <c r="K1790" s="920"/>
      <c r="L1790" s="920"/>
      <c r="M1790" s="921"/>
      <c r="N1790" s="960" t="s">
        <v>608</v>
      </c>
      <c r="O1790" s="922"/>
      <c r="P1790" s="922"/>
      <c r="Q1790" s="923"/>
    </row>
    <row r="1791" spans="1:17">
      <c r="A1791" s="1124"/>
      <c r="B1791" s="1130"/>
      <c r="C1791" s="1155"/>
      <c r="D1791" s="948"/>
      <c r="E1791" s="946" t="s">
        <v>608</v>
      </c>
      <c r="F1791" s="901"/>
      <c r="G1791" s="901"/>
      <c r="H1791" s="902"/>
      <c r="I1791" s="906" t="s">
        <v>608</v>
      </c>
      <c r="J1791" s="937"/>
      <c r="K1791" s="907"/>
      <c r="L1791" s="907"/>
      <c r="M1791" s="908"/>
      <c r="N1791" s="932" t="s">
        <v>608</v>
      </c>
      <c r="O1791" s="912"/>
      <c r="P1791" s="912"/>
      <c r="Q1791" s="913"/>
    </row>
    <row r="1792" spans="1:17">
      <c r="A1792" s="1124"/>
      <c r="B1792" s="1130"/>
      <c r="C1792" s="1155"/>
      <c r="D1792" s="948"/>
      <c r="E1792" s="946" t="s">
        <v>608</v>
      </c>
      <c r="F1792" s="901"/>
      <c r="G1792" s="901"/>
      <c r="H1792" s="902"/>
      <c r="I1792" s="906" t="s">
        <v>608</v>
      </c>
      <c r="J1792" s="937"/>
      <c r="K1792" s="907"/>
      <c r="L1792" s="907"/>
      <c r="M1792" s="908"/>
      <c r="N1792" s="932" t="s">
        <v>608</v>
      </c>
      <c r="O1792" s="912"/>
      <c r="P1792" s="912"/>
      <c r="Q1792" s="913"/>
    </row>
    <row r="1793" spans="1:17">
      <c r="A1793" s="1124"/>
      <c r="B1793" s="1130"/>
      <c r="C1793" s="1155"/>
      <c r="D1793" s="948"/>
      <c r="E1793" s="946" t="s">
        <v>608</v>
      </c>
      <c r="F1793" s="901"/>
      <c r="G1793" s="901"/>
      <c r="H1793" s="902"/>
      <c r="I1793" s="906" t="s">
        <v>608</v>
      </c>
      <c r="J1793" s="937"/>
      <c r="K1793" s="907"/>
      <c r="L1793" s="907"/>
      <c r="M1793" s="908"/>
      <c r="N1793" s="932" t="s">
        <v>608</v>
      </c>
      <c r="O1793" s="912"/>
      <c r="P1793" s="912"/>
      <c r="Q1793" s="913"/>
    </row>
    <row r="1794" spans="1:17" ht="15.75" thickBot="1">
      <c r="A1794" s="1124"/>
      <c r="B1794" s="1134"/>
      <c r="C1794" s="1155"/>
      <c r="D1794" s="972"/>
      <c r="E1794" s="947" t="s">
        <v>608</v>
      </c>
      <c r="F1794" s="904"/>
      <c r="G1794" s="904"/>
      <c r="H1794" s="905"/>
      <c r="I1794" s="909" t="s">
        <v>608</v>
      </c>
      <c r="J1794" s="938"/>
      <c r="K1794" s="910"/>
      <c r="L1794" s="910"/>
      <c r="M1794" s="911"/>
      <c r="N1794" s="933" t="s">
        <v>608</v>
      </c>
      <c r="O1794" s="914"/>
      <c r="P1794" s="914"/>
      <c r="Q1794" s="915"/>
    </row>
    <row r="1795" spans="1:17">
      <c r="A1795" s="1124">
        <v>5</v>
      </c>
      <c r="B1795" s="1133" t="s">
        <v>699</v>
      </c>
      <c r="C1795" s="1155"/>
      <c r="D1795" s="961"/>
      <c r="E1795" s="946" t="s">
        <v>608</v>
      </c>
      <c r="F1795" s="901"/>
      <c r="G1795" s="901"/>
      <c r="H1795" s="902"/>
      <c r="I1795" s="906" t="s">
        <v>608</v>
      </c>
      <c r="J1795" s="937"/>
      <c r="K1795" s="907"/>
      <c r="L1795" s="907"/>
      <c r="M1795" s="908"/>
      <c r="N1795" s="932" t="s">
        <v>608</v>
      </c>
      <c r="O1795" s="912"/>
      <c r="P1795" s="912"/>
      <c r="Q1795" s="913"/>
    </row>
    <row r="1796" spans="1:17">
      <c r="A1796" s="1124"/>
      <c r="B1796" s="1130"/>
      <c r="C1796" s="1155"/>
      <c r="D1796" s="948"/>
      <c r="E1796" s="946"/>
      <c r="F1796" s="901"/>
      <c r="G1796" s="901"/>
      <c r="H1796" s="902"/>
      <c r="I1796" s="906" t="s">
        <v>608</v>
      </c>
      <c r="J1796" s="937"/>
      <c r="K1796" s="907"/>
      <c r="L1796" s="907"/>
      <c r="M1796" s="908"/>
      <c r="N1796" s="932" t="s">
        <v>608</v>
      </c>
      <c r="O1796" s="912"/>
      <c r="P1796" s="912"/>
      <c r="Q1796" s="913"/>
    </row>
    <row r="1797" spans="1:17">
      <c r="A1797" s="1124"/>
      <c r="B1797" s="1130"/>
      <c r="C1797" s="1155"/>
      <c r="D1797" s="948"/>
      <c r="E1797" s="946" t="s">
        <v>608</v>
      </c>
      <c r="F1797" s="901"/>
      <c r="G1797" s="901"/>
      <c r="H1797" s="902"/>
      <c r="I1797" s="906" t="s">
        <v>608</v>
      </c>
      <c r="J1797" s="937"/>
      <c r="K1797" s="907"/>
      <c r="L1797" s="907"/>
      <c r="M1797" s="908"/>
      <c r="N1797" s="932" t="s">
        <v>608</v>
      </c>
      <c r="O1797" s="912"/>
      <c r="P1797" s="912"/>
      <c r="Q1797" s="913"/>
    </row>
    <row r="1798" spans="1:17">
      <c r="A1798" s="1124"/>
      <c r="B1798" s="1130"/>
      <c r="C1798" s="1155"/>
      <c r="D1798" s="948"/>
      <c r="E1798" s="946" t="s">
        <v>608</v>
      </c>
      <c r="F1798" s="901"/>
      <c r="G1798" s="901"/>
      <c r="H1798" s="902"/>
      <c r="I1798" s="906" t="s">
        <v>608</v>
      </c>
      <c r="J1798" s="937"/>
      <c r="K1798" s="907"/>
      <c r="L1798" s="907"/>
      <c r="M1798" s="908"/>
      <c r="N1798" s="932" t="s">
        <v>608</v>
      </c>
      <c r="O1798" s="912"/>
      <c r="P1798" s="912"/>
      <c r="Q1798" s="913"/>
    </row>
    <row r="1799" spans="1:17" ht="15.75" thickBot="1">
      <c r="A1799" s="1124"/>
      <c r="B1799" s="1134"/>
      <c r="C1799" s="1155"/>
      <c r="D1799" s="972"/>
      <c r="E1799" s="947" t="s">
        <v>608</v>
      </c>
      <c r="F1799" s="904"/>
      <c r="G1799" s="904"/>
      <c r="H1799" s="905"/>
      <c r="I1799" s="909" t="s">
        <v>608</v>
      </c>
      <c r="J1799" s="938"/>
      <c r="K1799" s="910"/>
      <c r="L1799" s="910"/>
      <c r="M1799" s="911"/>
      <c r="N1799" s="933" t="s">
        <v>608</v>
      </c>
      <c r="O1799" s="914"/>
      <c r="P1799" s="914"/>
      <c r="Q1799" s="915"/>
    </row>
    <row r="1800" spans="1:17" ht="15" customHeight="1">
      <c r="A1800" s="1124">
        <v>8</v>
      </c>
      <c r="B1800" s="1133" t="s">
        <v>702</v>
      </c>
      <c r="C1800" s="1155"/>
      <c r="D1800" s="961"/>
      <c r="E1800" s="946" t="s">
        <v>608</v>
      </c>
      <c r="F1800" s="901"/>
      <c r="G1800" s="901"/>
      <c r="H1800" s="902"/>
      <c r="I1800" s="906" t="s">
        <v>608</v>
      </c>
      <c r="J1800" s="937"/>
      <c r="K1800" s="907"/>
      <c r="L1800" s="907"/>
      <c r="M1800" s="908"/>
      <c r="N1800" s="932" t="s">
        <v>608</v>
      </c>
      <c r="O1800" s="912"/>
      <c r="P1800" s="912"/>
      <c r="Q1800" s="913"/>
    </row>
    <row r="1801" spans="1:17">
      <c r="A1801" s="1124"/>
      <c r="B1801" s="1130"/>
      <c r="C1801" s="1155"/>
      <c r="D1801" s="948"/>
      <c r="E1801" s="946" t="s">
        <v>608</v>
      </c>
      <c r="F1801" s="901"/>
      <c r="G1801" s="901"/>
      <c r="H1801" s="902"/>
      <c r="I1801" s="906" t="s">
        <v>608</v>
      </c>
      <c r="J1801" s="937"/>
      <c r="K1801" s="907"/>
      <c r="L1801" s="907"/>
      <c r="M1801" s="908"/>
      <c r="N1801" s="932" t="s">
        <v>608</v>
      </c>
      <c r="O1801" s="912"/>
      <c r="P1801" s="912"/>
      <c r="Q1801" s="913"/>
    </row>
    <row r="1802" spans="1:17">
      <c r="A1802" s="1124"/>
      <c r="B1802" s="1130"/>
      <c r="C1802" s="1155"/>
      <c r="D1802" s="948"/>
      <c r="E1802" s="946" t="s">
        <v>608</v>
      </c>
      <c r="F1802" s="901"/>
      <c r="G1802" s="901"/>
      <c r="H1802" s="902"/>
      <c r="I1802" s="906" t="s">
        <v>608</v>
      </c>
      <c r="J1802" s="937"/>
      <c r="K1802" s="907"/>
      <c r="L1802" s="907"/>
      <c r="M1802" s="908"/>
      <c r="N1802" s="932" t="s">
        <v>608</v>
      </c>
      <c r="O1802" s="912"/>
      <c r="P1802" s="912"/>
      <c r="Q1802" s="913"/>
    </row>
    <row r="1803" spans="1:17">
      <c r="A1803" s="1124"/>
      <c r="B1803" s="1130"/>
      <c r="C1803" s="1155"/>
      <c r="D1803" s="948"/>
      <c r="E1803" s="946" t="s">
        <v>608</v>
      </c>
      <c r="F1803" s="901"/>
      <c r="G1803" s="901"/>
      <c r="H1803" s="902"/>
      <c r="I1803" s="906" t="s">
        <v>608</v>
      </c>
      <c r="J1803" s="937"/>
      <c r="K1803" s="907"/>
      <c r="L1803" s="907"/>
      <c r="M1803" s="908"/>
      <c r="N1803" s="932" t="s">
        <v>608</v>
      </c>
      <c r="O1803" s="912"/>
      <c r="P1803" s="912"/>
      <c r="Q1803" s="913"/>
    </row>
    <row r="1804" spans="1:17" ht="15.75" thickBot="1">
      <c r="A1804" s="1124"/>
      <c r="B1804" s="1134"/>
      <c r="C1804" s="1155"/>
      <c r="D1804" s="972"/>
      <c r="E1804" s="947" t="s">
        <v>608</v>
      </c>
      <c r="F1804" s="904"/>
      <c r="G1804" s="904"/>
      <c r="H1804" s="905"/>
      <c r="I1804" s="909" t="s">
        <v>608</v>
      </c>
      <c r="J1804" s="938"/>
      <c r="K1804" s="910"/>
      <c r="L1804" s="910"/>
      <c r="M1804" s="911"/>
      <c r="N1804" s="933" t="s">
        <v>608</v>
      </c>
      <c r="O1804" s="914"/>
      <c r="P1804" s="914"/>
      <c r="Q1804" s="915"/>
    </row>
    <row r="1805" spans="1:17" ht="15" customHeight="1">
      <c r="A1805" s="1128">
        <v>9</v>
      </c>
      <c r="B1805" s="1133" t="s">
        <v>703</v>
      </c>
      <c r="C1805" s="1155"/>
      <c r="D1805" s="961"/>
      <c r="E1805" s="946" t="s">
        <v>608</v>
      </c>
      <c r="F1805" s="901"/>
      <c r="G1805" s="901"/>
      <c r="H1805" s="902"/>
      <c r="I1805" s="906" t="s">
        <v>608</v>
      </c>
      <c r="J1805" s="937"/>
      <c r="K1805" s="907"/>
      <c r="L1805" s="907"/>
      <c r="M1805" s="908"/>
      <c r="N1805" s="932" t="s">
        <v>608</v>
      </c>
      <c r="O1805" s="912"/>
      <c r="P1805" s="912"/>
      <c r="Q1805" s="913"/>
    </row>
    <row r="1806" spans="1:17">
      <c r="A1806" s="1157"/>
      <c r="B1806" s="1130"/>
      <c r="C1806" s="1155"/>
      <c r="D1806" s="948"/>
      <c r="E1806" s="946" t="s">
        <v>608</v>
      </c>
      <c r="F1806" s="901"/>
      <c r="G1806" s="901"/>
      <c r="H1806" s="902"/>
      <c r="I1806" s="906" t="s">
        <v>608</v>
      </c>
      <c r="J1806" s="937"/>
      <c r="K1806" s="907"/>
      <c r="L1806" s="907"/>
      <c r="M1806" s="908"/>
      <c r="N1806" s="932" t="s">
        <v>608</v>
      </c>
      <c r="O1806" s="912"/>
      <c r="P1806" s="912"/>
      <c r="Q1806" s="913"/>
    </row>
    <row r="1807" spans="1:17">
      <c r="A1807" s="1157"/>
      <c r="B1807" s="1130"/>
      <c r="C1807" s="1155"/>
      <c r="D1807" s="948"/>
      <c r="E1807" s="946" t="s">
        <v>608</v>
      </c>
      <c r="F1807" s="901"/>
      <c r="G1807" s="901"/>
      <c r="H1807" s="902"/>
      <c r="I1807" s="906" t="s">
        <v>608</v>
      </c>
      <c r="J1807" s="937"/>
      <c r="K1807" s="907"/>
      <c r="L1807" s="907"/>
      <c r="M1807" s="908"/>
      <c r="N1807" s="932" t="s">
        <v>608</v>
      </c>
      <c r="O1807" s="912"/>
      <c r="P1807" s="912"/>
      <c r="Q1807" s="913"/>
    </row>
    <row r="1808" spans="1:17">
      <c r="A1808" s="1157"/>
      <c r="B1808" s="1130"/>
      <c r="C1808" s="1155"/>
      <c r="D1808" s="948"/>
      <c r="E1808" s="946" t="s">
        <v>608</v>
      </c>
      <c r="F1808" s="901"/>
      <c r="G1808" s="901"/>
      <c r="H1808" s="902"/>
      <c r="I1808" s="906" t="s">
        <v>608</v>
      </c>
      <c r="J1808" s="937"/>
      <c r="K1808" s="907"/>
      <c r="L1808" s="907"/>
      <c r="M1808" s="908"/>
      <c r="N1808" s="932" t="s">
        <v>608</v>
      </c>
      <c r="O1808" s="912"/>
      <c r="P1808" s="912"/>
      <c r="Q1808" s="913"/>
    </row>
    <row r="1809" spans="1:17" ht="15.75" thickBot="1">
      <c r="A1809" s="1153"/>
      <c r="B1809" s="1134"/>
      <c r="C1809" s="1155"/>
      <c r="D1809" s="972"/>
      <c r="E1809" s="947" t="s">
        <v>608</v>
      </c>
      <c r="F1809" s="904"/>
      <c r="G1809" s="904"/>
      <c r="H1809" s="905"/>
      <c r="I1809" s="909" t="s">
        <v>608</v>
      </c>
      <c r="J1809" s="938"/>
      <c r="K1809" s="910"/>
      <c r="L1809" s="910"/>
      <c r="M1809" s="911"/>
      <c r="N1809" s="933" t="s">
        <v>608</v>
      </c>
      <c r="O1809" s="914"/>
      <c r="P1809" s="914"/>
      <c r="Q1809" s="915"/>
    </row>
    <row r="1810" spans="1:17" ht="15" customHeight="1">
      <c r="A1810" s="1128">
        <v>10</v>
      </c>
      <c r="B1810" s="1133" t="s">
        <v>704</v>
      </c>
      <c r="C1810" s="1155"/>
      <c r="D1810" s="961"/>
      <c r="E1810" s="946" t="s">
        <v>608</v>
      </c>
      <c r="F1810" s="901"/>
      <c r="G1810" s="901"/>
      <c r="H1810" s="902"/>
      <c r="I1810" s="906" t="s">
        <v>608</v>
      </c>
      <c r="J1810" s="937"/>
      <c r="K1810" s="907"/>
      <c r="L1810" s="907"/>
      <c r="M1810" s="908"/>
      <c r="N1810" s="932" t="s">
        <v>608</v>
      </c>
      <c r="O1810" s="912"/>
      <c r="P1810" s="912"/>
      <c r="Q1810" s="913"/>
    </row>
    <row r="1811" spans="1:17">
      <c r="A1811" s="1157"/>
      <c r="B1811" s="1130"/>
      <c r="C1811" s="1155"/>
      <c r="D1811" s="948"/>
      <c r="E1811" s="946"/>
      <c r="F1811" s="901"/>
      <c r="G1811" s="901"/>
      <c r="H1811" s="902"/>
      <c r="I1811" s="906" t="s">
        <v>608</v>
      </c>
      <c r="J1811" s="937"/>
      <c r="K1811" s="907"/>
      <c r="L1811" s="907"/>
      <c r="M1811" s="908"/>
      <c r="N1811" s="932" t="s">
        <v>608</v>
      </c>
      <c r="O1811" s="912"/>
      <c r="P1811" s="912"/>
      <c r="Q1811" s="913"/>
    </row>
    <row r="1812" spans="1:17">
      <c r="A1812" s="1157"/>
      <c r="B1812" s="1130"/>
      <c r="C1812" s="1155"/>
      <c r="D1812" s="948"/>
      <c r="E1812" s="946" t="s">
        <v>608</v>
      </c>
      <c r="F1812" s="901"/>
      <c r="G1812" s="901"/>
      <c r="H1812" s="902"/>
      <c r="I1812" s="906" t="s">
        <v>608</v>
      </c>
      <c r="J1812" s="937"/>
      <c r="K1812" s="907"/>
      <c r="L1812" s="907"/>
      <c r="M1812" s="908"/>
      <c r="N1812" s="932" t="s">
        <v>608</v>
      </c>
      <c r="O1812" s="912"/>
      <c r="P1812" s="912"/>
      <c r="Q1812" s="913"/>
    </row>
    <row r="1813" spans="1:17">
      <c r="A1813" s="1157"/>
      <c r="B1813" s="1130"/>
      <c r="C1813" s="1155"/>
      <c r="D1813" s="948"/>
      <c r="E1813" s="946" t="s">
        <v>608</v>
      </c>
      <c r="F1813" s="901"/>
      <c r="G1813" s="901"/>
      <c r="H1813" s="902"/>
      <c r="I1813" s="906" t="s">
        <v>608</v>
      </c>
      <c r="J1813" s="937"/>
      <c r="K1813" s="907"/>
      <c r="L1813" s="907"/>
      <c r="M1813" s="908"/>
      <c r="N1813" s="932" t="s">
        <v>608</v>
      </c>
      <c r="O1813" s="912"/>
      <c r="P1813" s="912"/>
      <c r="Q1813" s="913"/>
    </row>
    <row r="1814" spans="1:17" ht="15.75" thickBot="1">
      <c r="A1814" s="1153"/>
      <c r="B1814" s="1134"/>
      <c r="C1814" s="1155"/>
      <c r="D1814" s="972"/>
      <c r="E1814" s="947" t="s">
        <v>608</v>
      </c>
      <c r="F1814" s="904"/>
      <c r="G1814" s="904"/>
      <c r="H1814" s="905"/>
      <c r="I1814" s="909" t="s">
        <v>608</v>
      </c>
      <c r="J1814" s="938"/>
      <c r="K1814" s="910"/>
      <c r="L1814" s="910"/>
      <c r="M1814" s="911"/>
      <c r="N1814" s="933" t="s">
        <v>608</v>
      </c>
      <c r="O1814" s="914"/>
      <c r="P1814" s="914"/>
      <c r="Q1814" s="915"/>
    </row>
    <row r="1815" spans="1:17" ht="15" customHeight="1">
      <c r="A1815" s="1128">
        <v>11</v>
      </c>
      <c r="B1815" s="1133" t="s">
        <v>705</v>
      </c>
      <c r="C1815" s="1155"/>
      <c r="D1815" s="961"/>
      <c r="E1815" s="946" t="s">
        <v>608</v>
      </c>
      <c r="F1815" s="901"/>
      <c r="G1815" s="901"/>
      <c r="H1815" s="902"/>
      <c r="I1815" s="906" t="s">
        <v>608</v>
      </c>
      <c r="J1815" s="937"/>
      <c r="K1815" s="907"/>
      <c r="L1815" s="907"/>
      <c r="M1815" s="908"/>
      <c r="N1815" s="932" t="s">
        <v>608</v>
      </c>
      <c r="O1815" s="912"/>
      <c r="P1815" s="912"/>
      <c r="Q1815" s="913"/>
    </row>
    <row r="1816" spans="1:17">
      <c r="A1816" s="1157"/>
      <c r="B1816" s="1130"/>
      <c r="C1816" s="1155"/>
      <c r="D1816" s="948"/>
      <c r="E1816" s="946"/>
      <c r="F1816" s="901"/>
      <c r="G1816" s="901"/>
      <c r="H1816" s="902"/>
      <c r="I1816" s="906" t="s">
        <v>608</v>
      </c>
      <c r="J1816" s="937"/>
      <c r="K1816" s="907"/>
      <c r="L1816" s="907"/>
      <c r="M1816" s="908"/>
      <c r="N1816" s="932" t="s">
        <v>608</v>
      </c>
      <c r="O1816" s="912"/>
      <c r="P1816" s="912"/>
      <c r="Q1816" s="913"/>
    </row>
    <row r="1817" spans="1:17">
      <c r="A1817" s="1157"/>
      <c r="B1817" s="1130"/>
      <c r="C1817" s="1155"/>
      <c r="D1817" s="948"/>
      <c r="E1817" s="946" t="s">
        <v>608</v>
      </c>
      <c r="F1817" s="901"/>
      <c r="G1817" s="901"/>
      <c r="H1817" s="902"/>
      <c r="I1817" s="906" t="s">
        <v>608</v>
      </c>
      <c r="J1817" s="937"/>
      <c r="K1817" s="907"/>
      <c r="L1817" s="907"/>
      <c r="M1817" s="908"/>
      <c r="N1817" s="932" t="s">
        <v>608</v>
      </c>
      <c r="O1817" s="912"/>
      <c r="P1817" s="912"/>
      <c r="Q1817" s="913"/>
    </row>
    <row r="1818" spans="1:17">
      <c r="A1818" s="1157"/>
      <c r="B1818" s="1130"/>
      <c r="C1818" s="1155"/>
      <c r="D1818" s="948"/>
      <c r="E1818" s="946" t="s">
        <v>608</v>
      </c>
      <c r="F1818" s="901"/>
      <c r="G1818" s="901"/>
      <c r="H1818" s="902"/>
      <c r="I1818" s="906" t="s">
        <v>608</v>
      </c>
      <c r="J1818" s="937"/>
      <c r="K1818" s="907"/>
      <c r="L1818" s="907"/>
      <c r="M1818" s="908"/>
      <c r="N1818" s="932" t="s">
        <v>608</v>
      </c>
      <c r="O1818" s="912"/>
      <c r="P1818" s="912"/>
      <c r="Q1818" s="913"/>
    </row>
    <row r="1819" spans="1:17" ht="15.75" thickBot="1">
      <c r="A1819" s="1153"/>
      <c r="B1819" s="1134"/>
      <c r="C1819" s="1155"/>
      <c r="D1819" s="972"/>
      <c r="E1819" s="947" t="s">
        <v>608</v>
      </c>
      <c r="F1819" s="904"/>
      <c r="G1819" s="904"/>
      <c r="H1819" s="905"/>
      <c r="I1819" s="909" t="s">
        <v>608</v>
      </c>
      <c r="J1819" s="938"/>
      <c r="K1819" s="910"/>
      <c r="L1819" s="910"/>
      <c r="M1819" s="911"/>
      <c r="N1819" s="933" t="s">
        <v>608</v>
      </c>
      <c r="O1819" s="914"/>
      <c r="P1819" s="914"/>
      <c r="Q1819" s="915"/>
    </row>
    <row r="1820" spans="1:17" ht="15" customHeight="1">
      <c r="A1820" s="1128">
        <v>13</v>
      </c>
      <c r="B1820" s="1133" t="s">
        <v>707</v>
      </c>
      <c r="C1820" s="1155"/>
      <c r="D1820" s="961"/>
      <c r="E1820" s="946" t="s">
        <v>608</v>
      </c>
      <c r="F1820" s="901"/>
      <c r="G1820" s="901"/>
      <c r="H1820" s="902"/>
      <c r="I1820" s="906" t="s">
        <v>608</v>
      </c>
      <c r="J1820" s="937"/>
      <c r="K1820" s="907"/>
      <c r="L1820" s="907"/>
      <c r="M1820" s="908"/>
      <c r="N1820" s="932" t="s">
        <v>608</v>
      </c>
      <c r="O1820" s="912"/>
      <c r="P1820" s="912"/>
      <c r="Q1820" s="913"/>
    </row>
    <row r="1821" spans="1:17">
      <c r="A1821" s="1157"/>
      <c r="B1821" s="1130"/>
      <c r="C1821" s="1155"/>
      <c r="D1821" s="948"/>
      <c r="E1821" s="946"/>
      <c r="F1821" s="901"/>
      <c r="G1821" s="901"/>
      <c r="H1821" s="902"/>
      <c r="I1821" s="906" t="s">
        <v>608</v>
      </c>
      <c r="J1821" s="937"/>
      <c r="K1821" s="907"/>
      <c r="L1821" s="907"/>
      <c r="M1821" s="908"/>
      <c r="N1821" s="932" t="s">
        <v>608</v>
      </c>
      <c r="O1821" s="912"/>
      <c r="P1821" s="912"/>
      <c r="Q1821" s="913"/>
    </row>
    <row r="1822" spans="1:17">
      <c r="A1822" s="1157"/>
      <c r="B1822" s="1130"/>
      <c r="C1822" s="1155"/>
      <c r="D1822" s="948"/>
      <c r="E1822" s="946" t="s">
        <v>608</v>
      </c>
      <c r="F1822" s="901"/>
      <c r="G1822" s="901"/>
      <c r="H1822" s="902"/>
      <c r="I1822" s="906" t="s">
        <v>608</v>
      </c>
      <c r="J1822" s="937"/>
      <c r="K1822" s="907"/>
      <c r="L1822" s="907"/>
      <c r="M1822" s="908"/>
      <c r="N1822" s="932" t="s">
        <v>608</v>
      </c>
      <c r="O1822" s="912"/>
      <c r="P1822" s="912"/>
      <c r="Q1822" s="913"/>
    </row>
    <row r="1823" spans="1:17">
      <c r="A1823" s="1157"/>
      <c r="B1823" s="1130"/>
      <c r="C1823" s="1155"/>
      <c r="D1823" s="948"/>
      <c r="E1823" s="946" t="s">
        <v>608</v>
      </c>
      <c r="F1823" s="901"/>
      <c r="G1823" s="901"/>
      <c r="H1823" s="902"/>
      <c r="I1823" s="906" t="s">
        <v>608</v>
      </c>
      <c r="J1823" s="937"/>
      <c r="K1823" s="907"/>
      <c r="L1823" s="907"/>
      <c r="M1823" s="908"/>
      <c r="N1823" s="932" t="s">
        <v>608</v>
      </c>
      <c r="O1823" s="912"/>
      <c r="P1823" s="912"/>
      <c r="Q1823" s="913"/>
    </row>
    <row r="1824" spans="1:17" ht="15.75" thickBot="1">
      <c r="A1824" s="1153"/>
      <c r="B1824" s="1134"/>
      <c r="C1824" s="1155"/>
      <c r="D1824" s="972"/>
      <c r="E1824" s="947" t="s">
        <v>608</v>
      </c>
      <c r="F1824" s="904"/>
      <c r="G1824" s="904"/>
      <c r="H1824" s="905"/>
      <c r="I1824" s="909" t="s">
        <v>608</v>
      </c>
      <c r="J1824" s="938"/>
      <c r="K1824" s="910"/>
      <c r="L1824" s="910"/>
      <c r="M1824" s="911"/>
      <c r="N1824" s="933" t="s">
        <v>608</v>
      </c>
      <c r="O1824" s="914"/>
      <c r="P1824" s="914"/>
      <c r="Q1824" s="915"/>
    </row>
    <row r="1825" spans="1:17" ht="15" customHeight="1">
      <c r="A1825" s="1128">
        <v>14</v>
      </c>
      <c r="B1825" s="1133" t="s">
        <v>708</v>
      </c>
      <c r="C1825" s="1155"/>
      <c r="D1825" s="961"/>
      <c r="E1825" s="946" t="s">
        <v>608</v>
      </c>
      <c r="F1825" s="901"/>
      <c r="G1825" s="901"/>
      <c r="H1825" s="902"/>
      <c r="I1825" s="906" t="s">
        <v>608</v>
      </c>
      <c r="J1825" s="937"/>
      <c r="K1825" s="907"/>
      <c r="L1825" s="907"/>
      <c r="M1825" s="908"/>
      <c r="N1825" s="932" t="s">
        <v>608</v>
      </c>
      <c r="O1825" s="912"/>
      <c r="P1825" s="912"/>
      <c r="Q1825" s="913"/>
    </row>
    <row r="1826" spans="1:17">
      <c r="A1826" s="1157"/>
      <c r="B1826" s="1130"/>
      <c r="C1826" s="1155"/>
      <c r="D1826" s="948"/>
      <c r="E1826" s="946"/>
      <c r="F1826" s="901"/>
      <c r="G1826" s="901"/>
      <c r="H1826" s="902"/>
      <c r="I1826" s="906" t="s">
        <v>608</v>
      </c>
      <c r="J1826" s="937"/>
      <c r="K1826" s="907"/>
      <c r="L1826" s="907"/>
      <c r="M1826" s="908"/>
      <c r="N1826" s="932" t="s">
        <v>608</v>
      </c>
      <c r="O1826" s="912"/>
      <c r="P1826" s="912"/>
      <c r="Q1826" s="913"/>
    </row>
    <row r="1827" spans="1:17">
      <c r="A1827" s="1157"/>
      <c r="B1827" s="1130"/>
      <c r="C1827" s="1155"/>
      <c r="D1827" s="948"/>
      <c r="E1827" s="946" t="s">
        <v>608</v>
      </c>
      <c r="F1827" s="901"/>
      <c r="G1827" s="901"/>
      <c r="H1827" s="902"/>
      <c r="I1827" s="906" t="s">
        <v>608</v>
      </c>
      <c r="J1827" s="937"/>
      <c r="K1827" s="907"/>
      <c r="L1827" s="907"/>
      <c r="M1827" s="908"/>
      <c r="N1827" s="932" t="s">
        <v>608</v>
      </c>
      <c r="O1827" s="912"/>
      <c r="P1827" s="912"/>
      <c r="Q1827" s="913"/>
    </row>
    <row r="1828" spans="1:17">
      <c r="A1828" s="1157"/>
      <c r="B1828" s="1130"/>
      <c r="C1828" s="1155"/>
      <c r="D1828" s="948"/>
      <c r="E1828" s="946" t="s">
        <v>608</v>
      </c>
      <c r="F1828" s="901"/>
      <c r="G1828" s="901"/>
      <c r="H1828" s="902"/>
      <c r="I1828" s="906" t="s">
        <v>608</v>
      </c>
      <c r="J1828" s="937"/>
      <c r="K1828" s="907"/>
      <c r="L1828" s="907"/>
      <c r="M1828" s="908"/>
      <c r="N1828" s="932" t="s">
        <v>608</v>
      </c>
      <c r="O1828" s="912"/>
      <c r="P1828" s="912"/>
      <c r="Q1828" s="913"/>
    </row>
    <row r="1829" spans="1:17" ht="15.75" thickBot="1">
      <c r="A1829" s="1153"/>
      <c r="B1829" s="1134"/>
      <c r="C1829" s="1155"/>
      <c r="D1829" s="972"/>
      <c r="E1829" s="947" t="s">
        <v>608</v>
      </c>
      <c r="F1829" s="904"/>
      <c r="G1829" s="904"/>
      <c r="H1829" s="905"/>
      <c r="I1829" s="909" t="s">
        <v>608</v>
      </c>
      <c r="J1829" s="938"/>
      <c r="K1829" s="910"/>
      <c r="L1829" s="910"/>
      <c r="M1829" s="911"/>
      <c r="N1829" s="933" t="s">
        <v>608</v>
      </c>
      <c r="O1829" s="914"/>
      <c r="P1829" s="914"/>
      <c r="Q1829" s="915"/>
    </row>
    <row r="1830" spans="1:17" ht="15" customHeight="1">
      <c r="A1830" s="1128">
        <v>15</v>
      </c>
      <c r="B1830" s="1133" t="s">
        <v>709</v>
      </c>
      <c r="C1830" s="1155"/>
      <c r="D1830" s="961"/>
      <c r="E1830" s="946" t="s">
        <v>608</v>
      </c>
      <c r="F1830" s="901"/>
      <c r="G1830" s="901"/>
      <c r="H1830" s="902"/>
      <c r="I1830" s="906" t="s">
        <v>608</v>
      </c>
      <c r="J1830" s="937"/>
      <c r="K1830" s="907"/>
      <c r="L1830" s="907"/>
      <c r="M1830" s="908"/>
      <c r="N1830" s="932" t="s">
        <v>608</v>
      </c>
      <c r="O1830" s="912"/>
      <c r="P1830" s="912"/>
      <c r="Q1830" s="913"/>
    </row>
    <row r="1831" spans="1:17">
      <c r="A1831" s="1157"/>
      <c r="B1831" s="1130"/>
      <c r="C1831" s="1155"/>
      <c r="D1831" s="948"/>
      <c r="E1831" s="946"/>
      <c r="F1831" s="901"/>
      <c r="G1831" s="901"/>
      <c r="H1831" s="902"/>
      <c r="I1831" s="906" t="s">
        <v>608</v>
      </c>
      <c r="J1831" s="937"/>
      <c r="K1831" s="907"/>
      <c r="L1831" s="907"/>
      <c r="M1831" s="908"/>
      <c r="N1831" s="932" t="s">
        <v>608</v>
      </c>
      <c r="O1831" s="912"/>
      <c r="P1831" s="912"/>
      <c r="Q1831" s="913"/>
    </row>
    <row r="1832" spans="1:17">
      <c r="A1832" s="1157"/>
      <c r="B1832" s="1130"/>
      <c r="C1832" s="1155"/>
      <c r="D1832" s="948"/>
      <c r="E1832" s="946" t="s">
        <v>608</v>
      </c>
      <c r="F1832" s="901"/>
      <c r="G1832" s="901"/>
      <c r="H1832" s="902"/>
      <c r="I1832" s="906" t="s">
        <v>608</v>
      </c>
      <c r="J1832" s="937"/>
      <c r="K1832" s="907"/>
      <c r="L1832" s="907"/>
      <c r="M1832" s="908"/>
      <c r="N1832" s="932" t="s">
        <v>608</v>
      </c>
      <c r="O1832" s="912"/>
      <c r="P1832" s="912"/>
      <c r="Q1832" s="913"/>
    </row>
    <row r="1833" spans="1:17">
      <c r="A1833" s="1157"/>
      <c r="B1833" s="1130"/>
      <c r="C1833" s="1155"/>
      <c r="D1833" s="948"/>
      <c r="E1833" s="946" t="s">
        <v>608</v>
      </c>
      <c r="F1833" s="901"/>
      <c r="G1833" s="901"/>
      <c r="H1833" s="902"/>
      <c r="I1833" s="906" t="s">
        <v>608</v>
      </c>
      <c r="J1833" s="937"/>
      <c r="K1833" s="907"/>
      <c r="L1833" s="907"/>
      <c r="M1833" s="908"/>
      <c r="N1833" s="932" t="s">
        <v>608</v>
      </c>
      <c r="O1833" s="912"/>
      <c r="P1833" s="912"/>
      <c r="Q1833" s="913"/>
    </row>
    <row r="1834" spans="1:17" ht="15.75" thickBot="1">
      <c r="A1834" s="1153"/>
      <c r="B1834" s="1134"/>
      <c r="C1834" s="1155"/>
      <c r="D1834" s="972"/>
      <c r="E1834" s="947" t="s">
        <v>608</v>
      </c>
      <c r="F1834" s="904"/>
      <c r="G1834" s="904"/>
      <c r="H1834" s="905"/>
      <c r="I1834" s="909" t="s">
        <v>608</v>
      </c>
      <c r="J1834" s="938"/>
      <c r="K1834" s="910"/>
      <c r="L1834" s="910"/>
      <c r="M1834" s="911"/>
      <c r="N1834" s="933" t="s">
        <v>608</v>
      </c>
      <c r="O1834" s="914"/>
      <c r="P1834" s="914"/>
      <c r="Q1834" s="915"/>
    </row>
    <row r="1835" spans="1:17" ht="15" customHeight="1">
      <c r="A1835" s="1128">
        <v>16</v>
      </c>
      <c r="B1835" s="1133" t="s">
        <v>710</v>
      </c>
      <c r="C1835" s="1155"/>
      <c r="D1835" s="961"/>
      <c r="E1835" s="946" t="s">
        <v>608</v>
      </c>
      <c r="F1835" s="901"/>
      <c r="G1835" s="901"/>
      <c r="H1835" s="902"/>
      <c r="I1835" s="906" t="s">
        <v>608</v>
      </c>
      <c r="J1835" s="937"/>
      <c r="K1835" s="907"/>
      <c r="L1835" s="907"/>
      <c r="M1835" s="908"/>
      <c r="N1835" s="932" t="s">
        <v>608</v>
      </c>
      <c r="O1835" s="912"/>
      <c r="P1835" s="912"/>
      <c r="Q1835" s="913"/>
    </row>
    <row r="1836" spans="1:17">
      <c r="A1836" s="1157"/>
      <c r="B1836" s="1130"/>
      <c r="C1836" s="1155"/>
      <c r="D1836" s="948"/>
      <c r="E1836" s="946"/>
      <c r="F1836" s="901"/>
      <c r="G1836" s="901"/>
      <c r="H1836" s="902"/>
      <c r="I1836" s="906" t="s">
        <v>608</v>
      </c>
      <c r="J1836" s="937"/>
      <c r="K1836" s="907"/>
      <c r="L1836" s="907"/>
      <c r="M1836" s="908"/>
      <c r="N1836" s="932" t="s">
        <v>608</v>
      </c>
      <c r="O1836" s="912"/>
      <c r="P1836" s="912"/>
      <c r="Q1836" s="913"/>
    </row>
    <row r="1837" spans="1:17">
      <c r="A1837" s="1157"/>
      <c r="B1837" s="1130"/>
      <c r="C1837" s="1155"/>
      <c r="D1837" s="948"/>
      <c r="E1837" s="946" t="s">
        <v>608</v>
      </c>
      <c r="F1837" s="901"/>
      <c r="G1837" s="901"/>
      <c r="H1837" s="902"/>
      <c r="I1837" s="906" t="s">
        <v>608</v>
      </c>
      <c r="J1837" s="937"/>
      <c r="K1837" s="907"/>
      <c r="L1837" s="907"/>
      <c r="M1837" s="908"/>
      <c r="N1837" s="932" t="s">
        <v>608</v>
      </c>
      <c r="O1837" s="912"/>
      <c r="P1837" s="912"/>
      <c r="Q1837" s="913"/>
    </row>
    <row r="1838" spans="1:17">
      <c r="A1838" s="1157"/>
      <c r="B1838" s="1130"/>
      <c r="C1838" s="1155"/>
      <c r="D1838" s="948"/>
      <c r="E1838" s="946" t="s">
        <v>608</v>
      </c>
      <c r="F1838" s="901"/>
      <c r="G1838" s="901"/>
      <c r="H1838" s="902"/>
      <c r="I1838" s="906" t="s">
        <v>608</v>
      </c>
      <c r="J1838" s="937"/>
      <c r="K1838" s="907"/>
      <c r="L1838" s="907"/>
      <c r="M1838" s="908"/>
      <c r="N1838" s="932" t="s">
        <v>608</v>
      </c>
      <c r="O1838" s="912"/>
      <c r="P1838" s="912"/>
      <c r="Q1838" s="913"/>
    </row>
    <row r="1839" spans="1:17" ht="15.75" thickBot="1">
      <c r="A1839" s="1153"/>
      <c r="B1839" s="1134"/>
      <c r="C1839" s="1155"/>
      <c r="D1839" s="972"/>
      <c r="E1839" s="947" t="s">
        <v>608</v>
      </c>
      <c r="F1839" s="904"/>
      <c r="G1839" s="904"/>
      <c r="H1839" s="905"/>
      <c r="I1839" s="909" t="s">
        <v>608</v>
      </c>
      <c r="J1839" s="938"/>
      <c r="K1839" s="910"/>
      <c r="L1839" s="910"/>
      <c r="M1839" s="911"/>
      <c r="N1839" s="933" t="s">
        <v>608</v>
      </c>
      <c r="O1839" s="914"/>
      <c r="P1839" s="914"/>
      <c r="Q1839" s="915"/>
    </row>
    <row r="1840" spans="1:17" ht="15" customHeight="1">
      <c r="A1840" s="1128">
        <v>18</v>
      </c>
      <c r="B1840" s="1133" t="s">
        <v>712</v>
      </c>
      <c r="C1840" s="1155"/>
      <c r="D1840" s="961"/>
      <c r="E1840" s="946" t="s">
        <v>608</v>
      </c>
      <c r="F1840" s="901"/>
      <c r="G1840" s="901"/>
      <c r="H1840" s="902"/>
      <c r="I1840" s="906" t="s">
        <v>608</v>
      </c>
      <c r="J1840" s="937"/>
      <c r="K1840" s="907"/>
      <c r="L1840" s="907"/>
      <c r="M1840" s="908"/>
      <c r="N1840" s="932" t="s">
        <v>608</v>
      </c>
      <c r="O1840" s="912"/>
      <c r="P1840" s="912"/>
      <c r="Q1840" s="913"/>
    </row>
    <row r="1841" spans="1:17">
      <c r="A1841" s="1157"/>
      <c r="B1841" s="1130"/>
      <c r="C1841" s="1155"/>
      <c r="D1841" s="948"/>
      <c r="E1841" s="946"/>
      <c r="F1841" s="901"/>
      <c r="G1841" s="901"/>
      <c r="H1841" s="902"/>
      <c r="I1841" s="906" t="s">
        <v>608</v>
      </c>
      <c r="J1841" s="937"/>
      <c r="K1841" s="907"/>
      <c r="L1841" s="907"/>
      <c r="M1841" s="908"/>
      <c r="N1841" s="932" t="s">
        <v>608</v>
      </c>
      <c r="O1841" s="912"/>
      <c r="P1841" s="912"/>
      <c r="Q1841" s="913"/>
    </row>
    <row r="1842" spans="1:17">
      <c r="A1842" s="1157"/>
      <c r="B1842" s="1130"/>
      <c r="C1842" s="1155"/>
      <c r="D1842" s="948"/>
      <c r="E1842" s="946" t="s">
        <v>608</v>
      </c>
      <c r="F1842" s="901"/>
      <c r="G1842" s="901"/>
      <c r="H1842" s="902"/>
      <c r="I1842" s="906" t="s">
        <v>608</v>
      </c>
      <c r="J1842" s="937"/>
      <c r="K1842" s="907"/>
      <c r="L1842" s="907"/>
      <c r="M1842" s="908"/>
      <c r="N1842" s="932" t="s">
        <v>608</v>
      </c>
      <c r="O1842" s="912"/>
      <c r="P1842" s="912"/>
      <c r="Q1842" s="913"/>
    </row>
    <row r="1843" spans="1:17">
      <c r="A1843" s="1157"/>
      <c r="B1843" s="1130"/>
      <c r="C1843" s="1155"/>
      <c r="D1843" s="948"/>
      <c r="E1843" s="946" t="s">
        <v>608</v>
      </c>
      <c r="F1843" s="901"/>
      <c r="G1843" s="901"/>
      <c r="H1843" s="902"/>
      <c r="I1843" s="906" t="s">
        <v>608</v>
      </c>
      <c r="J1843" s="937"/>
      <c r="K1843" s="907"/>
      <c r="L1843" s="907"/>
      <c r="M1843" s="908"/>
      <c r="N1843" s="932" t="s">
        <v>608</v>
      </c>
      <c r="O1843" s="912"/>
      <c r="P1843" s="912"/>
      <c r="Q1843" s="913"/>
    </row>
    <row r="1844" spans="1:17" ht="15.75" thickBot="1">
      <c r="A1844" s="1157"/>
      <c r="B1844" s="1134"/>
      <c r="C1844" s="1155"/>
      <c r="D1844" s="972"/>
      <c r="E1844" s="987" t="s">
        <v>608</v>
      </c>
      <c r="F1844" s="977"/>
      <c r="G1844" s="977"/>
      <c r="H1844" s="978"/>
      <c r="I1844" s="979" t="s">
        <v>608</v>
      </c>
      <c r="J1844" s="980"/>
      <c r="K1844" s="981"/>
      <c r="L1844" s="981"/>
      <c r="M1844" s="982"/>
      <c r="N1844" s="983" t="s">
        <v>608</v>
      </c>
      <c r="O1844" s="984"/>
      <c r="P1844" s="984"/>
      <c r="Q1844" s="985"/>
    </row>
    <row r="1845" spans="1:17" ht="15" customHeight="1">
      <c r="A1845" s="1131">
        <v>20</v>
      </c>
      <c r="B1845" s="1133" t="s">
        <v>714</v>
      </c>
      <c r="C1845" s="1155"/>
      <c r="D1845" s="961"/>
      <c r="E1845" s="962" t="s">
        <v>608</v>
      </c>
      <c r="F1845" s="963"/>
      <c r="G1845" s="963"/>
      <c r="H1845" s="964"/>
      <c r="I1845" s="965" t="s">
        <v>608</v>
      </c>
      <c r="J1845" s="966"/>
      <c r="K1845" s="967"/>
      <c r="L1845" s="967"/>
      <c r="M1845" s="968"/>
      <c r="N1845" s="969" t="s">
        <v>608</v>
      </c>
      <c r="O1845" s="970"/>
      <c r="P1845" s="970"/>
      <c r="Q1845" s="971"/>
    </row>
    <row r="1846" spans="1:17">
      <c r="A1846" s="1124"/>
      <c r="B1846" s="1130"/>
      <c r="C1846" s="1155"/>
      <c r="D1846" s="948"/>
      <c r="E1846" s="946"/>
      <c r="F1846" s="901"/>
      <c r="G1846" s="901"/>
      <c r="H1846" s="902"/>
      <c r="I1846" s="906" t="s">
        <v>608</v>
      </c>
      <c r="J1846" s="937"/>
      <c r="K1846" s="907"/>
      <c r="L1846" s="907"/>
      <c r="M1846" s="908"/>
      <c r="N1846" s="932" t="s">
        <v>608</v>
      </c>
      <c r="O1846" s="912"/>
      <c r="P1846" s="912"/>
      <c r="Q1846" s="913"/>
    </row>
    <row r="1847" spans="1:17">
      <c r="A1847" s="1124"/>
      <c r="B1847" s="1130"/>
      <c r="C1847" s="1155"/>
      <c r="D1847" s="948"/>
      <c r="E1847" s="946" t="s">
        <v>608</v>
      </c>
      <c r="F1847" s="901"/>
      <c r="G1847" s="901"/>
      <c r="H1847" s="902"/>
      <c r="I1847" s="906" t="s">
        <v>608</v>
      </c>
      <c r="J1847" s="937"/>
      <c r="K1847" s="907"/>
      <c r="L1847" s="907"/>
      <c r="M1847" s="908"/>
      <c r="N1847" s="932" t="s">
        <v>608</v>
      </c>
      <c r="O1847" s="912"/>
      <c r="P1847" s="912"/>
      <c r="Q1847" s="913"/>
    </row>
    <row r="1848" spans="1:17">
      <c r="A1848" s="1124"/>
      <c r="B1848" s="1130"/>
      <c r="C1848" s="1155"/>
      <c r="D1848" s="948"/>
      <c r="E1848" s="946" t="s">
        <v>608</v>
      </c>
      <c r="F1848" s="901"/>
      <c r="G1848" s="901"/>
      <c r="H1848" s="902"/>
      <c r="I1848" s="906" t="s">
        <v>608</v>
      </c>
      <c r="J1848" s="937"/>
      <c r="K1848" s="907"/>
      <c r="L1848" s="907"/>
      <c r="M1848" s="908"/>
      <c r="N1848" s="932" t="s">
        <v>608</v>
      </c>
      <c r="O1848" s="912"/>
      <c r="P1848" s="912"/>
      <c r="Q1848" s="913"/>
    </row>
    <row r="1849" spans="1:17" ht="15.75" thickBot="1">
      <c r="A1849" s="1132"/>
      <c r="B1849" s="1134"/>
      <c r="C1849" s="1156"/>
      <c r="D1849" s="972"/>
      <c r="E1849" s="947" t="s">
        <v>608</v>
      </c>
      <c r="F1849" s="904"/>
      <c r="G1849" s="904"/>
      <c r="H1849" s="905"/>
      <c r="I1849" s="909" t="s">
        <v>608</v>
      </c>
      <c r="J1849" s="938"/>
      <c r="K1849" s="910"/>
      <c r="L1849" s="910"/>
      <c r="M1849" s="911"/>
      <c r="N1849" s="933" t="s">
        <v>608</v>
      </c>
      <c r="O1849" s="914"/>
      <c r="P1849" s="914"/>
      <c r="Q1849" s="915"/>
    </row>
    <row r="1850" spans="1:17" ht="22.5" customHeight="1" thickBot="1">
      <c r="A1850" s="1092"/>
      <c r="B1850" s="1163" t="s">
        <v>844</v>
      </c>
      <c r="C1850" s="1164"/>
      <c r="D1850" s="1093">
        <f>SUM(D1785:D1849)</f>
        <v>0</v>
      </c>
      <c r="E1850" s="1165"/>
      <c r="F1850" s="1166"/>
      <c r="G1850" s="1166"/>
      <c r="H1850" s="1166"/>
      <c r="I1850" s="1166"/>
      <c r="J1850" s="1166"/>
      <c r="K1850" s="1166"/>
      <c r="L1850" s="1166"/>
      <c r="M1850" s="1166"/>
      <c r="N1850" s="1166"/>
      <c r="O1850" s="1166"/>
      <c r="P1850" s="1166"/>
      <c r="Q1850" s="1167"/>
    </row>
    <row r="1851" spans="1:17">
      <c r="A1851" s="1037"/>
      <c r="B1851" s="1038"/>
      <c r="C1851" s="1038"/>
      <c r="D1851" s="1038"/>
      <c r="E1851" s="1039"/>
      <c r="F1851" s="1039"/>
      <c r="G1851" s="1039"/>
      <c r="H1851" s="1039"/>
      <c r="I1851" s="1040"/>
      <c r="J1851" s="1040"/>
      <c r="K1851" s="1040"/>
      <c r="L1851" s="1040"/>
      <c r="M1851" s="1040"/>
      <c r="N1851" s="1041"/>
      <c r="O1851" s="1041"/>
      <c r="P1851" s="1041"/>
      <c r="Q1851" s="1041"/>
    </row>
    <row r="1852" spans="1:17" ht="57" customHeight="1" thickBot="1">
      <c r="A1852" s="1139" t="s">
        <v>823</v>
      </c>
      <c r="B1852" s="1140"/>
      <c r="C1852" s="1141"/>
      <c r="D1852" s="1140"/>
      <c r="E1852" s="1140"/>
      <c r="F1852" s="1140"/>
      <c r="G1852" s="1140"/>
      <c r="H1852" s="1140"/>
      <c r="I1852" s="1140"/>
      <c r="J1852" s="1140"/>
      <c r="K1852" s="1140"/>
      <c r="L1852" s="1140"/>
      <c r="M1852" s="1140"/>
      <c r="N1852" s="1140"/>
      <c r="O1852" s="1140"/>
      <c r="P1852" s="1140"/>
      <c r="Q1852" s="1142"/>
    </row>
    <row r="1853" spans="1:17" ht="28.5" customHeight="1">
      <c r="A1853" s="1143" t="s">
        <v>569</v>
      </c>
      <c r="B1853" s="1145" t="s">
        <v>689</v>
      </c>
      <c r="C1853" s="1135" t="s">
        <v>607</v>
      </c>
      <c r="D1853" s="1135" t="s">
        <v>720</v>
      </c>
      <c r="E1853" s="1152" t="s">
        <v>690</v>
      </c>
      <c r="F1853" s="1150"/>
      <c r="G1853" s="1150"/>
      <c r="H1853" s="1151"/>
      <c r="I1853" s="1149" t="s">
        <v>692</v>
      </c>
      <c r="J1853" s="1152"/>
      <c r="K1853" s="1150"/>
      <c r="L1853" s="1150"/>
      <c r="M1853" s="1151"/>
      <c r="N1853" s="1152" t="s">
        <v>693</v>
      </c>
      <c r="O1853" s="1150"/>
      <c r="P1853" s="1150"/>
      <c r="Q1853" s="1151"/>
    </row>
    <row r="1854" spans="1:17" ht="90.75" customHeight="1" thickBot="1">
      <c r="A1854" s="1144"/>
      <c r="B1854" s="1146"/>
      <c r="C1854" s="1158"/>
      <c r="D1854" s="1136"/>
      <c r="E1854" s="944" t="s">
        <v>721</v>
      </c>
      <c r="F1854" s="924" t="s">
        <v>737</v>
      </c>
      <c r="G1854" s="924" t="s">
        <v>722</v>
      </c>
      <c r="H1854" s="929" t="s">
        <v>691</v>
      </c>
      <c r="I1854" s="934" t="s">
        <v>723</v>
      </c>
      <c r="J1854" s="925" t="s">
        <v>738</v>
      </c>
      <c r="K1854" s="925" t="s">
        <v>724</v>
      </c>
      <c r="L1854" s="925" t="s">
        <v>736</v>
      </c>
      <c r="M1854" s="935" t="s">
        <v>691</v>
      </c>
      <c r="N1854" s="930" t="s">
        <v>725</v>
      </c>
      <c r="O1854" s="926" t="s">
        <v>716</v>
      </c>
      <c r="P1854" s="926" t="s">
        <v>717</v>
      </c>
      <c r="Q1854" s="927" t="s">
        <v>694</v>
      </c>
    </row>
    <row r="1855" spans="1:17">
      <c r="A1855" s="1131">
        <v>1</v>
      </c>
      <c r="B1855" s="1133" t="s">
        <v>695</v>
      </c>
      <c r="C1855" s="1154" t="s">
        <v>822</v>
      </c>
      <c r="D1855" s="961"/>
      <c r="E1855" s="962" t="s">
        <v>608</v>
      </c>
      <c r="F1855" s="963"/>
      <c r="G1855" s="963"/>
      <c r="H1855" s="964">
        <f>G1855*F1855</f>
        <v>0</v>
      </c>
      <c r="I1855" s="965" t="s">
        <v>608</v>
      </c>
      <c r="J1855" s="966"/>
      <c r="K1855" s="967"/>
      <c r="L1855" s="967"/>
      <c r="M1855" s="968">
        <f>K1855*L1855</f>
        <v>0</v>
      </c>
      <c r="N1855" s="969" t="s">
        <v>608</v>
      </c>
      <c r="O1855" s="970"/>
      <c r="P1855" s="970"/>
      <c r="Q1855" s="971">
        <f>O1855*P1855</f>
        <v>0</v>
      </c>
    </row>
    <row r="1856" spans="1:17">
      <c r="A1856" s="1124"/>
      <c r="B1856" s="1130"/>
      <c r="C1856" s="1155"/>
      <c r="D1856" s="948"/>
      <c r="E1856" s="946" t="s">
        <v>608</v>
      </c>
      <c r="F1856" s="901"/>
      <c r="G1856" s="901"/>
      <c r="H1856" s="902"/>
      <c r="I1856" s="906" t="s">
        <v>608</v>
      </c>
      <c r="J1856" s="937"/>
      <c r="K1856" s="907"/>
      <c r="L1856" s="907"/>
      <c r="M1856" s="908"/>
      <c r="N1856" s="932" t="s">
        <v>608</v>
      </c>
      <c r="O1856" s="912"/>
      <c r="P1856" s="912"/>
      <c r="Q1856" s="913"/>
    </row>
    <row r="1857" spans="1:17">
      <c r="A1857" s="1124"/>
      <c r="B1857" s="1130"/>
      <c r="C1857" s="1155"/>
      <c r="D1857" s="948"/>
      <c r="E1857" s="946" t="s">
        <v>608</v>
      </c>
      <c r="F1857" s="901"/>
      <c r="G1857" s="901"/>
      <c r="H1857" s="902"/>
      <c r="I1857" s="906" t="s">
        <v>608</v>
      </c>
      <c r="J1857" s="937"/>
      <c r="K1857" s="907"/>
      <c r="L1857" s="907"/>
      <c r="M1857" s="908"/>
      <c r="N1857" s="932" t="s">
        <v>608</v>
      </c>
      <c r="O1857" s="912"/>
      <c r="P1857" s="912"/>
      <c r="Q1857" s="913"/>
    </row>
    <row r="1858" spans="1:17">
      <c r="A1858" s="1124"/>
      <c r="B1858" s="1130"/>
      <c r="C1858" s="1155"/>
      <c r="D1858" s="948"/>
      <c r="E1858" s="946" t="s">
        <v>608</v>
      </c>
      <c r="F1858" s="901"/>
      <c r="G1858" s="901"/>
      <c r="H1858" s="902"/>
      <c r="I1858" s="906" t="s">
        <v>608</v>
      </c>
      <c r="J1858" s="937"/>
      <c r="K1858" s="907"/>
      <c r="L1858" s="907"/>
      <c r="M1858" s="908"/>
      <c r="N1858" s="932" t="s">
        <v>608</v>
      </c>
      <c r="O1858" s="912"/>
      <c r="P1858" s="912"/>
      <c r="Q1858" s="913"/>
    </row>
    <row r="1859" spans="1:17" ht="15.75" thickBot="1">
      <c r="A1859" s="1132"/>
      <c r="B1859" s="1134"/>
      <c r="C1859" s="1155"/>
      <c r="D1859" s="972"/>
      <c r="E1859" s="947" t="s">
        <v>608</v>
      </c>
      <c r="F1859" s="904"/>
      <c r="G1859" s="904"/>
      <c r="H1859" s="905"/>
      <c r="I1859" s="909" t="s">
        <v>608</v>
      </c>
      <c r="J1859" s="938"/>
      <c r="K1859" s="910"/>
      <c r="L1859" s="910"/>
      <c r="M1859" s="911"/>
      <c r="N1859" s="933" t="s">
        <v>608</v>
      </c>
      <c r="O1859" s="914"/>
      <c r="P1859" s="914"/>
      <c r="Q1859" s="915"/>
    </row>
    <row r="1860" spans="1:17">
      <c r="A1860" s="1153">
        <v>3</v>
      </c>
      <c r="B1860" s="1133" t="s">
        <v>697</v>
      </c>
      <c r="C1860" s="1155"/>
      <c r="D1860" s="961"/>
      <c r="E1860" s="945" t="s">
        <v>608</v>
      </c>
      <c r="F1860" s="917"/>
      <c r="G1860" s="917"/>
      <c r="H1860" s="918"/>
      <c r="I1860" s="919" t="s">
        <v>608</v>
      </c>
      <c r="J1860" s="936"/>
      <c r="K1860" s="920"/>
      <c r="L1860" s="920"/>
      <c r="M1860" s="921"/>
      <c r="N1860" s="960" t="s">
        <v>608</v>
      </c>
      <c r="O1860" s="922"/>
      <c r="P1860" s="922"/>
      <c r="Q1860" s="923"/>
    </row>
    <row r="1861" spans="1:17">
      <c r="A1861" s="1124"/>
      <c r="B1861" s="1130"/>
      <c r="C1861" s="1155"/>
      <c r="D1861" s="948"/>
      <c r="E1861" s="946" t="s">
        <v>608</v>
      </c>
      <c r="F1861" s="901"/>
      <c r="G1861" s="901"/>
      <c r="H1861" s="902"/>
      <c r="I1861" s="906" t="s">
        <v>608</v>
      </c>
      <c r="J1861" s="937"/>
      <c r="K1861" s="907"/>
      <c r="L1861" s="907"/>
      <c r="M1861" s="908"/>
      <c r="N1861" s="932" t="s">
        <v>608</v>
      </c>
      <c r="O1861" s="912"/>
      <c r="P1861" s="912"/>
      <c r="Q1861" s="913"/>
    </row>
    <row r="1862" spans="1:17">
      <c r="A1862" s="1124"/>
      <c r="B1862" s="1130"/>
      <c r="C1862" s="1155"/>
      <c r="D1862" s="948"/>
      <c r="E1862" s="946" t="s">
        <v>608</v>
      </c>
      <c r="F1862" s="901"/>
      <c r="G1862" s="901"/>
      <c r="H1862" s="902"/>
      <c r="I1862" s="906" t="s">
        <v>608</v>
      </c>
      <c r="J1862" s="937"/>
      <c r="K1862" s="907"/>
      <c r="L1862" s="907"/>
      <c r="M1862" s="908"/>
      <c r="N1862" s="932" t="s">
        <v>608</v>
      </c>
      <c r="O1862" s="912"/>
      <c r="P1862" s="912"/>
      <c r="Q1862" s="913"/>
    </row>
    <row r="1863" spans="1:17">
      <c r="A1863" s="1124"/>
      <c r="B1863" s="1130"/>
      <c r="C1863" s="1155"/>
      <c r="D1863" s="948"/>
      <c r="E1863" s="946" t="s">
        <v>608</v>
      </c>
      <c r="F1863" s="901"/>
      <c r="G1863" s="901"/>
      <c r="H1863" s="902"/>
      <c r="I1863" s="906" t="s">
        <v>608</v>
      </c>
      <c r="J1863" s="937"/>
      <c r="K1863" s="907"/>
      <c r="L1863" s="907"/>
      <c r="M1863" s="908"/>
      <c r="N1863" s="932" t="s">
        <v>608</v>
      </c>
      <c r="O1863" s="912"/>
      <c r="P1863" s="912"/>
      <c r="Q1863" s="913"/>
    </row>
    <row r="1864" spans="1:17" ht="15.75" thickBot="1">
      <c r="A1864" s="1124"/>
      <c r="B1864" s="1134"/>
      <c r="C1864" s="1155"/>
      <c r="D1864" s="972"/>
      <c r="E1864" s="947" t="s">
        <v>608</v>
      </c>
      <c r="F1864" s="904"/>
      <c r="G1864" s="904"/>
      <c r="H1864" s="905"/>
      <c r="I1864" s="909" t="s">
        <v>608</v>
      </c>
      <c r="J1864" s="938"/>
      <c r="K1864" s="910"/>
      <c r="L1864" s="910"/>
      <c r="M1864" s="911"/>
      <c r="N1864" s="933" t="s">
        <v>608</v>
      </c>
      <c r="O1864" s="914"/>
      <c r="P1864" s="914"/>
      <c r="Q1864" s="915"/>
    </row>
    <row r="1865" spans="1:17">
      <c r="A1865" s="1124">
        <v>5</v>
      </c>
      <c r="B1865" s="1133" t="s">
        <v>699</v>
      </c>
      <c r="C1865" s="1155"/>
      <c r="D1865" s="961"/>
      <c r="E1865" s="946" t="s">
        <v>608</v>
      </c>
      <c r="F1865" s="901"/>
      <c r="G1865" s="901"/>
      <c r="H1865" s="902"/>
      <c r="I1865" s="906" t="s">
        <v>608</v>
      </c>
      <c r="J1865" s="937"/>
      <c r="K1865" s="907"/>
      <c r="L1865" s="907"/>
      <c r="M1865" s="908"/>
      <c r="N1865" s="932" t="s">
        <v>608</v>
      </c>
      <c r="O1865" s="912"/>
      <c r="P1865" s="912"/>
      <c r="Q1865" s="913"/>
    </row>
    <row r="1866" spans="1:17">
      <c r="A1866" s="1124"/>
      <c r="B1866" s="1130"/>
      <c r="C1866" s="1155"/>
      <c r="D1866" s="948"/>
      <c r="E1866" s="946"/>
      <c r="F1866" s="901"/>
      <c r="G1866" s="901"/>
      <c r="H1866" s="902"/>
      <c r="I1866" s="906" t="s">
        <v>608</v>
      </c>
      <c r="J1866" s="937"/>
      <c r="K1866" s="907"/>
      <c r="L1866" s="907"/>
      <c r="M1866" s="908"/>
      <c r="N1866" s="932" t="s">
        <v>608</v>
      </c>
      <c r="O1866" s="912"/>
      <c r="P1866" s="912"/>
      <c r="Q1866" s="913"/>
    </row>
    <row r="1867" spans="1:17">
      <c r="A1867" s="1124"/>
      <c r="B1867" s="1130"/>
      <c r="C1867" s="1155"/>
      <c r="D1867" s="948"/>
      <c r="E1867" s="946" t="s">
        <v>608</v>
      </c>
      <c r="F1867" s="901"/>
      <c r="G1867" s="901"/>
      <c r="H1867" s="902"/>
      <c r="I1867" s="906" t="s">
        <v>608</v>
      </c>
      <c r="J1867" s="937"/>
      <c r="K1867" s="907"/>
      <c r="L1867" s="907"/>
      <c r="M1867" s="908"/>
      <c r="N1867" s="932" t="s">
        <v>608</v>
      </c>
      <c r="O1867" s="912"/>
      <c r="P1867" s="912"/>
      <c r="Q1867" s="913"/>
    </row>
    <row r="1868" spans="1:17">
      <c r="A1868" s="1124"/>
      <c r="B1868" s="1130"/>
      <c r="C1868" s="1155"/>
      <c r="D1868" s="948"/>
      <c r="E1868" s="946" t="s">
        <v>608</v>
      </c>
      <c r="F1868" s="901"/>
      <c r="G1868" s="901"/>
      <c r="H1868" s="902"/>
      <c r="I1868" s="906" t="s">
        <v>608</v>
      </c>
      <c r="J1868" s="937"/>
      <c r="K1868" s="907"/>
      <c r="L1868" s="907"/>
      <c r="M1868" s="908"/>
      <c r="N1868" s="932" t="s">
        <v>608</v>
      </c>
      <c r="O1868" s="912"/>
      <c r="P1868" s="912"/>
      <c r="Q1868" s="913"/>
    </row>
    <row r="1869" spans="1:17" ht="15.75" thickBot="1">
      <c r="A1869" s="1124"/>
      <c r="B1869" s="1134"/>
      <c r="C1869" s="1155"/>
      <c r="D1869" s="972"/>
      <c r="E1869" s="947" t="s">
        <v>608</v>
      </c>
      <c r="F1869" s="904"/>
      <c r="G1869" s="904"/>
      <c r="H1869" s="905"/>
      <c r="I1869" s="909" t="s">
        <v>608</v>
      </c>
      <c r="J1869" s="938"/>
      <c r="K1869" s="910"/>
      <c r="L1869" s="910"/>
      <c r="M1869" s="911"/>
      <c r="N1869" s="933" t="s">
        <v>608</v>
      </c>
      <c r="O1869" s="914"/>
      <c r="P1869" s="914"/>
      <c r="Q1869" s="915"/>
    </row>
    <row r="1870" spans="1:17" ht="15" customHeight="1">
      <c r="A1870" s="1124">
        <v>8</v>
      </c>
      <c r="B1870" s="1133" t="s">
        <v>702</v>
      </c>
      <c r="C1870" s="1155"/>
      <c r="D1870" s="961"/>
      <c r="E1870" s="946" t="s">
        <v>608</v>
      </c>
      <c r="F1870" s="901"/>
      <c r="G1870" s="901"/>
      <c r="H1870" s="902"/>
      <c r="I1870" s="906" t="s">
        <v>608</v>
      </c>
      <c r="J1870" s="937"/>
      <c r="K1870" s="907"/>
      <c r="L1870" s="907"/>
      <c r="M1870" s="908"/>
      <c r="N1870" s="932" t="s">
        <v>608</v>
      </c>
      <c r="O1870" s="912"/>
      <c r="P1870" s="912"/>
      <c r="Q1870" s="913"/>
    </row>
    <row r="1871" spans="1:17">
      <c r="A1871" s="1124"/>
      <c r="B1871" s="1130"/>
      <c r="C1871" s="1155"/>
      <c r="D1871" s="948"/>
      <c r="E1871" s="946" t="s">
        <v>608</v>
      </c>
      <c r="F1871" s="901"/>
      <c r="G1871" s="901"/>
      <c r="H1871" s="902"/>
      <c r="I1871" s="906" t="s">
        <v>608</v>
      </c>
      <c r="J1871" s="937"/>
      <c r="K1871" s="907"/>
      <c r="L1871" s="907"/>
      <c r="M1871" s="908"/>
      <c r="N1871" s="932" t="s">
        <v>608</v>
      </c>
      <c r="O1871" s="912"/>
      <c r="P1871" s="912"/>
      <c r="Q1871" s="913"/>
    </row>
    <row r="1872" spans="1:17">
      <c r="A1872" s="1124"/>
      <c r="B1872" s="1130"/>
      <c r="C1872" s="1155"/>
      <c r="D1872" s="948"/>
      <c r="E1872" s="946" t="s">
        <v>608</v>
      </c>
      <c r="F1872" s="901"/>
      <c r="G1872" s="901"/>
      <c r="H1872" s="902"/>
      <c r="I1872" s="906" t="s">
        <v>608</v>
      </c>
      <c r="J1872" s="937"/>
      <c r="K1872" s="907"/>
      <c r="L1872" s="907"/>
      <c r="M1872" s="908"/>
      <c r="N1872" s="932" t="s">
        <v>608</v>
      </c>
      <c r="O1872" s="912"/>
      <c r="P1872" s="912"/>
      <c r="Q1872" s="913"/>
    </row>
    <row r="1873" spans="1:17">
      <c r="A1873" s="1124"/>
      <c r="B1873" s="1130"/>
      <c r="C1873" s="1155"/>
      <c r="D1873" s="948"/>
      <c r="E1873" s="946" t="s">
        <v>608</v>
      </c>
      <c r="F1873" s="901"/>
      <c r="G1873" s="901"/>
      <c r="H1873" s="902"/>
      <c r="I1873" s="906" t="s">
        <v>608</v>
      </c>
      <c r="J1873" s="937"/>
      <c r="K1873" s="907"/>
      <c r="L1873" s="907"/>
      <c r="M1873" s="908"/>
      <c r="N1873" s="932" t="s">
        <v>608</v>
      </c>
      <c r="O1873" s="912"/>
      <c r="P1873" s="912"/>
      <c r="Q1873" s="913"/>
    </row>
    <row r="1874" spans="1:17" ht="15.75" thickBot="1">
      <c r="A1874" s="1124"/>
      <c r="B1874" s="1134"/>
      <c r="C1874" s="1155"/>
      <c r="D1874" s="972"/>
      <c r="E1874" s="947" t="s">
        <v>608</v>
      </c>
      <c r="F1874" s="904"/>
      <c r="G1874" s="904"/>
      <c r="H1874" s="905"/>
      <c r="I1874" s="909" t="s">
        <v>608</v>
      </c>
      <c r="J1874" s="938"/>
      <c r="K1874" s="910"/>
      <c r="L1874" s="910"/>
      <c r="M1874" s="911"/>
      <c r="N1874" s="933" t="s">
        <v>608</v>
      </c>
      <c r="O1874" s="914"/>
      <c r="P1874" s="914"/>
      <c r="Q1874" s="915"/>
    </row>
    <row r="1875" spans="1:17" ht="15" customHeight="1">
      <c r="A1875" s="1128">
        <v>9</v>
      </c>
      <c r="B1875" s="1133" t="s">
        <v>703</v>
      </c>
      <c r="C1875" s="1155"/>
      <c r="D1875" s="961"/>
      <c r="E1875" s="946" t="s">
        <v>608</v>
      </c>
      <c r="F1875" s="901"/>
      <c r="G1875" s="901"/>
      <c r="H1875" s="902"/>
      <c r="I1875" s="906" t="s">
        <v>608</v>
      </c>
      <c r="J1875" s="937"/>
      <c r="K1875" s="907"/>
      <c r="L1875" s="907"/>
      <c r="M1875" s="908"/>
      <c r="N1875" s="932" t="s">
        <v>608</v>
      </c>
      <c r="O1875" s="912"/>
      <c r="P1875" s="912"/>
      <c r="Q1875" s="913"/>
    </row>
    <row r="1876" spans="1:17">
      <c r="A1876" s="1157"/>
      <c r="B1876" s="1130"/>
      <c r="C1876" s="1155"/>
      <c r="D1876" s="948"/>
      <c r="E1876" s="946" t="s">
        <v>608</v>
      </c>
      <c r="F1876" s="901"/>
      <c r="G1876" s="901"/>
      <c r="H1876" s="902"/>
      <c r="I1876" s="906" t="s">
        <v>608</v>
      </c>
      <c r="J1876" s="937"/>
      <c r="K1876" s="907"/>
      <c r="L1876" s="907"/>
      <c r="M1876" s="908"/>
      <c r="N1876" s="932" t="s">
        <v>608</v>
      </c>
      <c r="O1876" s="912"/>
      <c r="P1876" s="912"/>
      <c r="Q1876" s="913"/>
    </row>
    <row r="1877" spans="1:17">
      <c r="A1877" s="1157"/>
      <c r="B1877" s="1130"/>
      <c r="C1877" s="1155"/>
      <c r="D1877" s="948"/>
      <c r="E1877" s="946" t="s">
        <v>608</v>
      </c>
      <c r="F1877" s="901"/>
      <c r="G1877" s="901"/>
      <c r="H1877" s="902"/>
      <c r="I1877" s="906" t="s">
        <v>608</v>
      </c>
      <c r="J1877" s="937"/>
      <c r="K1877" s="907"/>
      <c r="L1877" s="907"/>
      <c r="M1877" s="908"/>
      <c r="N1877" s="932" t="s">
        <v>608</v>
      </c>
      <c r="O1877" s="912"/>
      <c r="P1877" s="912"/>
      <c r="Q1877" s="913"/>
    </row>
    <row r="1878" spans="1:17">
      <c r="A1878" s="1157"/>
      <c r="B1878" s="1130"/>
      <c r="C1878" s="1155"/>
      <c r="D1878" s="948"/>
      <c r="E1878" s="946" t="s">
        <v>608</v>
      </c>
      <c r="F1878" s="901"/>
      <c r="G1878" s="901"/>
      <c r="H1878" s="902"/>
      <c r="I1878" s="906" t="s">
        <v>608</v>
      </c>
      <c r="J1878" s="937"/>
      <c r="K1878" s="907"/>
      <c r="L1878" s="907"/>
      <c r="M1878" s="908"/>
      <c r="N1878" s="932" t="s">
        <v>608</v>
      </c>
      <c r="O1878" s="912"/>
      <c r="P1878" s="912"/>
      <c r="Q1878" s="913"/>
    </row>
    <row r="1879" spans="1:17" ht="15.75" thickBot="1">
      <c r="A1879" s="1153"/>
      <c r="B1879" s="1134"/>
      <c r="C1879" s="1155"/>
      <c r="D1879" s="972"/>
      <c r="E1879" s="947" t="s">
        <v>608</v>
      </c>
      <c r="F1879" s="904"/>
      <c r="G1879" s="904"/>
      <c r="H1879" s="905"/>
      <c r="I1879" s="909" t="s">
        <v>608</v>
      </c>
      <c r="J1879" s="938"/>
      <c r="K1879" s="910"/>
      <c r="L1879" s="910"/>
      <c r="M1879" s="911"/>
      <c r="N1879" s="933" t="s">
        <v>608</v>
      </c>
      <c r="O1879" s="914"/>
      <c r="P1879" s="914"/>
      <c r="Q1879" s="915"/>
    </row>
    <row r="1880" spans="1:17" ht="15" customHeight="1">
      <c r="A1880" s="1128">
        <v>10</v>
      </c>
      <c r="B1880" s="1133" t="s">
        <v>704</v>
      </c>
      <c r="C1880" s="1155"/>
      <c r="D1880" s="961"/>
      <c r="E1880" s="946" t="s">
        <v>608</v>
      </c>
      <c r="F1880" s="901"/>
      <c r="G1880" s="901"/>
      <c r="H1880" s="902"/>
      <c r="I1880" s="906" t="s">
        <v>608</v>
      </c>
      <c r="J1880" s="937"/>
      <c r="K1880" s="907"/>
      <c r="L1880" s="907"/>
      <c r="M1880" s="908"/>
      <c r="N1880" s="932" t="s">
        <v>608</v>
      </c>
      <c r="O1880" s="912"/>
      <c r="P1880" s="912"/>
      <c r="Q1880" s="913"/>
    </row>
    <row r="1881" spans="1:17">
      <c r="A1881" s="1157"/>
      <c r="B1881" s="1130"/>
      <c r="C1881" s="1155"/>
      <c r="D1881" s="948"/>
      <c r="E1881" s="946"/>
      <c r="F1881" s="901"/>
      <c r="G1881" s="901"/>
      <c r="H1881" s="902"/>
      <c r="I1881" s="906" t="s">
        <v>608</v>
      </c>
      <c r="J1881" s="937"/>
      <c r="K1881" s="907"/>
      <c r="L1881" s="907"/>
      <c r="M1881" s="908"/>
      <c r="N1881" s="932" t="s">
        <v>608</v>
      </c>
      <c r="O1881" s="912"/>
      <c r="P1881" s="912"/>
      <c r="Q1881" s="913"/>
    </row>
    <row r="1882" spans="1:17">
      <c r="A1882" s="1157"/>
      <c r="B1882" s="1130"/>
      <c r="C1882" s="1155"/>
      <c r="D1882" s="948"/>
      <c r="E1882" s="946" t="s">
        <v>608</v>
      </c>
      <c r="F1882" s="901"/>
      <c r="G1882" s="901"/>
      <c r="H1882" s="902"/>
      <c r="I1882" s="906" t="s">
        <v>608</v>
      </c>
      <c r="J1882" s="937"/>
      <c r="K1882" s="907"/>
      <c r="L1882" s="907"/>
      <c r="M1882" s="908"/>
      <c r="N1882" s="932" t="s">
        <v>608</v>
      </c>
      <c r="O1882" s="912"/>
      <c r="P1882" s="912"/>
      <c r="Q1882" s="913"/>
    </row>
    <row r="1883" spans="1:17">
      <c r="A1883" s="1157"/>
      <c r="B1883" s="1130"/>
      <c r="C1883" s="1155"/>
      <c r="D1883" s="948"/>
      <c r="E1883" s="946" t="s">
        <v>608</v>
      </c>
      <c r="F1883" s="901"/>
      <c r="G1883" s="901"/>
      <c r="H1883" s="902"/>
      <c r="I1883" s="906" t="s">
        <v>608</v>
      </c>
      <c r="J1883" s="937"/>
      <c r="K1883" s="907"/>
      <c r="L1883" s="907"/>
      <c r="M1883" s="908"/>
      <c r="N1883" s="932" t="s">
        <v>608</v>
      </c>
      <c r="O1883" s="912"/>
      <c r="P1883" s="912"/>
      <c r="Q1883" s="913"/>
    </row>
    <row r="1884" spans="1:17" ht="15.75" thickBot="1">
      <c r="A1884" s="1153"/>
      <c r="B1884" s="1134"/>
      <c r="C1884" s="1155"/>
      <c r="D1884" s="972"/>
      <c r="E1884" s="947" t="s">
        <v>608</v>
      </c>
      <c r="F1884" s="904"/>
      <c r="G1884" s="904"/>
      <c r="H1884" s="905"/>
      <c r="I1884" s="909" t="s">
        <v>608</v>
      </c>
      <c r="J1884" s="938"/>
      <c r="K1884" s="910"/>
      <c r="L1884" s="910"/>
      <c r="M1884" s="911"/>
      <c r="N1884" s="933" t="s">
        <v>608</v>
      </c>
      <c r="O1884" s="914"/>
      <c r="P1884" s="914"/>
      <c r="Q1884" s="915"/>
    </row>
    <row r="1885" spans="1:17" ht="15" customHeight="1">
      <c r="A1885" s="1128">
        <v>11</v>
      </c>
      <c r="B1885" s="1133" t="s">
        <v>705</v>
      </c>
      <c r="C1885" s="1155"/>
      <c r="D1885" s="961"/>
      <c r="E1885" s="946" t="s">
        <v>608</v>
      </c>
      <c r="F1885" s="901"/>
      <c r="G1885" s="901"/>
      <c r="H1885" s="902"/>
      <c r="I1885" s="906" t="s">
        <v>608</v>
      </c>
      <c r="J1885" s="937"/>
      <c r="K1885" s="907"/>
      <c r="L1885" s="907"/>
      <c r="M1885" s="908"/>
      <c r="N1885" s="932" t="s">
        <v>608</v>
      </c>
      <c r="O1885" s="912"/>
      <c r="P1885" s="912"/>
      <c r="Q1885" s="913"/>
    </row>
    <row r="1886" spans="1:17">
      <c r="A1886" s="1157"/>
      <c r="B1886" s="1130"/>
      <c r="C1886" s="1155"/>
      <c r="D1886" s="948"/>
      <c r="E1886" s="946"/>
      <c r="F1886" s="901"/>
      <c r="G1886" s="901"/>
      <c r="H1886" s="902"/>
      <c r="I1886" s="906" t="s">
        <v>608</v>
      </c>
      <c r="J1886" s="937"/>
      <c r="K1886" s="907"/>
      <c r="L1886" s="907"/>
      <c r="M1886" s="908"/>
      <c r="N1886" s="932" t="s">
        <v>608</v>
      </c>
      <c r="O1886" s="912"/>
      <c r="P1886" s="912"/>
      <c r="Q1886" s="913"/>
    </row>
    <row r="1887" spans="1:17">
      <c r="A1887" s="1157"/>
      <c r="B1887" s="1130"/>
      <c r="C1887" s="1155"/>
      <c r="D1887" s="948"/>
      <c r="E1887" s="946" t="s">
        <v>608</v>
      </c>
      <c r="F1887" s="901"/>
      <c r="G1887" s="901"/>
      <c r="H1887" s="902"/>
      <c r="I1887" s="906" t="s">
        <v>608</v>
      </c>
      <c r="J1887" s="937"/>
      <c r="K1887" s="907"/>
      <c r="L1887" s="907"/>
      <c r="M1887" s="908"/>
      <c r="N1887" s="932" t="s">
        <v>608</v>
      </c>
      <c r="O1887" s="912"/>
      <c r="P1887" s="912"/>
      <c r="Q1887" s="913"/>
    </row>
    <row r="1888" spans="1:17">
      <c r="A1888" s="1157"/>
      <c r="B1888" s="1130"/>
      <c r="C1888" s="1155"/>
      <c r="D1888" s="948"/>
      <c r="E1888" s="946" t="s">
        <v>608</v>
      </c>
      <c r="F1888" s="901"/>
      <c r="G1888" s="901"/>
      <c r="H1888" s="902"/>
      <c r="I1888" s="906" t="s">
        <v>608</v>
      </c>
      <c r="J1888" s="937"/>
      <c r="K1888" s="907"/>
      <c r="L1888" s="907"/>
      <c r="M1888" s="908"/>
      <c r="N1888" s="932" t="s">
        <v>608</v>
      </c>
      <c r="O1888" s="912"/>
      <c r="P1888" s="912"/>
      <c r="Q1888" s="913"/>
    </row>
    <row r="1889" spans="1:17" ht="15.75" thickBot="1">
      <c r="A1889" s="1153"/>
      <c r="B1889" s="1134"/>
      <c r="C1889" s="1155"/>
      <c r="D1889" s="972"/>
      <c r="E1889" s="947" t="s">
        <v>608</v>
      </c>
      <c r="F1889" s="904"/>
      <c r="G1889" s="904"/>
      <c r="H1889" s="905"/>
      <c r="I1889" s="909" t="s">
        <v>608</v>
      </c>
      <c r="J1889" s="938"/>
      <c r="K1889" s="910"/>
      <c r="L1889" s="910"/>
      <c r="M1889" s="911"/>
      <c r="N1889" s="933" t="s">
        <v>608</v>
      </c>
      <c r="O1889" s="914"/>
      <c r="P1889" s="914"/>
      <c r="Q1889" s="915"/>
    </row>
    <row r="1890" spans="1:17" ht="15" customHeight="1">
      <c r="A1890" s="1128">
        <v>13</v>
      </c>
      <c r="B1890" s="1133" t="s">
        <v>707</v>
      </c>
      <c r="C1890" s="1155"/>
      <c r="D1890" s="961"/>
      <c r="E1890" s="946" t="s">
        <v>608</v>
      </c>
      <c r="F1890" s="901"/>
      <c r="G1890" s="901"/>
      <c r="H1890" s="902"/>
      <c r="I1890" s="906" t="s">
        <v>608</v>
      </c>
      <c r="J1890" s="937"/>
      <c r="K1890" s="907"/>
      <c r="L1890" s="907"/>
      <c r="M1890" s="908"/>
      <c r="N1890" s="932" t="s">
        <v>608</v>
      </c>
      <c r="O1890" s="912"/>
      <c r="P1890" s="912"/>
      <c r="Q1890" s="913"/>
    </row>
    <row r="1891" spans="1:17">
      <c r="A1891" s="1157"/>
      <c r="B1891" s="1130"/>
      <c r="C1891" s="1155"/>
      <c r="D1891" s="948"/>
      <c r="E1891" s="946"/>
      <c r="F1891" s="901"/>
      <c r="G1891" s="901"/>
      <c r="H1891" s="902"/>
      <c r="I1891" s="906" t="s">
        <v>608</v>
      </c>
      <c r="J1891" s="937"/>
      <c r="K1891" s="907"/>
      <c r="L1891" s="907"/>
      <c r="M1891" s="908"/>
      <c r="N1891" s="932" t="s">
        <v>608</v>
      </c>
      <c r="O1891" s="912"/>
      <c r="P1891" s="912"/>
      <c r="Q1891" s="913"/>
    </row>
    <row r="1892" spans="1:17">
      <c r="A1892" s="1157"/>
      <c r="B1892" s="1130"/>
      <c r="C1892" s="1155"/>
      <c r="D1892" s="948"/>
      <c r="E1892" s="946" t="s">
        <v>608</v>
      </c>
      <c r="F1892" s="901"/>
      <c r="G1892" s="901"/>
      <c r="H1892" s="902"/>
      <c r="I1892" s="906" t="s">
        <v>608</v>
      </c>
      <c r="J1892" s="937"/>
      <c r="K1892" s="907"/>
      <c r="L1892" s="907"/>
      <c r="M1892" s="908"/>
      <c r="N1892" s="932" t="s">
        <v>608</v>
      </c>
      <c r="O1892" s="912"/>
      <c r="P1892" s="912"/>
      <c r="Q1892" s="913"/>
    </row>
    <row r="1893" spans="1:17">
      <c r="A1893" s="1157"/>
      <c r="B1893" s="1130"/>
      <c r="C1893" s="1155"/>
      <c r="D1893" s="948"/>
      <c r="E1893" s="946" t="s">
        <v>608</v>
      </c>
      <c r="F1893" s="901"/>
      <c r="G1893" s="901"/>
      <c r="H1893" s="902"/>
      <c r="I1893" s="906" t="s">
        <v>608</v>
      </c>
      <c r="J1893" s="937"/>
      <c r="K1893" s="907"/>
      <c r="L1893" s="907"/>
      <c r="M1893" s="908"/>
      <c r="N1893" s="932" t="s">
        <v>608</v>
      </c>
      <c r="O1893" s="912"/>
      <c r="P1893" s="912"/>
      <c r="Q1893" s="913"/>
    </row>
    <row r="1894" spans="1:17" ht="15.75" thickBot="1">
      <c r="A1894" s="1153"/>
      <c r="B1894" s="1134"/>
      <c r="C1894" s="1155"/>
      <c r="D1894" s="972"/>
      <c r="E1894" s="947" t="s">
        <v>608</v>
      </c>
      <c r="F1894" s="904"/>
      <c r="G1894" s="904"/>
      <c r="H1894" s="905"/>
      <c r="I1894" s="909" t="s">
        <v>608</v>
      </c>
      <c r="J1894" s="938"/>
      <c r="K1894" s="910"/>
      <c r="L1894" s="910"/>
      <c r="M1894" s="911"/>
      <c r="N1894" s="933" t="s">
        <v>608</v>
      </c>
      <c r="O1894" s="914"/>
      <c r="P1894" s="914"/>
      <c r="Q1894" s="915"/>
    </row>
    <row r="1895" spans="1:17" ht="15" customHeight="1">
      <c r="A1895" s="1128">
        <v>14</v>
      </c>
      <c r="B1895" s="1133" t="s">
        <v>708</v>
      </c>
      <c r="C1895" s="1155"/>
      <c r="D1895" s="961"/>
      <c r="E1895" s="946" t="s">
        <v>608</v>
      </c>
      <c r="F1895" s="901"/>
      <c r="G1895" s="901"/>
      <c r="H1895" s="902"/>
      <c r="I1895" s="906" t="s">
        <v>608</v>
      </c>
      <c r="J1895" s="937"/>
      <c r="K1895" s="907"/>
      <c r="L1895" s="907"/>
      <c r="M1895" s="908"/>
      <c r="N1895" s="932" t="s">
        <v>608</v>
      </c>
      <c r="O1895" s="912"/>
      <c r="P1895" s="912"/>
      <c r="Q1895" s="913"/>
    </row>
    <row r="1896" spans="1:17">
      <c r="A1896" s="1157"/>
      <c r="B1896" s="1130"/>
      <c r="C1896" s="1155"/>
      <c r="D1896" s="948"/>
      <c r="E1896" s="946"/>
      <c r="F1896" s="901"/>
      <c r="G1896" s="901"/>
      <c r="H1896" s="902"/>
      <c r="I1896" s="906" t="s">
        <v>608</v>
      </c>
      <c r="J1896" s="937"/>
      <c r="K1896" s="907"/>
      <c r="L1896" s="907"/>
      <c r="M1896" s="908"/>
      <c r="N1896" s="932" t="s">
        <v>608</v>
      </c>
      <c r="O1896" s="912"/>
      <c r="P1896" s="912"/>
      <c r="Q1896" s="913"/>
    </row>
    <row r="1897" spans="1:17">
      <c r="A1897" s="1157"/>
      <c r="B1897" s="1130"/>
      <c r="C1897" s="1155"/>
      <c r="D1897" s="948"/>
      <c r="E1897" s="946" t="s">
        <v>608</v>
      </c>
      <c r="F1897" s="901"/>
      <c r="G1897" s="901"/>
      <c r="H1897" s="902"/>
      <c r="I1897" s="906" t="s">
        <v>608</v>
      </c>
      <c r="J1897" s="937"/>
      <c r="K1897" s="907"/>
      <c r="L1897" s="907"/>
      <c r="M1897" s="908"/>
      <c r="N1897" s="932" t="s">
        <v>608</v>
      </c>
      <c r="O1897" s="912"/>
      <c r="P1897" s="912"/>
      <c r="Q1897" s="913"/>
    </row>
    <row r="1898" spans="1:17">
      <c r="A1898" s="1157"/>
      <c r="B1898" s="1130"/>
      <c r="C1898" s="1155"/>
      <c r="D1898" s="948"/>
      <c r="E1898" s="946" t="s">
        <v>608</v>
      </c>
      <c r="F1898" s="901"/>
      <c r="G1898" s="901"/>
      <c r="H1898" s="902"/>
      <c r="I1898" s="906" t="s">
        <v>608</v>
      </c>
      <c r="J1898" s="937"/>
      <c r="K1898" s="907"/>
      <c r="L1898" s="907"/>
      <c r="M1898" s="908"/>
      <c r="N1898" s="932" t="s">
        <v>608</v>
      </c>
      <c r="O1898" s="912"/>
      <c r="P1898" s="912"/>
      <c r="Q1898" s="913"/>
    </row>
    <row r="1899" spans="1:17" ht="15.75" thickBot="1">
      <c r="A1899" s="1153"/>
      <c r="B1899" s="1134"/>
      <c r="C1899" s="1155"/>
      <c r="D1899" s="972"/>
      <c r="E1899" s="947" t="s">
        <v>608</v>
      </c>
      <c r="F1899" s="904"/>
      <c r="G1899" s="904"/>
      <c r="H1899" s="905"/>
      <c r="I1899" s="909" t="s">
        <v>608</v>
      </c>
      <c r="J1899" s="938"/>
      <c r="K1899" s="910"/>
      <c r="L1899" s="910"/>
      <c r="M1899" s="911"/>
      <c r="N1899" s="933" t="s">
        <v>608</v>
      </c>
      <c r="O1899" s="914"/>
      <c r="P1899" s="914"/>
      <c r="Q1899" s="915"/>
    </row>
    <row r="1900" spans="1:17" ht="15" customHeight="1">
      <c r="A1900" s="1128">
        <v>15</v>
      </c>
      <c r="B1900" s="1133" t="s">
        <v>709</v>
      </c>
      <c r="C1900" s="1155"/>
      <c r="D1900" s="961"/>
      <c r="E1900" s="946" t="s">
        <v>608</v>
      </c>
      <c r="F1900" s="901"/>
      <c r="G1900" s="901"/>
      <c r="H1900" s="902"/>
      <c r="I1900" s="906" t="s">
        <v>608</v>
      </c>
      <c r="J1900" s="937"/>
      <c r="K1900" s="907"/>
      <c r="L1900" s="907"/>
      <c r="M1900" s="908"/>
      <c r="N1900" s="932" t="s">
        <v>608</v>
      </c>
      <c r="O1900" s="912"/>
      <c r="P1900" s="912"/>
      <c r="Q1900" s="913"/>
    </row>
    <row r="1901" spans="1:17">
      <c r="A1901" s="1157"/>
      <c r="B1901" s="1130"/>
      <c r="C1901" s="1155"/>
      <c r="D1901" s="948"/>
      <c r="E1901" s="946"/>
      <c r="F1901" s="901"/>
      <c r="G1901" s="901"/>
      <c r="H1901" s="902"/>
      <c r="I1901" s="906" t="s">
        <v>608</v>
      </c>
      <c r="J1901" s="937"/>
      <c r="K1901" s="907"/>
      <c r="L1901" s="907"/>
      <c r="M1901" s="908"/>
      <c r="N1901" s="932" t="s">
        <v>608</v>
      </c>
      <c r="O1901" s="912"/>
      <c r="P1901" s="912"/>
      <c r="Q1901" s="913"/>
    </row>
    <row r="1902" spans="1:17">
      <c r="A1902" s="1157"/>
      <c r="B1902" s="1130"/>
      <c r="C1902" s="1155"/>
      <c r="D1902" s="948"/>
      <c r="E1902" s="946" t="s">
        <v>608</v>
      </c>
      <c r="F1902" s="901"/>
      <c r="G1902" s="901"/>
      <c r="H1902" s="902"/>
      <c r="I1902" s="906" t="s">
        <v>608</v>
      </c>
      <c r="J1902" s="937"/>
      <c r="K1902" s="907"/>
      <c r="L1902" s="907"/>
      <c r="M1902" s="908"/>
      <c r="N1902" s="932" t="s">
        <v>608</v>
      </c>
      <c r="O1902" s="912"/>
      <c r="P1902" s="912"/>
      <c r="Q1902" s="913"/>
    </row>
    <row r="1903" spans="1:17">
      <c r="A1903" s="1157"/>
      <c r="B1903" s="1130"/>
      <c r="C1903" s="1155"/>
      <c r="D1903" s="948"/>
      <c r="E1903" s="946" t="s">
        <v>608</v>
      </c>
      <c r="F1903" s="901"/>
      <c r="G1903" s="901"/>
      <c r="H1903" s="902"/>
      <c r="I1903" s="906" t="s">
        <v>608</v>
      </c>
      <c r="J1903" s="937"/>
      <c r="K1903" s="907"/>
      <c r="L1903" s="907"/>
      <c r="M1903" s="908"/>
      <c r="N1903" s="932" t="s">
        <v>608</v>
      </c>
      <c r="O1903" s="912"/>
      <c r="P1903" s="912"/>
      <c r="Q1903" s="913"/>
    </row>
    <row r="1904" spans="1:17" ht="15.75" thickBot="1">
      <c r="A1904" s="1153"/>
      <c r="B1904" s="1134"/>
      <c r="C1904" s="1155"/>
      <c r="D1904" s="972"/>
      <c r="E1904" s="947" t="s">
        <v>608</v>
      </c>
      <c r="F1904" s="904"/>
      <c r="G1904" s="904"/>
      <c r="H1904" s="905"/>
      <c r="I1904" s="909" t="s">
        <v>608</v>
      </c>
      <c r="J1904" s="938"/>
      <c r="K1904" s="910"/>
      <c r="L1904" s="910"/>
      <c r="M1904" s="911"/>
      <c r="N1904" s="933" t="s">
        <v>608</v>
      </c>
      <c r="O1904" s="914"/>
      <c r="P1904" s="914"/>
      <c r="Q1904" s="915"/>
    </row>
    <row r="1905" spans="1:17" ht="15" customHeight="1">
      <c r="A1905" s="1128">
        <v>16</v>
      </c>
      <c r="B1905" s="1133" t="s">
        <v>710</v>
      </c>
      <c r="C1905" s="1155"/>
      <c r="D1905" s="961"/>
      <c r="E1905" s="946" t="s">
        <v>608</v>
      </c>
      <c r="F1905" s="901"/>
      <c r="G1905" s="901"/>
      <c r="H1905" s="902"/>
      <c r="I1905" s="906" t="s">
        <v>608</v>
      </c>
      <c r="J1905" s="937"/>
      <c r="K1905" s="907"/>
      <c r="L1905" s="907"/>
      <c r="M1905" s="908"/>
      <c r="N1905" s="932" t="s">
        <v>608</v>
      </c>
      <c r="O1905" s="912"/>
      <c r="P1905" s="912"/>
      <c r="Q1905" s="913"/>
    </row>
    <row r="1906" spans="1:17">
      <c r="A1906" s="1157"/>
      <c r="B1906" s="1130"/>
      <c r="C1906" s="1155"/>
      <c r="D1906" s="948"/>
      <c r="E1906" s="946"/>
      <c r="F1906" s="901"/>
      <c r="G1906" s="901"/>
      <c r="H1906" s="902"/>
      <c r="I1906" s="906" t="s">
        <v>608</v>
      </c>
      <c r="J1906" s="937"/>
      <c r="K1906" s="907"/>
      <c r="L1906" s="907"/>
      <c r="M1906" s="908"/>
      <c r="N1906" s="932" t="s">
        <v>608</v>
      </c>
      <c r="O1906" s="912"/>
      <c r="P1906" s="912"/>
      <c r="Q1906" s="913"/>
    </row>
    <row r="1907" spans="1:17">
      <c r="A1907" s="1157"/>
      <c r="B1907" s="1130"/>
      <c r="C1907" s="1155"/>
      <c r="D1907" s="948"/>
      <c r="E1907" s="946" t="s">
        <v>608</v>
      </c>
      <c r="F1907" s="901"/>
      <c r="G1907" s="901"/>
      <c r="H1907" s="902"/>
      <c r="I1907" s="906" t="s">
        <v>608</v>
      </c>
      <c r="J1907" s="937"/>
      <c r="K1907" s="907"/>
      <c r="L1907" s="907"/>
      <c r="M1907" s="908"/>
      <c r="N1907" s="932" t="s">
        <v>608</v>
      </c>
      <c r="O1907" s="912"/>
      <c r="P1907" s="912"/>
      <c r="Q1907" s="913"/>
    </row>
    <row r="1908" spans="1:17">
      <c r="A1908" s="1157"/>
      <c r="B1908" s="1130"/>
      <c r="C1908" s="1155"/>
      <c r="D1908" s="948"/>
      <c r="E1908" s="946" t="s">
        <v>608</v>
      </c>
      <c r="F1908" s="901"/>
      <c r="G1908" s="901"/>
      <c r="H1908" s="902"/>
      <c r="I1908" s="906" t="s">
        <v>608</v>
      </c>
      <c r="J1908" s="937"/>
      <c r="K1908" s="907"/>
      <c r="L1908" s="907"/>
      <c r="M1908" s="908"/>
      <c r="N1908" s="932" t="s">
        <v>608</v>
      </c>
      <c r="O1908" s="912"/>
      <c r="P1908" s="912"/>
      <c r="Q1908" s="913"/>
    </row>
    <row r="1909" spans="1:17" ht="15.75" thickBot="1">
      <c r="A1909" s="1153"/>
      <c r="B1909" s="1134"/>
      <c r="C1909" s="1155"/>
      <c r="D1909" s="972"/>
      <c r="E1909" s="947" t="s">
        <v>608</v>
      </c>
      <c r="F1909" s="904"/>
      <c r="G1909" s="904"/>
      <c r="H1909" s="905"/>
      <c r="I1909" s="909" t="s">
        <v>608</v>
      </c>
      <c r="J1909" s="938"/>
      <c r="K1909" s="910"/>
      <c r="L1909" s="910"/>
      <c r="M1909" s="911"/>
      <c r="N1909" s="933" t="s">
        <v>608</v>
      </c>
      <c r="O1909" s="914"/>
      <c r="P1909" s="914"/>
      <c r="Q1909" s="915"/>
    </row>
    <row r="1910" spans="1:17" ht="15" customHeight="1">
      <c r="A1910" s="1128">
        <v>18</v>
      </c>
      <c r="B1910" s="1133" t="s">
        <v>712</v>
      </c>
      <c r="C1910" s="1155"/>
      <c r="D1910" s="961"/>
      <c r="E1910" s="946" t="s">
        <v>608</v>
      </c>
      <c r="F1910" s="901"/>
      <c r="G1910" s="901"/>
      <c r="H1910" s="902"/>
      <c r="I1910" s="906" t="s">
        <v>608</v>
      </c>
      <c r="J1910" s="937"/>
      <c r="K1910" s="907"/>
      <c r="L1910" s="907"/>
      <c r="M1910" s="908"/>
      <c r="N1910" s="932" t="s">
        <v>608</v>
      </c>
      <c r="O1910" s="912"/>
      <c r="P1910" s="912"/>
      <c r="Q1910" s="913"/>
    </row>
    <row r="1911" spans="1:17">
      <c r="A1911" s="1157"/>
      <c r="B1911" s="1130"/>
      <c r="C1911" s="1155"/>
      <c r="D1911" s="948"/>
      <c r="E1911" s="946"/>
      <c r="F1911" s="901"/>
      <c r="G1911" s="901"/>
      <c r="H1911" s="902"/>
      <c r="I1911" s="906" t="s">
        <v>608</v>
      </c>
      <c r="J1911" s="937"/>
      <c r="K1911" s="907"/>
      <c r="L1911" s="907"/>
      <c r="M1911" s="908"/>
      <c r="N1911" s="932" t="s">
        <v>608</v>
      </c>
      <c r="O1911" s="912"/>
      <c r="P1911" s="912"/>
      <c r="Q1911" s="913"/>
    </row>
    <row r="1912" spans="1:17">
      <c r="A1912" s="1157"/>
      <c r="B1912" s="1130"/>
      <c r="C1912" s="1155"/>
      <c r="D1912" s="948"/>
      <c r="E1912" s="946" t="s">
        <v>608</v>
      </c>
      <c r="F1912" s="901"/>
      <c r="G1912" s="901"/>
      <c r="H1912" s="902"/>
      <c r="I1912" s="906" t="s">
        <v>608</v>
      </c>
      <c r="J1912" s="937"/>
      <c r="K1912" s="907"/>
      <c r="L1912" s="907"/>
      <c r="M1912" s="908"/>
      <c r="N1912" s="932" t="s">
        <v>608</v>
      </c>
      <c r="O1912" s="912"/>
      <c r="P1912" s="912"/>
      <c r="Q1912" s="913"/>
    </row>
    <row r="1913" spans="1:17">
      <c r="A1913" s="1157"/>
      <c r="B1913" s="1130"/>
      <c r="C1913" s="1155"/>
      <c r="D1913" s="948"/>
      <c r="E1913" s="946" t="s">
        <v>608</v>
      </c>
      <c r="F1913" s="901"/>
      <c r="G1913" s="901"/>
      <c r="H1913" s="902"/>
      <c r="I1913" s="906" t="s">
        <v>608</v>
      </c>
      <c r="J1913" s="937"/>
      <c r="K1913" s="907"/>
      <c r="L1913" s="907"/>
      <c r="M1913" s="908"/>
      <c r="N1913" s="932" t="s">
        <v>608</v>
      </c>
      <c r="O1913" s="912"/>
      <c r="P1913" s="912"/>
      <c r="Q1913" s="913"/>
    </row>
    <row r="1914" spans="1:17" ht="15.75" thickBot="1">
      <c r="A1914" s="1157"/>
      <c r="B1914" s="1134"/>
      <c r="C1914" s="1155"/>
      <c r="D1914" s="972"/>
      <c r="E1914" s="987" t="s">
        <v>608</v>
      </c>
      <c r="F1914" s="977"/>
      <c r="G1914" s="977"/>
      <c r="H1914" s="978"/>
      <c r="I1914" s="979" t="s">
        <v>608</v>
      </c>
      <c r="J1914" s="980"/>
      <c r="K1914" s="981"/>
      <c r="L1914" s="981"/>
      <c r="M1914" s="982"/>
      <c r="N1914" s="983" t="s">
        <v>608</v>
      </c>
      <c r="O1914" s="984"/>
      <c r="P1914" s="984"/>
      <c r="Q1914" s="985"/>
    </row>
    <row r="1915" spans="1:17" ht="15" customHeight="1">
      <c r="A1915" s="1131">
        <v>20</v>
      </c>
      <c r="B1915" s="1133" t="s">
        <v>714</v>
      </c>
      <c r="C1915" s="1155"/>
      <c r="D1915" s="961"/>
      <c r="E1915" s="962" t="s">
        <v>608</v>
      </c>
      <c r="F1915" s="963"/>
      <c r="G1915" s="963"/>
      <c r="H1915" s="964"/>
      <c r="I1915" s="965" t="s">
        <v>608</v>
      </c>
      <c r="J1915" s="966"/>
      <c r="K1915" s="967"/>
      <c r="L1915" s="967"/>
      <c r="M1915" s="968"/>
      <c r="N1915" s="969" t="s">
        <v>608</v>
      </c>
      <c r="O1915" s="970"/>
      <c r="P1915" s="970"/>
      <c r="Q1915" s="971"/>
    </row>
    <row r="1916" spans="1:17">
      <c r="A1916" s="1124"/>
      <c r="B1916" s="1130"/>
      <c r="C1916" s="1155"/>
      <c r="D1916" s="948"/>
      <c r="E1916" s="946"/>
      <c r="F1916" s="901"/>
      <c r="G1916" s="901"/>
      <c r="H1916" s="902"/>
      <c r="I1916" s="906" t="s">
        <v>608</v>
      </c>
      <c r="J1916" s="937"/>
      <c r="K1916" s="907"/>
      <c r="L1916" s="907"/>
      <c r="M1916" s="908"/>
      <c r="N1916" s="932" t="s">
        <v>608</v>
      </c>
      <c r="O1916" s="912"/>
      <c r="P1916" s="912"/>
      <c r="Q1916" s="913"/>
    </row>
    <row r="1917" spans="1:17">
      <c r="A1917" s="1124"/>
      <c r="B1917" s="1130"/>
      <c r="C1917" s="1155"/>
      <c r="D1917" s="948"/>
      <c r="E1917" s="946" t="s">
        <v>608</v>
      </c>
      <c r="F1917" s="901"/>
      <c r="G1917" s="901"/>
      <c r="H1917" s="902"/>
      <c r="I1917" s="906" t="s">
        <v>608</v>
      </c>
      <c r="J1917" s="937"/>
      <c r="K1917" s="907"/>
      <c r="L1917" s="907"/>
      <c r="M1917" s="908"/>
      <c r="N1917" s="932" t="s">
        <v>608</v>
      </c>
      <c r="O1917" s="912"/>
      <c r="P1917" s="912"/>
      <c r="Q1917" s="913"/>
    </row>
    <row r="1918" spans="1:17">
      <c r="A1918" s="1124"/>
      <c r="B1918" s="1130"/>
      <c r="C1918" s="1155"/>
      <c r="D1918" s="948"/>
      <c r="E1918" s="946" t="s">
        <v>608</v>
      </c>
      <c r="F1918" s="901"/>
      <c r="G1918" s="901"/>
      <c r="H1918" s="902"/>
      <c r="I1918" s="906" t="s">
        <v>608</v>
      </c>
      <c r="J1918" s="937"/>
      <c r="K1918" s="907"/>
      <c r="L1918" s="907"/>
      <c r="M1918" s="908"/>
      <c r="N1918" s="932" t="s">
        <v>608</v>
      </c>
      <c r="O1918" s="912"/>
      <c r="P1918" s="912"/>
      <c r="Q1918" s="913"/>
    </row>
    <row r="1919" spans="1:17" ht="15.75" thickBot="1">
      <c r="A1919" s="1132"/>
      <c r="B1919" s="1134"/>
      <c r="C1919" s="1156"/>
      <c r="D1919" s="972"/>
      <c r="E1919" s="947" t="s">
        <v>608</v>
      </c>
      <c r="F1919" s="904"/>
      <c r="G1919" s="904"/>
      <c r="H1919" s="905"/>
      <c r="I1919" s="909" t="s">
        <v>608</v>
      </c>
      <c r="J1919" s="938"/>
      <c r="K1919" s="910"/>
      <c r="L1919" s="910"/>
      <c r="M1919" s="911"/>
      <c r="N1919" s="933" t="s">
        <v>608</v>
      </c>
      <c r="O1919" s="914"/>
      <c r="P1919" s="914"/>
      <c r="Q1919" s="915"/>
    </row>
    <row r="1920" spans="1:17" ht="22.5" customHeight="1" thickBot="1">
      <c r="A1920" s="1092"/>
      <c r="B1920" s="1163" t="s">
        <v>844</v>
      </c>
      <c r="C1920" s="1164"/>
      <c r="D1920" s="1093">
        <f>SUM(D1855:D1919)</f>
        <v>0</v>
      </c>
      <c r="E1920" s="1165"/>
      <c r="F1920" s="1166"/>
      <c r="G1920" s="1166"/>
      <c r="H1920" s="1166"/>
      <c r="I1920" s="1166"/>
      <c r="J1920" s="1166"/>
      <c r="K1920" s="1166"/>
      <c r="L1920" s="1166"/>
      <c r="M1920" s="1166"/>
      <c r="N1920" s="1166"/>
      <c r="O1920" s="1166"/>
      <c r="P1920" s="1166"/>
      <c r="Q1920" s="1167"/>
    </row>
    <row r="1921" spans="1:17">
      <c r="A1921" s="1037"/>
      <c r="B1921" s="1038"/>
      <c r="C1921" s="1038"/>
      <c r="D1921" s="1038"/>
      <c r="E1921" s="1039"/>
      <c r="F1921" s="1039"/>
      <c r="G1921" s="1039"/>
      <c r="H1921" s="1039"/>
      <c r="I1921" s="1040"/>
      <c r="J1921" s="1040"/>
      <c r="K1921" s="1040"/>
      <c r="L1921" s="1040"/>
      <c r="M1921" s="1040"/>
      <c r="N1921" s="1041"/>
      <c r="O1921" s="1041"/>
      <c r="P1921" s="1041"/>
      <c r="Q1921" s="1041"/>
    </row>
    <row r="1922" spans="1:17" ht="57" customHeight="1" thickBot="1">
      <c r="A1922" s="1139" t="s">
        <v>824</v>
      </c>
      <c r="B1922" s="1140"/>
      <c r="C1922" s="1141"/>
      <c r="D1922" s="1140"/>
      <c r="E1922" s="1140"/>
      <c r="F1922" s="1140"/>
      <c r="G1922" s="1140"/>
      <c r="H1922" s="1140"/>
      <c r="I1922" s="1140"/>
      <c r="J1922" s="1140"/>
      <c r="K1922" s="1140"/>
      <c r="L1922" s="1140"/>
      <c r="M1922" s="1140"/>
      <c r="N1922" s="1140"/>
      <c r="O1922" s="1140"/>
      <c r="P1922" s="1140"/>
      <c r="Q1922" s="1142"/>
    </row>
    <row r="1923" spans="1:17" ht="28.5" customHeight="1">
      <c r="A1923" s="1143" t="s">
        <v>569</v>
      </c>
      <c r="B1923" s="1145" t="s">
        <v>689</v>
      </c>
      <c r="C1923" s="1135" t="s">
        <v>607</v>
      </c>
      <c r="D1923" s="1135" t="s">
        <v>720</v>
      </c>
      <c r="E1923" s="1152" t="s">
        <v>690</v>
      </c>
      <c r="F1923" s="1150"/>
      <c r="G1923" s="1150"/>
      <c r="H1923" s="1151"/>
      <c r="I1923" s="1149" t="s">
        <v>692</v>
      </c>
      <c r="J1923" s="1152"/>
      <c r="K1923" s="1150"/>
      <c r="L1923" s="1150"/>
      <c r="M1923" s="1151"/>
      <c r="N1923" s="1152" t="s">
        <v>693</v>
      </c>
      <c r="O1923" s="1150"/>
      <c r="P1923" s="1150"/>
      <c r="Q1923" s="1151"/>
    </row>
    <row r="1924" spans="1:17" ht="90.75" customHeight="1" thickBot="1">
      <c r="A1924" s="1144"/>
      <c r="B1924" s="1146"/>
      <c r="C1924" s="1158"/>
      <c r="D1924" s="1136"/>
      <c r="E1924" s="944" t="s">
        <v>721</v>
      </c>
      <c r="F1924" s="924" t="s">
        <v>737</v>
      </c>
      <c r="G1924" s="924" t="s">
        <v>722</v>
      </c>
      <c r="H1924" s="929" t="s">
        <v>691</v>
      </c>
      <c r="I1924" s="934" t="s">
        <v>723</v>
      </c>
      <c r="J1924" s="925" t="s">
        <v>738</v>
      </c>
      <c r="K1924" s="925" t="s">
        <v>724</v>
      </c>
      <c r="L1924" s="925" t="s">
        <v>736</v>
      </c>
      <c r="M1924" s="935" t="s">
        <v>691</v>
      </c>
      <c r="N1924" s="930" t="s">
        <v>725</v>
      </c>
      <c r="O1924" s="926" t="s">
        <v>716</v>
      </c>
      <c r="P1924" s="926" t="s">
        <v>717</v>
      </c>
      <c r="Q1924" s="927" t="s">
        <v>694</v>
      </c>
    </row>
    <row r="1925" spans="1:17">
      <c r="A1925" s="1131">
        <v>1</v>
      </c>
      <c r="B1925" s="1133" t="s">
        <v>695</v>
      </c>
      <c r="C1925" s="1154" t="s">
        <v>780</v>
      </c>
      <c r="D1925" s="961"/>
      <c r="E1925" s="962" t="s">
        <v>608</v>
      </c>
      <c r="F1925" s="963"/>
      <c r="G1925" s="963"/>
      <c r="H1925" s="964">
        <f>G1925*F1925</f>
        <v>0</v>
      </c>
      <c r="I1925" s="965" t="s">
        <v>608</v>
      </c>
      <c r="J1925" s="966"/>
      <c r="K1925" s="967"/>
      <c r="L1925" s="967"/>
      <c r="M1925" s="968">
        <f>K1925*L1925</f>
        <v>0</v>
      </c>
      <c r="N1925" s="969" t="s">
        <v>608</v>
      </c>
      <c r="O1925" s="970"/>
      <c r="P1925" s="970"/>
      <c r="Q1925" s="971">
        <f>O1925*P1925</f>
        <v>0</v>
      </c>
    </row>
    <row r="1926" spans="1:17">
      <c r="A1926" s="1124"/>
      <c r="B1926" s="1130"/>
      <c r="C1926" s="1155"/>
      <c r="D1926" s="948"/>
      <c r="E1926" s="946" t="s">
        <v>608</v>
      </c>
      <c r="F1926" s="901"/>
      <c r="G1926" s="901"/>
      <c r="H1926" s="902"/>
      <c r="I1926" s="906" t="s">
        <v>608</v>
      </c>
      <c r="J1926" s="937"/>
      <c r="K1926" s="907"/>
      <c r="L1926" s="907"/>
      <c r="M1926" s="908"/>
      <c r="N1926" s="932" t="s">
        <v>608</v>
      </c>
      <c r="O1926" s="912"/>
      <c r="P1926" s="912"/>
      <c r="Q1926" s="913"/>
    </row>
    <row r="1927" spans="1:17">
      <c r="A1927" s="1124"/>
      <c r="B1927" s="1130"/>
      <c r="C1927" s="1155"/>
      <c r="D1927" s="948"/>
      <c r="E1927" s="946" t="s">
        <v>608</v>
      </c>
      <c r="F1927" s="901"/>
      <c r="G1927" s="901"/>
      <c r="H1927" s="902"/>
      <c r="I1927" s="906" t="s">
        <v>608</v>
      </c>
      <c r="J1927" s="937"/>
      <c r="K1927" s="907"/>
      <c r="L1927" s="907"/>
      <c r="M1927" s="908"/>
      <c r="N1927" s="932" t="s">
        <v>608</v>
      </c>
      <c r="O1927" s="912"/>
      <c r="P1927" s="912"/>
      <c r="Q1927" s="913"/>
    </row>
    <row r="1928" spans="1:17">
      <c r="A1928" s="1124"/>
      <c r="B1928" s="1130"/>
      <c r="C1928" s="1155"/>
      <c r="D1928" s="948"/>
      <c r="E1928" s="946" t="s">
        <v>608</v>
      </c>
      <c r="F1928" s="901"/>
      <c r="G1928" s="901"/>
      <c r="H1928" s="902"/>
      <c r="I1928" s="906" t="s">
        <v>608</v>
      </c>
      <c r="J1928" s="937"/>
      <c r="K1928" s="907"/>
      <c r="L1928" s="907"/>
      <c r="M1928" s="908"/>
      <c r="N1928" s="932" t="s">
        <v>608</v>
      </c>
      <c r="O1928" s="912"/>
      <c r="P1928" s="912"/>
      <c r="Q1928" s="913"/>
    </row>
    <row r="1929" spans="1:17" ht="15.75" thickBot="1">
      <c r="A1929" s="1132"/>
      <c r="B1929" s="1134"/>
      <c r="C1929" s="1155"/>
      <c r="D1929" s="972"/>
      <c r="E1929" s="947" t="s">
        <v>608</v>
      </c>
      <c r="F1929" s="904"/>
      <c r="G1929" s="904"/>
      <c r="H1929" s="905"/>
      <c r="I1929" s="909" t="s">
        <v>608</v>
      </c>
      <c r="J1929" s="938"/>
      <c r="K1929" s="910"/>
      <c r="L1929" s="910"/>
      <c r="M1929" s="911"/>
      <c r="N1929" s="933" t="s">
        <v>608</v>
      </c>
      <c r="O1929" s="914"/>
      <c r="P1929" s="914"/>
      <c r="Q1929" s="915"/>
    </row>
    <row r="1930" spans="1:17">
      <c r="A1930" s="1153">
        <v>3</v>
      </c>
      <c r="B1930" s="1133" t="s">
        <v>697</v>
      </c>
      <c r="C1930" s="1155"/>
      <c r="D1930" s="961"/>
      <c r="E1930" s="945" t="s">
        <v>608</v>
      </c>
      <c r="F1930" s="917"/>
      <c r="G1930" s="917"/>
      <c r="H1930" s="918"/>
      <c r="I1930" s="919" t="s">
        <v>608</v>
      </c>
      <c r="J1930" s="936"/>
      <c r="K1930" s="920"/>
      <c r="L1930" s="920"/>
      <c r="M1930" s="921"/>
      <c r="N1930" s="960" t="s">
        <v>608</v>
      </c>
      <c r="O1930" s="922"/>
      <c r="P1930" s="922"/>
      <c r="Q1930" s="923"/>
    </row>
    <row r="1931" spans="1:17">
      <c r="A1931" s="1124"/>
      <c r="B1931" s="1130"/>
      <c r="C1931" s="1155"/>
      <c r="D1931" s="948"/>
      <c r="E1931" s="946" t="s">
        <v>608</v>
      </c>
      <c r="F1931" s="901"/>
      <c r="G1931" s="901"/>
      <c r="H1931" s="902"/>
      <c r="I1931" s="906" t="s">
        <v>608</v>
      </c>
      <c r="J1931" s="937"/>
      <c r="K1931" s="907"/>
      <c r="L1931" s="907"/>
      <c r="M1931" s="908"/>
      <c r="N1931" s="932" t="s">
        <v>608</v>
      </c>
      <c r="O1931" s="912"/>
      <c r="P1931" s="912"/>
      <c r="Q1931" s="913"/>
    </row>
    <row r="1932" spans="1:17">
      <c r="A1932" s="1124"/>
      <c r="B1932" s="1130"/>
      <c r="C1932" s="1155"/>
      <c r="D1932" s="948"/>
      <c r="E1932" s="946" t="s">
        <v>608</v>
      </c>
      <c r="F1932" s="901"/>
      <c r="G1932" s="901"/>
      <c r="H1932" s="902"/>
      <c r="I1932" s="906" t="s">
        <v>608</v>
      </c>
      <c r="J1932" s="937"/>
      <c r="K1932" s="907"/>
      <c r="L1932" s="907"/>
      <c r="M1932" s="908"/>
      <c r="N1932" s="932" t="s">
        <v>608</v>
      </c>
      <c r="O1932" s="912"/>
      <c r="P1932" s="912"/>
      <c r="Q1932" s="913"/>
    </row>
    <row r="1933" spans="1:17">
      <c r="A1933" s="1124"/>
      <c r="B1933" s="1130"/>
      <c r="C1933" s="1155"/>
      <c r="D1933" s="948"/>
      <c r="E1933" s="946" t="s">
        <v>608</v>
      </c>
      <c r="F1933" s="901"/>
      <c r="G1933" s="901"/>
      <c r="H1933" s="902"/>
      <c r="I1933" s="906" t="s">
        <v>608</v>
      </c>
      <c r="J1933" s="937"/>
      <c r="K1933" s="907"/>
      <c r="L1933" s="907"/>
      <c r="M1933" s="908"/>
      <c r="N1933" s="932" t="s">
        <v>608</v>
      </c>
      <c r="O1933" s="912"/>
      <c r="P1933" s="912"/>
      <c r="Q1933" s="913"/>
    </row>
    <row r="1934" spans="1:17" ht="15.75" thickBot="1">
      <c r="A1934" s="1124"/>
      <c r="B1934" s="1134"/>
      <c r="C1934" s="1155"/>
      <c r="D1934" s="972"/>
      <c r="E1934" s="947" t="s">
        <v>608</v>
      </c>
      <c r="F1934" s="904"/>
      <c r="G1934" s="904"/>
      <c r="H1934" s="905"/>
      <c r="I1934" s="909" t="s">
        <v>608</v>
      </c>
      <c r="J1934" s="938"/>
      <c r="K1934" s="910"/>
      <c r="L1934" s="910"/>
      <c r="M1934" s="911"/>
      <c r="N1934" s="933" t="s">
        <v>608</v>
      </c>
      <c r="O1934" s="914"/>
      <c r="P1934" s="914"/>
      <c r="Q1934" s="915"/>
    </row>
    <row r="1935" spans="1:17">
      <c r="A1935" s="1124">
        <v>5</v>
      </c>
      <c r="B1935" s="1133" t="s">
        <v>699</v>
      </c>
      <c r="C1935" s="1155"/>
      <c r="D1935" s="961"/>
      <c r="E1935" s="946" t="s">
        <v>608</v>
      </c>
      <c r="F1935" s="901"/>
      <c r="G1935" s="901"/>
      <c r="H1935" s="902"/>
      <c r="I1935" s="906" t="s">
        <v>608</v>
      </c>
      <c r="J1935" s="937"/>
      <c r="K1935" s="907"/>
      <c r="L1935" s="907"/>
      <c r="M1935" s="908"/>
      <c r="N1935" s="932" t="s">
        <v>608</v>
      </c>
      <c r="O1935" s="912"/>
      <c r="P1935" s="912"/>
      <c r="Q1935" s="913"/>
    </row>
    <row r="1936" spans="1:17">
      <c r="A1936" s="1124"/>
      <c r="B1936" s="1130"/>
      <c r="C1936" s="1155"/>
      <c r="D1936" s="948"/>
      <c r="E1936" s="946"/>
      <c r="F1936" s="901"/>
      <c r="G1936" s="901"/>
      <c r="H1936" s="902"/>
      <c r="I1936" s="906" t="s">
        <v>608</v>
      </c>
      <c r="J1936" s="937"/>
      <c r="K1936" s="907"/>
      <c r="L1936" s="907"/>
      <c r="M1936" s="908"/>
      <c r="N1936" s="932" t="s">
        <v>608</v>
      </c>
      <c r="O1936" s="912"/>
      <c r="P1936" s="912"/>
      <c r="Q1936" s="913"/>
    </row>
    <row r="1937" spans="1:17">
      <c r="A1937" s="1124"/>
      <c r="B1937" s="1130"/>
      <c r="C1937" s="1155"/>
      <c r="D1937" s="948"/>
      <c r="E1937" s="946" t="s">
        <v>608</v>
      </c>
      <c r="F1937" s="901"/>
      <c r="G1937" s="901"/>
      <c r="H1937" s="902"/>
      <c r="I1937" s="906" t="s">
        <v>608</v>
      </c>
      <c r="J1937" s="937"/>
      <c r="K1937" s="907"/>
      <c r="L1937" s="907"/>
      <c r="M1937" s="908"/>
      <c r="N1937" s="932" t="s">
        <v>608</v>
      </c>
      <c r="O1937" s="912"/>
      <c r="P1937" s="912"/>
      <c r="Q1937" s="913"/>
    </row>
    <row r="1938" spans="1:17">
      <c r="A1938" s="1124"/>
      <c r="B1938" s="1130"/>
      <c r="C1938" s="1155"/>
      <c r="D1938" s="948"/>
      <c r="E1938" s="946" t="s">
        <v>608</v>
      </c>
      <c r="F1938" s="901"/>
      <c r="G1938" s="901"/>
      <c r="H1938" s="902"/>
      <c r="I1938" s="906" t="s">
        <v>608</v>
      </c>
      <c r="J1938" s="937"/>
      <c r="K1938" s="907"/>
      <c r="L1938" s="907"/>
      <c r="M1938" s="908"/>
      <c r="N1938" s="932" t="s">
        <v>608</v>
      </c>
      <c r="O1938" s="912"/>
      <c r="P1938" s="912"/>
      <c r="Q1938" s="913"/>
    </row>
    <row r="1939" spans="1:17" ht="15.75" thickBot="1">
      <c r="A1939" s="1124"/>
      <c r="B1939" s="1134"/>
      <c r="C1939" s="1155"/>
      <c r="D1939" s="972"/>
      <c r="E1939" s="947" t="s">
        <v>608</v>
      </c>
      <c r="F1939" s="904"/>
      <c r="G1939" s="904"/>
      <c r="H1939" s="905"/>
      <c r="I1939" s="909" t="s">
        <v>608</v>
      </c>
      <c r="J1939" s="938"/>
      <c r="K1939" s="910"/>
      <c r="L1939" s="910"/>
      <c r="M1939" s="911"/>
      <c r="N1939" s="933" t="s">
        <v>608</v>
      </c>
      <c r="O1939" s="914"/>
      <c r="P1939" s="914"/>
      <c r="Q1939" s="915"/>
    </row>
    <row r="1940" spans="1:17" ht="15" customHeight="1">
      <c r="A1940" s="1124">
        <v>8</v>
      </c>
      <c r="B1940" s="1133" t="s">
        <v>702</v>
      </c>
      <c r="C1940" s="1155"/>
      <c r="D1940" s="961"/>
      <c r="E1940" s="946" t="s">
        <v>608</v>
      </c>
      <c r="F1940" s="901"/>
      <c r="G1940" s="901"/>
      <c r="H1940" s="902"/>
      <c r="I1940" s="906" t="s">
        <v>608</v>
      </c>
      <c r="J1940" s="937"/>
      <c r="K1940" s="907"/>
      <c r="L1940" s="907"/>
      <c r="M1940" s="908"/>
      <c r="N1940" s="932" t="s">
        <v>608</v>
      </c>
      <c r="O1940" s="912"/>
      <c r="P1940" s="912"/>
      <c r="Q1940" s="913"/>
    </row>
    <row r="1941" spans="1:17">
      <c r="A1941" s="1124"/>
      <c r="B1941" s="1130"/>
      <c r="C1941" s="1155"/>
      <c r="D1941" s="948"/>
      <c r="E1941" s="946" t="s">
        <v>608</v>
      </c>
      <c r="F1941" s="901"/>
      <c r="G1941" s="901"/>
      <c r="H1941" s="902"/>
      <c r="I1941" s="906" t="s">
        <v>608</v>
      </c>
      <c r="J1941" s="937"/>
      <c r="K1941" s="907"/>
      <c r="L1941" s="907"/>
      <c r="M1941" s="908"/>
      <c r="N1941" s="932" t="s">
        <v>608</v>
      </c>
      <c r="O1941" s="912"/>
      <c r="P1941" s="912"/>
      <c r="Q1941" s="913"/>
    </row>
    <row r="1942" spans="1:17">
      <c r="A1942" s="1124"/>
      <c r="B1942" s="1130"/>
      <c r="C1942" s="1155"/>
      <c r="D1942" s="948"/>
      <c r="E1942" s="946" t="s">
        <v>608</v>
      </c>
      <c r="F1942" s="901"/>
      <c r="G1942" s="901"/>
      <c r="H1942" s="902"/>
      <c r="I1942" s="906" t="s">
        <v>608</v>
      </c>
      <c r="J1942" s="937"/>
      <c r="K1942" s="907"/>
      <c r="L1942" s="907"/>
      <c r="M1942" s="908"/>
      <c r="N1942" s="932" t="s">
        <v>608</v>
      </c>
      <c r="O1942" s="912"/>
      <c r="P1942" s="912"/>
      <c r="Q1942" s="913"/>
    </row>
    <row r="1943" spans="1:17">
      <c r="A1943" s="1124"/>
      <c r="B1943" s="1130"/>
      <c r="C1943" s="1155"/>
      <c r="D1943" s="948"/>
      <c r="E1943" s="946" t="s">
        <v>608</v>
      </c>
      <c r="F1943" s="901"/>
      <c r="G1943" s="901"/>
      <c r="H1943" s="902"/>
      <c r="I1943" s="906" t="s">
        <v>608</v>
      </c>
      <c r="J1943" s="937"/>
      <c r="K1943" s="907"/>
      <c r="L1943" s="907"/>
      <c r="M1943" s="908"/>
      <c r="N1943" s="932" t="s">
        <v>608</v>
      </c>
      <c r="O1943" s="912"/>
      <c r="P1943" s="912"/>
      <c r="Q1943" s="913"/>
    </row>
    <row r="1944" spans="1:17" ht="15.75" thickBot="1">
      <c r="A1944" s="1124"/>
      <c r="B1944" s="1134"/>
      <c r="C1944" s="1155"/>
      <c r="D1944" s="972"/>
      <c r="E1944" s="947" t="s">
        <v>608</v>
      </c>
      <c r="F1944" s="904"/>
      <c r="G1944" s="904"/>
      <c r="H1944" s="905"/>
      <c r="I1944" s="909" t="s">
        <v>608</v>
      </c>
      <c r="J1944" s="938"/>
      <c r="K1944" s="910"/>
      <c r="L1944" s="910"/>
      <c r="M1944" s="911"/>
      <c r="N1944" s="933" t="s">
        <v>608</v>
      </c>
      <c r="O1944" s="914"/>
      <c r="P1944" s="914"/>
      <c r="Q1944" s="915"/>
    </row>
    <row r="1945" spans="1:17" ht="15" customHeight="1">
      <c r="A1945" s="1128">
        <v>9</v>
      </c>
      <c r="B1945" s="1133" t="s">
        <v>703</v>
      </c>
      <c r="C1945" s="1155"/>
      <c r="D1945" s="961"/>
      <c r="E1945" s="946" t="s">
        <v>608</v>
      </c>
      <c r="F1945" s="901"/>
      <c r="G1945" s="901"/>
      <c r="H1945" s="902"/>
      <c r="I1945" s="906" t="s">
        <v>608</v>
      </c>
      <c r="J1945" s="937"/>
      <c r="K1945" s="907"/>
      <c r="L1945" s="907"/>
      <c r="M1945" s="908"/>
      <c r="N1945" s="932" t="s">
        <v>608</v>
      </c>
      <c r="O1945" s="912"/>
      <c r="P1945" s="912"/>
      <c r="Q1945" s="913"/>
    </row>
    <row r="1946" spans="1:17">
      <c r="A1946" s="1157"/>
      <c r="B1946" s="1130"/>
      <c r="C1946" s="1155"/>
      <c r="D1946" s="948"/>
      <c r="E1946" s="946" t="s">
        <v>608</v>
      </c>
      <c r="F1946" s="901"/>
      <c r="G1946" s="901"/>
      <c r="H1946" s="902"/>
      <c r="I1946" s="906" t="s">
        <v>608</v>
      </c>
      <c r="J1946" s="937"/>
      <c r="K1946" s="907"/>
      <c r="L1946" s="907"/>
      <c r="M1946" s="908"/>
      <c r="N1946" s="932" t="s">
        <v>608</v>
      </c>
      <c r="O1946" s="912"/>
      <c r="P1946" s="912"/>
      <c r="Q1946" s="913"/>
    </row>
    <row r="1947" spans="1:17">
      <c r="A1947" s="1157"/>
      <c r="B1947" s="1130"/>
      <c r="C1947" s="1155"/>
      <c r="D1947" s="948"/>
      <c r="E1947" s="946" t="s">
        <v>608</v>
      </c>
      <c r="F1947" s="901"/>
      <c r="G1947" s="901"/>
      <c r="H1947" s="902"/>
      <c r="I1947" s="906" t="s">
        <v>608</v>
      </c>
      <c r="J1947" s="937"/>
      <c r="K1947" s="907"/>
      <c r="L1947" s="907"/>
      <c r="M1947" s="908"/>
      <c r="N1947" s="932" t="s">
        <v>608</v>
      </c>
      <c r="O1947" s="912"/>
      <c r="P1947" s="912"/>
      <c r="Q1947" s="913"/>
    </row>
    <row r="1948" spans="1:17">
      <c r="A1948" s="1157"/>
      <c r="B1948" s="1130"/>
      <c r="C1948" s="1155"/>
      <c r="D1948" s="948"/>
      <c r="E1948" s="946" t="s">
        <v>608</v>
      </c>
      <c r="F1948" s="901"/>
      <c r="G1948" s="901"/>
      <c r="H1948" s="902"/>
      <c r="I1948" s="906" t="s">
        <v>608</v>
      </c>
      <c r="J1948" s="937"/>
      <c r="K1948" s="907"/>
      <c r="L1948" s="907"/>
      <c r="M1948" s="908"/>
      <c r="N1948" s="932" t="s">
        <v>608</v>
      </c>
      <c r="O1948" s="912"/>
      <c r="P1948" s="912"/>
      <c r="Q1948" s="913"/>
    </row>
    <row r="1949" spans="1:17" ht="15.75" thickBot="1">
      <c r="A1949" s="1153"/>
      <c r="B1949" s="1134"/>
      <c r="C1949" s="1155"/>
      <c r="D1949" s="972"/>
      <c r="E1949" s="947" t="s">
        <v>608</v>
      </c>
      <c r="F1949" s="904"/>
      <c r="G1949" s="904"/>
      <c r="H1949" s="905"/>
      <c r="I1949" s="909" t="s">
        <v>608</v>
      </c>
      <c r="J1949" s="938"/>
      <c r="K1949" s="910"/>
      <c r="L1949" s="910"/>
      <c r="M1949" s="911"/>
      <c r="N1949" s="933" t="s">
        <v>608</v>
      </c>
      <c r="O1949" s="914"/>
      <c r="P1949" s="914"/>
      <c r="Q1949" s="915"/>
    </row>
    <row r="1950" spans="1:17" ht="15" customHeight="1">
      <c r="A1950" s="1128">
        <v>10</v>
      </c>
      <c r="B1950" s="1133" t="s">
        <v>704</v>
      </c>
      <c r="C1950" s="1155"/>
      <c r="D1950" s="961"/>
      <c r="E1950" s="946" t="s">
        <v>608</v>
      </c>
      <c r="F1950" s="901"/>
      <c r="G1950" s="901"/>
      <c r="H1950" s="902"/>
      <c r="I1950" s="906" t="s">
        <v>608</v>
      </c>
      <c r="J1950" s="937"/>
      <c r="K1950" s="907"/>
      <c r="L1950" s="907"/>
      <c r="M1950" s="908"/>
      <c r="N1950" s="932" t="s">
        <v>608</v>
      </c>
      <c r="O1950" s="912"/>
      <c r="P1950" s="912"/>
      <c r="Q1950" s="913"/>
    </row>
    <row r="1951" spans="1:17">
      <c r="A1951" s="1157"/>
      <c r="B1951" s="1130"/>
      <c r="C1951" s="1155"/>
      <c r="D1951" s="948"/>
      <c r="E1951" s="946"/>
      <c r="F1951" s="901"/>
      <c r="G1951" s="901"/>
      <c r="H1951" s="902"/>
      <c r="I1951" s="906" t="s">
        <v>608</v>
      </c>
      <c r="J1951" s="937"/>
      <c r="K1951" s="907"/>
      <c r="L1951" s="907"/>
      <c r="M1951" s="908"/>
      <c r="N1951" s="932" t="s">
        <v>608</v>
      </c>
      <c r="O1951" s="912"/>
      <c r="P1951" s="912"/>
      <c r="Q1951" s="913"/>
    </row>
    <row r="1952" spans="1:17">
      <c r="A1952" s="1157"/>
      <c r="B1952" s="1130"/>
      <c r="C1952" s="1155"/>
      <c r="D1952" s="948"/>
      <c r="E1952" s="946" t="s">
        <v>608</v>
      </c>
      <c r="F1952" s="901"/>
      <c r="G1952" s="901"/>
      <c r="H1952" s="902"/>
      <c r="I1952" s="906" t="s">
        <v>608</v>
      </c>
      <c r="J1952" s="937"/>
      <c r="K1952" s="907"/>
      <c r="L1952" s="907"/>
      <c r="M1952" s="908"/>
      <c r="N1952" s="932" t="s">
        <v>608</v>
      </c>
      <c r="O1952" s="912"/>
      <c r="P1952" s="912"/>
      <c r="Q1952" s="913"/>
    </row>
    <row r="1953" spans="1:17">
      <c r="A1953" s="1157"/>
      <c r="B1953" s="1130"/>
      <c r="C1953" s="1155"/>
      <c r="D1953" s="948"/>
      <c r="E1953" s="946" t="s">
        <v>608</v>
      </c>
      <c r="F1953" s="901"/>
      <c r="G1953" s="901"/>
      <c r="H1953" s="902"/>
      <c r="I1953" s="906" t="s">
        <v>608</v>
      </c>
      <c r="J1953" s="937"/>
      <c r="K1953" s="907"/>
      <c r="L1953" s="907"/>
      <c r="M1953" s="908"/>
      <c r="N1953" s="932" t="s">
        <v>608</v>
      </c>
      <c r="O1953" s="912"/>
      <c r="P1953" s="912"/>
      <c r="Q1953" s="913"/>
    </row>
    <row r="1954" spans="1:17" ht="15.75" thickBot="1">
      <c r="A1954" s="1153"/>
      <c r="B1954" s="1134"/>
      <c r="C1954" s="1155"/>
      <c r="D1954" s="972"/>
      <c r="E1954" s="947" t="s">
        <v>608</v>
      </c>
      <c r="F1954" s="904"/>
      <c r="G1954" s="904"/>
      <c r="H1954" s="905"/>
      <c r="I1954" s="909" t="s">
        <v>608</v>
      </c>
      <c r="J1954" s="938"/>
      <c r="K1954" s="910"/>
      <c r="L1954" s="910"/>
      <c r="M1954" s="911"/>
      <c r="N1954" s="933" t="s">
        <v>608</v>
      </c>
      <c r="O1954" s="914"/>
      <c r="P1954" s="914"/>
      <c r="Q1954" s="915"/>
    </row>
    <row r="1955" spans="1:17" ht="15" customHeight="1">
      <c r="A1955" s="1128">
        <v>11</v>
      </c>
      <c r="B1955" s="1133" t="s">
        <v>705</v>
      </c>
      <c r="C1955" s="1155"/>
      <c r="D1955" s="961"/>
      <c r="E1955" s="946" t="s">
        <v>608</v>
      </c>
      <c r="F1955" s="901"/>
      <c r="G1955" s="901"/>
      <c r="H1955" s="902"/>
      <c r="I1955" s="906" t="s">
        <v>608</v>
      </c>
      <c r="J1955" s="937"/>
      <c r="K1955" s="907"/>
      <c r="L1955" s="907"/>
      <c r="M1955" s="908"/>
      <c r="N1955" s="932" t="s">
        <v>608</v>
      </c>
      <c r="O1955" s="912"/>
      <c r="P1955" s="912"/>
      <c r="Q1955" s="913"/>
    </row>
    <row r="1956" spans="1:17">
      <c r="A1956" s="1157"/>
      <c r="B1956" s="1130"/>
      <c r="C1956" s="1155"/>
      <c r="D1956" s="948"/>
      <c r="E1956" s="946"/>
      <c r="F1956" s="901"/>
      <c r="G1956" s="901"/>
      <c r="H1956" s="902"/>
      <c r="I1956" s="906" t="s">
        <v>608</v>
      </c>
      <c r="J1956" s="937"/>
      <c r="K1956" s="907"/>
      <c r="L1956" s="907"/>
      <c r="M1956" s="908"/>
      <c r="N1956" s="932" t="s">
        <v>608</v>
      </c>
      <c r="O1956" s="912"/>
      <c r="P1956" s="912"/>
      <c r="Q1956" s="913"/>
    </row>
    <row r="1957" spans="1:17">
      <c r="A1957" s="1157"/>
      <c r="B1957" s="1130"/>
      <c r="C1957" s="1155"/>
      <c r="D1957" s="948"/>
      <c r="E1957" s="946" t="s">
        <v>608</v>
      </c>
      <c r="F1957" s="901"/>
      <c r="G1957" s="901"/>
      <c r="H1957" s="902"/>
      <c r="I1957" s="906" t="s">
        <v>608</v>
      </c>
      <c r="J1957" s="937"/>
      <c r="K1957" s="907"/>
      <c r="L1957" s="907"/>
      <c r="M1957" s="908"/>
      <c r="N1957" s="932" t="s">
        <v>608</v>
      </c>
      <c r="O1957" s="912"/>
      <c r="P1957" s="912"/>
      <c r="Q1957" s="913"/>
    </row>
    <row r="1958" spans="1:17">
      <c r="A1958" s="1157"/>
      <c r="B1958" s="1130"/>
      <c r="C1958" s="1155"/>
      <c r="D1958" s="948"/>
      <c r="E1958" s="946" t="s">
        <v>608</v>
      </c>
      <c r="F1958" s="901"/>
      <c r="G1958" s="901"/>
      <c r="H1958" s="902"/>
      <c r="I1958" s="906" t="s">
        <v>608</v>
      </c>
      <c r="J1958" s="937"/>
      <c r="K1958" s="907"/>
      <c r="L1958" s="907"/>
      <c r="M1958" s="908"/>
      <c r="N1958" s="932" t="s">
        <v>608</v>
      </c>
      <c r="O1958" s="912"/>
      <c r="P1958" s="912"/>
      <c r="Q1958" s="913"/>
    </row>
    <row r="1959" spans="1:17" ht="15.75" thickBot="1">
      <c r="A1959" s="1153"/>
      <c r="B1959" s="1134"/>
      <c r="C1959" s="1155"/>
      <c r="D1959" s="972"/>
      <c r="E1959" s="947" t="s">
        <v>608</v>
      </c>
      <c r="F1959" s="904"/>
      <c r="G1959" s="904"/>
      <c r="H1959" s="905"/>
      <c r="I1959" s="909" t="s">
        <v>608</v>
      </c>
      <c r="J1959" s="938"/>
      <c r="K1959" s="910"/>
      <c r="L1959" s="910"/>
      <c r="M1959" s="911"/>
      <c r="N1959" s="933" t="s">
        <v>608</v>
      </c>
      <c r="O1959" s="914"/>
      <c r="P1959" s="914"/>
      <c r="Q1959" s="915"/>
    </row>
    <row r="1960" spans="1:17" ht="15" customHeight="1">
      <c r="A1960" s="1128">
        <v>13</v>
      </c>
      <c r="B1960" s="1133" t="s">
        <v>707</v>
      </c>
      <c r="C1960" s="1155"/>
      <c r="D1960" s="961"/>
      <c r="E1960" s="946" t="s">
        <v>608</v>
      </c>
      <c r="F1960" s="901"/>
      <c r="G1960" s="901"/>
      <c r="H1960" s="902"/>
      <c r="I1960" s="906" t="s">
        <v>608</v>
      </c>
      <c r="J1960" s="937"/>
      <c r="K1960" s="907"/>
      <c r="L1960" s="907"/>
      <c r="M1960" s="908"/>
      <c r="N1960" s="932" t="s">
        <v>608</v>
      </c>
      <c r="O1960" s="912"/>
      <c r="P1960" s="912"/>
      <c r="Q1960" s="913"/>
    </row>
    <row r="1961" spans="1:17">
      <c r="A1961" s="1157"/>
      <c r="B1961" s="1130"/>
      <c r="C1961" s="1155"/>
      <c r="D1961" s="948"/>
      <c r="E1961" s="946"/>
      <c r="F1961" s="901"/>
      <c r="G1961" s="901"/>
      <c r="H1961" s="902"/>
      <c r="I1961" s="906" t="s">
        <v>608</v>
      </c>
      <c r="J1961" s="937"/>
      <c r="K1961" s="907"/>
      <c r="L1961" s="907"/>
      <c r="M1961" s="908"/>
      <c r="N1961" s="932" t="s">
        <v>608</v>
      </c>
      <c r="O1961" s="912"/>
      <c r="P1961" s="912"/>
      <c r="Q1961" s="913"/>
    </row>
    <row r="1962" spans="1:17">
      <c r="A1962" s="1157"/>
      <c r="B1962" s="1130"/>
      <c r="C1962" s="1155"/>
      <c r="D1962" s="948"/>
      <c r="E1962" s="946" t="s">
        <v>608</v>
      </c>
      <c r="F1962" s="901"/>
      <c r="G1962" s="901"/>
      <c r="H1962" s="902"/>
      <c r="I1962" s="906" t="s">
        <v>608</v>
      </c>
      <c r="J1962" s="937"/>
      <c r="K1962" s="907"/>
      <c r="L1962" s="907"/>
      <c r="M1962" s="908"/>
      <c r="N1962" s="932" t="s">
        <v>608</v>
      </c>
      <c r="O1962" s="912"/>
      <c r="P1962" s="912"/>
      <c r="Q1962" s="913"/>
    </row>
    <row r="1963" spans="1:17">
      <c r="A1963" s="1157"/>
      <c r="B1963" s="1130"/>
      <c r="C1963" s="1155"/>
      <c r="D1963" s="948"/>
      <c r="E1963" s="946" t="s">
        <v>608</v>
      </c>
      <c r="F1963" s="901"/>
      <c r="G1963" s="901"/>
      <c r="H1963" s="902"/>
      <c r="I1963" s="906" t="s">
        <v>608</v>
      </c>
      <c r="J1963" s="937"/>
      <c r="K1963" s="907"/>
      <c r="L1963" s="907"/>
      <c r="M1963" s="908"/>
      <c r="N1963" s="932" t="s">
        <v>608</v>
      </c>
      <c r="O1963" s="912"/>
      <c r="P1963" s="912"/>
      <c r="Q1963" s="913"/>
    </row>
    <row r="1964" spans="1:17" ht="15.75" thickBot="1">
      <c r="A1964" s="1153"/>
      <c r="B1964" s="1134"/>
      <c r="C1964" s="1155"/>
      <c r="D1964" s="972"/>
      <c r="E1964" s="947" t="s">
        <v>608</v>
      </c>
      <c r="F1964" s="904"/>
      <c r="G1964" s="904"/>
      <c r="H1964" s="905"/>
      <c r="I1964" s="909" t="s">
        <v>608</v>
      </c>
      <c r="J1964" s="938"/>
      <c r="K1964" s="910"/>
      <c r="L1964" s="910"/>
      <c r="M1964" s="911"/>
      <c r="N1964" s="933" t="s">
        <v>608</v>
      </c>
      <c r="O1964" s="914"/>
      <c r="P1964" s="914"/>
      <c r="Q1964" s="915"/>
    </row>
    <row r="1965" spans="1:17" ht="15" customHeight="1">
      <c r="A1965" s="1128">
        <v>14</v>
      </c>
      <c r="B1965" s="1133" t="s">
        <v>708</v>
      </c>
      <c r="C1965" s="1155"/>
      <c r="D1965" s="961"/>
      <c r="E1965" s="946" t="s">
        <v>608</v>
      </c>
      <c r="F1965" s="901"/>
      <c r="G1965" s="901"/>
      <c r="H1965" s="902"/>
      <c r="I1965" s="906" t="s">
        <v>608</v>
      </c>
      <c r="J1965" s="937"/>
      <c r="K1965" s="907"/>
      <c r="L1965" s="907"/>
      <c r="M1965" s="908"/>
      <c r="N1965" s="932" t="s">
        <v>608</v>
      </c>
      <c r="O1965" s="912"/>
      <c r="P1965" s="912"/>
      <c r="Q1965" s="913"/>
    </row>
    <row r="1966" spans="1:17">
      <c r="A1966" s="1157"/>
      <c r="B1966" s="1130"/>
      <c r="C1966" s="1155"/>
      <c r="D1966" s="948"/>
      <c r="E1966" s="946"/>
      <c r="F1966" s="901"/>
      <c r="G1966" s="901"/>
      <c r="H1966" s="902"/>
      <c r="I1966" s="906" t="s">
        <v>608</v>
      </c>
      <c r="J1966" s="937"/>
      <c r="K1966" s="907"/>
      <c r="L1966" s="907"/>
      <c r="M1966" s="908"/>
      <c r="N1966" s="932" t="s">
        <v>608</v>
      </c>
      <c r="O1966" s="912"/>
      <c r="P1966" s="912"/>
      <c r="Q1966" s="913"/>
    </row>
    <row r="1967" spans="1:17">
      <c r="A1967" s="1157"/>
      <c r="B1967" s="1130"/>
      <c r="C1967" s="1155"/>
      <c r="D1967" s="948"/>
      <c r="E1967" s="946" t="s">
        <v>608</v>
      </c>
      <c r="F1967" s="901"/>
      <c r="G1967" s="901"/>
      <c r="H1967" s="902"/>
      <c r="I1967" s="906" t="s">
        <v>608</v>
      </c>
      <c r="J1967" s="937"/>
      <c r="K1967" s="907"/>
      <c r="L1967" s="907"/>
      <c r="M1967" s="908"/>
      <c r="N1967" s="932" t="s">
        <v>608</v>
      </c>
      <c r="O1967" s="912"/>
      <c r="P1967" s="912"/>
      <c r="Q1967" s="913"/>
    </row>
    <row r="1968" spans="1:17">
      <c r="A1968" s="1157"/>
      <c r="B1968" s="1130"/>
      <c r="C1968" s="1155"/>
      <c r="D1968" s="948"/>
      <c r="E1968" s="946" t="s">
        <v>608</v>
      </c>
      <c r="F1968" s="901"/>
      <c r="G1968" s="901"/>
      <c r="H1968" s="902"/>
      <c r="I1968" s="906" t="s">
        <v>608</v>
      </c>
      <c r="J1968" s="937"/>
      <c r="K1968" s="907"/>
      <c r="L1968" s="907"/>
      <c r="M1968" s="908"/>
      <c r="N1968" s="932" t="s">
        <v>608</v>
      </c>
      <c r="O1968" s="912"/>
      <c r="P1968" s="912"/>
      <c r="Q1968" s="913"/>
    </row>
    <row r="1969" spans="1:17" ht="15.75" thickBot="1">
      <c r="A1969" s="1153"/>
      <c r="B1969" s="1134"/>
      <c r="C1969" s="1155"/>
      <c r="D1969" s="972"/>
      <c r="E1969" s="947" t="s">
        <v>608</v>
      </c>
      <c r="F1969" s="904"/>
      <c r="G1969" s="904"/>
      <c r="H1969" s="905"/>
      <c r="I1969" s="909" t="s">
        <v>608</v>
      </c>
      <c r="J1969" s="938"/>
      <c r="K1969" s="910"/>
      <c r="L1969" s="910"/>
      <c r="M1969" s="911"/>
      <c r="N1969" s="933" t="s">
        <v>608</v>
      </c>
      <c r="O1969" s="914"/>
      <c r="P1969" s="914"/>
      <c r="Q1969" s="915"/>
    </row>
    <row r="1970" spans="1:17" ht="15" customHeight="1">
      <c r="A1970" s="1128">
        <v>15</v>
      </c>
      <c r="B1970" s="1133" t="s">
        <v>709</v>
      </c>
      <c r="C1970" s="1155"/>
      <c r="D1970" s="961"/>
      <c r="E1970" s="946" t="s">
        <v>608</v>
      </c>
      <c r="F1970" s="901"/>
      <c r="G1970" s="901"/>
      <c r="H1970" s="902"/>
      <c r="I1970" s="906" t="s">
        <v>608</v>
      </c>
      <c r="J1970" s="937"/>
      <c r="K1970" s="907"/>
      <c r="L1970" s="907"/>
      <c r="M1970" s="908"/>
      <c r="N1970" s="932" t="s">
        <v>608</v>
      </c>
      <c r="O1970" s="912"/>
      <c r="P1970" s="912"/>
      <c r="Q1970" s="913"/>
    </row>
    <row r="1971" spans="1:17">
      <c r="A1971" s="1157"/>
      <c r="B1971" s="1130"/>
      <c r="C1971" s="1155"/>
      <c r="D1971" s="948"/>
      <c r="E1971" s="946"/>
      <c r="F1971" s="901"/>
      <c r="G1971" s="901"/>
      <c r="H1971" s="902"/>
      <c r="I1971" s="906" t="s">
        <v>608</v>
      </c>
      <c r="J1971" s="937"/>
      <c r="K1971" s="907"/>
      <c r="L1971" s="907"/>
      <c r="M1971" s="908"/>
      <c r="N1971" s="932" t="s">
        <v>608</v>
      </c>
      <c r="O1971" s="912"/>
      <c r="P1971" s="912"/>
      <c r="Q1971" s="913"/>
    </row>
    <row r="1972" spans="1:17">
      <c r="A1972" s="1157"/>
      <c r="B1972" s="1130"/>
      <c r="C1972" s="1155"/>
      <c r="D1972" s="948"/>
      <c r="E1972" s="946" t="s">
        <v>608</v>
      </c>
      <c r="F1972" s="901"/>
      <c r="G1972" s="901"/>
      <c r="H1972" s="902"/>
      <c r="I1972" s="906" t="s">
        <v>608</v>
      </c>
      <c r="J1972" s="937"/>
      <c r="K1972" s="907"/>
      <c r="L1972" s="907"/>
      <c r="M1972" s="908"/>
      <c r="N1972" s="932" t="s">
        <v>608</v>
      </c>
      <c r="O1972" s="912"/>
      <c r="P1972" s="912"/>
      <c r="Q1972" s="913"/>
    </row>
    <row r="1973" spans="1:17">
      <c r="A1973" s="1157"/>
      <c r="B1973" s="1130"/>
      <c r="C1973" s="1155"/>
      <c r="D1973" s="948"/>
      <c r="E1973" s="946" t="s">
        <v>608</v>
      </c>
      <c r="F1973" s="901"/>
      <c r="G1973" s="901"/>
      <c r="H1973" s="902"/>
      <c r="I1973" s="906" t="s">
        <v>608</v>
      </c>
      <c r="J1973" s="937"/>
      <c r="K1973" s="907"/>
      <c r="L1973" s="907"/>
      <c r="M1973" s="908"/>
      <c r="N1973" s="932" t="s">
        <v>608</v>
      </c>
      <c r="O1973" s="912"/>
      <c r="P1973" s="912"/>
      <c r="Q1973" s="913"/>
    </row>
    <row r="1974" spans="1:17" ht="15.75" thickBot="1">
      <c r="A1974" s="1153"/>
      <c r="B1974" s="1134"/>
      <c r="C1974" s="1155"/>
      <c r="D1974" s="972"/>
      <c r="E1974" s="947" t="s">
        <v>608</v>
      </c>
      <c r="F1974" s="904"/>
      <c r="G1974" s="904"/>
      <c r="H1974" s="905"/>
      <c r="I1974" s="909" t="s">
        <v>608</v>
      </c>
      <c r="J1974" s="938"/>
      <c r="K1974" s="910"/>
      <c r="L1974" s="910"/>
      <c r="M1974" s="911"/>
      <c r="N1974" s="933" t="s">
        <v>608</v>
      </c>
      <c r="O1974" s="914"/>
      <c r="P1974" s="914"/>
      <c r="Q1974" s="915"/>
    </row>
    <row r="1975" spans="1:17" ht="15" customHeight="1">
      <c r="A1975" s="1128">
        <v>16</v>
      </c>
      <c r="B1975" s="1133" t="s">
        <v>710</v>
      </c>
      <c r="C1975" s="1155"/>
      <c r="D1975" s="961"/>
      <c r="E1975" s="946" t="s">
        <v>608</v>
      </c>
      <c r="F1975" s="901"/>
      <c r="G1975" s="901"/>
      <c r="H1975" s="902"/>
      <c r="I1975" s="906" t="s">
        <v>608</v>
      </c>
      <c r="J1975" s="937"/>
      <c r="K1975" s="907"/>
      <c r="L1975" s="907"/>
      <c r="M1975" s="908"/>
      <c r="N1975" s="932" t="s">
        <v>608</v>
      </c>
      <c r="O1975" s="912"/>
      <c r="P1975" s="912"/>
      <c r="Q1975" s="913"/>
    </row>
    <row r="1976" spans="1:17">
      <c r="A1976" s="1157"/>
      <c r="B1976" s="1130"/>
      <c r="C1976" s="1155"/>
      <c r="D1976" s="948"/>
      <c r="E1976" s="946"/>
      <c r="F1976" s="901"/>
      <c r="G1976" s="901"/>
      <c r="H1976" s="902"/>
      <c r="I1976" s="906" t="s">
        <v>608</v>
      </c>
      <c r="J1976" s="937"/>
      <c r="K1976" s="907"/>
      <c r="L1976" s="907"/>
      <c r="M1976" s="908"/>
      <c r="N1976" s="932" t="s">
        <v>608</v>
      </c>
      <c r="O1976" s="912"/>
      <c r="P1976" s="912"/>
      <c r="Q1976" s="913"/>
    </row>
    <row r="1977" spans="1:17">
      <c r="A1977" s="1157"/>
      <c r="B1977" s="1130"/>
      <c r="C1977" s="1155"/>
      <c r="D1977" s="948"/>
      <c r="E1977" s="946" t="s">
        <v>608</v>
      </c>
      <c r="F1977" s="901"/>
      <c r="G1977" s="901"/>
      <c r="H1977" s="902"/>
      <c r="I1977" s="906" t="s">
        <v>608</v>
      </c>
      <c r="J1977" s="937"/>
      <c r="K1977" s="907"/>
      <c r="L1977" s="907"/>
      <c r="M1977" s="908"/>
      <c r="N1977" s="932" t="s">
        <v>608</v>
      </c>
      <c r="O1977" s="912"/>
      <c r="P1977" s="912"/>
      <c r="Q1977" s="913"/>
    </row>
    <row r="1978" spans="1:17">
      <c r="A1978" s="1157"/>
      <c r="B1978" s="1130"/>
      <c r="C1978" s="1155"/>
      <c r="D1978" s="948"/>
      <c r="E1978" s="946" t="s">
        <v>608</v>
      </c>
      <c r="F1978" s="901"/>
      <c r="G1978" s="901"/>
      <c r="H1978" s="902"/>
      <c r="I1978" s="906" t="s">
        <v>608</v>
      </c>
      <c r="J1978" s="937"/>
      <c r="K1978" s="907"/>
      <c r="L1978" s="907"/>
      <c r="M1978" s="908"/>
      <c r="N1978" s="932" t="s">
        <v>608</v>
      </c>
      <c r="O1978" s="912"/>
      <c r="P1978" s="912"/>
      <c r="Q1978" s="913"/>
    </row>
    <row r="1979" spans="1:17" ht="15.75" thickBot="1">
      <c r="A1979" s="1153"/>
      <c r="B1979" s="1134"/>
      <c r="C1979" s="1155"/>
      <c r="D1979" s="972"/>
      <c r="E1979" s="947" t="s">
        <v>608</v>
      </c>
      <c r="F1979" s="904"/>
      <c r="G1979" s="904"/>
      <c r="H1979" s="905"/>
      <c r="I1979" s="909" t="s">
        <v>608</v>
      </c>
      <c r="J1979" s="938"/>
      <c r="K1979" s="910"/>
      <c r="L1979" s="910"/>
      <c r="M1979" s="911"/>
      <c r="N1979" s="933" t="s">
        <v>608</v>
      </c>
      <c r="O1979" s="914"/>
      <c r="P1979" s="914"/>
      <c r="Q1979" s="915"/>
    </row>
    <row r="1980" spans="1:17" ht="15" customHeight="1">
      <c r="A1980" s="1128">
        <v>18</v>
      </c>
      <c r="B1980" s="1133" t="s">
        <v>712</v>
      </c>
      <c r="C1980" s="1155"/>
      <c r="D1980" s="961"/>
      <c r="E1980" s="946" t="s">
        <v>608</v>
      </c>
      <c r="F1980" s="901"/>
      <c r="G1980" s="901"/>
      <c r="H1980" s="902"/>
      <c r="I1980" s="906" t="s">
        <v>608</v>
      </c>
      <c r="J1980" s="937"/>
      <c r="K1980" s="907"/>
      <c r="L1980" s="907"/>
      <c r="M1980" s="908"/>
      <c r="N1980" s="932" t="s">
        <v>608</v>
      </c>
      <c r="O1980" s="912"/>
      <c r="P1980" s="912"/>
      <c r="Q1980" s="913"/>
    </row>
    <row r="1981" spans="1:17">
      <c r="A1981" s="1157"/>
      <c r="B1981" s="1130"/>
      <c r="C1981" s="1155"/>
      <c r="D1981" s="948"/>
      <c r="E1981" s="946"/>
      <c r="F1981" s="901"/>
      <c r="G1981" s="901"/>
      <c r="H1981" s="902"/>
      <c r="I1981" s="906" t="s">
        <v>608</v>
      </c>
      <c r="J1981" s="937"/>
      <c r="K1981" s="907"/>
      <c r="L1981" s="907"/>
      <c r="M1981" s="908"/>
      <c r="N1981" s="932" t="s">
        <v>608</v>
      </c>
      <c r="O1981" s="912"/>
      <c r="P1981" s="912"/>
      <c r="Q1981" s="913"/>
    </row>
    <row r="1982" spans="1:17">
      <c r="A1982" s="1157"/>
      <c r="B1982" s="1130"/>
      <c r="C1982" s="1155"/>
      <c r="D1982" s="948"/>
      <c r="E1982" s="946" t="s">
        <v>608</v>
      </c>
      <c r="F1982" s="901"/>
      <c r="G1982" s="901"/>
      <c r="H1982" s="902"/>
      <c r="I1982" s="906" t="s">
        <v>608</v>
      </c>
      <c r="J1982" s="937"/>
      <c r="K1982" s="907"/>
      <c r="L1982" s="907"/>
      <c r="M1982" s="908"/>
      <c r="N1982" s="932" t="s">
        <v>608</v>
      </c>
      <c r="O1982" s="912"/>
      <c r="P1982" s="912"/>
      <c r="Q1982" s="913"/>
    </row>
    <row r="1983" spans="1:17">
      <c r="A1983" s="1157"/>
      <c r="B1983" s="1130"/>
      <c r="C1983" s="1155"/>
      <c r="D1983" s="948"/>
      <c r="E1983" s="946" t="s">
        <v>608</v>
      </c>
      <c r="F1983" s="901"/>
      <c r="G1983" s="901"/>
      <c r="H1983" s="902"/>
      <c r="I1983" s="906" t="s">
        <v>608</v>
      </c>
      <c r="J1983" s="937"/>
      <c r="K1983" s="907"/>
      <c r="L1983" s="907"/>
      <c r="M1983" s="908"/>
      <c r="N1983" s="932" t="s">
        <v>608</v>
      </c>
      <c r="O1983" s="912"/>
      <c r="P1983" s="912"/>
      <c r="Q1983" s="913"/>
    </row>
    <row r="1984" spans="1:17" ht="15.75" thickBot="1">
      <c r="A1984" s="1157"/>
      <c r="B1984" s="1134"/>
      <c r="C1984" s="1155"/>
      <c r="D1984" s="972"/>
      <c r="E1984" s="987" t="s">
        <v>608</v>
      </c>
      <c r="F1984" s="977"/>
      <c r="G1984" s="977"/>
      <c r="H1984" s="978"/>
      <c r="I1984" s="979" t="s">
        <v>608</v>
      </c>
      <c r="J1984" s="980"/>
      <c r="K1984" s="981"/>
      <c r="L1984" s="981"/>
      <c r="M1984" s="982"/>
      <c r="N1984" s="983" t="s">
        <v>608</v>
      </c>
      <c r="O1984" s="984"/>
      <c r="P1984" s="984"/>
      <c r="Q1984" s="985"/>
    </row>
    <row r="1985" spans="1:17" ht="15" customHeight="1">
      <c r="A1985" s="1131">
        <v>20</v>
      </c>
      <c r="B1985" s="1133" t="s">
        <v>714</v>
      </c>
      <c r="C1985" s="1155"/>
      <c r="D1985" s="961"/>
      <c r="E1985" s="962" t="s">
        <v>608</v>
      </c>
      <c r="F1985" s="963"/>
      <c r="G1985" s="963"/>
      <c r="H1985" s="964"/>
      <c r="I1985" s="965" t="s">
        <v>608</v>
      </c>
      <c r="J1985" s="966"/>
      <c r="K1985" s="967"/>
      <c r="L1985" s="967"/>
      <c r="M1985" s="968"/>
      <c r="N1985" s="969" t="s">
        <v>608</v>
      </c>
      <c r="O1985" s="970"/>
      <c r="P1985" s="970"/>
      <c r="Q1985" s="971"/>
    </row>
    <row r="1986" spans="1:17">
      <c r="A1986" s="1124"/>
      <c r="B1986" s="1130"/>
      <c r="C1986" s="1155"/>
      <c r="D1986" s="948"/>
      <c r="E1986" s="946"/>
      <c r="F1986" s="901"/>
      <c r="G1986" s="901"/>
      <c r="H1986" s="902"/>
      <c r="I1986" s="906" t="s">
        <v>608</v>
      </c>
      <c r="J1986" s="937"/>
      <c r="K1986" s="907"/>
      <c r="L1986" s="907"/>
      <c r="M1986" s="908"/>
      <c r="N1986" s="932" t="s">
        <v>608</v>
      </c>
      <c r="O1986" s="912"/>
      <c r="P1986" s="912"/>
      <c r="Q1986" s="913"/>
    </row>
    <row r="1987" spans="1:17">
      <c r="A1987" s="1124"/>
      <c r="B1987" s="1130"/>
      <c r="C1987" s="1155"/>
      <c r="D1987" s="948"/>
      <c r="E1987" s="946" t="s">
        <v>608</v>
      </c>
      <c r="F1987" s="901"/>
      <c r="G1987" s="901"/>
      <c r="H1987" s="902"/>
      <c r="I1987" s="906" t="s">
        <v>608</v>
      </c>
      <c r="J1987" s="937"/>
      <c r="K1987" s="907"/>
      <c r="L1987" s="907"/>
      <c r="M1987" s="908"/>
      <c r="N1987" s="932" t="s">
        <v>608</v>
      </c>
      <c r="O1987" s="912"/>
      <c r="P1987" s="912"/>
      <c r="Q1987" s="913"/>
    </row>
    <row r="1988" spans="1:17">
      <c r="A1988" s="1124"/>
      <c r="B1988" s="1130"/>
      <c r="C1988" s="1155"/>
      <c r="D1988" s="948"/>
      <c r="E1988" s="946" t="s">
        <v>608</v>
      </c>
      <c r="F1988" s="901"/>
      <c r="G1988" s="901"/>
      <c r="H1988" s="902"/>
      <c r="I1988" s="906" t="s">
        <v>608</v>
      </c>
      <c r="J1988" s="937"/>
      <c r="K1988" s="907"/>
      <c r="L1988" s="907"/>
      <c r="M1988" s="908"/>
      <c r="N1988" s="932" t="s">
        <v>608</v>
      </c>
      <c r="O1988" s="912"/>
      <c r="P1988" s="912"/>
      <c r="Q1988" s="913"/>
    </row>
    <row r="1989" spans="1:17" ht="15.75" thickBot="1">
      <c r="A1989" s="1132"/>
      <c r="B1989" s="1134"/>
      <c r="C1989" s="1156"/>
      <c r="D1989" s="972"/>
      <c r="E1989" s="947" t="s">
        <v>608</v>
      </c>
      <c r="F1989" s="904"/>
      <c r="G1989" s="904"/>
      <c r="H1989" s="905"/>
      <c r="I1989" s="909" t="s">
        <v>608</v>
      </c>
      <c r="J1989" s="938"/>
      <c r="K1989" s="910"/>
      <c r="L1989" s="910"/>
      <c r="M1989" s="911"/>
      <c r="N1989" s="933" t="s">
        <v>608</v>
      </c>
      <c r="O1989" s="914"/>
      <c r="P1989" s="914"/>
      <c r="Q1989" s="915"/>
    </row>
    <row r="1990" spans="1:17" ht="22.5" customHeight="1" thickBot="1">
      <c r="A1990" s="1092"/>
      <c r="B1990" s="1163" t="s">
        <v>844</v>
      </c>
      <c r="C1990" s="1164"/>
      <c r="D1990" s="1093">
        <f>SUM(D1925:D1989)</f>
        <v>0</v>
      </c>
      <c r="E1990" s="1165"/>
      <c r="F1990" s="1166"/>
      <c r="G1990" s="1166"/>
      <c r="H1990" s="1166"/>
      <c r="I1990" s="1166"/>
      <c r="J1990" s="1166"/>
      <c r="K1990" s="1166"/>
      <c r="L1990" s="1166"/>
      <c r="M1990" s="1166"/>
      <c r="N1990" s="1166"/>
      <c r="O1990" s="1166"/>
      <c r="P1990" s="1166"/>
      <c r="Q1990" s="1167"/>
    </row>
    <row r="1991" spans="1:17">
      <c r="A1991" s="1037"/>
      <c r="B1991" s="1038"/>
      <c r="C1991" s="1038"/>
      <c r="D1991" s="1038"/>
      <c r="E1991" s="1039"/>
      <c r="F1991" s="1039"/>
      <c r="G1991" s="1039"/>
      <c r="H1991" s="1039"/>
      <c r="I1991" s="1040"/>
      <c r="J1991" s="1040"/>
      <c r="K1991" s="1040"/>
      <c r="L1991" s="1040"/>
      <c r="M1991" s="1040"/>
      <c r="N1991" s="1041"/>
      <c r="O1991" s="1041"/>
      <c r="P1991" s="1041"/>
      <c r="Q1991" s="1041"/>
    </row>
    <row r="1992" spans="1:17" ht="57" customHeight="1" thickBot="1">
      <c r="A1992" s="1139" t="s">
        <v>826</v>
      </c>
      <c r="B1992" s="1140"/>
      <c r="C1992" s="1141"/>
      <c r="D1992" s="1140"/>
      <c r="E1992" s="1140"/>
      <c r="F1992" s="1140"/>
      <c r="G1992" s="1140"/>
      <c r="H1992" s="1140"/>
      <c r="I1992" s="1140"/>
      <c r="J1992" s="1140"/>
      <c r="K1992" s="1140"/>
      <c r="L1992" s="1140"/>
      <c r="M1992" s="1140"/>
      <c r="N1992" s="1140"/>
      <c r="O1992" s="1140"/>
      <c r="P1992" s="1140"/>
      <c r="Q1992" s="1142"/>
    </row>
    <row r="1993" spans="1:17" ht="28.5" customHeight="1">
      <c r="A1993" s="1143" t="s">
        <v>569</v>
      </c>
      <c r="B1993" s="1145" t="s">
        <v>689</v>
      </c>
      <c r="C1993" s="1135" t="s">
        <v>607</v>
      </c>
      <c r="D1993" s="1135" t="s">
        <v>720</v>
      </c>
      <c r="E1993" s="1152" t="s">
        <v>690</v>
      </c>
      <c r="F1993" s="1150"/>
      <c r="G1993" s="1150"/>
      <c r="H1993" s="1151"/>
      <c r="I1993" s="1149" t="s">
        <v>692</v>
      </c>
      <c r="J1993" s="1152"/>
      <c r="K1993" s="1150"/>
      <c r="L1993" s="1150"/>
      <c r="M1993" s="1151"/>
      <c r="N1993" s="1152" t="s">
        <v>693</v>
      </c>
      <c r="O1993" s="1150"/>
      <c r="P1993" s="1150"/>
      <c r="Q1993" s="1151"/>
    </row>
    <row r="1994" spans="1:17" ht="90.75" customHeight="1" thickBot="1">
      <c r="A1994" s="1144"/>
      <c r="B1994" s="1146"/>
      <c r="C1994" s="1158"/>
      <c r="D1994" s="1136"/>
      <c r="E1994" s="944" t="s">
        <v>721</v>
      </c>
      <c r="F1994" s="924" t="s">
        <v>737</v>
      </c>
      <c r="G1994" s="924" t="s">
        <v>722</v>
      </c>
      <c r="H1994" s="929" t="s">
        <v>691</v>
      </c>
      <c r="I1994" s="934" t="s">
        <v>723</v>
      </c>
      <c r="J1994" s="925" t="s">
        <v>738</v>
      </c>
      <c r="K1994" s="925" t="s">
        <v>724</v>
      </c>
      <c r="L1994" s="925" t="s">
        <v>736</v>
      </c>
      <c r="M1994" s="935" t="s">
        <v>691</v>
      </c>
      <c r="N1994" s="930" t="s">
        <v>725</v>
      </c>
      <c r="O1994" s="926" t="s">
        <v>716</v>
      </c>
      <c r="P1994" s="926" t="s">
        <v>717</v>
      </c>
      <c r="Q1994" s="927" t="s">
        <v>694</v>
      </c>
    </row>
    <row r="1995" spans="1:17">
      <c r="A1995" s="1131">
        <v>1</v>
      </c>
      <c r="B1995" s="1133" t="s">
        <v>695</v>
      </c>
      <c r="C1995" s="1154" t="s">
        <v>827</v>
      </c>
      <c r="D1995" s="961"/>
      <c r="E1995" s="962" t="s">
        <v>608</v>
      </c>
      <c r="F1995" s="963"/>
      <c r="G1995" s="963"/>
      <c r="H1995" s="964">
        <f>G1995*F1995</f>
        <v>0</v>
      </c>
      <c r="I1995" s="965" t="s">
        <v>608</v>
      </c>
      <c r="J1995" s="966"/>
      <c r="K1995" s="967"/>
      <c r="L1995" s="967"/>
      <c r="M1995" s="968">
        <f>K1995*L1995</f>
        <v>0</v>
      </c>
      <c r="N1995" s="969" t="s">
        <v>608</v>
      </c>
      <c r="O1995" s="970"/>
      <c r="P1995" s="970"/>
      <c r="Q1995" s="971">
        <f>O1995*P1995</f>
        <v>0</v>
      </c>
    </row>
    <row r="1996" spans="1:17">
      <c r="A1996" s="1124"/>
      <c r="B1996" s="1130"/>
      <c r="C1996" s="1155"/>
      <c r="D1996" s="948"/>
      <c r="E1996" s="946" t="s">
        <v>608</v>
      </c>
      <c r="F1996" s="901"/>
      <c r="G1996" s="901"/>
      <c r="H1996" s="902"/>
      <c r="I1996" s="906" t="s">
        <v>608</v>
      </c>
      <c r="J1996" s="937"/>
      <c r="K1996" s="907"/>
      <c r="L1996" s="907"/>
      <c r="M1996" s="908"/>
      <c r="N1996" s="932" t="s">
        <v>608</v>
      </c>
      <c r="O1996" s="912"/>
      <c r="P1996" s="912"/>
      <c r="Q1996" s="913"/>
    </row>
    <row r="1997" spans="1:17">
      <c r="A1997" s="1124"/>
      <c r="B1997" s="1130"/>
      <c r="C1997" s="1155"/>
      <c r="D1997" s="948"/>
      <c r="E1997" s="946" t="s">
        <v>608</v>
      </c>
      <c r="F1997" s="901"/>
      <c r="G1997" s="901"/>
      <c r="H1997" s="902"/>
      <c r="I1997" s="906" t="s">
        <v>608</v>
      </c>
      <c r="J1997" s="937"/>
      <c r="K1997" s="907"/>
      <c r="L1997" s="907"/>
      <c r="M1997" s="908"/>
      <c r="N1997" s="932" t="s">
        <v>608</v>
      </c>
      <c r="O1997" s="912"/>
      <c r="P1997" s="912"/>
      <c r="Q1997" s="913"/>
    </row>
    <row r="1998" spans="1:17">
      <c r="A1998" s="1124"/>
      <c r="B1998" s="1130"/>
      <c r="C1998" s="1155"/>
      <c r="D1998" s="948"/>
      <c r="E1998" s="946" t="s">
        <v>608</v>
      </c>
      <c r="F1998" s="901"/>
      <c r="G1998" s="901"/>
      <c r="H1998" s="902"/>
      <c r="I1998" s="906" t="s">
        <v>608</v>
      </c>
      <c r="J1998" s="937"/>
      <c r="K1998" s="907"/>
      <c r="L1998" s="907"/>
      <c r="M1998" s="908"/>
      <c r="N1998" s="932" t="s">
        <v>608</v>
      </c>
      <c r="O1998" s="912"/>
      <c r="P1998" s="912"/>
      <c r="Q1998" s="913"/>
    </row>
    <row r="1999" spans="1:17" ht="15.75" thickBot="1">
      <c r="A1999" s="1132"/>
      <c r="B1999" s="1134"/>
      <c r="C1999" s="1155"/>
      <c r="D1999" s="972"/>
      <c r="E1999" s="947" t="s">
        <v>608</v>
      </c>
      <c r="F1999" s="904"/>
      <c r="G1999" s="904"/>
      <c r="H1999" s="905"/>
      <c r="I1999" s="909" t="s">
        <v>608</v>
      </c>
      <c r="J1999" s="938"/>
      <c r="K1999" s="910"/>
      <c r="L1999" s="910"/>
      <c r="M1999" s="911"/>
      <c r="N1999" s="933" t="s">
        <v>608</v>
      </c>
      <c r="O1999" s="914"/>
      <c r="P1999" s="914"/>
      <c r="Q1999" s="915"/>
    </row>
    <row r="2000" spans="1:17">
      <c r="A2000" s="1153">
        <v>3</v>
      </c>
      <c r="B2000" s="1133" t="s">
        <v>697</v>
      </c>
      <c r="C2000" s="1155"/>
      <c r="D2000" s="961"/>
      <c r="E2000" s="945" t="s">
        <v>608</v>
      </c>
      <c r="F2000" s="917"/>
      <c r="G2000" s="917"/>
      <c r="H2000" s="918"/>
      <c r="I2000" s="919" t="s">
        <v>608</v>
      </c>
      <c r="J2000" s="936"/>
      <c r="K2000" s="920"/>
      <c r="L2000" s="920"/>
      <c r="M2000" s="921"/>
      <c r="N2000" s="960" t="s">
        <v>608</v>
      </c>
      <c r="O2000" s="922"/>
      <c r="P2000" s="922"/>
      <c r="Q2000" s="923"/>
    </row>
    <row r="2001" spans="1:17">
      <c r="A2001" s="1124"/>
      <c r="B2001" s="1130"/>
      <c r="C2001" s="1155"/>
      <c r="D2001" s="948"/>
      <c r="E2001" s="946" t="s">
        <v>608</v>
      </c>
      <c r="F2001" s="901"/>
      <c r="G2001" s="901"/>
      <c r="H2001" s="902"/>
      <c r="I2001" s="906" t="s">
        <v>608</v>
      </c>
      <c r="J2001" s="937"/>
      <c r="K2001" s="907"/>
      <c r="L2001" s="907"/>
      <c r="M2001" s="908"/>
      <c r="N2001" s="932" t="s">
        <v>608</v>
      </c>
      <c r="O2001" s="912"/>
      <c r="P2001" s="912"/>
      <c r="Q2001" s="913"/>
    </row>
    <row r="2002" spans="1:17">
      <c r="A2002" s="1124"/>
      <c r="B2002" s="1130"/>
      <c r="C2002" s="1155"/>
      <c r="D2002" s="948"/>
      <c r="E2002" s="946" t="s">
        <v>608</v>
      </c>
      <c r="F2002" s="901"/>
      <c r="G2002" s="901"/>
      <c r="H2002" s="902"/>
      <c r="I2002" s="906" t="s">
        <v>608</v>
      </c>
      <c r="J2002" s="937"/>
      <c r="K2002" s="907"/>
      <c r="L2002" s="907"/>
      <c r="M2002" s="908"/>
      <c r="N2002" s="932" t="s">
        <v>608</v>
      </c>
      <c r="O2002" s="912"/>
      <c r="P2002" s="912"/>
      <c r="Q2002" s="913"/>
    </row>
    <row r="2003" spans="1:17">
      <c r="A2003" s="1124"/>
      <c r="B2003" s="1130"/>
      <c r="C2003" s="1155"/>
      <c r="D2003" s="948"/>
      <c r="E2003" s="946" t="s">
        <v>608</v>
      </c>
      <c r="F2003" s="901"/>
      <c r="G2003" s="901"/>
      <c r="H2003" s="902"/>
      <c r="I2003" s="906" t="s">
        <v>608</v>
      </c>
      <c r="J2003" s="937"/>
      <c r="K2003" s="907"/>
      <c r="L2003" s="907"/>
      <c r="M2003" s="908"/>
      <c r="N2003" s="932" t="s">
        <v>608</v>
      </c>
      <c r="O2003" s="912"/>
      <c r="P2003" s="912"/>
      <c r="Q2003" s="913"/>
    </row>
    <row r="2004" spans="1:17" ht="15.75" thickBot="1">
      <c r="A2004" s="1124"/>
      <c r="B2004" s="1134"/>
      <c r="C2004" s="1155"/>
      <c r="D2004" s="972"/>
      <c r="E2004" s="947" t="s">
        <v>608</v>
      </c>
      <c r="F2004" s="904"/>
      <c r="G2004" s="904"/>
      <c r="H2004" s="905"/>
      <c r="I2004" s="909" t="s">
        <v>608</v>
      </c>
      <c r="J2004" s="938"/>
      <c r="K2004" s="910"/>
      <c r="L2004" s="910"/>
      <c r="M2004" s="911"/>
      <c r="N2004" s="933" t="s">
        <v>608</v>
      </c>
      <c r="O2004" s="914"/>
      <c r="P2004" s="914"/>
      <c r="Q2004" s="915"/>
    </row>
    <row r="2005" spans="1:17">
      <c r="A2005" s="1124">
        <v>5</v>
      </c>
      <c r="B2005" s="1133" t="s">
        <v>699</v>
      </c>
      <c r="C2005" s="1155"/>
      <c r="D2005" s="961"/>
      <c r="E2005" s="946" t="s">
        <v>608</v>
      </c>
      <c r="F2005" s="901"/>
      <c r="G2005" s="901"/>
      <c r="H2005" s="902"/>
      <c r="I2005" s="906" t="s">
        <v>608</v>
      </c>
      <c r="J2005" s="937"/>
      <c r="K2005" s="907"/>
      <c r="L2005" s="907"/>
      <c r="M2005" s="908"/>
      <c r="N2005" s="932" t="s">
        <v>608</v>
      </c>
      <c r="O2005" s="912"/>
      <c r="P2005" s="912"/>
      <c r="Q2005" s="913"/>
    </row>
    <row r="2006" spans="1:17">
      <c r="A2006" s="1124"/>
      <c r="B2006" s="1130"/>
      <c r="C2006" s="1155"/>
      <c r="D2006" s="948"/>
      <c r="E2006" s="946"/>
      <c r="F2006" s="901"/>
      <c r="G2006" s="901"/>
      <c r="H2006" s="902"/>
      <c r="I2006" s="906" t="s">
        <v>608</v>
      </c>
      <c r="J2006" s="937"/>
      <c r="K2006" s="907"/>
      <c r="L2006" s="907"/>
      <c r="M2006" s="908"/>
      <c r="N2006" s="932" t="s">
        <v>608</v>
      </c>
      <c r="O2006" s="912"/>
      <c r="P2006" s="912"/>
      <c r="Q2006" s="913"/>
    </row>
    <row r="2007" spans="1:17">
      <c r="A2007" s="1124"/>
      <c r="B2007" s="1130"/>
      <c r="C2007" s="1155"/>
      <c r="D2007" s="948"/>
      <c r="E2007" s="946" t="s">
        <v>608</v>
      </c>
      <c r="F2007" s="901"/>
      <c r="G2007" s="901"/>
      <c r="H2007" s="902"/>
      <c r="I2007" s="906" t="s">
        <v>608</v>
      </c>
      <c r="J2007" s="937"/>
      <c r="K2007" s="907"/>
      <c r="L2007" s="907"/>
      <c r="M2007" s="908"/>
      <c r="N2007" s="932" t="s">
        <v>608</v>
      </c>
      <c r="O2007" s="912"/>
      <c r="P2007" s="912"/>
      <c r="Q2007" s="913"/>
    </row>
    <row r="2008" spans="1:17">
      <c r="A2008" s="1124"/>
      <c r="B2008" s="1130"/>
      <c r="C2008" s="1155"/>
      <c r="D2008" s="948"/>
      <c r="E2008" s="946" t="s">
        <v>608</v>
      </c>
      <c r="F2008" s="901"/>
      <c r="G2008" s="901"/>
      <c r="H2008" s="902"/>
      <c r="I2008" s="906" t="s">
        <v>608</v>
      </c>
      <c r="J2008" s="937"/>
      <c r="K2008" s="907"/>
      <c r="L2008" s="907"/>
      <c r="M2008" s="908"/>
      <c r="N2008" s="932" t="s">
        <v>608</v>
      </c>
      <c r="O2008" s="912"/>
      <c r="P2008" s="912"/>
      <c r="Q2008" s="913"/>
    </row>
    <row r="2009" spans="1:17" ht="15.75" thickBot="1">
      <c r="A2009" s="1124"/>
      <c r="B2009" s="1134"/>
      <c r="C2009" s="1155"/>
      <c r="D2009" s="972"/>
      <c r="E2009" s="947" t="s">
        <v>608</v>
      </c>
      <c r="F2009" s="904"/>
      <c r="G2009" s="904"/>
      <c r="H2009" s="905"/>
      <c r="I2009" s="909" t="s">
        <v>608</v>
      </c>
      <c r="J2009" s="938"/>
      <c r="K2009" s="910"/>
      <c r="L2009" s="910"/>
      <c r="M2009" s="911"/>
      <c r="N2009" s="933" t="s">
        <v>608</v>
      </c>
      <c r="O2009" s="914"/>
      <c r="P2009" s="914"/>
      <c r="Q2009" s="915"/>
    </row>
    <row r="2010" spans="1:17" ht="15" customHeight="1">
      <c r="A2010" s="1124">
        <v>8</v>
      </c>
      <c r="B2010" s="1133" t="s">
        <v>702</v>
      </c>
      <c r="C2010" s="1155"/>
      <c r="D2010" s="961"/>
      <c r="E2010" s="946" t="s">
        <v>608</v>
      </c>
      <c r="F2010" s="901"/>
      <c r="G2010" s="901"/>
      <c r="H2010" s="902"/>
      <c r="I2010" s="906" t="s">
        <v>608</v>
      </c>
      <c r="J2010" s="937"/>
      <c r="K2010" s="907"/>
      <c r="L2010" s="907"/>
      <c r="M2010" s="908"/>
      <c r="N2010" s="932" t="s">
        <v>608</v>
      </c>
      <c r="O2010" s="912"/>
      <c r="P2010" s="912"/>
      <c r="Q2010" s="913"/>
    </row>
    <row r="2011" spans="1:17">
      <c r="A2011" s="1124"/>
      <c r="B2011" s="1130"/>
      <c r="C2011" s="1155"/>
      <c r="D2011" s="948"/>
      <c r="E2011" s="946" t="s">
        <v>608</v>
      </c>
      <c r="F2011" s="901"/>
      <c r="G2011" s="901"/>
      <c r="H2011" s="902"/>
      <c r="I2011" s="906" t="s">
        <v>608</v>
      </c>
      <c r="J2011" s="937"/>
      <c r="K2011" s="907"/>
      <c r="L2011" s="907"/>
      <c r="M2011" s="908"/>
      <c r="N2011" s="932" t="s">
        <v>608</v>
      </c>
      <c r="O2011" s="912"/>
      <c r="P2011" s="912"/>
      <c r="Q2011" s="913"/>
    </row>
    <row r="2012" spans="1:17">
      <c r="A2012" s="1124"/>
      <c r="B2012" s="1130"/>
      <c r="C2012" s="1155"/>
      <c r="D2012" s="948"/>
      <c r="E2012" s="946" t="s">
        <v>608</v>
      </c>
      <c r="F2012" s="901"/>
      <c r="G2012" s="901"/>
      <c r="H2012" s="902"/>
      <c r="I2012" s="906" t="s">
        <v>608</v>
      </c>
      <c r="J2012" s="937"/>
      <c r="K2012" s="907"/>
      <c r="L2012" s="907"/>
      <c r="M2012" s="908"/>
      <c r="N2012" s="932" t="s">
        <v>608</v>
      </c>
      <c r="O2012" s="912"/>
      <c r="P2012" s="912"/>
      <c r="Q2012" s="913"/>
    </row>
    <row r="2013" spans="1:17">
      <c r="A2013" s="1124"/>
      <c r="B2013" s="1130"/>
      <c r="C2013" s="1155"/>
      <c r="D2013" s="948"/>
      <c r="E2013" s="946" t="s">
        <v>608</v>
      </c>
      <c r="F2013" s="901"/>
      <c r="G2013" s="901"/>
      <c r="H2013" s="902"/>
      <c r="I2013" s="906" t="s">
        <v>608</v>
      </c>
      <c r="J2013" s="937"/>
      <c r="K2013" s="907"/>
      <c r="L2013" s="907"/>
      <c r="M2013" s="908"/>
      <c r="N2013" s="932" t="s">
        <v>608</v>
      </c>
      <c r="O2013" s="912"/>
      <c r="P2013" s="912"/>
      <c r="Q2013" s="913"/>
    </row>
    <row r="2014" spans="1:17" ht="15.75" thickBot="1">
      <c r="A2014" s="1124"/>
      <c r="B2014" s="1134"/>
      <c r="C2014" s="1155"/>
      <c r="D2014" s="972"/>
      <c r="E2014" s="947" t="s">
        <v>608</v>
      </c>
      <c r="F2014" s="904"/>
      <c r="G2014" s="904"/>
      <c r="H2014" s="905"/>
      <c r="I2014" s="909" t="s">
        <v>608</v>
      </c>
      <c r="J2014" s="938"/>
      <c r="K2014" s="910"/>
      <c r="L2014" s="910"/>
      <c r="M2014" s="911"/>
      <c r="N2014" s="933" t="s">
        <v>608</v>
      </c>
      <c r="O2014" s="914"/>
      <c r="P2014" s="914"/>
      <c r="Q2014" s="915"/>
    </row>
    <row r="2015" spans="1:17" ht="15" customHeight="1">
      <c r="A2015" s="1128">
        <v>9</v>
      </c>
      <c r="B2015" s="1133" t="s">
        <v>703</v>
      </c>
      <c r="C2015" s="1155"/>
      <c r="D2015" s="961"/>
      <c r="E2015" s="946" t="s">
        <v>608</v>
      </c>
      <c r="F2015" s="901"/>
      <c r="G2015" s="901"/>
      <c r="H2015" s="902"/>
      <c r="I2015" s="906" t="s">
        <v>608</v>
      </c>
      <c r="J2015" s="937"/>
      <c r="K2015" s="907"/>
      <c r="L2015" s="907"/>
      <c r="M2015" s="908"/>
      <c r="N2015" s="932" t="s">
        <v>608</v>
      </c>
      <c r="O2015" s="912"/>
      <c r="P2015" s="912"/>
      <c r="Q2015" s="913"/>
    </row>
    <row r="2016" spans="1:17">
      <c r="A2016" s="1157"/>
      <c r="B2016" s="1130"/>
      <c r="C2016" s="1155"/>
      <c r="D2016" s="948"/>
      <c r="E2016" s="946" t="s">
        <v>608</v>
      </c>
      <c r="F2016" s="901"/>
      <c r="G2016" s="901"/>
      <c r="H2016" s="902"/>
      <c r="I2016" s="906" t="s">
        <v>608</v>
      </c>
      <c r="J2016" s="937"/>
      <c r="K2016" s="907"/>
      <c r="L2016" s="907"/>
      <c r="M2016" s="908"/>
      <c r="N2016" s="932" t="s">
        <v>608</v>
      </c>
      <c r="O2016" s="912"/>
      <c r="P2016" s="912"/>
      <c r="Q2016" s="913"/>
    </row>
    <row r="2017" spans="1:17">
      <c r="A2017" s="1157"/>
      <c r="B2017" s="1130"/>
      <c r="C2017" s="1155"/>
      <c r="D2017" s="948"/>
      <c r="E2017" s="946" t="s">
        <v>608</v>
      </c>
      <c r="F2017" s="901"/>
      <c r="G2017" s="901"/>
      <c r="H2017" s="902"/>
      <c r="I2017" s="906" t="s">
        <v>608</v>
      </c>
      <c r="J2017" s="937"/>
      <c r="K2017" s="907"/>
      <c r="L2017" s="907"/>
      <c r="M2017" s="908"/>
      <c r="N2017" s="932" t="s">
        <v>608</v>
      </c>
      <c r="O2017" s="912"/>
      <c r="P2017" s="912"/>
      <c r="Q2017" s="913"/>
    </row>
    <row r="2018" spans="1:17">
      <c r="A2018" s="1157"/>
      <c r="B2018" s="1130"/>
      <c r="C2018" s="1155"/>
      <c r="D2018" s="948"/>
      <c r="E2018" s="946" t="s">
        <v>608</v>
      </c>
      <c r="F2018" s="901"/>
      <c r="G2018" s="901"/>
      <c r="H2018" s="902"/>
      <c r="I2018" s="906" t="s">
        <v>608</v>
      </c>
      <c r="J2018" s="937"/>
      <c r="K2018" s="907"/>
      <c r="L2018" s="907"/>
      <c r="M2018" s="908"/>
      <c r="N2018" s="932" t="s">
        <v>608</v>
      </c>
      <c r="O2018" s="912"/>
      <c r="P2018" s="912"/>
      <c r="Q2018" s="913"/>
    </row>
    <row r="2019" spans="1:17" ht="15.75" thickBot="1">
      <c r="A2019" s="1153"/>
      <c r="B2019" s="1134"/>
      <c r="C2019" s="1155"/>
      <c r="D2019" s="972"/>
      <c r="E2019" s="947" t="s">
        <v>608</v>
      </c>
      <c r="F2019" s="904"/>
      <c r="G2019" s="904"/>
      <c r="H2019" s="905"/>
      <c r="I2019" s="909" t="s">
        <v>608</v>
      </c>
      <c r="J2019" s="938"/>
      <c r="K2019" s="910"/>
      <c r="L2019" s="910"/>
      <c r="M2019" s="911"/>
      <c r="N2019" s="933" t="s">
        <v>608</v>
      </c>
      <c r="O2019" s="914"/>
      <c r="P2019" s="914"/>
      <c r="Q2019" s="915"/>
    </row>
    <row r="2020" spans="1:17" ht="15" customHeight="1">
      <c r="A2020" s="1128">
        <v>10</v>
      </c>
      <c r="B2020" s="1133" t="s">
        <v>704</v>
      </c>
      <c r="C2020" s="1155"/>
      <c r="D2020" s="961"/>
      <c r="E2020" s="946" t="s">
        <v>608</v>
      </c>
      <c r="F2020" s="901"/>
      <c r="G2020" s="901"/>
      <c r="H2020" s="902"/>
      <c r="I2020" s="906" t="s">
        <v>608</v>
      </c>
      <c r="J2020" s="937"/>
      <c r="K2020" s="907"/>
      <c r="L2020" s="907"/>
      <c r="M2020" s="908"/>
      <c r="N2020" s="932" t="s">
        <v>608</v>
      </c>
      <c r="O2020" s="912"/>
      <c r="P2020" s="912"/>
      <c r="Q2020" s="913"/>
    </row>
    <row r="2021" spans="1:17">
      <c r="A2021" s="1157"/>
      <c r="B2021" s="1130"/>
      <c r="C2021" s="1155"/>
      <c r="D2021" s="948"/>
      <c r="E2021" s="946"/>
      <c r="F2021" s="901"/>
      <c r="G2021" s="901"/>
      <c r="H2021" s="902"/>
      <c r="I2021" s="906" t="s">
        <v>608</v>
      </c>
      <c r="J2021" s="937"/>
      <c r="K2021" s="907"/>
      <c r="L2021" s="907"/>
      <c r="M2021" s="908"/>
      <c r="N2021" s="932" t="s">
        <v>608</v>
      </c>
      <c r="O2021" s="912"/>
      <c r="P2021" s="912"/>
      <c r="Q2021" s="913"/>
    </row>
    <row r="2022" spans="1:17">
      <c r="A2022" s="1157"/>
      <c r="B2022" s="1130"/>
      <c r="C2022" s="1155"/>
      <c r="D2022" s="948"/>
      <c r="E2022" s="946" t="s">
        <v>608</v>
      </c>
      <c r="F2022" s="901"/>
      <c r="G2022" s="901"/>
      <c r="H2022" s="902"/>
      <c r="I2022" s="906" t="s">
        <v>608</v>
      </c>
      <c r="J2022" s="937"/>
      <c r="K2022" s="907"/>
      <c r="L2022" s="907"/>
      <c r="M2022" s="908"/>
      <c r="N2022" s="932" t="s">
        <v>608</v>
      </c>
      <c r="O2022" s="912"/>
      <c r="P2022" s="912"/>
      <c r="Q2022" s="913"/>
    </row>
    <row r="2023" spans="1:17">
      <c r="A2023" s="1157"/>
      <c r="B2023" s="1130"/>
      <c r="C2023" s="1155"/>
      <c r="D2023" s="948"/>
      <c r="E2023" s="946" t="s">
        <v>608</v>
      </c>
      <c r="F2023" s="901"/>
      <c r="G2023" s="901"/>
      <c r="H2023" s="902"/>
      <c r="I2023" s="906" t="s">
        <v>608</v>
      </c>
      <c r="J2023" s="937"/>
      <c r="K2023" s="907"/>
      <c r="L2023" s="907"/>
      <c r="M2023" s="908"/>
      <c r="N2023" s="932" t="s">
        <v>608</v>
      </c>
      <c r="O2023" s="912"/>
      <c r="P2023" s="912"/>
      <c r="Q2023" s="913"/>
    </row>
    <row r="2024" spans="1:17" ht="15.75" thickBot="1">
      <c r="A2024" s="1153"/>
      <c r="B2024" s="1134"/>
      <c r="C2024" s="1155"/>
      <c r="D2024" s="972"/>
      <c r="E2024" s="947" t="s">
        <v>608</v>
      </c>
      <c r="F2024" s="904"/>
      <c r="G2024" s="904"/>
      <c r="H2024" s="905"/>
      <c r="I2024" s="909" t="s">
        <v>608</v>
      </c>
      <c r="J2024" s="938"/>
      <c r="K2024" s="910"/>
      <c r="L2024" s="910"/>
      <c r="M2024" s="911"/>
      <c r="N2024" s="933" t="s">
        <v>608</v>
      </c>
      <c r="O2024" s="914"/>
      <c r="P2024" s="914"/>
      <c r="Q2024" s="915"/>
    </row>
    <row r="2025" spans="1:17" ht="15" customHeight="1">
      <c r="A2025" s="1128">
        <v>11</v>
      </c>
      <c r="B2025" s="1133" t="s">
        <v>705</v>
      </c>
      <c r="C2025" s="1155"/>
      <c r="D2025" s="961"/>
      <c r="E2025" s="946" t="s">
        <v>608</v>
      </c>
      <c r="F2025" s="901"/>
      <c r="G2025" s="901"/>
      <c r="H2025" s="902"/>
      <c r="I2025" s="906" t="s">
        <v>608</v>
      </c>
      <c r="J2025" s="937"/>
      <c r="K2025" s="907"/>
      <c r="L2025" s="907"/>
      <c r="M2025" s="908"/>
      <c r="N2025" s="932" t="s">
        <v>608</v>
      </c>
      <c r="O2025" s="912"/>
      <c r="P2025" s="912"/>
      <c r="Q2025" s="913"/>
    </row>
    <row r="2026" spans="1:17">
      <c r="A2026" s="1157"/>
      <c r="B2026" s="1130"/>
      <c r="C2026" s="1155"/>
      <c r="D2026" s="948"/>
      <c r="E2026" s="946"/>
      <c r="F2026" s="901"/>
      <c r="G2026" s="901"/>
      <c r="H2026" s="902"/>
      <c r="I2026" s="906" t="s">
        <v>608</v>
      </c>
      <c r="J2026" s="937"/>
      <c r="K2026" s="907"/>
      <c r="L2026" s="907"/>
      <c r="M2026" s="908"/>
      <c r="N2026" s="932" t="s">
        <v>608</v>
      </c>
      <c r="O2026" s="912"/>
      <c r="P2026" s="912"/>
      <c r="Q2026" s="913"/>
    </row>
    <row r="2027" spans="1:17">
      <c r="A2027" s="1157"/>
      <c r="B2027" s="1130"/>
      <c r="C2027" s="1155"/>
      <c r="D2027" s="948"/>
      <c r="E2027" s="946" t="s">
        <v>608</v>
      </c>
      <c r="F2027" s="901"/>
      <c r="G2027" s="901"/>
      <c r="H2027" s="902"/>
      <c r="I2027" s="906" t="s">
        <v>608</v>
      </c>
      <c r="J2027" s="937"/>
      <c r="K2027" s="907"/>
      <c r="L2027" s="907"/>
      <c r="M2027" s="908"/>
      <c r="N2027" s="932" t="s">
        <v>608</v>
      </c>
      <c r="O2027" s="912"/>
      <c r="P2027" s="912"/>
      <c r="Q2027" s="913"/>
    </row>
    <row r="2028" spans="1:17">
      <c r="A2028" s="1157"/>
      <c r="B2028" s="1130"/>
      <c r="C2028" s="1155"/>
      <c r="D2028" s="948"/>
      <c r="E2028" s="946" t="s">
        <v>608</v>
      </c>
      <c r="F2028" s="901"/>
      <c r="G2028" s="901"/>
      <c r="H2028" s="902"/>
      <c r="I2028" s="906" t="s">
        <v>608</v>
      </c>
      <c r="J2028" s="937"/>
      <c r="K2028" s="907"/>
      <c r="L2028" s="907"/>
      <c r="M2028" s="908"/>
      <c r="N2028" s="932" t="s">
        <v>608</v>
      </c>
      <c r="O2028" s="912"/>
      <c r="P2028" s="912"/>
      <c r="Q2028" s="913"/>
    </row>
    <row r="2029" spans="1:17" ht="15.75" thickBot="1">
      <c r="A2029" s="1153"/>
      <c r="B2029" s="1134"/>
      <c r="C2029" s="1155"/>
      <c r="D2029" s="972"/>
      <c r="E2029" s="947" t="s">
        <v>608</v>
      </c>
      <c r="F2029" s="904"/>
      <c r="G2029" s="904"/>
      <c r="H2029" s="905"/>
      <c r="I2029" s="909" t="s">
        <v>608</v>
      </c>
      <c r="J2029" s="938"/>
      <c r="K2029" s="910"/>
      <c r="L2029" s="910"/>
      <c r="M2029" s="911"/>
      <c r="N2029" s="933" t="s">
        <v>608</v>
      </c>
      <c r="O2029" s="914"/>
      <c r="P2029" s="914"/>
      <c r="Q2029" s="915"/>
    </row>
    <row r="2030" spans="1:17" ht="15" customHeight="1">
      <c r="A2030" s="1128">
        <v>13</v>
      </c>
      <c r="B2030" s="1133" t="s">
        <v>707</v>
      </c>
      <c r="C2030" s="1155"/>
      <c r="D2030" s="961"/>
      <c r="E2030" s="946" t="s">
        <v>608</v>
      </c>
      <c r="F2030" s="901"/>
      <c r="G2030" s="901"/>
      <c r="H2030" s="902"/>
      <c r="I2030" s="906" t="s">
        <v>608</v>
      </c>
      <c r="J2030" s="937"/>
      <c r="K2030" s="907"/>
      <c r="L2030" s="907"/>
      <c r="M2030" s="908"/>
      <c r="N2030" s="932" t="s">
        <v>608</v>
      </c>
      <c r="O2030" s="912"/>
      <c r="P2030" s="912"/>
      <c r="Q2030" s="913"/>
    </row>
    <row r="2031" spans="1:17">
      <c r="A2031" s="1157"/>
      <c r="B2031" s="1130"/>
      <c r="C2031" s="1155"/>
      <c r="D2031" s="948"/>
      <c r="E2031" s="946"/>
      <c r="F2031" s="901"/>
      <c r="G2031" s="901"/>
      <c r="H2031" s="902"/>
      <c r="I2031" s="906" t="s">
        <v>608</v>
      </c>
      <c r="J2031" s="937"/>
      <c r="K2031" s="907"/>
      <c r="L2031" s="907"/>
      <c r="M2031" s="908"/>
      <c r="N2031" s="932" t="s">
        <v>608</v>
      </c>
      <c r="O2031" s="912"/>
      <c r="P2031" s="912"/>
      <c r="Q2031" s="913"/>
    </row>
    <row r="2032" spans="1:17">
      <c r="A2032" s="1157"/>
      <c r="B2032" s="1130"/>
      <c r="C2032" s="1155"/>
      <c r="D2032" s="948"/>
      <c r="E2032" s="946" t="s">
        <v>608</v>
      </c>
      <c r="F2032" s="901"/>
      <c r="G2032" s="901"/>
      <c r="H2032" s="902"/>
      <c r="I2032" s="906" t="s">
        <v>608</v>
      </c>
      <c r="J2032" s="937"/>
      <c r="K2032" s="907"/>
      <c r="L2032" s="907"/>
      <c r="M2032" s="908"/>
      <c r="N2032" s="932" t="s">
        <v>608</v>
      </c>
      <c r="O2032" s="912"/>
      <c r="P2032" s="912"/>
      <c r="Q2032" s="913"/>
    </row>
    <row r="2033" spans="1:17">
      <c r="A2033" s="1157"/>
      <c r="B2033" s="1130"/>
      <c r="C2033" s="1155"/>
      <c r="D2033" s="948"/>
      <c r="E2033" s="946" t="s">
        <v>608</v>
      </c>
      <c r="F2033" s="901"/>
      <c r="G2033" s="901"/>
      <c r="H2033" s="902"/>
      <c r="I2033" s="906" t="s">
        <v>608</v>
      </c>
      <c r="J2033" s="937"/>
      <c r="K2033" s="907"/>
      <c r="L2033" s="907"/>
      <c r="M2033" s="908"/>
      <c r="N2033" s="932" t="s">
        <v>608</v>
      </c>
      <c r="O2033" s="912"/>
      <c r="P2033" s="912"/>
      <c r="Q2033" s="913"/>
    </row>
    <row r="2034" spans="1:17" ht="15.75" thickBot="1">
      <c r="A2034" s="1153"/>
      <c r="B2034" s="1134"/>
      <c r="C2034" s="1155"/>
      <c r="D2034" s="972"/>
      <c r="E2034" s="947" t="s">
        <v>608</v>
      </c>
      <c r="F2034" s="904"/>
      <c r="G2034" s="904"/>
      <c r="H2034" s="905"/>
      <c r="I2034" s="909" t="s">
        <v>608</v>
      </c>
      <c r="J2034" s="938"/>
      <c r="K2034" s="910"/>
      <c r="L2034" s="910"/>
      <c r="M2034" s="911"/>
      <c r="N2034" s="933" t="s">
        <v>608</v>
      </c>
      <c r="O2034" s="914"/>
      <c r="P2034" s="914"/>
      <c r="Q2034" s="915"/>
    </row>
    <row r="2035" spans="1:17" ht="15" customHeight="1">
      <c r="A2035" s="1128">
        <v>14</v>
      </c>
      <c r="B2035" s="1133" t="s">
        <v>708</v>
      </c>
      <c r="C2035" s="1155"/>
      <c r="D2035" s="961"/>
      <c r="E2035" s="946" t="s">
        <v>608</v>
      </c>
      <c r="F2035" s="901"/>
      <c r="G2035" s="901"/>
      <c r="H2035" s="902"/>
      <c r="I2035" s="906" t="s">
        <v>608</v>
      </c>
      <c r="J2035" s="937"/>
      <c r="K2035" s="907"/>
      <c r="L2035" s="907"/>
      <c r="M2035" s="908"/>
      <c r="N2035" s="932" t="s">
        <v>608</v>
      </c>
      <c r="O2035" s="912"/>
      <c r="P2035" s="912"/>
      <c r="Q2035" s="913"/>
    </row>
    <row r="2036" spans="1:17">
      <c r="A2036" s="1157"/>
      <c r="B2036" s="1130"/>
      <c r="C2036" s="1155"/>
      <c r="D2036" s="948"/>
      <c r="E2036" s="946"/>
      <c r="F2036" s="901"/>
      <c r="G2036" s="901"/>
      <c r="H2036" s="902"/>
      <c r="I2036" s="906" t="s">
        <v>608</v>
      </c>
      <c r="J2036" s="937"/>
      <c r="K2036" s="907"/>
      <c r="L2036" s="907"/>
      <c r="M2036" s="908"/>
      <c r="N2036" s="932" t="s">
        <v>608</v>
      </c>
      <c r="O2036" s="912"/>
      <c r="P2036" s="912"/>
      <c r="Q2036" s="913"/>
    </row>
    <row r="2037" spans="1:17">
      <c r="A2037" s="1157"/>
      <c r="B2037" s="1130"/>
      <c r="C2037" s="1155"/>
      <c r="D2037" s="948"/>
      <c r="E2037" s="946" t="s">
        <v>608</v>
      </c>
      <c r="F2037" s="901"/>
      <c r="G2037" s="901"/>
      <c r="H2037" s="902"/>
      <c r="I2037" s="906" t="s">
        <v>608</v>
      </c>
      <c r="J2037" s="937"/>
      <c r="K2037" s="907"/>
      <c r="L2037" s="907"/>
      <c r="M2037" s="908"/>
      <c r="N2037" s="932" t="s">
        <v>608</v>
      </c>
      <c r="O2037" s="912"/>
      <c r="P2037" s="912"/>
      <c r="Q2037" s="913"/>
    </row>
    <row r="2038" spans="1:17">
      <c r="A2038" s="1157"/>
      <c r="B2038" s="1130"/>
      <c r="C2038" s="1155"/>
      <c r="D2038" s="948"/>
      <c r="E2038" s="946" t="s">
        <v>608</v>
      </c>
      <c r="F2038" s="901"/>
      <c r="G2038" s="901"/>
      <c r="H2038" s="902"/>
      <c r="I2038" s="906" t="s">
        <v>608</v>
      </c>
      <c r="J2038" s="937"/>
      <c r="K2038" s="907"/>
      <c r="L2038" s="907"/>
      <c r="M2038" s="908"/>
      <c r="N2038" s="932" t="s">
        <v>608</v>
      </c>
      <c r="O2038" s="912"/>
      <c r="P2038" s="912"/>
      <c r="Q2038" s="913"/>
    </row>
    <row r="2039" spans="1:17" ht="15.75" thickBot="1">
      <c r="A2039" s="1153"/>
      <c r="B2039" s="1134"/>
      <c r="C2039" s="1155"/>
      <c r="D2039" s="972"/>
      <c r="E2039" s="947" t="s">
        <v>608</v>
      </c>
      <c r="F2039" s="904"/>
      <c r="G2039" s="904"/>
      <c r="H2039" s="905"/>
      <c r="I2039" s="909" t="s">
        <v>608</v>
      </c>
      <c r="J2039" s="938"/>
      <c r="K2039" s="910"/>
      <c r="L2039" s="910"/>
      <c r="M2039" s="911"/>
      <c r="N2039" s="933" t="s">
        <v>608</v>
      </c>
      <c r="O2039" s="914"/>
      <c r="P2039" s="914"/>
      <c r="Q2039" s="915"/>
    </row>
    <row r="2040" spans="1:17" ht="15" customHeight="1">
      <c r="A2040" s="1128">
        <v>15</v>
      </c>
      <c r="B2040" s="1133" t="s">
        <v>709</v>
      </c>
      <c r="C2040" s="1155"/>
      <c r="D2040" s="961"/>
      <c r="E2040" s="946" t="s">
        <v>608</v>
      </c>
      <c r="F2040" s="901"/>
      <c r="G2040" s="901"/>
      <c r="H2040" s="902"/>
      <c r="I2040" s="906" t="s">
        <v>608</v>
      </c>
      <c r="J2040" s="937"/>
      <c r="K2040" s="907"/>
      <c r="L2040" s="907"/>
      <c r="M2040" s="908"/>
      <c r="N2040" s="932" t="s">
        <v>608</v>
      </c>
      <c r="O2040" s="912"/>
      <c r="P2040" s="912"/>
      <c r="Q2040" s="913"/>
    </row>
    <row r="2041" spans="1:17">
      <c r="A2041" s="1157"/>
      <c r="B2041" s="1130"/>
      <c r="C2041" s="1155"/>
      <c r="D2041" s="948"/>
      <c r="E2041" s="946"/>
      <c r="F2041" s="901"/>
      <c r="G2041" s="901"/>
      <c r="H2041" s="902"/>
      <c r="I2041" s="906" t="s">
        <v>608</v>
      </c>
      <c r="J2041" s="937"/>
      <c r="K2041" s="907"/>
      <c r="L2041" s="907"/>
      <c r="M2041" s="908"/>
      <c r="N2041" s="932" t="s">
        <v>608</v>
      </c>
      <c r="O2041" s="912"/>
      <c r="P2041" s="912"/>
      <c r="Q2041" s="913"/>
    </row>
    <row r="2042" spans="1:17">
      <c r="A2042" s="1157"/>
      <c r="B2042" s="1130"/>
      <c r="C2042" s="1155"/>
      <c r="D2042" s="948"/>
      <c r="E2042" s="946" t="s">
        <v>608</v>
      </c>
      <c r="F2042" s="901"/>
      <c r="G2042" s="901"/>
      <c r="H2042" s="902"/>
      <c r="I2042" s="906" t="s">
        <v>608</v>
      </c>
      <c r="J2042" s="937"/>
      <c r="K2042" s="907"/>
      <c r="L2042" s="907"/>
      <c r="M2042" s="908"/>
      <c r="N2042" s="932" t="s">
        <v>608</v>
      </c>
      <c r="O2042" s="912"/>
      <c r="P2042" s="912"/>
      <c r="Q2042" s="913"/>
    </row>
    <row r="2043" spans="1:17">
      <c r="A2043" s="1157"/>
      <c r="B2043" s="1130"/>
      <c r="C2043" s="1155"/>
      <c r="D2043" s="948"/>
      <c r="E2043" s="946" t="s">
        <v>608</v>
      </c>
      <c r="F2043" s="901"/>
      <c r="G2043" s="901"/>
      <c r="H2043" s="902"/>
      <c r="I2043" s="906" t="s">
        <v>608</v>
      </c>
      <c r="J2043" s="937"/>
      <c r="K2043" s="907"/>
      <c r="L2043" s="907"/>
      <c r="M2043" s="908"/>
      <c r="N2043" s="932" t="s">
        <v>608</v>
      </c>
      <c r="O2043" s="912"/>
      <c r="P2043" s="912"/>
      <c r="Q2043" s="913"/>
    </row>
    <row r="2044" spans="1:17" ht="15.75" thickBot="1">
      <c r="A2044" s="1153"/>
      <c r="B2044" s="1134"/>
      <c r="C2044" s="1155"/>
      <c r="D2044" s="972"/>
      <c r="E2044" s="947" t="s">
        <v>608</v>
      </c>
      <c r="F2044" s="904"/>
      <c r="G2044" s="904"/>
      <c r="H2044" s="905"/>
      <c r="I2044" s="909" t="s">
        <v>608</v>
      </c>
      <c r="J2044" s="938"/>
      <c r="K2044" s="910"/>
      <c r="L2044" s="910"/>
      <c r="M2044" s="911"/>
      <c r="N2044" s="933" t="s">
        <v>608</v>
      </c>
      <c r="O2044" s="914"/>
      <c r="P2044" s="914"/>
      <c r="Q2044" s="915"/>
    </row>
    <row r="2045" spans="1:17" ht="15" customHeight="1">
      <c r="A2045" s="1128">
        <v>16</v>
      </c>
      <c r="B2045" s="1133" t="s">
        <v>710</v>
      </c>
      <c r="C2045" s="1155"/>
      <c r="D2045" s="961"/>
      <c r="E2045" s="946" t="s">
        <v>608</v>
      </c>
      <c r="F2045" s="901"/>
      <c r="G2045" s="901"/>
      <c r="H2045" s="902"/>
      <c r="I2045" s="906" t="s">
        <v>608</v>
      </c>
      <c r="J2045" s="937"/>
      <c r="K2045" s="907"/>
      <c r="L2045" s="907"/>
      <c r="M2045" s="908"/>
      <c r="N2045" s="932" t="s">
        <v>608</v>
      </c>
      <c r="O2045" s="912"/>
      <c r="P2045" s="912"/>
      <c r="Q2045" s="913"/>
    </row>
    <row r="2046" spans="1:17">
      <c r="A2046" s="1157"/>
      <c r="B2046" s="1130"/>
      <c r="C2046" s="1155"/>
      <c r="D2046" s="948"/>
      <c r="E2046" s="946"/>
      <c r="F2046" s="901"/>
      <c r="G2046" s="901"/>
      <c r="H2046" s="902"/>
      <c r="I2046" s="906" t="s">
        <v>608</v>
      </c>
      <c r="J2046" s="937"/>
      <c r="K2046" s="907"/>
      <c r="L2046" s="907"/>
      <c r="M2046" s="908"/>
      <c r="N2046" s="932" t="s">
        <v>608</v>
      </c>
      <c r="O2046" s="912"/>
      <c r="P2046" s="912"/>
      <c r="Q2046" s="913"/>
    </row>
    <row r="2047" spans="1:17">
      <c r="A2047" s="1157"/>
      <c r="B2047" s="1130"/>
      <c r="C2047" s="1155"/>
      <c r="D2047" s="948"/>
      <c r="E2047" s="946" t="s">
        <v>608</v>
      </c>
      <c r="F2047" s="901"/>
      <c r="G2047" s="901"/>
      <c r="H2047" s="902"/>
      <c r="I2047" s="906" t="s">
        <v>608</v>
      </c>
      <c r="J2047" s="937"/>
      <c r="K2047" s="907"/>
      <c r="L2047" s="907"/>
      <c r="M2047" s="908"/>
      <c r="N2047" s="932" t="s">
        <v>608</v>
      </c>
      <c r="O2047" s="912"/>
      <c r="P2047" s="912"/>
      <c r="Q2047" s="913"/>
    </row>
    <row r="2048" spans="1:17">
      <c r="A2048" s="1157"/>
      <c r="B2048" s="1130"/>
      <c r="C2048" s="1155"/>
      <c r="D2048" s="948"/>
      <c r="E2048" s="946" t="s">
        <v>608</v>
      </c>
      <c r="F2048" s="901"/>
      <c r="G2048" s="901"/>
      <c r="H2048" s="902"/>
      <c r="I2048" s="906" t="s">
        <v>608</v>
      </c>
      <c r="J2048" s="937"/>
      <c r="K2048" s="907"/>
      <c r="L2048" s="907"/>
      <c r="M2048" s="908"/>
      <c r="N2048" s="932" t="s">
        <v>608</v>
      </c>
      <c r="O2048" s="912"/>
      <c r="P2048" s="912"/>
      <c r="Q2048" s="913"/>
    </row>
    <row r="2049" spans="1:17" ht="15.75" thickBot="1">
      <c r="A2049" s="1153"/>
      <c r="B2049" s="1134"/>
      <c r="C2049" s="1155"/>
      <c r="D2049" s="972"/>
      <c r="E2049" s="947" t="s">
        <v>608</v>
      </c>
      <c r="F2049" s="904"/>
      <c r="G2049" s="904"/>
      <c r="H2049" s="905"/>
      <c r="I2049" s="909" t="s">
        <v>608</v>
      </c>
      <c r="J2049" s="938"/>
      <c r="K2049" s="910"/>
      <c r="L2049" s="910"/>
      <c r="M2049" s="911"/>
      <c r="N2049" s="933" t="s">
        <v>608</v>
      </c>
      <c r="O2049" s="914"/>
      <c r="P2049" s="914"/>
      <c r="Q2049" s="915"/>
    </row>
    <row r="2050" spans="1:17" ht="15" customHeight="1">
      <c r="A2050" s="1128">
        <v>18</v>
      </c>
      <c r="B2050" s="1133" t="s">
        <v>712</v>
      </c>
      <c r="C2050" s="1155"/>
      <c r="D2050" s="961"/>
      <c r="E2050" s="946" t="s">
        <v>608</v>
      </c>
      <c r="F2050" s="901"/>
      <c r="G2050" s="901"/>
      <c r="H2050" s="902"/>
      <c r="I2050" s="906" t="s">
        <v>608</v>
      </c>
      <c r="J2050" s="937"/>
      <c r="K2050" s="907"/>
      <c r="L2050" s="907"/>
      <c r="M2050" s="908"/>
      <c r="N2050" s="932" t="s">
        <v>608</v>
      </c>
      <c r="O2050" s="912"/>
      <c r="P2050" s="912"/>
      <c r="Q2050" s="913"/>
    </row>
    <row r="2051" spans="1:17">
      <c r="A2051" s="1157"/>
      <c r="B2051" s="1130"/>
      <c r="C2051" s="1155"/>
      <c r="D2051" s="948"/>
      <c r="E2051" s="946"/>
      <c r="F2051" s="901"/>
      <c r="G2051" s="901"/>
      <c r="H2051" s="902"/>
      <c r="I2051" s="906" t="s">
        <v>608</v>
      </c>
      <c r="J2051" s="937"/>
      <c r="K2051" s="907"/>
      <c r="L2051" s="907"/>
      <c r="M2051" s="908"/>
      <c r="N2051" s="932" t="s">
        <v>608</v>
      </c>
      <c r="O2051" s="912"/>
      <c r="P2051" s="912"/>
      <c r="Q2051" s="913"/>
    </row>
    <row r="2052" spans="1:17">
      <c r="A2052" s="1157"/>
      <c r="B2052" s="1130"/>
      <c r="C2052" s="1155"/>
      <c r="D2052" s="948"/>
      <c r="E2052" s="946" t="s">
        <v>608</v>
      </c>
      <c r="F2052" s="901"/>
      <c r="G2052" s="901"/>
      <c r="H2052" s="902"/>
      <c r="I2052" s="906" t="s">
        <v>608</v>
      </c>
      <c r="J2052" s="937"/>
      <c r="K2052" s="907"/>
      <c r="L2052" s="907"/>
      <c r="M2052" s="908"/>
      <c r="N2052" s="932" t="s">
        <v>608</v>
      </c>
      <c r="O2052" s="912"/>
      <c r="P2052" s="912"/>
      <c r="Q2052" s="913"/>
    </row>
    <row r="2053" spans="1:17">
      <c r="A2053" s="1157"/>
      <c r="B2053" s="1130"/>
      <c r="C2053" s="1155"/>
      <c r="D2053" s="948"/>
      <c r="E2053" s="946" t="s">
        <v>608</v>
      </c>
      <c r="F2053" s="901"/>
      <c r="G2053" s="901"/>
      <c r="H2053" s="902"/>
      <c r="I2053" s="906" t="s">
        <v>608</v>
      </c>
      <c r="J2053" s="937"/>
      <c r="K2053" s="907"/>
      <c r="L2053" s="907"/>
      <c r="M2053" s="908"/>
      <c r="N2053" s="932" t="s">
        <v>608</v>
      </c>
      <c r="O2053" s="912"/>
      <c r="P2053" s="912"/>
      <c r="Q2053" s="913"/>
    </row>
    <row r="2054" spans="1:17" ht="15.75" thickBot="1">
      <c r="A2054" s="1157"/>
      <c r="B2054" s="1134"/>
      <c r="C2054" s="1155"/>
      <c r="D2054" s="972"/>
      <c r="E2054" s="987" t="s">
        <v>608</v>
      </c>
      <c r="F2054" s="977"/>
      <c r="G2054" s="977"/>
      <c r="H2054" s="978"/>
      <c r="I2054" s="979" t="s">
        <v>608</v>
      </c>
      <c r="J2054" s="980"/>
      <c r="K2054" s="981"/>
      <c r="L2054" s="981"/>
      <c r="M2054" s="982"/>
      <c r="N2054" s="983" t="s">
        <v>608</v>
      </c>
      <c r="O2054" s="984"/>
      <c r="P2054" s="984"/>
      <c r="Q2054" s="985"/>
    </row>
    <row r="2055" spans="1:17" ht="15" customHeight="1">
      <c r="A2055" s="1131">
        <v>20</v>
      </c>
      <c r="B2055" s="1133" t="s">
        <v>714</v>
      </c>
      <c r="C2055" s="1155"/>
      <c r="D2055" s="961"/>
      <c r="E2055" s="962" t="s">
        <v>608</v>
      </c>
      <c r="F2055" s="963"/>
      <c r="G2055" s="963"/>
      <c r="H2055" s="964"/>
      <c r="I2055" s="965" t="s">
        <v>608</v>
      </c>
      <c r="J2055" s="966"/>
      <c r="K2055" s="967"/>
      <c r="L2055" s="967"/>
      <c r="M2055" s="968"/>
      <c r="N2055" s="969" t="s">
        <v>608</v>
      </c>
      <c r="O2055" s="970"/>
      <c r="P2055" s="970"/>
      <c r="Q2055" s="971"/>
    </row>
    <row r="2056" spans="1:17">
      <c r="A2056" s="1124"/>
      <c r="B2056" s="1130"/>
      <c r="C2056" s="1155"/>
      <c r="D2056" s="948"/>
      <c r="E2056" s="946"/>
      <c r="F2056" s="901"/>
      <c r="G2056" s="901"/>
      <c r="H2056" s="902"/>
      <c r="I2056" s="906" t="s">
        <v>608</v>
      </c>
      <c r="J2056" s="937"/>
      <c r="K2056" s="907"/>
      <c r="L2056" s="907"/>
      <c r="M2056" s="908"/>
      <c r="N2056" s="932" t="s">
        <v>608</v>
      </c>
      <c r="O2056" s="912"/>
      <c r="P2056" s="912"/>
      <c r="Q2056" s="913"/>
    </row>
    <row r="2057" spans="1:17">
      <c r="A2057" s="1124"/>
      <c r="B2057" s="1130"/>
      <c r="C2057" s="1155"/>
      <c r="D2057" s="948"/>
      <c r="E2057" s="946" t="s">
        <v>608</v>
      </c>
      <c r="F2057" s="901"/>
      <c r="G2057" s="901"/>
      <c r="H2057" s="902"/>
      <c r="I2057" s="906" t="s">
        <v>608</v>
      </c>
      <c r="J2057" s="937"/>
      <c r="K2057" s="907"/>
      <c r="L2057" s="907"/>
      <c r="M2057" s="908"/>
      <c r="N2057" s="932" t="s">
        <v>608</v>
      </c>
      <c r="O2057" s="912"/>
      <c r="P2057" s="912"/>
      <c r="Q2057" s="913"/>
    </row>
    <row r="2058" spans="1:17">
      <c r="A2058" s="1124"/>
      <c r="B2058" s="1130"/>
      <c r="C2058" s="1155"/>
      <c r="D2058" s="948"/>
      <c r="E2058" s="946" t="s">
        <v>608</v>
      </c>
      <c r="F2058" s="901"/>
      <c r="G2058" s="901"/>
      <c r="H2058" s="902"/>
      <c r="I2058" s="906" t="s">
        <v>608</v>
      </c>
      <c r="J2058" s="937"/>
      <c r="K2058" s="907"/>
      <c r="L2058" s="907"/>
      <c r="M2058" s="908"/>
      <c r="N2058" s="932" t="s">
        <v>608</v>
      </c>
      <c r="O2058" s="912"/>
      <c r="P2058" s="912"/>
      <c r="Q2058" s="913"/>
    </row>
    <row r="2059" spans="1:17" ht="15.75" thickBot="1">
      <c r="A2059" s="1132"/>
      <c r="B2059" s="1134"/>
      <c r="C2059" s="1156"/>
      <c r="D2059" s="972"/>
      <c r="E2059" s="947" t="s">
        <v>608</v>
      </c>
      <c r="F2059" s="904"/>
      <c r="G2059" s="904"/>
      <c r="H2059" s="905"/>
      <c r="I2059" s="909" t="s">
        <v>608</v>
      </c>
      <c r="J2059" s="938"/>
      <c r="K2059" s="910"/>
      <c r="L2059" s="910"/>
      <c r="M2059" s="911"/>
      <c r="N2059" s="933" t="s">
        <v>608</v>
      </c>
      <c r="O2059" s="914"/>
      <c r="P2059" s="914"/>
      <c r="Q2059" s="915"/>
    </row>
    <row r="2060" spans="1:17" ht="22.5" customHeight="1" thickBot="1">
      <c r="A2060" s="1092"/>
      <c r="B2060" s="1163" t="s">
        <v>844</v>
      </c>
      <c r="C2060" s="1164"/>
      <c r="D2060" s="1093">
        <f>SUM(D1995:D2059)</f>
        <v>0</v>
      </c>
      <c r="E2060" s="1165"/>
      <c r="F2060" s="1166"/>
      <c r="G2060" s="1166"/>
      <c r="H2060" s="1166"/>
      <c r="I2060" s="1166"/>
      <c r="J2060" s="1166"/>
      <c r="K2060" s="1166"/>
      <c r="L2060" s="1166"/>
      <c r="M2060" s="1166"/>
      <c r="N2060" s="1166"/>
      <c r="O2060" s="1166"/>
      <c r="P2060" s="1166"/>
      <c r="Q2060" s="1167"/>
    </row>
    <row r="2061" spans="1:17">
      <c r="A2061" s="1037"/>
      <c r="B2061" s="1038"/>
      <c r="C2061" s="1038"/>
      <c r="D2061" s="1038"/>
      <c r="E2061" s="1039"/>
      <c r="F2061" s="1039"/>
      <c r="G2061" s="1039"/>
      <c r="H2061" s="1039"/>
      <c r="I2061" s="1040"/>
      <c r="J2061" s="1040"/>
      <c r="K2061" s="1040"/>
      <c r="L2061" s="1040"/>
      <c r="M2061" s="1040"/>
      <c r="N2061" s="1041"/>
      <c r="O2061" s="1041"/>
      <c r="P2061" s="1041"/>
      <c r="Q2061" s="1041"/>
    </row>
    <row r="2062" spans="1:17" ht="65.25" customHeight="1" thickBot="1">
      <c r="A2062" s="1139" t="s">
        <v>829</v>
      </c>
      <c r="B2062" s="1140"/>
      <c r="C2062" s="1141"/>
      <c r="D2062" s="1140"/>
      <c r="E2062" s="1140"/>
      <c r="F2062" s="1140"/>
      <c r="G2062" s="1140"/>
      <c r="H2062" s="1140"/>
      <c r="I2062" s="1140"/>
      <c r="J2062" s="1140"/>
      <c r="K2062" s="1140"/>
      <c r="L2062" s="1140"/>
      <c r="M2062" s="1140"/>
      <c r="N2062" s="1140"/>
      <c r="O2062" s="1140"/>
      <c r="P2062" s="1140"/>
      <c r="Q2062" s="1142"/>
    </row>
    <row r="2063" spans="1:17" ht="28.5" customHeight="1">
      <c r="A2063" s="1143" t="s">
        <v>569</v>
      </c>
      <c r="B2063" s="1145" t="s">
        <v>689</v>
      </c>
      <c r="C2063" s="1135" t="s">
        <v>607</v>
      </c>
      <c r="D2063" s="1135" t="s">
        <v>720</v>
      </c>
      <c r="E2063" s="1152" t="s">
        <v>690</v>
      </c>
      <c r="F2063" s="1150"/>
      <c r="G2063" s="1150"/>
      <c r="H2063" s="1151"/>
      <c r="I2063" s="1149" t="s">
        <v>692</v>
      </c>
      <c r="J2063" s="1152"/>
      <c r="K2063" s="1150"/>
      <c r="L2063" s="1150"/>
      <c r="M2063" s="1151"/>
      <c r="N2063" s="1152" t="s">
        <v>693</v>
      </c>
      <c r="O2063" s="1150"/>
      <c r="P2063" s="1150"/>
      <c r="Q2063" s="1151"/>
    </row>
    <row r="2064" spans="1:17" ht="90.75" customHeight="1" thickBot="1">
      <c r="A2064" s="1144"/>
      <c r="B2064" s="1146"/>
      <c r="C2064" s="1158"/>
      <c r="D2064" s="1136"/>
      <c r="E2064" s="944" t="s">
        <v>721</v>
      </c>
      <c r="F2064" s="924" t="s">
        <v>737</v>
      </c>
      <c r="G2064" s="924" t="s">
        <v>722</v>
      </c>
      <c r="H2064" s="929" t="s">
        <v>691</v>
      </c>
      <c r="I2064" s="934" t="s">
        <v>723</v>
      </c>
      <c r="J2064" s="925" t="s">
        <v>738</v>
      </c>
      <c r="K2064" s="925" t="s">
        <v>724</v>
      </c>
      <c r="L2064" s="925" t="s">
        <v>736</v>
      </c>
      <c r="M2064" s="935" t="s">
        <v>691</v>
      </c>
      <c r="N2064" s="930" t="s">
        <v>725</v>
      </c>
      <c r="O2064" s="926" t="s">
        <v>716</v>
      </c>
      <c r="P2064" s="926" t="s">
        <v>717</v>
      </c>
      <c r="Q2064" s="927" t="s">
        <v>694</v>
      </c>
    </row>
    <row r="2065" spans="1:17">
      <c r="A2065" s="1131">
        <v>1</v>
      </c>
      <c r="B2065" s="1133" t="s">
        <v>695</v>
      </c>
      <c r="C2065" s="1154" t="s">
        <v>828</v>
      </c>
      <c r="D2065" s="961"/>
      <c r="E2065" s="962" t="s">
        <v>608</v>
      </c>
      <c r="F2065" s="963"/>
      <c r="G2065" s="963"/>
      <c r="H2065" s="964">
        <f>G2065*F2065</f>
        <v>0</v>
      </c>
      <c r="I2065" s="965" t="s">
        <v>608</v>
      </c>
      <c r="J2065" s="966"/>
      <c r="K2065" s="967"/>
      <c r="L2065" s="967"/>
      <c r="M2065" s="968">
        <f>K2065*L2065</f>
        <v>0</v>
      </c>
      <c r="N2065" s="969" t="s">
        <v>608</v>
      </c>
      <c r="O2065" s="970"/>
      <c r="P2065" s="970"/>
      <c r="Q2065" s="971">
        <f>O2065*P2065</f>
        <v>0</v>
      </c>
    </row>
    <row r="2066" spans="1:17">
      <c r="A2066" s="1124"/>
      <c r="B2066" s="1130"/>
      <c r="C2066" s="1155"/>
      <c r="D2066" s="948"/>
      <c r="E2066" s="946" t="s">
        <v>608</v>
      </c>
      <c r="F2066" s="901"/>
      <c r="G2066" s="901"/>
      <c r="H2066" s="902"/>
      <c r="I2066" s="906" t="s">
        <v>608</v>
      </c>
      <c r="J2066" s="937"/>
      <c r="K2066" s="907"/>
      <c r="L2066" s="907"/>
      <c r="M2066" s="908"/>
      <c r="N2066" s="932" t="s">
        <v>608</v>
      </c>
      <c r="O2066" s="912"/>
      <c r="P2066" s="912"/>
      <c r="Q2066" s="913"/>
    </row>
    <row r="2067" spans="1:17">
      <c r="A2067" s="1124"/>
      <c r="B2067" s="1130"/>
      <c r="C2067" s="1155"/>
      <c r="D2067" s="948"/>
      <c r="E2067" s="946" t="s">
        <v>608</v>
      </c>
      <c r="F2067" s="901"/>
      <c r="G2067" s="901"/>
      <c r="H2067" s="902"/>
      <c r="I2067" s="906" t="s">
        <v>608</v>
      </c>
      <c r="J2067" s="937"/>
      <c r="K2067" s="907"/>
      <c r="L2067" s="907"/>
      <c r="M2067" s="908"/>
      <c r="N2067" s="932" t="s">
        <v>608</v>
      </c>
      <c r="O2067" s="912"/>
      <c r="P2067" s="912"/>
      <c r="Q2067" s="913"/>
    </row>
    <row r="2068" spans="1:17">
      <c r="A2068" s="1124"/>
      <c r="B2068" s="1130"/>
      <c r="C2068" s="1155"/>
      <c r="D2068" s="948"/>
      <c r="E2068" s="946" t="s">
        <v>608</v>
      </c>
      <c r="F2068" s="901"/>
      <c r="G2068" s="901"/>
      <c r="H2068" s="902"/>
      <c r="I2068" s="906" t="s">
        <v>608</v>
      </c>
      <c r="J2068" s="937"/>
      <c r="K2068" s="907"/>
      <c r="L2068" s="907"/>
      <c r="M2068" s="908"/>
      <c r="N2068" s="932" t="s">
        <v>608</v>
      </c>
      <c r="O2068" s="912"/>
      <c r="P2068" s="912"/>
      <c r="Q2068" s="913"/>
    </row>
    <row r="2069" spans="1:17" ht="15.75" thickBot="1">
      <c r="A2069" s="1132"/>
      <c r="B2069" s="1134"/>
      <c r="C2069" s="1155"/>
      <c r="D2069" s="972"/>
      <c r="E2069" s="947" t="s">
        <v>608</v>
      </c>
      <c r="F2069" s="904"/>
      <c r="G2069" s="904"/>
      <c r="H2069" s="905"/>
      <c r="I2069" s="909" t="s">
        <v>608</v>
      </c>
      <c r="J2069" s="938"/>
      <c r="K2069" s="910"/>
      <c r="L2069" s="910"/>
      <c r="M2069" s="911"/>
      <c r="N2069" s="933" t="s">
        <v>608</v>
      </c>
      <c r="O2069" s="914"/>
      <c r="P2069" s="914"/>
      <c r="Q2069" s="915"/>
    </row>
    <row r="2070" spans="1:17">
      <c r="A2070" s="1153">
        <v>3</v>
      </c>
      <c r="B2070" s="1133" t="s">
        <v>697</v>
      </c>
      <c r="C2070" s="1155"/>
      <c r="D2070" s="961"/>
      <c r="E2070" s="945" t="s">
        <v>608</v>
      </c>
      <c r="F2070" s="917"/>
      <c r="G2070" s="917"/>
      <c r="H2070" s="918"/>
      <c r="I2070" s="919" t="s">
        <v>608</v>
      </c>
      <c r="J2070" s="936"/>
      <c r="K2070" s="920"/>
      <c r="L2070" s="920"/>
      <c r="M2070" s="921"/>
      <c r="N2070" s="960" t="s">
        <v>608</v>
      </c>
      <c r="O2070" s="922"/>
      <c r="P2070" s="922"/>
      <c r="Q2070" s="923"/>
    </row>
    <row r="2071" spans="1:17">
      <c r="A2071" s="1124"/>
      <c r="B2071" s="1130"/>
      <c r="C2071" s="1155"/>
      <c r="D2071" s="948"/>
      <c r="E2071" s="946" t="s">
        <v>608</v>
      </c>
      <c r="F2071" s="901"/>
      <c r="G2071" s="901"/>
      <c r="H2071" s="902"/>
      <c r="I2071" s="906" t="s">
        <v>608</v>
      </c>
      <c r="J2071" s="937"/>
      <c r="K2071" s="907"/>
      <c r="L2071" s="907"/>
      <c r="M2071" s="908"/>
      <c r="N2071" s="932" t="s">
        <v>608</v>
      </c>
      <c r="O2071" s="912"/>
      <c r="P2071" s="912"/>
      <c r="Q2071" s="913"/>
    </row>
    <row r="2072" spans="1:17">
      <c r="A2072" s="1124"/>
      <c r="B2072" s="1130"/>
      <c r="C2072" s="1155"/>
      <c r="D2072" s="948"/>
      <c r="E2072" s="946" t="s">
        <v>608</v>
      </c>
      <c r="F2072" s="901"/>
      <c r="G2072" s="901"/>
      <c r="H2072" s="902"/>
      <c r="I2072" s="906" t="s">
        <v>608</v>
      </c>
      <c r="J2072" s="937"/>
      <c r="K2072" s="907"/>
      <c r="L2072" s="907"/>
      <c r="M2072" s="908"/>
      <c r="N2072" s="932" t="s">
        <v>608</v>
      </c>
      <c r="O2072" s="912"/>
      <c r="P2072" s="912"/>
      <c r="Q2072" s="913"/>
    </row>
    <row r="2073" spans="1:17">
      <c r="A2073" s="1124"/>
      <c r="B2073" s="1130"/>
      <c r="C2073" s="1155"/>
      <c r="D2073" s="948"/>
      <c r="E2073" s="946" t="s">
        <v>608</v>
      </c>
      <c r="F2073" s="901"/>
      <c r="G2073" s="901"/>
      <c r="H2073" s="902"/>
      <c r="I2073" s="906" t="s">
        <v>608</v>
      </c>
      <c r="J2073" s="937"/>
      <c r="K2073" s="907"/>
      <c r="L2073" s="907"/>
      <c r="M2073" s="908"/>
      <c r="N2073" s="932" t="s">
        <v>608</v>
      </c>
      <c r="O2073" s="912"/>
      <c r="P2073" s="912"/>
      <c r="Q2073" s="913"/>
    </row>
    <row r="2074" spans="1:17" ht="15.75" thickBot="1">
      <c r="A2074" s="1124"/>
      <c r="B2074" s="1134"/>
      <c r="C2074" s="1155"/>
      <c r="D2074" s="972"/>
      <c r="E2074" s="947" t="s">
        <v>608</v>
      </c>
      <c r="F2074" s="904"/>
      <c r="G2074" s="904"/>
      <c r="H2074" s="905"/>
      <c r="I2074" s="909" t="s">
        <v>608</v>
      </c>
      <c r="J2074" s="938"/>
      <c r="K2074" s="910"/>
      <c r="L2074" s="910"/>
      <c r="M2074" s="911"/>
      <c r="N2074" s="933" t="s">
        <v>608</v>
      </c>
      <c r="O2074" s="914"/>
      <c r="P2074" s="914"/>
      <c r="Q2074" s="915"/>
    </row>
    <row r="2075" spans="1:17">
      <c r="A2075" s="1124">
        <v>5</v>
      </c>
      <c r="B2075" s="1133" t="s">
        <v>699</v>
      </c>
      <c r="C2075" s="1155"/>
      <c r="D2075" s="961"/>
      <c r="E2075" s="946" t="s">
        <v>608</v>
      </c>
      <c r="F2075" s="901"/>
      <c r="G2075" s="901"/>
      <c r="H2075" s="902"/>
      <c r="I2075" s="906" t="s">
        <v>608</v>
      </c>
      <c r="J2075" s="937"/>
      <c r="K2075" s="907"/>
      <c r="L2075" s="907"/>
      <c r="M2075" s="908"/>
      <c r="N2075" s="932" t="s">
        <v>608</v>
      </c>
      <c r="O2075" s="912"/>
      <c r="P2075" s="912"/>
      <c r="Q2075" s="913"/>
    </row>
    <row r="2076" spans="1:17">
      <c r="A2076" s="1124"/>
      <c r="B2076" s="1130"/>
      <c r="C2076" s="1155"/>
      <c r="D2076" s="948"/>
      <c r="E2076" s="946"/>
      <c r="F2076" s="901"/>
      <c r="G2076" s="901"/>
      <c r="H2076" s="902"/>
      <c r="I2076" s="906" t="s">
        <v>608</v>
      </c>
      <c r="J2076" s="937"/>
      <c r="K2076" s="907"/>
      <c r="L2076" s="907"/>
      <c r="M2076" s="908"/>
      <c r="N2076" s="932" t="s">
        <v>608</v>
      </c>
      <c r="O2076" s="912"/>
      <c r="P2076" s="912"/>
      <c r="Q2076" s="913"/>
    </row>
    <row r="2077" spans="1:17">
      <c r="A2077" s="1124"/>
      <c r="B2077" s="1130"/>
      <c r="C2077" s="1155"/>
      <c r="D2077" s="948"/>
      <c r="E2077" s="946" t="s">
        <v>608</v>
      </c>
      <c r="F2077" s="901"/>
      <c r="G2077" s="901"/>
      <c r="H2077" s="902"/>
      <c r="I2077" s="906" t="s">
        <v>608</v>
      </c>
      <c r="J2077" s="937"/>
      <c r="K2077" s="907"/>
      <c r="L2077" s="907"/>
      <c r="M2077" s="908"/>
      <c r="N2077" s="932" t="s">
        <v>608</v>
      </c>
      <c r="O2077" s="912"/>
      <c r="P2077" s="912"/>
      <c r="Q2077" s="913"/>
    </row>
    <row r="2078" spans="1:17">
      <c r="A2078" s="1124"/>
      <c r="B2078" s="1130"/>
      <c r="C2078" s="1155"/>
      <c r="D2078" s="948"/>
      <c r="E2078" s="946" t="s">
        <v>608</v>
      </c>
      <c r="F2078" s="901"/>
      <c r="G2078" s="901"/>
      <c r="H2078" s="902"/>
      <c r="I2078" s="906" t="s">
        <v>608</v>
      </c>
      <c r="J2078" s="937"/>
      <c r="K2078" s="907"/>
      <c r="L2078" s="907"/>
      <c r="M2078" s="908"/>
      <c r="N2078" s="932" t="s">
        <v>608</v>
      </c>
      <c r="O2078" s="912"/>
      <c r="P2078" s="912"/>
      <c r="Q2078" s="913"/>
    </row>
    <row r="2079" spans="1:17" ht="15.75" thickBot="1">
      <c r="A2079" s="1124"/>
      <c r="B2079" s="1134"/>
      <c r="C2079" s="1155"/>
      <c r="D2079" s="972"/>
      <c r="E2079" s="947" t="s">
        <v>608</v>
      </c>
      <c r="F2079" s="904"/>
      <c r="G2079" s="904"/>
      <c r="H2079" s="905"/>
      <c r="I2079" s="909" t="s">
        <v>608</v>
      </c>
      <c r="J2079" s="938"/>
      <c r="K2079" s="910"/>
      <c r="L2079" s="910"/>
      <c r="M2079" s="911"/>
      <c r="N2079" s="933" t="s">
        <v>608</v>
      </c>
      <c r="O2079" s="914"/>
      <c r="P2079" s="914"/>
      <c r="Q2079" s="915"/>
    </row>
    <row r="2080" spans="1:17" ht="15" customHeight="1">
      <c r="A2080" s="1124">
        <v>8</v>
      </c>
      <c r="B2080" s="1133" t="s">
        <v>702</v>
      </c>
      <c r="C2080" s="1155"/>
      <c r="D2080" s="961"/>
      <c r="E2080" s="946" t="s">
        <v>608</v>
      </c>
      <c r="F2080" s="901"/>
      <c r="G2080" s="901"/>
      <c r="H2080" s="902"/>
      <c r="I2080" s="906" t="s">
        <v>608</v>
      </c>
      <c r="J2080" s="937"/>
      <c r="K2080" s="907"/>
      <c r="L2080" s="907"/>
      <c r="M2080" s="908"/>
      <c r="N2080" s="932" t="s">
        <v>608</v>
      </c>
      <c r="O2080" s="912"/>
      <c r="P2080" s="912"/>
      <c r="Q2080" s="913"/>
    </row>
    <row r="2081" spans="1:17">
      <c r="A2081" s="1124"/>
      <c r="B2081" s="1130"/>
      <c r="C2081" s="1155"/>
      <c r="D2081" s="948"/>
      <c r="E2081" s="946" t="s">
        <v>608</v>
      </c>
      <c r="F2081" s="901"/>
      <c r="G2081" s="901"/>
      <c r="H2081" s="902"/>
      <c r="I2081" s="906" t="s">
        <v>608</v>
      </c>
      <c r="J2081" s="937"/>
      <c r="K2081" s="907"/>
      <c r="L2081" s="907"/>
      <c r="M2081" s="908"/>
      <c r="N2081" s="932" t="s">
        <v>608</v>
      </c>
      <c r="O2081" s="912"/>
      <c r="P2081" s="912"/>
      <c r="Q2081" s="913"/>
    </row>
    <row r="2082" spans="1:17">
      <c r="A2082" s="1124"/>
      <c r="B2082" s="1130"/>
      <c r="C2082" s="1155"/>
      <c r="D2082" s="948"/>
      <c r="E2082" s="946" t="s">
        <v>608</v>
      </c>
      <c r="F2082" s="901"/>
      <c r="G2082" s="901"/>
      <c r="H2082" s="902"/>
      <c r="I2082" s="906" t="s">
        <v>608</v>
      </c>
      <c r="J2082" s="937"/>
      <c r="K2082" s="907"/>
      <c r="L2082" s="907"/>
      <c r="M2082" s="908"/>
      <c r="N2082" s="932" t="s">
        <v>608</v>
      </c>
      <c r="O2082" s="912"/>
      <c r="P2082" s="912"/>
      <c r="Q2082" s="913"/>
    </row>
    <row r="2083" spans="1:17">
      <c r="A2083" s="1124"/>
      <c r="B2083" s="1130"/>
      <c r="C2083" s="1155"/>
      <c r="D2083" s="948"/>
      <c r="E2083" s="946" t="s">
        <v>608</v>
      </c>
      <c r="F2083" s="901"/>
      <c r="G2083" s="901"/>
      <c r="H2083" s="902"/>
      <c r="I2083" s="906" t="s">
        <v>608</v>
      </c>
      <c r="J2083" s="937"/>
      <c r="K2083" s="907"/>
      <c r="L2083" s="907"/>
      <c r="M2083" s="908"/>
      <c r="N2083" s="932" t="s">
        <v>608</v>
      </c>
      <c r="O2083" s="912"/>
      <c r="P2083" s="912"/>
      <c r="Q2083" s="913"/>
    </row>
    <row r="2084" spans="1:17" ht="15.75" thickBot="1">
      <c r="A2084" s="1124"/>
      <c r="B2084" s="1134"/>
      <c r="C2084" s="1155"/>
      <c r="D2084" s="972"/>
      <c r="E2084" s="947" t="s">
        <v>608</v>
      </c>
      <c r="F2084" s="904"/>
      <c r="G2084" s="904"/>
      <c r="H2084" s="905"/>
      <c r="I2084" s="909" t="s">
        <v>608</v>
      </c>
      <c r="J2084" s="938"/>
      <c r="K2084" s="910"/>
      <c r="L2084" s="910"/>
      <c r="M2084" s="911"/>
      <c r="N2084" s="933" t="s">
        <v>608</v>
      </c>
      <c r="O2084" s="914"/>
      <c r="P2084" s="914"/>
      <c r="Q2084" s="915"/>
    </row>
    <row r="2085" spans="1:17" ht="15" customHeight="1">
      <c r="A2085" s="1128">
        <v>9</v>
      </c>
      <c r="B2085" s="1133" t="s">
        <v>703</v>
      </c>
      <c r="C2085" s="1155"/>
      <c r="D2085" s="961"/>
      <c r="E2085" s="946" t="s">
        <v>608</v>
      </c>
      <c r="F2085" s="901"/>
      <c r="G2085" s="901"/>
      <c r="H2085" s="902"/>
      <c r="I2085" s="906" t="s">
        <v>608</v>
      </c>
      <c r="J2085" s="937"/>
      <c r="K2085" s="907"/>
      <c r="L2085" s="907"/>
      <c r="M2085" s="908"/>
      <c r="N2085" s="932" t="s">
        <v>608</v>
      </c>
      <c r="O2085" s="912"/>
      <c r="P2085" s="912"/>
      <c r="Q2085" s="913"/>
    </row>
    <row r="2086" spans="1:17">
      <c r="A2086" s="1157"/>
      <c r="B2086" s="1130"/>
      <c r="C2086" s="1155"/>
      <c r="D2086" s="948"/>
      <c r="E2086" s="946" t="s">
        <v>608</v>
      </c>
      <c r="F2086" s="901"/>
      <c r="G2086" s="901"/>
      <c r="H2086" s="902"/>
      <c r="I2086" s="906" t="s">
        <v>608</v>
      </c>
      <c r="J2086" s="937"/>
      <c r="K2086" s="907"/>
      <c r="L2086" s="907"/>
      <c r="M2086" s="908"/>
      <c r="N2086" s="932" t="s">
        <v>608</v>
      </c>
      <c r="O2086" s="912"/>
      <c r="P2086" s="912"/>
      <c r="Q2086" s="913"/>
    </row>
    <row r="2087" spans="1:17">
      <c r="A2087" s="1157"/>
      <c r="B2087" s="1130"/>
      <c r="C2087" s="1155"/>
      <c r="D2087" s="948"/>
      <c r="E2087" s="946" t="s">
        <v>608</v>
      </c>
      <c r="F2087" s="901"/>
      <c r="G2087" s="901"/>
      <c r="H2087" s="902"/>
      <c r="I2087" s="906" t="s">
        <v>608</v>
      </c>
      <c r="J2087" s="937"/>
      <c r="K2087" s="907"/>
      <c r="L2087" s="907"/>
      <c r="M2087" s="908"/>
      <c r="N2087" s="932" t="s">
        <v>608</v>
      </c>
      <c r="O2087" s="912"/>
      <c r="P2087" s="912"/>
      <c r="Q2087" s="913"/>
    </row>
    <row r="2088" spans="1:17">
      <c r="A2088" s="1157"/>
      <c r="B2088" s="1130"/>
      <c r="C2088" s="1155"/>
      <c r="D2088" s="948"/>
      <c r="E2088" s="946" t="s">
        <v>608</v>
      </c>
      <c r="F2088" s="901"/>
      <c r="G2088" s="901"/>
      <c r="H2088" s="902"/>
      <c r="I2088" s="906" t="s">
        <v>608</v>
      </c>
      <c r="J2088" s="937"/>
      <c r="K2088" s="907"/>
      <c r="L2088" s="907"/>
      <c r="M2088" s="908"/>
      <c r="N2088" s="932" t="s">
        <v>608</v>
      </c>
      <c r="O2088" s="912"/>
      <c r="P2088" s="912"/>
      <c r="Q2088" s="913"/>
    </row>
    <row r="2089" spans="1:17" ht="15.75" thickBot="1">
      <c r="A2089" s="1153"/>
      <c r="B2089" s="1134"/>
      <c r="C2089" s="1155"/>
      <c r="D2089" s="972"/>
      <c r="E2089" s="947" t="s">
        <v>608</v>
      </c>
      <c r="F2089" s="904"/>
      <c r="G2089" s="904"/>
      <c r="H2089" s="905"/>
      <c r="I2089" s="909" t="s">
        <v>608</v>
      </c>
      <c r="J2089" s="938"/>
      <c r="K2089" s="910"/>
      <c r="L2089" s="910"/>
      <c r="M2089" s="911"/>
      <c r="N2089" s="933" t="s">
        <v>608</v>
      </c>
      <c r="O2089" s="914"/>
      <c r="P2089" s="914"/>
      <c r="Q2089" s="915"/>
    </row>
    <row r="2090" spans="1:17" ht="15" customHeight="1">
      <c r="A2090" s="1128">
        <v>10</v>
      </c>
      <c r="B2090" s="1133" t="s">
        <v>704</v>
      </c>
      <c r="C2090" s="1155"/>
      <c r="D2090" s="961"/>
      <c r="E2090" s="946" t="s">
        <v>608</v>
      </c>
      <c r="F2090" s="901"/>
      <c r="G2090" s="901"/>
      <c r="H2090" s="902"/>
      <c r="I2090" s="906" t="s">
        <v>608</v>
      </c>
      <c r="J2090" s="937"/>
      <c r="K2090" s="907"/>
      <c r="L2090" s="907"/>
      <c r="M2090" s="908"/>
      <c r="N2090" s="932" t="s">
        <v>608</v>
      </c>
      <c r="O2090" s="912"/>
      <c r="P2090" s="912"/>
      <c r="Q2090" s="913"/>
    </row>
    <row r="2091" spans="1:17">
      <c r="A2091" s="1157"/>
      <c r="B2091" s="1130"/>
      <c r="C2091" s="1155"/>
      <c r="D2091" s="948"/>
      <c r="E2091" s="946"/>
      <c r="F2091" s="901"/>
      <c r="G2091" s="901"/>
      <c r="H2091" s="902"/>
      <c r="I2091" s="906" t="s">
        <v>608</v>
      </c>
      <c r="J2091" s="937"/>
      <c r="K2091" s="907"/>
      <c r="L2091" s="907"/>
      <c r="M2091" s="908"/>
      <c r="N2091" s="932" t="s">
        <v>608</v>
      </c>
      <c r="O2091" s="912"/>
      <c r="P2091" s="912"/>
      <c r="Q2091" s="913"/>
    </row>
    <row r="2092" spans="1:17">
      <c r="A2092" s="1157"/>
      <c r="B2092" s="1130"/>
      <c r="C2092" s="1155"/>
      <c r="D2092" s="948"/>
      <c r="E2092" s="946" t="s">
        <v>608</v>
      </c>
      <c r="F2092" s="901"/>
      <c r="G2092" s="901"/>
      <c r="H2092" s="902"/>
      <c r="I2092" s="906" t="s">
        <v>608</v>
      </c>
      <c r="J2092" s="937"/>
      <c r="K2092" s="907"/>
      <c r="L2092" s="907"/>
      <c r="M2092" s="908"/>
      <c r="N2092" s="932" t="s">
        <v>608</v>
      </c>
      <c r="O2092" s="912"/>
      <c r="P2092" s="912"/>
      <c r="Q2092" s="913"/>
    </row>
    <row r="2093" spans="1:17">
      <c r="A2093" s="1157"/>
      <c r="B2093" s="1130"/>
      <c r="C2093" s="1155"/>
      <c r="D2093" s="948"/>
      <c r="E2093" s="946" t="s">
        <v>608</v>
      </c>
      <c r="F2093" s="901"/>
      <c r="G2093" s="901"/>
      <c r="H2093" s="902"/>
      <c r="I2093" s="906" t="s">
        <v>608</v>
      </c>
      <c r="J2093" s="937"/>
      <c r="K2093" s="907"/>
      <c r="L2093" s="907"/>
      <c r="M2093" s="908"/>
      <c r="N2093" s="932" t="s">
        <v>608</v>
      </c>
      <c r="O2093" s="912"/>
      <c r="P2093" s="912"/>
      <c r="Q2093" s="913"/>
    </row>
    <row r="2094" spans="1:17" ht="15.75" thickBot="1">
      <c r="A2094" s="1153"/>
      <c r="B2094" s="1134"/>
      <c r="C2094" s="1155"/>
      <c r="D2094" s="972"/>
      <c r="E2094" s="947" t="s">
        <v>608</v>
      </c>
      <c r="F2094" s="904"/>
      <c r="G2094" s="904"/>
      <c r="H2094" s="905"/>
      <c r="I2094" s="909" t="s">
        <v>608</v>
      </c>
      <c r="J2094" s="938"/>
      <c r="K2094" s="910"/>
      <c r="L2094" s="910"/>
      <c r="M2094" s="911"/>
      <c r="N2094" s="933" t="s">
        <v>608</v>
      </c>
      <c r="O2094" s="914"/>
      <c r="P2094" s="914"/>
      <c r="Q2094" s="915"/>
    </row>
    <row r="2095" spans="1:17" ht="15" customHeight="1">
      <c r="A2095" s="1128">
        <v>11</v>
      </c>
      <c r="B2095" s="1133" t="s">
        <v>705</v>
      </c>
      <c r="C2095" s="1155"/>
      <c r="D2095" s="961"/>
      <c r="E2095" s="946" t="s">
        <v>608</v>
      </c>
      <c r="F2095" s="901"/>
      <c r="G2095" s="901"/>
      <c r="H2095" s="902"/>
      <c r="I2095" s="906" t="s">
        <v>608</v>
      </c>
      <c r="J2095" s="937"/>
      <c r="K2095" s="907"/>
      <c r="L2095" s="907"/>
      <c r="M2095" s="908"/>
      <c r="N2095" s="932" t="s">
        <v>608</v>
      </c>
      <c r="O2095" s="912"/>
      <c r="P2095" s="912"/>
      <c r="Q2095" s="913"/>
    </row>
    <row r="2096" spans="1:17">
      <c r="A2096" s="1157"/>
      <c r="B2096" s="1130"/>
      <c r="C2096" s="1155"/>
      <c r="D2096" s="948"/>
      <c r="E2096" s="946"/>
      <c r="F2096" s="901"/>
      <c r="G2096" s="901"/>
      <c r="H2096" s="902"/>
      <c r="I2096" s="906" t="s">
        <v>608</v>
      </c>
      <c r="J2096" s="937"/>
      <c r="K2096" s="907"/>
      <c r="L2096" s="907"/>
      <c r="M2096" s="908"/>
      <c r="N2096" s="932" t="s">
        <v>608</v>
      </c>
      <c r="O2096" s="912"/>
      <c r="P2096" s="912"/>
      <c r="Q2096" s="913"/>
    </row>
    <row r="2097" spans="1:17">
      <c r="A2097" s="1157"/>
      <c r="B2097" s="1130"/>
      <c r="C2097" s="1155"/>
      <c r="D2097" s="948"/>
      <c r="E2097" s="946" t="s">
        <v>608</v>
      </c>
      <c r="F2097" s="901"/>
      <c r="G2097" s="901"/>
      <c r="H2097" s="902"/>
      <c r="I2097" s="906" t="s">
        <v>608</v>
      </c>
      <c r="J2097" s="937"/>
      <c r="K2097" s="907"/>
      <c r="L2097" s="907"/>
      <c r="M2097" s="908"/>
      <c r="N2097" s="932" t="s">
        <v>608</v>
      </c>
      <c r="O2097" s="912"/>
      <c r="P2097" s="912"/>
      <c r="Q2097" s="913"/>
    </row>
    <row r="2098" spans="1:17">
      <c r="A2098" s="1157"/>
      <c r="B2098" s="1130"/>
      <c r="C2098" s="1155"/>
      <c r="D2098" s="948"/>
      <c r="E2098" s="946" t="s">
        <v>608</v>
      </c>
      <c r="F2098" s="901"/>
      <c r="G2098" s="901"/>
      <c r="H2098" s="902"/>
      <c r="I2098" s="906" t="s">
        <v>608</v>
      </c>
      <c r="J2098" s="937"/>
      <c r="K2098" s="907"/>
      <c r="L2098" s="907"/>
      <c r="M2098" s="908"/>
      <c r="N2098" s="932" t="s">
        <v>608</v>
      </c>
      <c r="O2098" s="912"/>
      <c r="P2098" s="912"/>
      <c r="Q2098" s="913"/>
    </row>
    <row r="2099" spans="1:17" ht="15.75" thickBot="1">
      <c r="A2099" s="1153"/>
      <c r="B2099" s="1134"/>
      <c r="C2099" s="1155"/>
      <c r="D2099" s="972"/>
      <c r="E2099" s="947" t="s">
        <v>608</v>
      </c>
      <c r="F2099" s="904"/>
      <c r="G2099" s="904"/>
      <c r="H2099" s="905"/>
      <c r="I2099" s="909" t="s">
        <v>608</v>
      </c>
      <c r="J2099" s="938"/>
      <c r="K2099" s="910"/>
      <c r="L2099" s="910"/>
      <c r="M2099" s="911"/>
      <c r="N2099" s="933" t="s">
        <v>608</v>
      </c>
      <c r="O2099" s="914"/>
      <c r="P2099" s="914"/>
      <c r="Q2099" s="915"/>
    </row>
    <row r="2100" spans="1:17" ht="15" customHeight="1">
      <c r="A2100" s="1128">
        <v>13</v>
      </c>
      <c r="B2100" s="1133" t="s">
        <v>707</v>
      </c>
      <c r="C2100" s="1155"/>
      <c r="D2100" s="961"/>
      <c r="E2100" s="946" t="s">
        <v>608</v>
      </c>
      <c r="F2100" s="901"/>
      <c r="G2100" s="901"/>
      <c r="H2100" s="902"/>
      <c r="I2100" s="906" t="s">
        <v>608</v>
      </c>
      <c r="J2100" s="937"/>
      <c r="K2100" s="907"/>
      <c r="L2100" s="907"/>
      <c r="M2100" s="908"/>
      <c r="N2100" s="932" t="s">
        <v>608</v>
      </c>
      <c r="O2100" s="912"/>
      <c r="P2100" s="912"/>
      <c r="Q2100" s="913"/>
    </row>
    <row r="2101" spans="1:17">
      <c r="A2101" s="1157"/>
      <c r="B2101" s="1130"/>
      <c r="C2101" s="1155"/>
      <c r="D2101" s="948"/>
      <c r="E2101" s="946"/>
      <c r="F2101" s="901"/>
      <c r="G2101" s="901"/>
      <c r="H2101" s="902"/>
      <c r="I2101" s="906" t="s">
        <v>608</v>
      </c>
      <c r="J2101" s="937"/>
      <c r="K2101" s="907"/>
      <c r="L2101" s="907"/>
      <c r="M2101" s="908"/>
      <c r="N2101" s="932" t="s">
        <v>608</v>
      </c>
      <c r="O2101" s="912"/>
      <c r="P2101" s="912"/>
      <c r="Q2101" s="913"/>
    </row>
    <row r="2102" spans="1:17">
      <c r="A2102" s="1157"/>
      <c r="B2102" s="1130"/>
      <c r="C2102" s="1155"/>
      <c r="D2102" s="948"/>
      <c r="E2102" s="946" t="s">
        <v>608</v>
      </c>
      <c r="F2102" s="901"/>
      <c r="G2102" s="901"/>
      <c r="H2102" s="902"/>
      <c r="I2102" s="906" t="s">
        <v>608</v>
      </c>
      <c r="J2102" s="937"/>
      <c r="K2102" s="907"/>
      <c r="L2102" s="907"/>
      <c r="M2102" s="908"/>
      <c r="N2102" s="932" t="s">
        <v>608</v>
      </c>
      <c r="O2102" s="912"/>
      <c r="P2102" s="912"/>
      <c r="Q2102" s="913"/>
    </row>
    <row r="2103" spans="1:17">
      <c r="A2103" s="1157"/>
      <c r="B2103" s="1130"/>
      <c r="C2103" s="1155"/>
      <c r="D2103" s="948"/>
      <c r="E2103" s="946" t="s">
        <v>608</v>
      </c>
      <c r="F2103" s="901"/>
      <c r="G2103" s="901"/>
      <c r="H2103" s="902"/>
      <c r="I2103" s="906" t="s">
        <v>608</v>
      </c>
      <c r="J2103" s="937"/>
      <c r="K2103" s="907"/>
      <c r="L2103" s="907"/>
      <c r="M2103" s="908"/>
      <c r="N2103" s="932" t="s">
        <v>608</v>
      </c>
      <c r="O2103" s="912"/>
      <c r="P2103" s="912"/>
      <c r="Q2103" s="913"/>
    </row>
    <row r="2104" spans="1:17" ht="15.75" thickBot="1">
      <c r="A2104" s="1153"/>
      <c r="B2104" s="1134"/>
      <c r="C2104" s="1155"/>
      <c r="D2104" s="972"/>
      <c r="E2104" s="947" t="s">
        <v>608</v>
      </c>
      <c r="F2104" s="904"/>
      <c r="G2104" s="904"/>
      <c r="H2104" s="905"/>
      <c r="I2104" s="909" t="s">
        <v>608</v>
      </c>
      <c r="J2104" s="938"/>
      <c r="K2104" s="910"/>
      <c r="L2104" s="910"/>
      <c r="M2104" s="911"/>
      <c r="N2104" s="933" t="s">
        <v>608</v>
      </c>
      <c r="O2104" s="914"/>
      <c r="P2104" s="914"/>
      <c r="Q2104" s="915"/>
    </row>
    <row r="2105" spans="1:17" ht="15" customHeight="1">
      <c r="A2105" s="1128">
        <v>14</v>
      </c>
      <c r="B2105" s="1133" t="s">
        <v>708</v>
      </c>
      <c r="C2105" s="1155"/>
      <c r="D2105" s="961"/>
      <c r="E2105" s="946" t="s">
        <v>608</v>
      </c>
      <c r="F2105" s="901"/>
      <c r="G2105" s="901"/>
      <c r="H2105" s="902"/>
      <c r="I2105" s="906" t="s">
        <v>608</v>
      </c>
      <c r="J2105" s="937"/>
      <c r="K2105" s="907"/>
      <c r="L2105" s="907"/>
      <c r="M2105" s="908"/>
      <c r="N2105" s="932" t="s">
        <v>608</v>
      </c>
      <c r="O2105" s="912"/>
      <c r="P2105" s="912"/>
      <c r="Q2105" s="913"/>
    </row>
    <row r="2106" spans="1:17">
      <c r="A2106" s="1157"/>
      <c r="B2106" s="1130"/>
      <c r="C2106" s="1155"/>
      <c r="D2106" s="948"/>
      <c r="E2106" s="946"/>
      <c r="F2106" s="901"/>
      <c r="G2106" s="901"/>
      <c r="H2106" s="902"/>
      <c r="I2106" s="906" t="s">
        <v>608</v>
      </c>
      <c r="J2106" s="937"/>
      <c r="K2106" s="907"/>
      <c r="L2106" s="907"/>
      <c r="M2106" s="908"/>
      <c r="N2106" s="932" t="s">
        <v>608</v>
      </c>
      <c r="O2106" s="912"/>
      <c r="P2106" s="912"/>
      <c r="Q2106" s="913"/>
    </row>
    <row r="2107" spans="1:17">
      <c r="A2107" s="1157"/>
      <c r="B2107" s="1130"/>
      <c r="C2107" s="1155"/>
      <c r="D2107" s="948"/>
      <c r="E2107" s="946" t="s">
        <v>608</v>
      </c>
      <c r="F2107" s="901"/>
      <c r="G2107" s="901"/>
      <c r="H2107" s="902"/>
      <c r="I2107" s="906" t="s">
        <v>608</v>
      </c>
      <c r="J2107" s="937"/>
      <c r="K2107" s="907"/>
      <c r="L2107" s="907"/>
      <c r="M2107" s="908"/>
      <c r="N2107" s="932" t="s">
        <v>608</v>
      </c>
      <c r="O2107" s="912"/>
      <c r="P2107" s="912"/>
      <c r="Q2107" s="913"/>
    </row>
    <row r="2108" spans="1:17">
      <c r="A2108" s="1157"/>
      <c r="B2108" s="1130"/>
      <c r="C2108" s="1155"/>
      <c r="D2108" s="948"/>
      <c r="E2108" s="946" t="s">
        <v>608</v>
      </c>
      <c r="F2108" s="901"/>
      <c r="G2108" s="901"/>
      <c r="H2108" s="902"/>
      <c r="I2108" s="906" t="s">
        <v>608</v>
      </c>
      <c r="J2108" s="937"/>
      <c r="K2108" s="907"/>
      <c r="L2108" s="907"/>
      <c r="M2108" s="908"/>
      <c r="N2108" s="932" t="s">
        <v>608</v>
      </c>
      <c r="O2108" s="912"/>
      <c r="P2108" s="912"/>
      <c r="Q2108" s="913"/>
    </row>
    <row r="2109" spans="1:17" ht="15.75" thickBot="1">
      <c r="A2109" s="1153"/>
      <c r="B2109" s="1134"/>
      <c r="C2109" s="1155"/>
      <c r="D2109" s="972"/>
      <c r="E2109" s="947" t="s">
        <v>608</v>
      </c>
      <c r="F2109" s="904"/>
      <c r="G2109" s="904"/>
      <c r="H2109" s="905"/>
      <c r="I2109" s="909" t="s">
        <v>608</v>
      </c>
      <c r="J2109" s="938"/>
      <c r="K2109" s="910"/>
      <c r="L2109" s="910"/>
      <c r="M2109" s="911"/>
      <c r="N2109" s="933" t="s">
        <v>608</v>
      </c>
      <c r="O2109" s="914"/>
      <c r="P2109" s="914"/>
      <c r="Q2109" s="915"/>
    </row>
    <row r="2110" spans="1:17" ht="15" customHeight="1">
      <c r="A2110" s="1128">
        <v>15</v>
      </c>
      <c r="B2110" s="1133" t="s">
        <v>709</v>
      </c>
      <c r="C2110" s="1155"/>
      <c r="D2110" s="961"/>
      <c r="E2110" s="946" t="s">
        <v>608</v>
      </c>
      <c r="F2110" s="901"/>
      <c r="G2110" s="901"/>
      <c r="H2110" s="902"/>
      <c r="I2110" s="906" t="s">
        <v>608</v>
      </c>
      <c r="J2110" s="937"/>
      <c r="K2110" s="907"/>
      <c r="L2110" s="907"/>
      <c r="M2110" s="908"/>
      <c r="N2110" s="932" t="s">
        <v>608</v>
      </c>
      <c r="O2110" s="912"/>
      <c r="P2110" s="912"/>
      <c r="Q2110" s="913"/>
    </row>
    <row r="2111" spans="1:17">
      <c r="A2111" s="1157"/>
      <c r="B2111" s="1130"/>
      <c r="C2111" s="1155"/>
      <c r="D2111" s="948"/>
      <c r="E2111" s="946"/>
      <c r="F2111" s="901"/>
      <c r="G2111" s="901"/>
      <c r="H2111" s="902"/>
      <c r="I2111" s="906" t="s">
        <v>608</v>
      </c>
      <c r="J2111" s="937"/>
      <c r="K2111" s="907"/>
      <c r="L2111" s="907"/>
      <c r="M2111" s="908"/>
      <c r="N2111" s="932" t="s">
        <v>608</v>
      </c>
      <c r="O2111" s="912"/>
      <c r="P2111" s="912"/>
      <c r="Q2111" s="913"/>
    </row>
    <row r="2112" spans="1:17">
      <c r="A2112" s="1157"/>
      <c r="B2112" s="1130"/>
      <c r="C2112" s="1155"/>
      <c r="D2112" s="948"/>
      <c r="E2112" s="946" t="s">
        <v>608</v>
      </c>
      <c r="F2112" s="901"/>
      <c r="G2112" s="901"/>
      <c r="H2112" s="902"/>
      <c r="I2112" s="906" t="s">
        <v>608</v>
      </c>
      <c r="J2112" s="937"/>
      <c r="K2112" s="907"/>
      <c r="L2112" s="907"/>
      <c r="M2112" s="908"/>
      <c r="N2112" s="932" t="s">
        <v>608</v>
      </c>
      <c r="O2112" s="912"/>
      <c r="P2112" s="912"/>
      <c r="Q2112" s="913"/>
    </row>
    <row r="2113" spans="1:17">
      <c r="A2113" s="1157"/>
      <c r="B2113" s="1130"/>
      <c r="C2113" s="1155"/>
      <c r="D2113" s="948"/>
      <c r="E2113" s="946" t="s">
        <v>608</v>
      </c>
      <c r="F2113" s="901"/>
      <c r="G2113" s="901"/>
      <c r="H2113" s="902"/>
      <c r="I2113" s="906" t="s">
        <v>608</v>
      </c>
      <c r="J2113" s="937"/>
      <c r="K2113" s="907"/>
      <c r="L2113" s="907"/>
      <c r="M2113" s="908"/>
      <c r="N2113" s="932" t="s">
        <v>608</v>
      </c>
      <c r="O2113" s="912"/>
      <c r="P2113" s="912"/>
      <c r="Q2113" s="913"/>
    </row>
    <row r="2114" spans="1:17" ht="15.75" thickBot="1">
      <c r="A2114" s="1153"/>
      <c r="B2114" s="1134"/>
      <c r="C2114" s="1155"/>
      <c r="D2114" s="972"/>
      <c r="E2114" s="947" t="s">
        <v>608</v>
      </c>
      <c r="F2114" s="904"/>
      <c r="G2114" s="904"/>
      <c r="H2114" s="905"/>
      <c r="I2114" s="909" t="s">
        <v>608</v>
      </c>
      <c r="J2114" s="938"/>
      <c r="K2114" s="910"/>
      <c r="L2114" s="910"/>
      <c r="M2114" s="911"/>
      <c r="N2114" s="933" t="s">
        <v>608</v>
      </c>
      <c r="O2114" s="914"/>
      <c r="P2114" s="914"/>
      <c r="Q2114" s="915"/>
    </row>
    <row r="2115" spans="1:17" ht="15" customHeight="1">
      <c r="A2115" s="1128">
        <v>16</v>
      </c>
      <c r="B2115" s="1133" t="s">
        <v>710</v>
      </c>
      <c r="C2115" s="1155"/>
      <c r="D2115" s="961"/>
      <c r="E2115" s="946" t="s">
        <v>608</v>
      </c>
      <c r="F2115" s="901"/>
      <c r="G2115" s="901"/>
      <c r="H2115" s="902"/>
      <c r="I2115" s="906" t="s">
        <v>608</v>
      </c>
      <c r="J2115" s="937"/>
      <c r="K2115" s="907"/>
      <c r="L2115" s="907"/>
      <c r="M2115" s="908"/>
      <c r="N2115" s="932" t="s">
        <v>608</v>
      </c>
      <c r="O2115" s="912"/>
      <c r="P2115" s="912"/>
      <c r="Q2115" s="913"/>
    </row>
    <row r="2116" spans="1:17">
      <c r="A2116" s="1157"/>
      <c r="B2116" s="1130"/>
      <c r="C2116" s="1155"/>
      <c r="D2116" s="948"/>
      <c r="E2116" s="946"/>
      <c r="F2116" s="901"/>
      <c r="G2116" s="901"/>
      <c r="H2116" s="902"/>
      <c r="I2116" s="906" t="s">
        <v>608</v>
      </c>
      <c r="J2116" s="937"/>
      <c r="K2116" s="907"/>
      <c r="L2116" s="907"/>
      <c r="M2116" s="908"/>
      <c r="N2116" s="932" t="s">
        <v>608</v>
      </c>
      <c r="O2116" s="912"/>
      <c r="P2116" s="912"/>
      <c r="Q2116" s="913"/>
    </row>
    <row r="2117" spans="1:17">
      <c r="A2117" s="1157"/>
      <c r="B2117" s="1130"/>
      <c r="C2117" s="1155"/>
      <c r="D2117" s="948"/>
      <c r="E2117" s="946" t="s">
        <v>608</v>
      </c>
      <c r="F2117" s="901"/>
      <c r="G2117" s="901"/>
      <c r="H2117" s="902"/>
      <c r="I2117" s="906" t="s">
        <v>608</v>
      </c>
      <c r="J2117" s="937"/>
      <c r="K2117" s="907"/>
      <c r="L2117" s="907"/>
      <c r="M2117" s="908"/>
      <c r="N2117" s="932" t="s">
        <v>608</v>
      </c>
      <c r="O2117" s="912"/>
      <c r="P2117" s="912"/>
      <c r="Q2117" s="913"/>
    </row>
    <row r="2118" spans="1:17">
      <c r="A2118" s="1157"/>
      <c r="B2118" s="1130"/>
      <c r="C2118" s="1155"/>
      <c r="D2118" s="948"/>
      <c r="E2118" s="946" t="s">
        <v>608</v>
      </c>
      <c r="F2118" s="901"/>
      <c r="G2118" s="901"/>
      <c r="H2118" s="902"/>
      <c r="I2118" s="906" t="s">
        <v>608</v>
      </c>
      <c r="J2118" s="937"/>
      <c r="K2118" s="907"/>
      <c r="L2118" s="907"/>
      <c r="M2118" s="908"/>
      <c r="N2118" s="932" t="s">
        <v>608</v>
      </c>
      <c r="O2118" s="912"/>
      <c r="P2118" s="912"/>
      <c r="Q2118" s="913"/>
    </row>
    <row r="2119" spans="1:17" ht="15.75" thickBot="1">
      <c r="A2119" s="1153"/>
      <c r="B2119" s="1134"/>
      <c r="C2119" s="1155"/>
      <c r="D2119" s="972"/>
      <c r="E2119" s="947" t="s">
        <v>608</v>
      </c>
      <c r="F2119" s="904"/>
      <c r="G2119" s="904"/>
      <c r="H2119" s="905"/>
      <c r="I2119" s="909" t="s">
        <v>608</v>
      </c>
      <c r="J2119" s="938"/>
      <c r="K2119" s="910"/>
      <c r="L2119" s="910"/>
      <c r="M2119" s="911"/>
      <c r="N2119" s="933" t="s">
        <v>608</v>
      </c>
      <c r="O2119" s="914"/>
      <c r="P2119" s="914"/>
      <c r="Q2119" s="915"/>
    </row>
    <row r="2120" spans="1:17" ht="15" customHeight="1">
      <c r="A2120" s="1128">
        <v>18</v>
      </c>
      <c r="B2120" s="1133" t="s">
        <v>712</v>
      </c>
      <c r="C2120" s="1155"/>
      <c r="D2120" s="961"/>
      <c r="E2120" s="946" t="s">
        <v>608</v>
      </c>
      <c r="F2120" s="901"/>
      <c r="G2120" s="901"/>
      <c r="H2120" s="902"/>
      <c r="I2120" s="906" t="s">
        <v>608</v>
      </c>
      <c r="J2120" s="937"/>
      <c r="K2120" s="907"/>
      <c r="L2120" s="907"/>
      <c r="M2120" s="908"/>
      <c r="N2120" s="932" t="s">
        <v>608</v>
      </c>
      <c r="O2120" s="912"/>
      <c r="P2120" s="912"/>
      <c r="Q2120" s="913"/>
    </row>
    <row r="2121" spans="1:17">
      <c r="A2121" s="1157"/>
      <c r="B2121" s="1130"/>
      <c r="C2121" s="1155"/>
      <c r="D2121" s="948"/>
      <c r="E2121" s="946"/>
      <c r="F2121" s="901"/>
      <c r="G2121" s="901"/>
      <c r="H2121" s="902"/>
      <c r="I2121" s="906" t="s">
        <v>608</v>
      </c>
      <c r="J2121" s="937"/>
      <c r="K2121" s="907"/>
      <c r="L2121" s="907"/>
      <c r="M2121" s="908"/>
      <c r="N2121" s="932" t="s">
        <v>608</v>
      </c>
      <c r="O2121" s="912"/>
      <c r="P2121" s="912"/>
      <c r="Q2121" s="913"/>
    </row>
    <row r="2122" spans="1:17">
      <c r="A2122" s="1157"/>
      <c r="B2122" s="1130"/>
      <c r="C2122" s="1155"/>
      <c r="D2122" s="948"/>
      <c r="E2122" s="946" t="s">
        <v>608</v>
      </c>
      <c r="F2122" s="901"/>
      <c r="G2122" s="901"/>
      <c r="H2122" s="902"/>
      <c r="I2122" s="906" t="s">
        <v>608</v>
      </c>
      <c r="J2122" s="937"/>
      <c r="K2122" s="907"/>
      <c r="L2122" s="907"/>
      <c r="M2122" s="908"/>
      <c r="N2122" s="932" t="s">
        <v>608</v>
      </c>
      <c r="O2122" s="912"/>
      <c r="P2122" s="912"/>
      <c r="Q2122" s="913"/>
    </row>
    <row r="2123" spans="1:17">
      <c r="A2123" s="1157"/>
      <c r="B2123" s="1130"/>
      <c r="C2123" s="1155"/>
      <c r="D2123" s="948"/>
      <c r="E2123" s="946" t="s">
        <v>608</v>
      </c>
      <c r="F2123" s="901"/>
      <c r="G2123" s="901"/>
      <c r="H2123" s="902"/>
      <c r="I2123" s="906" t="s">
        <v>608</v>
      </c>
      <c r="J2123" s="937"/>
      <c r="K2123" s="907"/>
      <c r="L2123" s="907"/>
      <c r="M2123" s="908"/>
      <c r="N2123" s="932" t="s">
        <v>608</v>
      </c>
      <c r="O2123" s="912"/>
      <c r="P2123" s="912"/>
      <c r="Q2123" s="913"/>
    </row>
    <row r="2124" spans="1:17" ht="15.75" thickBot="1">
      <c r="A2124" s="1157"/>
      <c r="B2124" s="1134"/>
      <c r="C2124" s="1155"/>
      <c r="D2124" s="972"/>
      <c r="E2124" s="987" t="s">
        <v>608</v>
      </c>
      <c r="F2124" s="977"/>
      <c r="G2124" s="977"/>
      <c r="H2124" s="978"/>
      <c r="I2124" s="979" t="s">
        <v>608</v>
      </c>
      <c r="J2124" s="980"/>
      <c r="K2124" s="981"/>
      <c r="L2124" s="981"/>
      <c r="M2124" s="982"/>
      <c r="N2124" s="983" t="s">
        <v>608</v>
      </c>
      <c r="O2124" s="984"/>
      <c r="P2124" s="984"/>
      <c r="Q2124" s="985"/>
    </row>
    <row r="2125" spans="1:17" ht="15" customHeight="1">
      <c r="A2125" s="1131">
        <v>20</v>
      </c>
      <c r="B2125" s="1133" t="s">
        <v>714</v>
      </c>
      <c r="C2125" s="1155"/>
      <c r="D2125" s="961"/>
      <c r="E2125" s="962" t="s">
        <v>608</v>
      </c>
      <c r="F2125" s="963"/>
      <c r="G2125" s="963"/>
      <c r="H2125" s="964"/>
      <c r="I2125" s="965" t="s">
        <v>608</v>
      </c>
      <c r="J2125" s="966"/>
      <c r="K2125" s="967"/>
      <c r="L2125" s="967"/>
      <c r="M2125" s="968"/>
      <c r="N2125" s="969" t="s">
        <v>608</v>
      </c>
      <c r="O2125" s="970"/>
      <c r="P2125" s="970"/>
      <c r="Q2125" s="971"/>
    </row>
    <row r="2126" spans="1:17">
      <c r="A2126" s="1124"/>
      <c r="B2126" s="1130"/>
      <c r="C2126" s="1155"/>
      <c r="D2126" s="948"/>
      <c r="E2126" s="946"/>
      <c r="F2126" s="901"/>
      <c r="G2126" s="901"/>
      <c r="H2126" s="902"/>
      <c r="I2126" s="906" t="s">
        <v>608</v>
      </c>
      <c r="J2126" s="937"/>
      <c r="K2126" s="907"/>
      <c r="L2126" s="907"/>
      <c r="M2126" s="908"/>
      <c r="N2126" s="932" t="s">
        <v>608</v>
      </c>
      <c r="O2126" s="912"/>
      <c r="P2126" s="912"/>
      <c r="Q2126" s="913"/>
    </row>
    <row r="2127" spans="1:17">
      <c r="A2127" s="1124"/>
      <c r="B2127" s="1130"/>
      <c r="C2127" s="1155"/>
      <c r="D2127" s="948"/>
      <c r="E2127" s="946" t="s">
        <v>608</v>
      </c>
      <c r="F2127" s="901"/>
      <c r="G2127" s="901"/>
      <c r="H2127" s="902"/>
      <c r="I2127" s="906" t="s">
        <v>608</v>
      </c>
      <c r="J2127" s="937"/>
      <c r="K2127" s="907"/>
      <c r="L2127" s="907"/>
      <c r="M2127" s="908"/>
      <c r="N2127" s="932" t="s">
        <v>608</v>
      </c>
      <c r="O2127" s="912"/>
      <c r="P2127" s="912"/>
      <c r="Q2127" s="913"/>
    </row>
    <row r="2128" spans="1:17">
      <c r="A2128" s="1124"/>
      <c r="B2128" s="1130"/>
      <c r="C2128" s="1155"/>
      <c r="D2128" s="948"/>
      <c r="E2128" s="946" t="s">
        <v>608</v>
      </c>
      <c r="F2128" s="901"/>
      <c r="G2128" s="901"/>
      <c r="H2128" s="902"/>
      <c r="I2128" s="906" t="s">
        <v>608</v>
      </c>
      <c r="J2128" s="937"/>
      <c r="K2128" s="907"/>
      <c r="L2128" s="907"/>
      <c r="M2128" s="908"/>
      <c r="N2128" s="932" t="s">
        <v>608</v>
      </c>
      <c r="O2128" s="912"/>
      <c r="P2128" s="912"/>
      <c r="Q2128" s="913"/>
    </row>
    <row r="2129" spans="1:17" ht="15.75" thickBot="1">
      <c r="A2129" s="1132"/>
      <c r="B2129" s="1134"/>
      <c r="C2129" s="1156"/>
      <c r="D2129" s="972"/>
      <c r="E2129" s="947" t="s">
        <v>608</v>
      </c>
      <c r="F2129" s="904"/>
      <c r="G2129" s="904"/>
      <c r="H2129" s="905"/>
      <c r="I2129" s="909" t="s">
        <v>608</v>
      </c>
      <c r="J2129" s="938"/>
      <c r="K2129" s="910"/>
      <c r="L2129" s="910"/>
      <c r="M2129" s="911"/>
      <c r="N2129" s="933" t="s">
        <v>608</v>
      </c>
      <c r="O2129" s="914"/>
      <c r="P2129" s="914"/>
      <c r="Q2129" s="915"/>
    </row>
    <row r="2130" spans="1:17" ht="22.5" customHeight="1" thickBot="1">
      <c r="A2130" s="1092"/>
      <c r="B2130" s="1163" t="s">
        <v>844</v>
      </c>
      <c r="C2130" s="1164"/>
      <c r="D2130" s="1093">
        <f>SUM(D2065:D2129)</f>
        <v>0</v>
      </c>
      <c r="E2130" s="1165"/>
      <c r="F2130" s="1166"/>
      <c r="G2130" s="1166"/>
      <c r="H2130" s="1166"/>
      <c r="I2130" s="1166"/>
      <c r="J2130" s="1166"/>
      <c r="K2130" s="1166"/>
      <c r="L2130" s="1166"/>
      <c r="M2130" s="1166"/>
      <c r="N2130" s="1166"/>
      <c r="O2130" s="1166"/>
      <c r="P2130" s="1166"/>
      <c r="Q2130" s="1167"/>
    </row>
    <row r="2131" spans="1:17">
      <c r="A2131" s="1037"/>
      <c r="B2131" s="1038"/>
      <c r="C2131" s="1038"/>
      <c r="D2131" s="1038"/>
      <c r="E2131" s="1039"/>
      <c r="F2131" s="1039"/>
      <c r="G2131" s="1039"/>
      <c r="H2131" s="1039"/>
      <c r="I2131" s="1040"/>
      <c r="J2131" s="1040"/>
      <c r="K2131" s="1040"/>
      <c r="L2131" s="1040"/>
      <c r="M2131" s="1040"/>
      <c r="N2131" s="1041"/>
      <c r="O2131" s="1041"/>
      <c r="P2131" s="1041"/>
      <c r="Q2131" s="1041"/>
    </row>
    <row r="2132" spans="1:17" ht="59.25" customHeight="1" thickBot="1">
      <c r="A2132" s="1139" t="s">
        <v>831</v>
      </c>
      <c r="B2132" s="1140"/>
      <c r="C2132" s="1141"/>
      <c r="D2132" s="1140"/>
      <c r="E2132" s="1140"/>
      <c r="F2132" s="1140"/>
      <c r="G2132" s="1140"/>
      <c r="H2132" s="1140"/>
      <c r="I2132" s="1140"/>
      <c r="J2132" s="1140"/>
      <c r="K2132" s="1140"/>
      <c r="L2132" s="1140"/>
      <c r="M2132" s="1140"/>
      <c r="N2132" s="1140"/>
      <c r="O2132" s="1140"/>
      <c r="P2132" s="1140"/>
      <c r="Q2132" s="1142"/>
    </row>
    <row r="2133" spans="1:17" ht="28.5" customHeight="1">
      <c r="A2133" s="1143" t="s">
        <v>569</v>
      </c>
      <c r="B2133" s="1145" t="s">
        <v>689</v>
      </c>
      <c r="C2133" s="1135" t="s">
        <v>607</v>
      </c>
      <c r="D2133" s="1135" t="s">
        <v>720</v>
      </c>
      <c r="E2133" s="1152" t="s">
        <v>690</v>
      </c>
      <c r="F2133" s="1150"/>
      <c r="G2133" s="1150"/>
      <c r="H2133" s="1151"/>
      <c r="I2133" s="1149" t="s">
        <v>692</v>
      </c>
      <c r="J2133" s="1152"/>
      <c r="K2133" s="1150"/>
      <c r="L2133" s="1150"/>
      <c r="M2133" s="1151"/>
      <c r="N2133" s="1152" t="s">
        <v>693</v>
      </c>
      <c r="O2133" s="1150"/>
      <c r="P2133" s="1150"/>
      <c r="Q2133" s="1151"/>
    </row>
    <row r="2134" spans="1:17" ht="90.75" customHeight="1" thickBot="1">
      <c r="A2134" s="1144"/>
      <c r="B2134" s="1146"/>
      <c r="C2134" s="1158"/>
      <c r="D2134" s="1136"/>
      <c r="E2134" s="944" t="s">
        <v>721</v>
      </c>
      <c r="F2134" s="924" t="s">
        <v>737</v>
      </c>
      <c r="G2134" s="924" t="s">
        <v>722</v>
      </c>
      <c r="H2134" s="929" t="s">
        <v>691</v>
      </c>
      <c r="I2134" s="934" t="s">
        <v>723</v>
      </c>
      <c r="J2134" s="925" t="s">
        <v>738</v>
      </c>
      <c r="K2134" s="925" t="s">
        <v>724</v>
      </c>
      <c r="L2134" s="925" t="s">
        <v>736</v>
      </c>
      <c r="M2134" s="935" t="s">
        <v>691</v>
      </c>
      <c r="N2134" s="930" t="s">
        <v>725</v>
      </c>
      <c r="O2134" s="926" t="s">
        <v>716</v>
      </c>
      <c r="P2134" s="926" t="s">
        <v>717</v>
      </c>
      <c r="Q2134" s="927" t="s">
        <v>694</v>
      </c>
    </row>
    <row r="2135" spans="1:17">
      <c r="A2135" s="1131">
        <v>1</v>
      </c>
      <c r="B2135" s="1133" t="s">
        <v>695</v>
      </c>
      <c r="C2135" s="1154" t="s">
        <v>830</v>
      </c>
      <c r="D2135" s="961"/>
      <c r="E2135" s="962" t="s">
        <v>608</v>
      </c>
      <c r="F2135" s="963"/>
      <c r="G2135" s="963"/>
      <c r="H2135" s="964">
        <f>G2135*F2135</f>
        <v>0</v>
      </c>
      <c r="I2135" s="965" t="s">
        <v>608</v>
      </c>
      <c r="J2135" s="966"/>
      <c r="K2135" s="967"/>
      <c r="L2135" s="967"/>
      <c r="M2135" s="968">
        <f>K2135*L2135</f>
        <v>0</v>
      </c>
      <c r="N2135" s="969" t="s">
        <v>608</v>
      </c>
      <c r="O2135" s="970"/>
      <c r="P2135" s="970"/>
      <c r="Q2135" s="971">
        <f>O2135*P2135</f>
        <v>0</v>
      </c>
    </row>
    <row r="2136" spans="1:17">
      <c r="A2136" s="1124"/>
      <c r="B2136" s="1130"/>
      <c r="C2136" s="1155"/>
      <c r="D2136" s="948"/>
      <c r="E2136" s="946" t="s">
        <v>608</v>
      </c>
      <c r="F2136" s="901"/>
      <c r="G2136" s="901"/>
      <c r="H2136" s="902"/>
      <c r="I2136" s="906" t="s">
        <v>608</v>
      </c>
      <c r="J2136" s="937"/>
      <c r="K2136" s="907"/>
      <c r="L2136" s="907"/>
      <c r="M2136" s="908"/>
      <c r="N2136" s="932" t="s">
        <v>608</v>
      </c>
      <c r="O2136" s="912"/>
      <c r="P2136" s="912"/>
      <c r="Q2136" s="913"/>
    </row>
    <row r="2137" spans="1:17">
      <c r="A2137" s="1124"/>
      <c r="B2137" s="1130"/>
      <c r="C2137" s="1155"/>
      <c r="D2137" s="948"/>
      <c r="E2137" s="946" t="s">
        <v>608</v>
      </c>
      <c r="F2137" s="901"/>
      <c r="G2137" s="901"/>
      <c r="H2137" s="902"/>
      <c r="I2137" s="906" t="s">
        <v>608</v>
      </c>
      <c r="J2137" s="937"/>
      <c r="K2137" s="907"/>
      <c r="L2137" s="907"/>
      <c r="M2137" s="908"/>
      <c r="N2137" s="932" t="s">
        <v>608</v>
      </c>
      <c r="O2137" s="912"/>
      <c r="P2137" s="912"/>
      <c r="Q2137" s="913"/>
    </row>
    <row r="2138" spans="1:17">
      <c r="A2138" s="1124"/>
      <c r="B2138" s="1130"/>
      <c r="C2138" s="1155"/>
      <c r="D2138" s="948"/>
      <c r="E2138" s="946" t="s">
        <v>608</v>
      </c>
      <c r="F2138" s="901"/>
      <c r="G2138" s="901"/>
      <c r="H2138" s="902"/>
      <c r="I2138" s="906" t="s">
        <v>608</v>
      </c>
      <c r="J2138" s="937"/>
      <c r="K2138" s="907"/>
      <c r="L2138" s="907"/>
      <c r="M2138" s="908"/>
      <c r="N2138" s="932" t="s">
        <v>608</v>
      </c>
      <c r="O2138" s="912"/>
      <c r="P2138" s="912"/>
      <c r="Q2138" s="913"/>
    </row>
    <row r="2139" spans="1:17" ht="15.75" thickBot="1">
      <c r="A2139" s="1132"/>
      <c r="B2139" s="1134"/>
      <c r="C2139" s="1155"/>
      <c r="D2139" s="972"/>
      <c r="E2139" s="947" t="s">
        <v>608</v>
      </c>
      <c r="F2139" s="904"/>
      <c r="G2139" s="904"/>
      <c r="H2139" s="905"/>
      <c r="I2139" s="909" t="s">
        <v>608</v>
      </c>
      <c r="J2139" s="938"/>
      <c r="K2139" s="910"/>
      <c r="L2139" s="910"/>
      <c r="M2139" s="911"/>
      <c r="N2139" s="933" t="s">
        <v>608</v>
      </c>
      <c r="O2139" s="914"/>
      <c r="P2139" s="914"/>
      <c r="Q2139" s="915"/>
    </row>
    <row r="2140" spans="1:17">
      <c r="A2140" s="1153">
        <v>3</v>
      </c>
      <c r="B2140" s="1133" t="s">
        <v>697</v>
      </c>
      <c r="C2140" s="1155"/>
      <c r="D2140" s="961"/>
      <c r="E2140" s="945" t="s">
        <v>608</v>
      </c>
      <c r="F2140" s="917"/>
      <c r="G2140" s="917"/>
      <c r="H2140" s="918"/>
      <c r="I2140" s="919" t="s">
        <v>608</v>
      </c>
      <c r="J2140" s="936"/>
      <c r="K2140" s="920"/>
      <c r="L2140" s="920"/>
      <c r="M2140" s="921"/>
      <c r="N2140" s="960" t="s">
        <v>608</v>
      </c>
      <c r="O2140" s="922"/>
      <c r="P2140" s="922"/>
      <c r="Q2140" s="923"/>
    </row>
    <row r="2141" spans="1:17">
      <c r="A2141" s="1124"/>
      <c r="B2141" s="1130"/>
      <c r="C2141" s="1155"/>
      <c r="D2141" s="948"/>
      <c r="E2141" s="946" t="s">
        <v>608</v>
      </c>
      <c r="F2141" s="901"/>
      <c r="G2141" s="901"/>
      <c r="H2141" s="902"/>
      <c r="I2141" s="906" t="s">
        <v>608</v>
      </c>
      <c r="J2141" s="937"/>
      <c r="K2141" s="907"/>
      <c r="L2141" s="907"/>
      <c r="M2141" s="908"/>
      <c r="N2141" s="932" t="s">
        <v>608</v>
      </c>
      <c r="O2141" s="912"/>
      <c r="P2141" s="912"/>
      <c r="Q2141" s="913"/>
    </row>
    <row r="2142" spans="1:17">
      <c r="A2142" s="1124"/>
      <c r="B2142" s="1130"/>
      <c r="C2142" s="1155"/>
      <c r="D2142" s="948"/>
      <c r="E2142" s="946" t="s">
        <v>608</v>
      </c>
      <c r="F2142" s="901"/>
      <c r="G2142" s="901"/>
      <c r="H2142" s="902"/>
      <c r="I2142" s="906" t="s">
        <v>608</v>
      </c>
      <c r="J2142" s="937"/>
      <c r="K2142" s="907"/>
      <c r="L2142" s="907"/>
      <c r="M2142" s="908"/>
      <c r="N2142" s="932" t="s">
        <v>608</v>
      </c>
      <c r="O2142" s="912"/>
      <c r="P2142" s="912"/>
      <c r="Q2142" s="913"/>
    </row>
    <row r="2143" spans="1:17">
      <c r="A2143" s="1124"/>
      <c r="B2143" s="1130"/>
      <c r="C2143" s="1155"/>
      <c r="D2143" s="948"/>
      <c r="E2143" s="946" t="s">
        <v>608</v>
      </c>
      <c r="F2143" s="901"/>
      <c r="G2143" s="901"/>
      <c r="H2143" s="902"/>
      <c r="I2143" s="906" t="s">
        <v>608</v>
      </c>
      <c r="J2143" s="937"/>
      <c r="K2143" s="907"/>
      <c r="L2143" s="907"/>
      <c r="M2143" s="908"/>
      <c r="N2143" s="932" t="s">
        <v>608</v>
      </c>
      <c r="O2143" s="912"/>
      <c r="P2143" s="912"/>
      <c r="Q2143" s="913"/>
    </row>
    <row r="2144" spans="1:17" ht="15.75" thickBot="1">
      <c r="A2144" s="1124"/>
      <c r="B2144" s="1134"/>
      <c r="C2144" s="1155"/>
      <c r="D2144" s="972"/>
      <c r="E2144" s="947" t="s">
        <v>608</v>
      </c>
      <c r="F2144" s="904"/>
      <c r="G2144" s="904"/>
      <c r="H2144" s="905"/>
      <c r="I2144" s="909" t="s">
        <v>608</v>
      </c>
      <c r="J2144" s="938"/>
      <c r="K2144" s="910"/>
      <c r="L2144" s="910"/>
      <c r="M2144" s="911"/>
      <c r="N2144" s="933" t="s">
        <v>608</v>
      </c>
      <c r="O2144" s="914"/>
      <c r="P2144" s="914"/>
      <c r="Q2144" s="915"/>
    </row>
    <row r="2145" spans="1:17">
      <c r="A2145" s="1124">
        <v>5</v>
      </c>
      <c r="B2145" s="1133" t="s">
        <v>699</v>
      </c>
      <c r="C2145" s="1155"/>
      <c r="D2145" s="961"/>
      <c r="E2145" s="946" t="s">
        <v>608</v>
      </c>
      <c r="F2145" s="901"/>
      <c r="G2145" s="901"/>
      <c r="H2145" s="902"/>
      <c r="I2145" s="906" t="s">
        <v>608</v>
      </c>
      <c r="J2145" s="937"/>
      <c r="K2145" s="907"/>
      <c r="L2145" s="907"/>
      <c r="M2145" s="908"/>
      <c r="N2145" s="932" t="s">
        <v>608</v>
      </c>
      <c r="O2145" s="912"/>
      <c r="P2145" s="912"/>
      <c r="Q2145" s="913"/>
    </row>
    <row r="2146" spans="1:17">
      <c r="A2146" s="1124"/>
      <c r="B2146" s="1130"/>
      <c r="C2146" s="1155"/>
      <c r="D2146" s="948"/>
      <c r="E2146" s="946"/>
      <c r="F2146" s="901"/>
      <c r="G2146" s="901"/>
      <c r="H2146" s="902"/>
      <c r="I2146" s="906" t="s">
        <v>608</v>
      </c>
      <c r="J2146" s="937"/>
      <c r="K2146" s="907"/>
      <c r="L2146" s="907"/>
      <c r="M2146" s="908"/>
      <c r="N2146" s="932" t="s">
        <v>608</v>
      </c>
      <c r="O2146" s="912"/>
      <c r="P2146" s="912"/>
      <c r="Q2146" s="913"/>
    </row>
    <row r="2147" spans="1:17">
      <c r="A2147" s="1124"/>
      <c r="B2147" s="1130"/>
      <c r="C2147" s="1155"/>
      <c r="D2147" s="948"/>
      <c r="E2147" s="946" t="s">
        <v>608</v>
      </c>
      <c r="F2147" s="901"/>
      <c r="G2147" s="901"/>
      <c r="H2147" s="902"/>
      <c r="I2147" s="906" t="s">
        <v>608</v>
      </c>
      <c r="J2147" s="937"/>
      <c r="K2147" s="907"/>
      <c r="L2147" s="907"/>
      <c r="M2147" s="908"/>
      <c r="N2147" s="932" t="s">
        <v>608</v>
      </c>
      <c r="O2147" s="912"/>
      <c r="P2147" s="912"/>
      <c r="Q2147" s="913"/>
    </row>
    <row r="2148" spans="1:17">
      <c r="A2148" s="1124"/>
      <c r="B2148" s="1130"/>
      <c r="C2148" s="1155"/>
      <c r="D2148" s="948"/>
      <c r="E2148" s="946" t="s">
        <v>608</v>
      </c>
      <c r="F2148" s="901"/>
      <c r="G2148" s="901"/>
      <c r="H2148" s="902"/>
      <c r="I2148" s="906" t="s">
        <v>608</v>
      </c>
      <c r="J2148" s="937"/>
      <c r="K2148" s="907"/>
      <c r="L2148" s="907"/>
      <c r="M2148" s="908"/>
      <c r="N2148" s="932" t="s">
        <v>608</v>
      </c>
      <c r="O2148" s="912"/>
      <c r="P2148" s="912"/>
      <c r="Q2148" s="913"/>
    </row>
    <row r="2149" spans="1:17" ht="15.75" thickBot="1">
      <c r="A2149" s="1124"/>
      <c r="B2149" s="1134"/>
      <c r="C2149" s="1155"/>
      <c r="D2149" s="972"/>
      <c r="E2149" s="947" t="s">
        <v>608</v>
      </c>
      <c r="F2149" s="904"/>
      <c r="G2149" s="904"/>
      <c r="H2149" s="905"/>
      <c r="I2149" s="909" t="s">
        <v>608</v>
      </c>
      <c r="J2149" s="938"/>
      <c r="K2149" s="910"/>
      <c r="L2149" s="910"/>
      <c r="M2149" s="911"/>
      <c r="N2149" s="933" t="s">
        <v>608</v>
      </c>
      <c r="O2149" s="914"/>
      <c r="P2149" s="914"/>
      <c r="Q2149" s="915"/>
    </row>
    <row r="2150" spans="1:17" ht="15" customHeight="1">
      <c r="A2150" s="1124">
        <v>8</v>
      </c>
      <c r="B2150" s="1133" t="s">
        <v>702</v>
      </c>
      <c r="C2150" s="1155"/>
      <c r="D2150" s="961"/>
      <c r="E2150" s="946" t="s">
        <v>608</v>
      </c>
      <c r="F2150" s="901"/>
      <c r="G2150" s="901"/>
      <c r="H2150" s="902"/>
      <c r="I2150" s="906" t="s">
        <v>608</v>
      </c>
      <c r="J2150" s="937"/>
      <c r="K2150" s="907"/>
      <c r="L2150" s="907"/>
      <c r="M2150" s="908"/>
      <c r="N2150" s="932" t="s">
        <v>608</v>
      </c>
      <c r="O2150" s="912"/>
      <c r="P2150" s="912"/>
      <c r="Q2150" s="913"/>
    </row>
    <row r="2151" spans="1:17">
      <c r="A2151" s="1124"/>
      <c r="B2151" s="1130"/>
      <c r="C2151" s="1155"/>
      <c r="D2151" s="948"/>
      <c r="E2151" s="946" t="s">
        <v>608</v>
      </c>
      <c r="F2151" s="901"/>
      <c r="G2151" s="901"/>
      <c r="H2151" s="902"/>
      <c r="I2151" s="906" t="s">
        <v>608</v>
      </c>
      <c r="J2151" s="937"/>
      <c r="K2151" s="907"/>
      <c r="L2151" s="907"/>
      <c r="M2151" s="908"/>
      <c r="N2151" s="932" t="s">
        <v>608</v>
      </c>
      <c r="O2151" s="912"/>
      <c r="P2151" s="912"/>
      <c r="Q2151" s="913"/>
    </row>
    <row r="2152" spans="1:17">
      <c r="A2152" s="1124"/>
      <c r="B2152" s="1130"/>
      <c r="C2152" s="1155"/>
      <c r="D2152" s="948"/>
      <c r="E2152" s="946" t="s">
        <v>608</v>
      </c>
      <c r="F2152" s="901"/>
      <c r="G2152" s="901"/>
      <c r="H2152" s="902"/>
      <c r="I2152" s="906" t="s">
        <v>608</v>
      </c>
      <c r="J2152" s="937"/>
      <c r="K2152" s="907"/>
      <c r="L2152" s="907"/>
      <c r="M2152" s="908"/>
      <c r="N2152" s="932" t="s">
        <v>608</v>
      </c>
      <c r="O2152" s="912"/>
      <c r="P2152" s="912"/>
      <c r="Q2152" s="913"/>
    </row>
    <row r="2153" spans="1:17">
      <c r="A2153" s="1124"/>
      <c r="B2153" s="1130"/>
      <c r="C2153" s="1155"/>
      <c r="D2153" s="948"/>
      <c r="E2153" s="946" t="s">
        <v>608</v>
      </c>
      <c r="F2153" s="901"/>
      <c r="G2153" s="901"/>
      <c r="H2153" s="902"/>
      <c r="I2153" s="906" t="s">
        <v>608</v>
      </c>
      <c r="J2153" s="937"/>
      <c r="K2153" s="907"/>
      <c r="L2153" s="907"/>
      <c r="M2153" s="908"/>
      <c r="N2153" s="932" t="s">
        <v>608</v>
      </c>
      <c r="O2153" s="912"/>
      <c r="P2153" s="912"/>
      <c r="Q2153" s="913"/>
    </row>
    <row r="2154" spans="1:17" ht="15.75" thickBot="1">
      <c r="A2154" s="1124"/>
      <c r="B2154" s="1134"/>
      <c r="C2154" s="1155"/>
      <c r="D2154" s="972"/>
      <c r="E2154" s="947" t="s">
        <v>608</v>
      </c>
      <c r="F2154" s="904"/>
      <c r="G2154" s="904"/>
      <c r="H2154" s="905"/>
      <c r="I2154" s="909" t="s">
        <v>608</v>
      </c>
      <c r="J2154" s="938"/>
      <c r="K2154" s="910"/>
      <c r="L2154" s="910"/>
      <c r="M2154" s="911"/>
      <c r="N2154" s="933" t="s">
        <v>608</v>
      </c>
      <c r="O2154" s="914"/>
      <c r="P2154" s="914"/>
      <c r="Q2154" s="915"/>
    </row>
    <row r="2155" spans="1:17" ht="15" customHeight="1">
      <c r="A2155" s="1128">
        <v>9</v>
      </c>
      <c r="B2155" s="1133" t="s">
        <v>703</v>
      </c>
      <c r="C2155" s="1155"/>
      <c r="D2155" s="961"/>
      <c r="E2155" s="946" t="s">
        <v>608</v>
      </c>
      <c r="F2155" s="901"/>
      <c r="G2155" s="901"/>
      <c r="H2155" s="902"/>
      <c r="I2155" s="906" t="s">
        <v>608</v>
      </c>
      <c r="J2155" s="937"/>
      <c r="K2155" s="907"/>
      <c r="L2155" s="907"/>
      <c r="M2155" s="908"/>
      <c r="N2155" s="932" t="s">
        <v>608</v>
      </c>
      <c r="O2155" s="912"/>
      <c r="P2155" s="912"/>
      <c r="Q2155" s="913"/>
    </row>
    <row r="2156" spans="1:17">
      <c r="A2156" s="1157"/>
      <c r="B2156" s="1130"/>
      <c r="C2156" s="1155"/>
      <c r="D2156" s="948"/>
      <c r="E2156" s="946" t="s">
        <v>608</v>
      </c>
      <c r="F2156" s="901"/>
      <c r="G2156" s="901"/>
      <c r="H2156" s="902"/>
      <c r="I2156" s="906" t="s">
        <v>608</v>
      </c>
      <c r="J2156" s="937"/>
      <c r="K2156" s="907"/>
      <c r="L2156" s="907"/>
      <c r="M2156" s="908"/>
      <c r="N2156" s="932" t="s">
        <v>608</v>
      </c>
      <c r="O2156" s="912"/>
      <c r="P2156" s="912"/>
      <c r="Q2156" s="913"/>
    </row>
    <row r="2157" spans="1:17">
      <c r="A2157" s="1157"/>
      <c r="B2157" s="1130"/>
      <c r="C2157" s="1155"/>
      <c r="D2157" s="948"/>
      <c r="E2157" s="946" t="s">
        <v>608</v>
      </c>
      <c r="F2157" s="901"/>
      <c r="G2157" s="901"/>
      <c r="H2157" s="902"/>
      <c r="I2157" s="906" t="s">
        <v>608</v>
      </c>
      <c r="J2157" s="937"/>
      <c r="K2157" s="907"/>
      <c r="L2157" s="907"/>
      <c r="M2157" s="908"/>
      <c r="N2157" s="932" t="s">
        <v>608</v>
      </c>
      <c r="O2157" s="912"/>
      <c r="P2157" s="912"/>
      <c r="Q2157" s="913"/>
    </row>
    <row r="2158" spans="1:17">
      <c r="A2158" s="1157"/>
      <c r="B2158" s="1130"/>
      <c r="C2158" s="1155"/>
      <c r="D2158" s="948"/>
      <c r="E2158" s="946" t="s">
        <v>608</v>
      </c>
      <c r="F2158" s="901"/>
      <c r="G2158" s="901"/>
      <c r="H2158" s="902"/>
      <c r="I2158" s="906" t="s">
        <v>608</v>
      </c>
      <c r="J2158" s="937"/>
      <c r="K2158" s="907"/>
      <c r="L2158" s="907"/>
      <c r="M2158" s="908"/>
      <c r="N2158" s="932" t="s">
        <v>608</v>
      </c>
      <c r="O2158" s="912"/>
      <c r="P2158" s="912"/>
      <c r="Q2158" s="913"/>
    </row>
    <row r="2159" spans="1:17" ht="15.75" thickBot="1">
      <c r="A2159" s="1153"/>
      <c r="B2159" s="1134"/>
      <c r="C2159" s="1155"/>
      <c r="D2159" s="972"/>
      <c r="E2159" s="947" t="s">
        <v>608</v>
      </c>
      <c r="F2159" s="904"/>
      <c r="G2159" s="904"/>
      <c r="H2159" s="905"/>
      <c r="I2159" s="909" t="s">
        <v>608</v>
      </c>
      <c r="J2159" s="938"/>
      <c r="K2159" s="910"/>
      <c r="L2159" s="910"/>
      <c r="M2159" s="911"/>
      <c r="N2159" s="933" t="s">
        <v>608</v>
      </c>
      <c r="O2159" s="914"/>
      <c r="P2159" s="914"/>
      <c r="Q2159" s="915"/>
    </row>
    <row r="2160" spans="1:17" ht="15" customHeight="1">
      <c r="A2160" s="1128">
        <v>10</v>
      </c>
      <c r="B2160" s="1133" t="s">
        <v>704</v>
      </c>
      <c r="C2160" s="1155"/>
      <c r="D2160" s="961"/>
      <c r="E2160" s="946" t="s">
        <v>608</v>
      </c>
      <c r="F2160" s="901"/>
      <c r="G2160" s="901"/>
      <c r="H2160" s="902"/>
      <c r="I2160" s="906" t="s">
        <v>608</v>
      </c>
      <c r="J2160" s="937"/>
      <c r="K2160" s="907"/>
      <c r="L2160" s="907"/>
      <c r="M2160" s="908"/>
      <c r="N2160" s="932" t="s">
        <v>608</v>
      </c>
      <c r="O2160" s="912"/>
      <c r="P2160" s="912"/>
      <c r="Q2160" s="913"/>
    </row>
    <row r="2161" spans="1:17">
      <c r="A2161" s="1157"/>
      <c r="B2161" s="1130"/>
      <c r="C2161" s="1155"/>
      <c r="D2161" s="948"/>
      <c r="E2161" s="946"/>
      <c r="F2161" s="901"/>
      <c r="G2161" s="901"/>
      <c r="H2161" s="902"/>
      <c r="I2161" s="906" t="s">
        <v>608</v>
      </c>
      <c r="J2161" s="937"/>
      <c r="K2161" s="907"/>
      <c r="L2161" s="907"/>
      <c r="M2161" s="908"/>
      <c r="N2161" s="932" t="s">
        <v>608</v>
      </c>
      <c r="O2161" s="912"/>
      <c r="P2161" s="912"/>
      <c r="Q2161" s="913"/>
    </row>
    <row r="2162" spans="1:17">
      <c r="A2162" s="1157"/>
      <c r="B2162" s="1130"/>
      <c r="C2162" s="1155"/>
      <c r="D2162" s="948"/>
      <c r="E2162" s="946" t="s">
        <v>608</v>
      </c>
      <c r="F2162" s="901"/>
      <c r="G2162" s="901"/>
      <c r="H2162" s="902"/>
      <c r="I2162" s="906" t="s">
        <v>608</v>
      </c>
      <c r="J2162" s="937"/>
      <c r="K2162" s="907"/>
      <c r="L2162" s="907"/>
      <c r="M2162" s="908"/>
      <c r="N2162" s="932" t="s">
        <v>608</v>
      </c>
      <c r="O2162" s="912"/>
      <c r="P2162" s="912"/>
      <c r="Q2162" s="913"/>
    </row>
    <row r="2163" spans="1:17">
      <c r="A2163" s="1157"/>
      <c r="B2163" s="1130"/>
      <c r="C2163" s="1155"/>
      <c r="D2163" s="948"/>
      <c r="E2163" s="946" t="s">
        <v>608</v>
      </c>
      <c r="F2163" s="901"/>
      <c r="G2163" s="901"/>
      <c r="H2163" s="902"/>
      <c r="I2163" s="906" t="s">
        <v>608</v>
      </c>
      <c r="J2163" s="937"/>
      <c r="K2163" s="907"/>
      <c r="L2163" s="907"/>
      <c r="M2163" s="908"/>
      <c r="N2163" s="932" t="s">
        <v>608</v>
      </c>
      <c r="O2163" s="912"/>
      <c r="P2163" s="912"/>
      <c r="Q2163" s="913"/>
    </row>
    <row r="2164" spans="1:17" ht="15.75" thickBot="1">
      <c r="A2164" s="1153"/>
      <c r="B2164" s="1134"/>
      <c r="C2164" s="1155"/>
      <c r="D2164" s="972"/>
      <c r="E2164" s="947" t="s">
        <v>608</v>
      </c>
      <c r="F2164" s="904"/>
      <c r="G2164" s="904"/>
      <c r="H2164" s="905"/>
      <c r="I2164" s="909" t="s">
        <v>608</v>
      </c>
      <c r="J2164" s="938"/>
      <c r="K2164" s="910"/>
      <c r="L2164" s="910"/>
      <c r="M2164" s="911"/>
      <c r="N2164" s="933" t="s">
        <v>608</v>
      </c>
      <c r="O2164" s="914"/>
      <c r="P2164" s="914"/>
      <c r="Q2164" s="915"/>
    </row>
    <row r="2165" spans="1:17" ht="15" customHeight="1">
      <c r="A2165" s="1128">
        <v>11</v>
      </c>
      <c r="B2165" s="1133" t="s">
        <v>705</v>
      </c>
      <c r="C2165" s="1155"/>
      <c r="D2165" s="961"/>
      <c r="E2165" s="946" t="s">
        <v>608</v>
      </c>
      <c r="F2165" s="901"/>
      <c r="G2165" s="901"/>
      <c r="H2165" s="902"/>
      <c r="I2165" s="906" t="s">
        <v>608</v>
      </c>
      <c r="J2165" s="937"/>
      <c r="K2165" s="907"/>
      <c r="L2165" s="907"/>
      <c r="M2165" s="908"/>
      <c r="N2165" s="932" t="s">
        <v>608</v>
      </c>
      <c r="O2165" s="912"/>
      <c r="P2165" s="912"/>
      <c r="Q2165" s="913"/>
    </row>
    <row r="2166" spans="1:17">
      <c r="A2166" s="1157"/>
      <c r="B2166" s="1130"/>
      <c r="C2166" s="1155"/>
      <c r="D2166" s="948"/>
      <c r="E2166" s="946"/>
      <c r="F2166" s="901"/>
      <c r="G2166" s="901"/>
      <c r="H2166" s="902"/>
      <c r="I2166" s="906" t="s">
        <v>608</v>
      </c>
      <c r="J2166" s="937"/>
      <c r="K2166" s="907"/>
      <c r="L2166" s="907"/>
      <c r="M2166" s="908"/>
      <c r="N2166" s="932" t="s">
        <v>608</v>
      </c>
      <c r="O2166" s="912"/>
      <c r="P2166" s="912"/>
      <c r="Q2166" s="913"/>
    </row>
    <row r="2167" spans="1:17">
      <c r="A2167" s="1157"/>
      <c r="B2167" s="1130"/>
      <c r="C2167" s="1155"/>
      <c r="D2167" s="948"/>
      <c r="E2167" s="946" t="s">
        <v>608</v>
      </c>
      <c r="F2167" s="901"/>
      <c r="G2167" s="901"/>
      <c r="H2167" s="902"/>
      <c r="I2167" s="906" t="s">
        <v>608</v>
      </c>
      <c r="J2167" s="937"/>
      <c r="K2167" s="907"/>
      <c r="L2167" s="907"/>
      <c r="M2167" s="908"/>
      <c r="N2167" s="932" t="s">
        <v>608</v>
      </c>
      <c r="O2167" s="912"/>
      <c r="P2167" s="912"/>
      <c r="Q2167" s="913"/>
    </row>
    <row r="2168" spans="1:17">
      <c r="A2168" s="1157"/>
      <c r="B2168" s="1130"/>
      <c r="C2168" s="1155"/>
      <c r="D2168" s="948"/>
      <c r="E2168" s="946" t="s">
        <v>608</v>
      </c>
      <c r="F2168" s="901"/>
      <c r="G2168" s="901"/>
      <c r="H2168" s="902"/>
      <c r="I2168" s="906" t="s">
        <v>608</v>
      </c>
      <c r="J2168" s="937"/>
      <c r="K2168" s="907"/>
      <c r="L2168" s="907"/>
      <c r="M2168" s="908"/>
      <c r="N2168" s="932" t="s">
        <v>608</v>
      </c>
      <c r="O2168" s="912"/>
      <c r="P2168" s="912"/>
      <c r="Q2168" s="913"/>
    </row>
    <row r="2169" spans="1:17" ht="15.75" thickBot="1">
      <c r="A2169" s="1153"/>
      <c r="B2169" s="1134"/>
      <c r="C2169" s="1155"/>
      <c r="D2169" s="972"/>
      <c r="E2169" s="947" t="s">
        <v>608</v>
      </c>
      <c r="F2169" s="904"/>
      <c r="G2169" s="904"/>
      <c r="H2169" s="905"/>
      <c r="I2169" s="909" t="s">
        <v>608</v>
      </c>
      <c r="J2169" s="938"/>
      <c r="K2169" s="910"/>
      <c r="L2169" s="910"/>
      <c r="M2169" s="911"/>
      <c r="N2169" s="933" t="s">
        <v>608</v>
      </c>
      <c r="O2169" s="914"/>
      <c r="P2169" s="914"/>
      <c r="Q2169" s="915"/>
    </row>
    <row r="2170" spans="1:17" ht="15" customHeight="1">
      <c r="A2170" s="1128">
        <v>13</v>
      </c>
      <c r="B2170" s="1133" t="s">
        <v>707</v>
      </c>
      <c r="C2170" s="1155"/>
      <c r="D2170" s="961"/>
      <c r="E2170" s="946" t="s">
        <v>608</v>
      </c>
      <c r="F2170" s="901"/>
      <c r="G2170" s="901"/>
      <c r="H2170" s="902"/>
      <c r="I2170" s="906" t="s">
        <v>608</v>
      </c>
      <c r="J2170" s="937"/>
      <c r="K2170" s="907"/>
      <c r="L2170" s="907"/>
      <c r="M2170" s="908"/>
      <c r="N2170" s="932" t="s">
        <v>608</v>
      </c>
      <c r="O2170" s="912"/>
      <c r="P2170" s="912"/>
      <c r="Q2170" s="913"/>
    </row>
    <row r="2171" spans="1:17">
      <c r="A2171" s="1157"/>
      <c r="B2171" s="1130"/>
      <c r="C2171" s="1155"/>
      <c r="D2171" s="948"/>
      <c r="E2171" s="946"/>
      <c r="F2171" s="901"/>
      <c r="G2171" s="901"/>
      <c r="H2171" s="902"/>
      <c r="I2171" s="906" t="s">
        <v>608</v>
      </c>
      <c r="J2171" s="937"/>
      <c r="K2171" s="907"/>
      <c r="L2171" s="907"/>
      <c r="M2171" s="908"/>
      <c r="N2171" s="932" t="s">
        <v>608</v>
      </c>
      <c r="O2171" s="912"/>
      <c r="P2171" s="912"/>
      <c r="Q2171" s="913"/>
    </row>
    <row r="2172" spans="1:17">
      <c r="A2172" s="1157"/>
      <c r="B2172" s="1130"/>
      <c r="C2172" s="1155"/>
      <c r="D2172" s="948"/>
      <c r="E2172" s="946" t="s">
        <v>608</v>
      </c>
      <c r="F2172" s="901"/>
      <c r="G2172" s="901"/>
      <c r="H2172" s="902"/>
      <c r="I2172" s="906" t="s">
        <v>608</v>
      </c>
      <c r="J2172" s="937"/>
      <c r="K2172" s="907"/>
      <c r="L2172" s="907"/>
      <c r="M2172" s="908"/>
      <c r="N2172" s="932" t="s">
        <v>608</v>
      </c>
      <c r="O2172" s="912"/>
      <c r="P2172" s="912"/>
      <c r="Q2172" s="913"/>
    </row>
    <row r="2173" spans="1:17">
      <c r="A2173" s="1157"/>
      <c r="B2173" s="1130"/>
      <c r="C2173" s="1155"/>
      <c r="D2173" s="948"/>
      <c r="E2173" s="946" t="s">
        <v>608</v>
      </c>
      <c r="F2173" s="901"/>
      <c r="G2173" s="901"/>
      <c r="H2173" s="902"/>
      <c r="I2173" s="906" t="s">
        <v>608</v>
      </c>
      <c r="J2173" s="937"/>
      <c r="K2173" s="907"/>
      <c r="L2173" s="907"/>
      <c r="M2173" s="908"/>
      <c r="N2173" s="932" t="s">
        <v>608</v>
      </c>
      <c r="O2173" s="912"/>
      <c r="P2173" s="912"/>
      <c r="Q2173" s="913"/>
    </row>
    <row r="2174" spans="1:17" ht="15.75" thickBot="1">
      <c r="A2174" s="1153"/>
      <c r="B2174" s="1134"/>
      <c r="C2174" s="1155"/>
      <c r="D2174" s="972"/>
      <c r="E2174" s="947" t="s">
        <v>608</v>
      </c>
      <c r="F2174" s="904"/>
      <c r="G2174" s="904"/>
      <c r="H2174" s="905"/>
      <c r="I2174" s="909" t="s">
        <v>608</v>
      </c>
      <c r="J2174" s="938"/>
      <c r="K2174" s="910"/>
      <c r="L2174" s="910"/>
      <c r="M2174" s="911"/>
      <c r="N2174" s="933" t="s">
        <v>608</v>
      </c>
      <c r="O2174" s="914"/>
      <c r="P2174" s="914"/>
      <c r="Q2174" s="915"/>
    </row>
    <row r="2175" spans="1:17" ht="15" customHeight="1">
      <c r="A2175" s="1128">
        <v>14</v>
      </c>
      <c r="B2175" s="1133" t="s">
        <v>708</v>
      </c>
      <c r="C2175" s="1155"/>
      <c r="D2175" s="961"/>
      <c r="E2175" s="946" t="s">
        <v>608</v>
      </c>
      <c r="F2175" s="901"/>
      <c r="G2175" s="901"/>
      <c r="H2175" s="902"/>
      <c r="I2175" s="906" t="s">
        <v>608</v>
      </c>
      <c r="J2175" s="937"/>
      <c r="K2175" s="907"/>
      <c r="L2175" s="907"/>
      <c r="M2175" s="908"/>
      <c r="N2175" s="932" t="s">
        <v>608</v>
      </c>
      <c r="O2175" s="912"/>
      <c r="P2175" s="912"/>
      <c r="Q2175" s="913"/>
    </row>
    <row r="2176" spans="1:17">
      <c r="A2176" s="1157"/>
      <c r="B2176" s="1130"/>
      <c r="C2176" s="1155"/>
      <c r="D2176" s="948"/>
      <c r="E2176" s="946"/>
      <c r="F2176" s="901"/>
      <c r="G2176" s="901"/>
      <c r="H2176" s="902"/>
      <c r="I2176" s="906" t="s">
        <v>608</v>
      </c>
      <c r="J2176" s="937"/>
      <c r="K2176" s="907"/>
      <c r="L2176" s="907"/>
      <c r="M2176" s="908"/>
      <c r="N2176" s="932" t="s">
        <v>608</v>
      </c>
      <c r="O2176" s="912"/>
      <c r="P2176" s="912"/>
      <c r="Q2176" s="913"/>
    </row>
    <row r="2177" spans="1:17">
      <c r="A2177" s="1157"/>
      <c r="B2177" s="1130"/>
      <c r="C2177" s="1155"/>
      <c r="D2177" s="948"/>
      <c r="E2177" s="946" t="s">
        <v>608</v>
      </c>
      <c r="F2177" s="901"/>
      <c r="G2177" s="901"/>
      <c r="H2177" s="902"/>
      <c r="I2177" s="906" t="s">
        <v>608</v>
      </c>
      <c r="J2177" s="937"/>
      <c r="K2177" s="907"/>
      <c r="L2177" s="907"/>
      <c r="M2177" s="908"/>
      <c r="N2177" s="932" t="s">
        <v>608</v>
      </c>
      <c r="O2177" s="912"/>
      <c r="P2177" s="912"/>
      <c r="Q2177" s="913"/>
    </row>
    <row r="2178" spans="1:17">
      <c r="A2178" s="1157"/>
      <c r="B2178" s="1130"/>
      <c r="C2178" s="1155"/>
      <c r="D2178" s="948"/>
      <c r="E2178" s="946" t="s">
        <v>608</v>
      </c>
      <c r="F2178" s="901"/>
      <c r="G2178" s="901"/>
      <c r="H2178" s="902"/>
      <c r="I2178" s="906" t="s">
        <v>608</v>
      </c>
      <c r="J2178" s="937"/>
      <c r="K2178" s="907"/>
      <c r="L2178" s="907"/>
      <c r="M2178" s="908"/>
      <c r="N2178" s="932" t="s">
        <v>608</v>
      </c>
      <c r="O2178" s="912"/>
      <c r="P2178" s="912"/>
      <c r="Q2178" s="913"/>
    </row>
    <row r="2179" spans="1:17" ht="15.75" thickBot="1">
      <c r="A2179" s="1153"/>
      <c r="B2179" s="1134"/>
      <c r="C2179" s="1155"/>
      <c r="D2179" s="972"/>
      <c r="E2179" s="947" t="s">
        <v>608</v>
      </c>
      <c r="F2179" s="904"/>
      <c r="G2179" s="904"/>
      <c r="H2179" s="905"/>
      <c r="I2179" s="909" t="s">
        <v>608</v>
      </c>
      <c r="J2179" s="938"/>
      <c r="K2179" s="910"/>
      <c r="L2179" s="910"/>
      <c r="M2179" s="911"/>
      <c r="N2179" s="933" t="s">
        <v>608</v>
      </c>
      <c r="O2179" s="914"/>
      <c r="P2179" s="914"/>
      <c r="Q2179" s="915"/>
    </row>
    <row r="2180" spans="1:17" ht="15" customHeight="1">
      <c r="A2180" s="1128">
        <v>15</v>
      </c>
      <c r="B2180" s="1133" t="s">
        <v>709</v>
      </c>
      <c r="C2180" s="1155"/>
      <c r="D2180" s="961"/>
      <c r="E2180" s="946" t="s">
        <v>608</v>
      </c>
      <c r="F2180" s="901"/>
      <c r="G2180" s="901"/>
      <c r="H2180" s="902"/>
      <c r="I2180" s="906" t="s">
        <v>608</v>
      </c>
      <c r="J2180" s="937"/>
      <c r="K2180" s="907"/>
      <c r="L2180" s="907"/>
      <c r="M2180" s="908"/>
      <c r="N2180" s="932" t="s">
        <v>608</v>
      </c>
      <c r="O2180" s="912"/>
      <c r="P2180" s="912"/>
      <c r="Q2180" s="913"/>
    </row>
    <row r="2181" spans="1:17">
      <c r="A2181" s="1157"/>
      <c r="B2181" s="1130"/>
      <c r="C2181" s="1155"/>
      <c r="D2181" s="948"/>
      <c r="E2181" s="946"/>
      <c r="F2181" s="901"/>
      <c r="G2181" s="901"/>
      <c r="H2181" s="902"/>
      <c r="I2181" s="906" t="s">
        <v>608</v>
      </c>
      <c r="J2181" s="937"/>
      <c r="K2181" s="907"/>
      <c r="L2181" s="907"/>
      <c r="M2181" s="908"/>
      <c r="N2181" s="932" t="s">
        <v>608</v>
      </c>
      <c r="O2181" s="912"/>
      <c r="P2181" s="912"/>
      <c r="Q2181" s="913"/>
    </row>
    <row r="2182" spans="1:17">
      <c r="A2182" s="1157"/>
      <c r="B2182" s="1130"/>
      <c r="C2182" s="1155"/>
      <c r="D2182" s="948"/>
      <c r="E2182" s="946" t="s">
        <v>608</v>
      </c>
      <c r="F2182" s="901"/>
      <c r="G2182" s="901"/>
      <c r="H2182" s="902"/>
      <c r="I2182" s="906" t="s">
        <v>608</v>
      </c>
      <c r="J2182" s="937"/>
      <c r="K2182" s="907"/>
      <c r="L2182" s="907"/>
      <c r="M2182" s="908"/>
      <c r="N2182" s="932" t="s">
        <v>608</v>
      </c>
      <c r="O2182" s="912"/>
      <c r="P2182" s="912"/>
      <c r="Q2182" s="913"/>
    </row>
    <row r="2183" spans="1:17">
      <c r="A2183" s="1157"/>
      <c r="B2183" s="1130"/>
      <c r="C2183" s="1155"/>
      <c r="D2183" s="948"/>
      <c r="E2183" s="946" t="s">
        <v>608</v>
      </c>
      <c r="F2183" s="901"/>
      <c r="G2183" s="901"/>
      <c r="H2183" s="902"/>
      <c r="I2183" s="906" t="s">
        <v>608</v>
      </c>
      <c r="J2183" s="937"/>
      <c r="K2183" s="907"/>
      <c r="L2183" s="907"/>
      <c r="M2183" s="908"/>
      <c r="N2183" s="932" t="s">
        <v>608</v>
      </c>
      <c r="O2183" s="912"/>
      <c r="P2183" s="912"/>
      <c r="Q2183" s="913"/>
    </row>
    <row r="2184" spans="1:17" ht="15.75" thickBot="1">
      <c r="A2184" s="1153"/>
      <c r="B2184" s="1134"/>
      <c r="C2184" s="1155"/>
      <c r="D2184" s="972"/>
      <c r="E2184" s="947" t="s">
        <v>608</v>
      </c>
      <c r="F2184" s="904"/>
      <c r="G2184" s="904"/>
      <c r="H2184" s="905"/>
      <c r="I2184" s="909" t="s">
        <v>608</v>
      </c>
      <c r="J2184" s="938"/>
      <c r="K2184" s="910"/>
      <c r="L2184" s="910"/>
      <c r="M2184" s="911"/>
      <c r="N2184" s="933" t="s">
        <v>608</v>
      </c>
      <c r="O2184" s="914"/>
      <c r="P2184" s="914"/>
      <c r="Q2184" s="915"/>
    </row>
    <row r="2185" spans="1:17" ht="15" customHeight="1">
      <c r="A2185" s="1128">
        <v>16</v>
      </c>
      <c r="B2185" s="1133" t="s">
        <v>710</v>
      </c>
      <c r="C2185" s="1155"/>
      <c r="D2185" s="961"/>
      <c r="E2185" s="946" t="s">
        <v>608</v>
      </c>
      <c r="F2185" s="901"/>
      <c r="G2185" s="901"/>
      <c r="H2185" s="902"/>
      <c r="I2185" s="906" t="s">
        <v>608</v>
      </c>
      <c r="J2185" s="937"/>
      <c r="K2185" s="907"/>
      <c r="L2185" s="907"/>
      <c r="M2185" s="908"/>
      <c r="N2185" s="932" t="s">
        <v>608</v>
      </c>
      <c r="O2185" s="912"/>
      <c r="P2185" s="912"/>
      <c r="Q2185" s="913"/>
    </row>
    <row r="2186" spans="1:17">
      <c r="A2186" s="1157"/>
      <c r="B2186" s="1130"/>
      <c r="C2186" s="1155"/>
      <c r="D2186" s="948"/>
      <c r="E2186" s="946"/>
      <c r="F2186" s="901"/>
      <c r="G2186" s="901"/>
      <c r="H2186" s="902"/>
      <c r="I2186" s="906" t="s">
        <v>608</v>
      </c>
      <c r="J2186" s="937"/>
      <c r="K2186" s="907"/>
      <c r="L2186" s="907"/>
      <c r="M2186" s="908"/>
      <c r="N2186" s="932" t="s">
        <v>608</v>
      </c>
      <c r="O2186" s="912"/>
      <c r="P2186" s="912"/>
      <c r="Q2186" s="913"/>
    </row>
    <row r="2187" spans="1:17">
      <c r="A2187" s="1157"/>
      <c r="B2187" s="1130"/>
      <c r="C2187" s="1155"/>
      <c r="D2187" s="948"/>
      <c r="E2187" s="946" t="s">
        <v>608</v>
      </c>
      <c r="F2187" s="901"/>
      <c r="G2187" s="901"/>
      <c r="H2187" s="902"/>
      <c r="I2187" s="906" t="s">
        <v>608</v>
      </c>
      <c r="J2187" s="937"/>
      <c r="K2187" s="907"/>
      <c r="L2187" s="907"/>
      <c r="M2187" s="908"/>
      <c r="N2187" s="932" t="s">
        <v>608</v>
      </c>
      <c r="O2187" s="912"/>
      <c r="P2187" s="912"/>
      <c r="Q2187" s="913"/>
    </row>
    <row r="2188" spans="1:17">
      <c r="A2188" s="1157"/>
      <c r="B2188" s="1130"/>
      <c r="C2188" s="1155"/>
      <c r="D2188" s="948"/>
      <c r="E2188" s="946" t="s">
        <v>608</v>
      </c>
      <c r="F2188" s="901"/>
      <c r="G2188" s="901"/>
      <c r="H2188" s="902"/>
      <c r="I2188" s="906" t="s">
        <v>608</v>
      </c>
      <c r="J2188" s="937"/>
      <c r="K2188" s="907"/>
      <c r="L2188" s="907"/>
      <c r="M2188" s="908"/>
      <c r="N2188" s="932" t="s">
        <v>608</v>
      </c>
      <c r="O2188" s="912"/>
      <c r="P2188" s="912"/>
      <c r="Q2188" s="913"/>
    </row>
    <row r="2189" spans="1:17" ht="15.75" thickBot="1">
      <c r="A2189" s="1153"/>
      <c r="B2189" s="1134"/>
      <c r="C2189" s="1155"/>
      <c r="D2189" s="972"/>
      <c r="E2189" s="947" t="s">
        <v>608</v>
      </c>
      <c r="F2189" s="904"/>
      <c r="G2189" s="904"/>
      <c r="H2189" s="905"/>
      <c r="I2189" s="909" t="s">
        <v>608</v>
      </c>
      <c r="J2189" s="938"/>
      <c r="K2189" s="910"/>
      <c r="L2189" s="910"/>
      <c r="M2189" s="911"/>
      <c r="N2189" s="933" t="s">
        <v>608</v>
      </c>
      <c r="O2189" s="914"/>
      <c r="P2189" s="914"/>
      <c r="Q2189" s="915"/>
    </row>
    <row r="2190" spans="1:17" ht="15" customHeight="1">
      <c r="A2190" s="1128">
        <v>18</v>
      </c>
      <c r="B2190" s="1133" t="s">
        <v>712</v>
      </c>
      <c r="C2190" s="1155"/>
      <c r="D2190" s="961"/>
      <c r="E2190" s="946" t="s">
        <v>608</v>
      </c>
      <c r="F2190" s="901"/>
      <c r="G2190" s="901"/>
      <c r="H2190" s="902"/>
      <c r="I2190" s="906" t="s">
        <v>608</v>
      </c>
      <c r="J2190" s="937"/>
      <c r="K2190" s="907"/>
      <c r="L2190" s="907"/>
      <c r="M2190" s="908"/>
      <c r="N2190" s="932" t="s">
        <v>608</v>
      </c>
      <c r="O2190" s="912"/>
      <c r="P2190" s="912"/>
      <c r="Q2190" s="913"/>
    </row>
    <row r="2191" spans="1:17">
      <c r="A2191" s="1157"/>
      <c r="B2191" s="1130"/>
      <c r="C2191" s="1155"/>
      <c r="D2191" s="948"/>
      <c r="E2191" s="946"/>
      <c r="F2191" s="901"/>
      <c r="G2191" s="901"/>
      <c r="H2191" s="902"/>
      <c r="I2191" s="906" t="s">
        <v>608</v>
      </c>
      <c r="J2191" s="937"/>
      <c r="K2191" s="907"/>
      <c r="L2191" s="907"/>
      <c r="M2191" s="908"/>
      <c r="N2191" s="932" t="s">
        <v>608</v>
      </c>
      <c r="O2191" s="912"/>
      <c r="P2191" s="912"/>
      <c r="Q2191" s="913"/>
    </row>
    <row r="2192" spans="1:17">
      <c r="A2192" s="1157"/>
      <c r="B2192" s="1130"/>
      <c r="C2192" s="1155"/>
      <c r="D2192" s="948"/>
      <c r="E2192" s="946" t="s">
        <v>608</v>
      </c>
      <c r="F2192" s="901"/>
      <c r="G2192" s="901"/>
      <c r="H2192" s="902"/>
      <c r="I2192" s="906" t="s">
        <v>608</v>
      </c>
      <c r="J2192" s="937"/>
      <c r="K2192" s="907"/>
      <c r="L2192" s="907"/>
      <c r="M2192" s="908"/>
      <c r="N2192" s="932" t="s">
        <v>608</v>
      </c>
      <c r="O2192" s="912"/>
      <c r="P2192" s="912"/>
      <c r="Q2192" s="913"/>
    </row>
    <row r="2193" spans="1:18">
      <c r="A2193" s="1157"/>
      <c r="B2193" s="1130"/>
      <c r="C2193" s="1155"/>
      <c r="D2193" s="948"/>
      <c r="E2193" s="946" t="s">
        <v>608</v>
      </c>
      <c r="F2193" s="901"/>
      <c r="G2193" s="901"/>
      <c r="H2193" s="902"/>
      <c r="I2193" s="906" t="s">
        <v>608</v>
      </c>
      <c r="J2193" s="937"/>
      <c r="K2193" s="907"/>
      <c r="L2193" s="907"/>
      <c r="M2193" s="908"/>
      <c r="N2193" s="932" t="s">
        <v>608</v>
      </c>
      <c r="O2193" s="912"/>
      <c r="P2193" s="912"/>
      <c r="Q2193" s="913"/>
    </row>
    <row r="2194" spans="1:18" ht="15.75" thickBot="1">
      <c r="A2194" s="1157"/>
      <c r="B2194" s="1134"/>
      <c r="C2194" s="1155"/>
      <c r="D2194" s="972"/>
      <c r="E2194" s="987" t="s">
        <v>608</v>
      </c>
      <c r="F2194" s="977"/>
      <c r="G2194" s="977"/>
      <c r="H2194" s="978"/>
      <c r="I2194" s="979" t="s">
        <v>608</v>
      </c>
      <c r="J2194" s="980"/>
      <c r="K2194" s="981"/>
      <c r="L2194" s="981"/>
      <c r="M2194" s="982"/>
      <c r="N2194" s="983" t="s">
        <v>608</v>
      </c>
      <c r="O2194" s="984"/>
      <c r="P2194" s="984"/>
      <c r="Q2194" s="985"/>
    </row>
    <row r="2195" spans="1:18" ht="15" customHeight="1">
      <c r="A2195" s="1131">
        <v>20</v>
      </c>
      <c r="B2195" s="1133" t="s">
        <v>714</v>
      </c>
      <c r="C2195" s="1155"/>
      <c r="D2195" s="961"/>
      <c r="E2195" s="962" t="s">
        <v>608</v>
      </c>
      <c r="F2195" s="963"/>
      <c r="G2195" s="963"/>
      <c r="H2195" s="964"/>
      <c r="I2195" s="965" t="s">
        <v>608</v>
      </c>
      <c r="J2195" s="966"/>
      <c r="K2195" s="967"/>
      <c r="L2195" s="967"/>
      <c r="M2195" s="968"/>
      <c r="N2195" s="969" t="s">
        <v>608</v>
      </c>
      <c r="O2195" s="970"/>
      <c r="P2195" s="970"/>
      <c r="Q2195" s="971"/>
    </row>
    <row r="2196" spans="1:18">
      <c r="A2196" s="1124"/>
      <c r="B2196" s="1130"/>
      <c r="C2196" s="1155"/>
      <c r="D2196" s="948"/>
      <c r="E2196" s="946"/>
      <c r="F2196" s="901"/>
      <c r="G2196" s="901"/>
      <c r="H2196" s="902"/>
      <c r="I2196" s="906" t="s">
        <v>608</v>
      </c>
      <c r="J2196" s="937"/>
      <c r="K2196" s="907"/>
      <c r="L2196" s="907"/>
      <c r="M2196" s="908"/>
      <c r="N2196" s="932" t="s">
        <v>608</v>
      </c>
      <c r="O2196" s="912"/>
      <c r="P2196" s="912"/>
      <c r="Q2196" s="913"/>
    </row>
    <row r="2197" spans="1:18">
      <c r="A2197" s="1124"/>
      <c r="B2197" s="1130"/>
      <c r="C2197" s="1155"/>
      <c r="D2197" s="948"/>
      <c r="E2197" s="946" t="s">
        <v>608</v>
      </c>
      <c r="F2197" s="901"/>
      <c r="G2197" s="901"/>
      <c r="H2197" s="902"/>
      <c r="I2197" s="906" t="s">
        <v>608</v>
      </c>
      <c r="J2197" s="937"/>
      <c r="K2197" s="907"/>
      <c r="L2197" s="907"/>
      <c r="M2197" s="908"/>
      <c r="N2197" s="932" t="s">
        <v>608</v>
      </c>
      <c r="O2197" s="912"/>
      <c r="P2197" s="912"/>
      <c r="Q2197" s="913"/>
    </row>
    <row r="2198" spans="1:18">
      <c r="A2198" s="1124"/>
      <c r="B2198" s="1130"/>
      <c r="C2198" s="1155"/>
      <c r="D2198" s="948"/>
      <c r="E2198" s="946" t="s">
        <v>608</v>
      </c>
      <c r="F2198" s="901"/>
      <c r="G2198" s="901"/>
      <c r="H2198" s="902"/>
      <c r="I2198" s="906" t="s">
        <v>608</v>
      </c>
      <c r="J2198" s="937"/>
      <c r="K2198" s="907"/>
      <c r="L2198" s="907"/>
      <c r="M2198" s="908"/>
      <c r="N2198" s="932" t="s">
        <v>608</v>
      </c>
      <c r="O2198" s="912"/>
      <c r="P2198" s="912"/>
      <c r="Q2198" s="913"/>
    </row>
    <row r="2199" spans="1:18" ht="15.75" thickBot="1">
      <c r="A2199" s="1132"/>
      <c r="B2199" s="1134"/>
      <c r="C2199" s="1156"/>
      <c r="D2199" s="972"/>
      <c r="E2199" s="947" t="s">
        <v>608</v>
      </c>
      <c r="F2199" s="904"/>
      <c r="G2199" s="904"/>
      <c r="H2199" s="905"/>
      <c r="I2199" s="909" t="s">
        <v>608</v>
      </c>
      <c r="J2199" s="938"/>
      <c r="K2199" s="910"/>
      <c r="L2199" s="910"/>
      <c r="M2199" s="911"/>
      <c r="N2199" s="933" t="s">
        <v>608</v>
      </c>
      <c r="O2199" s="914"/>
      <c r="P2199" s="914"/>
      <c r="Q2199" s="915"/>
    </row>
    <row r="2200" spans="1:18" ht="22.5" customHeight="1" thickBot="1">
      <c r="A2200" s="1092"/>
      <c r="B2200" s="1163" t="s">
        <v>844</v>
      </c>
      <c r="C2200" s="1164"/>
      <c r="D2200" s="1093">
        <f>SUM(D2135:D2199)</f>
        <v>0</v>
      </c>
      <c r="E2200" s="1165"/>
      <c r="F2200" s="1166"/>
      <c r="G2200" s="1166"/>
      <c r="H2200" s="1166"/>
      <c r="I2200" s="1166"/>
      <c r="J2200" s="1166"/>
      <c r="K2200" s="1166"/>
      <c r="L2200" s="1166"/>
      <c r="M2200" s="1166"/>
      <c r="N2200" s="1166"/>
      <c r="O2200" s="1166"/>
      <c r="P2200" s="1166"/>
      <c r="Q2200" s="1167"/>
    </row>
    <row r="2201" spans="1:18">
      <c r="A2201" s="1037"/>
      <c r="B2201" s="1038"/>
      <c r="C2201" s="1038"/>
      <c r="D2201" s="1038"/>
      <c r="E2201" s="1038"/>
      <c r="F2201" s="1038"/>
      <c r="G2201" s="1038"/>
      <c r="H2201" s="1038"/>
      <c r="I2201" s="1038"/>
      <c r="J2201" s="1038"/>
      <c r="K2201" s="1038"/>
      <c r="L2201" s="1038"/>
      <c r="M2201" s="1038"/>
      <c r="N2201" s="1038"/>
      <c r="O2201" s="1038"/>
      <c r="P2201" s="1038"/>
      <c r="Q2201" s="1038"/>
      <c r="R2201" s="1038"/>
    </row>
    <row r="2202" spans="1:18" ht="59.25" customHeight="1" thickBot="1">
      <c r="A2202" s="1139" t="s">
        <v>852</v>
      </c>
      <c r="B2202" s="1140"/>
      <c r="C2202" s="1141"/>
      <c r="D2202" s="1140"/>
      <c r="E2202" s="1140"/>
      <c r="F2202" s="1140"/>
      <c r="G2202" s="1140"/>
      <c r="H2202" s="1140"/>
      <c r="I2202" s="1140"/>
      <c r="J2202" s="1140"/>
      <c r="K2202" s="1140"/>
      <c r="L2202" s="1140"/>
      <c r="M2202" s="1140"/>
      <c r="N2202" s="1140"/>
      <c r="O2202" s="1140"/>
      <c r="P2202" s="1140"/>
      <c r="Q2202" s="1142"/>
    </row>
    <row r="2203" spans="1:18" ht="28.5" customHeight="1">
      <c r="A2203" s="1143" t="s">
        <v>569</v>
      </c>
      <c r="B2203" s="1145" t="s">
        <v>689</v>
      </c>
      <c r="C2203" s="1135" t="s">
        <v>607</v>
      </c>
      <c r="D2203" s="1135" t="s">
        <v>720</v>
      </c>
      <c r="E2203" s="1152" t="s">
        <v>690</v>
      </c>
      <c r="F2203" s="1150"/>
      <c r="G2203" s="1150"/>
      <c r="H2203" s="1151"/>
      <c r="I2203" s="1149" t="s">
        <v>692</v>
      </c>
      <c r="J2203" s="1152"/>
      <c r="K2203" s="1150"/>
      <c r="L2203" s="1150"/>
      <c r="M2203" s="1151"/>
      <c r="N2203" s="1152" t="s">
        <v>693</v>
      </c>
      <c r="O2203" s="1150"/>
      <c r="P2203" s="1150"/>
      <c r="Q2203" s="1151"/>
    </row>
    <row r="2204" spans="1:18" ht="90.75" customHeight="1" thickBot="1">
      <c r="A2204" s="1144"/>
      <c r="B2204" s="1146"/>
      <c r="C2204" s="1158"/>
      <c r="D2204" s="1136"/>
      <c r="E2204" s="944" t="s">
        <v>721</v>
      </c>
      <c r="F2204" s="924" t="s">
        <v>737</v>
      </c>
      <c r="G2204" s="924" t="s">
        <v>722</v>
      </c>
      <c r="H2204" s="929" t="s">
        <v>691</v>
      </c>
      <c r="I2204" s="934" t="s">
        <v>723</v>
      </c>
      <c r="J2204" s="925" t="s">
        <v>738</v>
      </c>
      <c r="K2204" s="925" t="s">
        <v>724</v>
      </c>
      <c r="L2204" s="925" t="s">
        <v>736</v>
      </c>
      <c r="M2204" s="935" t="s">
        <v>691</v>
      </c>
      <c r="N2204" s="930" t="s">
        <v>725</v>
      </c>
      <c r="O2204" s="926" t="s">
        <v>716</v>
      </c>
      <c r="P2204" s="926" t="s">
        <v>717</v>
      </c>
      <c r="Q2204" s="927" t="s">
        <v>694</v>
      </c>
    </row>
    <row r="2205" spans="1:18">
      <c r="A2205" s="1131">
        <v>1</v>
      </c>
      <c r="B2205" s="1133" t="s">
        <v>695</v>
      </c>
      <c r="C2205" s="1154" t="s">
        <v>832</v>
      </c>
      <c r="D2205" s="961"/>
      <c r="E2205" s="962" t="s">
        <v>608</v>
      </c>
      <c r="F2205" s="963"/>
      <c r="G2205" s="963"/>
      <c r="H2205" s="964">
        <f>G2205*F2205</f>
        <v>0</v>
      </c>
      <c r="I2205" s="965" t="s">
        <v>608</v>
      </c>
      <c r="J2205" s="966"/>
      <c r="K2205" s="967"/>
      <c r="L2205" s="967"/>
      <c r="M2205" s="968">
        <f>K2205*L2205</f>
        <v>0</v>
      </c>
      <c r="N2205" s="969" t="s">
        <v>608</v>
      </c>
      <c r="O2205" s="970"/>
      <c r="P2205" s="970"/>
      <c r="Q2205" s="971">
        <f>O2205*P2205</f>
        <v>0</v>
      </c>
    </row>
    <row r="2206" spans="1:18">
      <c r="A2206" s="1124"/>
      <c r="B2206" s="1130"/>
      <c r="C2206" s="1155"/>
      <c r="D2206" s="948"/>
      <c r="E2206" s="946" t="s">
        <v>608</v>
      </c>
      <c r="F2206" s="901"/>
      <c r="G2206" s="901"/>
      <c r="H2206" s="902"/>
      <c r="I2206" s="906" t="s">
        <v>608</v>
      </c>
      <c r="J2206" s="937"/>
      <c r="K2206" s="907"/>
      <c r="L2206" s="907"/>
      <c r="M2206" s="908"/>
      <c r="N2206" s="932" t="s">
        <v>608</v>
      </c>
      <c r="O2206" s="912"/>
      <c r="P2206" s="912"/>
      <c r="Q2206" s="913"/>
    </row>
    <row r="2207" spans="1:18">
      <c r="A2207" s="1124"/>
      <c r="B2207" s="1130"/>
      <c r="C2207" s="1155"/>
      <c r="D2207" s="948"/>
      <c r="E2207" s="946" t="s">
        <v>608</v>
      </c>
      <c r="F2207" s="901"/>
      <c r="G2207" s="901"/>
      <c r="H2207" s="902"/>
      <c r="I2207" s="906" t="s">
        <v>608</v>
      </c>
      <c r="J2207" s="937"/>
      <c r="K2207" s="907"/>
      <c r="L2207" s="907"/>
      <c r="M2207" s="908"/>
      <c r="N2207" s="932" t="s">
        <v>608</v>
      </c>
      <c r="O2207" s="912"/>
      <c r="P2207" s="912"/>
      <c r="Q2207" s="913"/>
    </row>
    <row r="2208" spans="1:18">
      <c r="A2208" s="1124"/>
      <c r="B2208" s="1130"/>
      <c r="C2208" s="1155"/>
      <c r="D2208" s="948"/>
      <c r="E2208" s="946" t="s">
        <v>608</v>
      </c>
      <c r="F2208" s="901"/>
      <c r="G2208" s="901"/>
      <c r="H2208" s="902"/>
      <c r="I2208" s="906" t="s">
        <v>608</v>
      </c>
      <c r="J2208" s="937"/>
      <c r="K2208" s="907"/>
      <c r="L2208" s="907"/>
      <c r="M2208" s="908"/>
      <c r="N2208" s="932" t="s">
        <v>608</v>
      </c>
      <c r="O2208" s="912"/>
      <c r="P2208" s="912"/>
      <c r="Q2208" s="913"/>
    </row>
    <row r="2209" spans="1:17" ht="15.75" thickBot="1">
      <c r="A2209" s="1132"/>
      <c r="B2209" s="1134"/>
      <c r="C2209" s="1155"/>
      <c r="D2209" s="972"/>
      <c r="E2209" s="947" t="s">
        <v>608</v>
      </c>
      <c r="F2209" s="904"/>
      <c r="G2209" s="904"/>
      <c r="H2209" s="905"/>
      <c r="I2209" s="909" t="s">
        <v>608</v>
      </c>
      <c r="J2209" s="938"/>
      <c r="K2209" s="910"/>
      <c r="L2209" s="910"/>
      <c r="M2209" s="911"/>
      <c r="N2209" s="933" t="s">
        <v>608</v>
      </c>
      <c r="O2209" s="914"/>
      <c r="P2209" s="914"/>
      <c r="Q2209" s="915"/>
    </row>
    <row r="2210" spans="1:17">
      <c r="A2210" s="1153">
        <v>3</v>
      </c>
      <c r="B2210" s="1133" t="s">
        <v>697</v>
      </c>
      <c r="C2210" s="1155"/>
      <c r="D2210" s="961"/>
      <c r="E2210" s="945" t="s">
        <v>608</v>
      </c>
      <c r="F2210" s="917"/>
      <c r="G2210" s="917"/>
      <c r="H2210" s="918"/>
      <c r="I2210" s="919" t="s">
        <v>608</v>
      </c>
      <c r="J2210" s="936"/>
      <c r="K2210" s="920"/>
      <c r="L2210" s="920"/>
      <c r="M2210" s="921"/>
      <c r="N2210" s="960" t="s">
        <v>608</v>
      </c>
      <c r="O2210" s="922"/>
      <c r="P2210" s="922"/>
      <c r="Q2210" s="923"/>
    </row>
    <row r="2211" spans="1:17">
      <c r="A2211" s="1124"/>
      <c r="B2211" s="1130"/>
      <c r="C2211" s="1155"/>
      <c r="D2211" s="948"/>
      <c r="E2211" s="946" t="s">
        <v>608</v>
      </c>
      <c r="F2211" s="901"/>
      <c r="G2211" s="901"/>
      <c r="H2211" s="902"/>
      <c r="I2211" s="906" t="s">
        <v>608</v>
      </c>
      <c r="J2211" s="937"/>
      <c r="K2211" s="907"/>
      <c r="L2211" s="907"/>
      <c r="M2211" s="908"/>
      <c r="N2211" s="932" t="s">
        <v>608</v>
      </c>
      <c r="O2211" s="912"/>
      <c r="P2211" s="912"/>
      <c r="Q2211" s="913"/>
    </row>
    <row r="2212" spans="1:17">
      <c r="A2212" s="1124"/>
      <c r="B2212" s="1130"/>
      <c r="C2212" s="1155"/>
      <c r="D2212" s="948"/>
      <c r="E2212" s="946" t="s">
        <v>608</v>
      </c>
      <c r="F2212" s="901"/>
      <c r="G2212" s="901"/>
      <c r="H2212" s="902"/>
      <c r="I2212" s="906" t="s">
        <v>608</v>
      </c>
      <c r="J2212" s="937"/>
      <c r="K2212" s="907"/>
      <c r="L2212" s="907"/>
      <c r="M2212" s="908"/>
      <c r="N2212" s="932" t="s">
        <v>608</v>
      </c>
      <c r="O2212" s="912"/>
      <c r="P2212" s="912"/>
      <c r="Q2212" s="913"/>
    </row>
    <row r="2213" spans="1:17">
      <c r="A2213" s="1124"/>
      <c r="B2213" s="1130"/>
      <c r="C2213" s="1155"/>
      <c r="D2213" s="948"/>
      <c r="E2213" s="946" t="s">
        <v>608</v>
      </c>
      <c r="F2213" s="901"/>
      <c r="G2213" s="901"/>
      <c r="H2213" s="902"/>
      <c r="I2213" s="906" t="s">
        <v>608</v>
      </c>
      <c r="J2213" s="937"/>
      <c r="K2213" s="907"/>
      <c r="L2213" s="907"/>
      <c r="M2213" s="908"/>
      <c r="N2213" s="932" t="s">
        <v>608</v>
      </c>
      <c r="O2213" s="912"/>
      <c r="P2213" s="912"/>
      <c r="Q2213" s="913"/>
    </row>
    <row r="2214" spans="1:17" ht="15.75" thickBot="1">
      <c r="A2214" s="1124"/>
      <c r="B2214" s="1134"/>
      <c r="C2214" s="1155"/>
      <c r="D2214" s="972"/>
      <c r="E2214" s="947" t="s">
        <v>608</v>
      </c>
      <c r="F2214" s="904"/>
      <c r="G2214" s="904"/>
      <c r="H2214" s="905"/>
      <c r="I2214" s="909" t="s">
        <v>608</v>
      </c>
      <c r="J2214" s="938"/>
      <c r="K2214" s="910"/>
      <c r="L2214" s="910"/>
      <c r="M2214" s="911"/>
      <c r="N2214" s="933" t="s">
        <v>608</v>
      </c>
      <c r="O2214" s="914"/>
      <c r="P2214" s="914"/>
      <c r="Q2214" s="915"/>
    </row>
    <row r="2215" spans="1:17">
      <c r="A2215" s="1124">
        <v>5</v>
      </c>
      <c r="B2215" s="1133" t="s">
        <v>699</v>
      </c>
      <c r="C2215" s="1155"/>
      <c r="D2215" s="961"/>
      <c r="E2215" s="946" t="s">
        <v>608</v>
      </c>
      <c r="F2215" s="901"/>
      <c r="G2215" s="901"/>
      <c r="H2215" s="902"/>
      <c r="I2215" s="906" t="s">
        <v>608</v>
      </c>
      <c r="J2215" s="937"/>
      <c r="K2215" s="907"/>
      <c r="L2215" s="907"/>
      <c r="M2215" s="908"/>
      <c r="N2215" s="932" t="s">
        <v>608</v>
      </c>
      <c r="O2215" s="912"/>
      <c r="P2215" s="912"/>
      <c r="Q2215" s="913"/>
    </row>
    <row r="2216" spans="1:17">
      <c r="A2216" s="1124"/>
      <c r="B2216" s="1130"/>
      <c r="C2216" s="1155"/>
      <c r="D2216" s="948"/>
      <c r="E2216" s="946"/>
      <c r="F2216" s="901"/>
      <c r="G2216" s="901"/>
      <c r="H2216" s="902"/>
      <c r="I2216" s="906" t="s">
        <v>608</v>
      </c>
      <c r="J2216" s="937"/>
      <c r="K2216" s="907"/>
      <c r="L2216" s="907"/>
      <c r="M2216" s="908"/>
      <c r="N2216" s="932" t="s">
        <v>608</v>
      </c>
      <c r="O2216" s="912"/>
      <c r="P2216" s="912"/>
      <c r="Q2216" s="913"/>
    </row>
    <row r="2217" spans="1:17">
      <c r="A2217" s="1124"/>
      <c r="B2217" s="1130"/>
      <c r="C2217" s="1155"/>
      <c r="D2217" s="948"/>
      <c r="E2217" s="946" t="s">
        <v>608</v>
      </c>
      <c r="F2217" s="901"/>
      <c r="G2217" s="901"/>
      <c r="H2217" s="902"/>
      <c r="I2217" s="906" t="s">
        <v>608</v>
      </c>
      <c r="J2217" s="937"/>
      <c r="K2217" s="907"/>
      <c r="L2217" s="907"/>
      <c r="M2217" s="908"/>
      <c r="N2217" s="932" t="s">
        <v>608</v>
      </c>
      <c r="O2217" s="912"/>
      <c r="P2217" s="912"/>
      <c r="Q2217" s="913"/>
    </row>
    <row r="2218" spans="1:17">
      <c r="A2218" s="1124"/>
      <c r="B2218" s="1130"/>
      <c r="C2218" s="1155"/>
      <c r="D2218" s="948"/>
      <c r="E2218" s="946" t="s">
        <v>608</v>
      </c>
      <c r="F2218" s="901"/>
      <c r="G2218" s="901"/>
      <c r="H2218" s="902"/>
      <c r="I2218" s="906" t="s">
        <v>608</v>
      </c>
      <c r="J2218" s="937"/>
      <c r="K2218" s="907"/>
      <c r="L2218" s="907"/>
      <c r="M2218" s="908"/>
      <c r="N2218" s="932" t="s">
        <v>608</v>
      </c>
      <c r="O2218" s="912"/>
      <c r="P2218" s="912"/>
      <c r="Q2218" s="913"/>
    </row>
    <row r="2219" spans="1:17" ht="15.75" thickBot="1">
      <c r="A2219" s="1124"/>
      <c r="B2219" s="1134"/>
      <c r="C2219" s="1155"/>
      <c r="D2219" s="972"/>
      <c r="E2219" s="947" t="s">
        <v>608</v>
      </c>
      <c r="F2219" s="904"/>
      <c r="G2219" s="904"/>
      <c r="H2219" s="905"/>
      <c r="I2219" s="909" t="s">
        <v>608</v>
      </c>
      <c r="J2219" s="938"/>
      <c r="K2219" s="910"/>
      <c r="L2219" s="910"/>
      <c r="M2219" s="911"/>
      <c r="N2219" s="933" t="s">
        <v>608</v>
      </c>
      <c r="O2219" s="914"/>
      <c r="P2219" s="914"/>
      <c r="Q2219" s="915"/>
    </row>
    <row r="2220" spans="1:17" ht="15" customHeight="1">
      <c r="A2220" s="1124">
        <v>8</v>
      </c>
      <c r="B2220" s="1133" t="s">
        <v>702</v>
      </c>
      <c r="C2220" s="1155"/>
      <c r="D2220" s="961"/>
      <c r="E2220" s="946" t="s">
        <v>608</v>
      </c>
      <c r="F2220" s="901"/>
      <c r="G2220" s="901"/>
      <c r="H2220" s="902"/>
      <c r="I2220" s="906" t="s">
        <v>608</v>
      </c>
      <c r="J2220" s="937"/>
      <c r="K2220" s="907"/>
      <c r="L2220" s="907"/>
      <c r="M2220" s="908"/>
      <c r="N2220" s="932" t="s">
        <v>608</v>
      </c>
      <c r="O2220" s="912"/>
      <c r="P2220" s="912"/>
      <c r="Q2220" s="913"/>
    </row>
    <row r="2221" spans="1:17">
      <c r="A2221" s="1124"/>
      <c r="B2221" s="1130"/>
      <c r="C2221" s="1155"/>
      <c r="D2221" s="948"/>
      <c r="E2221" s="946" t="s">
        <v>608</v>
      </c>
      <c r="F2221" s="901"/>
      <c r="G2221" s="901"/>
      <c r="H2221" s="902"/>
      <c r="I2221" s="906" t="s">
        <v>608</v>
      </c>
      <c r="J2221" s="937"/>
      <c r="K2221" s="907"/>
      <c r="L2221" s="907"/>
      <c r="M2221" s="908"/>
      <c r="N2221" s="932" t="s">
        <v>608</v>
      </c>
      <c r="O2221" s="912"/>
      <c r="P2221" s="912"/>
      <c r="Q2221" s="913"/>
    </row>
    <row r="2222" spans="1:17">
      <c r="A2222" s="1124"/>
      <c r="B2222" s="1130"/>
      <c r="C2222" s="1155"/>
      <c r="D2222" s="948"/>
      <c r="E2222" s="946" t="s">
        <v>608</v>
      </c>
      <c r="F2222" s="901"/>
      <c r="G2222" s="901"/>
      <c r="H2222" s="902"/>
      <c r="I2222" s="906" t="s">
        <v>608</v>
      </c>
      <c r="J2222" s="937"/>
      <c r="K2222" s="907"/>
      <c r="L2222" s="907"/>
      <c r="M2222" s="908"/>
      <c r="N2222" s="932" t="s">
        <v>608</v>
      </c>
      <c r="O2222" s="912"/>
      <c r="P2222" s="912"/>
      <c r="Q2222" s="913"/>
    </row>
    <row r="2223" spans="1:17">
      <c r="A2223" s="1124"/>
      <c r="B2223" s="1130"/>
      <c r="C2223" s="1155"/>
      <c r="D2223" s="948"/>
      <c r="E2223" s="946" t="s">
        <v>608</v>
      </c>
      <c r="F2223" s="901"/>
      <c r="G2223" s="901"/>
      <c r="H2223" s="902"/>
      <c r="I2223" s="906" t="s">
        <v>608</v>
      </c>
      <c r="J2223" s="937"/>
      <c r="K2223" s="907"/>
      <c r="L2223" s="907"/>
      <c r="M2223" s="908"/>
      <c r="N2223" s="932" t="s">
        <v>608</v>
      </c>
      <c r="O2223" s="912"/>
      <c r="P2223" s="912"/>
      <c r="Q2223" s="913"/>
    </row>
    <row r="2224" spans="1:17" ht="15.75" thickBot="1">
      <c r="A2224" s="1124"/>
      <c r="B2224" s="1134"/>
      <c r="C2224" s="1155"/>
      <c r="D2224" s="972"/>
      <c r="E2224" s="947" t="s">
        <v>608</v>
      </c>
      <c r="F2224" s="904"/>
      <c r="G2224" s="904"/>
      <c r="H2224" s="905"/>
      <c r="I2224" s="909" t="s">
        <v>608</v>
      </c>
      <c r="J2224" s="938"/>
      <c r="K2224" s="910"/>
      <c r="L2224" s="910"/>
      <c r="M2224" s="911"/>
      <c r="N2224" s="933" t="s">
        <v>608</v>
      </c>
      <c r="O2224" s="914"/>
      <c r="P2224" s="914"/>
      <c r="Q2224" s="915"/>
    </row>
    <row r="2225" spans="1:17" ht="15" customHeight="1">
      <c r="A2225" s="1128">
        <v>9</v>
      </c>
      <c r="B2225" s="1133" t="s">
        <v>703</v>
      </c>
      <c r="C2225" s="1155"/>
      <c r="D2225" s="961"/>
      <c r="E2225" s="946" t="s">
        <v>608</v>
      </c>
      <c r="F2225" s="901"/>
      <c r="G2225" s="901"/>
      <c r="H2225" s="902"/>
      <c r="I2225" s="906" t="s">
        <v>608</v>
      </c>
      <c r="J2225" s="937"/>
      <c r="K2225" s="907"/>
      <c r="L2225" s="907"/>
      <c r="M2225" s="908"/>
      <c r="N2225" s="932" t="s">
        <v>608</v>
      </c>
      <c r="O2225" s="912"/>
      <c r="P2225" s="912"/>
      <c r="Q2225" s="913"/>
    </row>
    <row r="2226" spans="1:17">
      <c r="A2226" s="1157"/>
      <c r="B2226" s="1130"/>
      <c r="C2226" s="1155"/>
      <c r="D2226" s="948"/>
      <c r="E2226" s="946" t="s">
        <v>608</v>
      </c>
      <c r="F2226" s="901"/>
      <c r="G2226" s="901"/>
      <c r="H2226" s="902"/>
      <c r="I2226" s="906" t="s">
        <v>608</v>
      </c>
      <c r="J2226" s="937"/>
      <c r="K2226" s="907"/>
      <c r="L2226" s="907"/>
      <c r="M2226" s="908"/>
      <c r="N2226" s="932" t="s">
        <v>608</v>
      </c>
      <c r="O2226" s="912"/>
      <c r="P2226" s="912"/>
      <c r="Q2226" s="913"/>
    </row>
    <row r="2227" spans="1:17">
      <c r="A2227" s="1157"/>
      <c r="B2227" s="1130"/>
      <c r="C2227" s="1155"/>
      <c r="D2227" s="948"/>
      <c r="E2227" s="946" t="s">
        <v>608</v>
      </c>
      <c r="F2227" s="901"/>
      <c r="G2227" s="901"/>
      <c r="H2227" s="902"/>
      <c r="I2227" s="906" t="s">
        <v>608</v>
      </c>
      <c r="J2227" s="937"/>
      <c r="K2227" s="907"/>
      <c r="L2227" s="907"/>
      <c r="M2227" s="908"/>
      <c r="N2227" s="932" t="s">
        <v>608</v>
      </c>
      <c r="O2227" s="912"/>
      <c r="P2227" s="912"/>
      <c r="Q2227" s="913"/>
    </row>
    <row r="2228" spans="1:17">
      <c r="A2228" s="1157"/>
      <c r="B2228" s="1130"/>
      <c r="C2228" s="1155"/>
      <c r="D2228" s="948"/>
      <c r="E2228" s="946" t="s">
        <v>608</v>
      </c>
      <c r="F2228" s="901"/>
      <c r="G2228" s="901"/>
      <c r="H2228" s="902"/>
      <c r="I2228" s="906" t="s">
        <v>608</v>
      </c>
      <c r="J2228" s="937"/>
      <c r="K2228" s="907"/>
      <c r="L2228" s="907"/>
      <c r="M2228" s="908"/>
      <c r="N2228" s="932" t="s">
        <v>608</v>
      </c>
      <c r="O2228" s="912"/>
      <c r="P2228" s="912"/>
      <c r="Q2228" s="913"/>
    </row>
    <row r="2229" spans="1:17" ht="15.75" thickBot="1">
      <c r="A2229" s="1153"/>
      <c r="B2229" s="1134"/>
      <c r="C2229" s="1155"/>
      <c r="D2229" s="972"/>
      <c r="E2229" s="947" t="s">
        <v>608</v>
      </c>
      <c r="F2229" s="904"/>
      <c r="G2229" s="904"/>
      <c r="H2229" s="905"/>
      <c r="I2229" s="909" t="s">
        <v>608</v>
      </c>
      <c r="J2229" s="938"/>
      <c r="K2229" s="910"/>
      <c r="L2229" s="910"/>
      <c r="M2229" s="911"/>
      <c r="N2229" s="933" t="s">
        <v>608</v>
      </c>
      <c r="O2229" s="914"/>
      <c r="P2229" s="914"/>
      <c r="Q2229" s="915"/>
    </row>
    <row r="2230" spans="1:17" ht="15" customHeight="1">
      <c r="A2230" s="1128">
        <v>10</v>
      </c>
      <c r="B2230" s="1133" t="s">
        <v>704</v>
      </c>
      <c r="C2230" s="1155"/>
      <c r="D2230" s="961"/>
      <c r="E2230" s="946" t="s">
        <v>608</v>
      </c>
      <c r="F2230" s="901"/>
      <c r="G2230" s="901"/>
      <c r="H2230" s="902"/>
      <c r="I2230" s="906" t="s">
        <v>608</v>
      </c>
      <c r="J2230" s="937"/>
      <c r="K2230" s="907"/>
      <c r="L2230" s="907"/>
      <c r="M2230" s="908"/>
      <c r="N2230" s="932" t="s">
        <v>608</v>
      </c>
      <c r="O2230" s="912"/>
      <c r="P2230" s="912"/>
      <c r="Q2230" s="913"/>
    </row>
    <row r="2231" spans="1:17">
      <c r="A2231" s="1157"/>
      <c r="B2231" s="1130"/>
      <c r="C2231" s="1155"/>
      <c r="D2231" s="948"/>
      <c r="E2231" s="946"/>
      <c r="F2231" s="901"/>
      <c r="G2231" s="901"/>
      <c r="H2231" s="902"/>
      <c r="I2231" s="906" t="s">
        <v>608</v>
      </c>
      <c r="J2231" s="937"/>
      <c r="K2231" s="907"/>
      <c r="L2231" s="907"/>
      <c r="M2231" s="908"/>
      <c r="N2231" s="932" t="s">
        <v>608</v>
      </c>
      <c r="O2231" s="912"/>
      <c r="P2231" s="912"/>
      <c r="Q2231" s="913"/>
    </row>
    <row r="2232" spans="1:17">
      <c r="A2232" s="1157"/>
      <c r="B2232" s="1130"/>
      <c r="C2232" s="1155"/>
      <c r="D2232" s="948"/>
      <c r="E2232" s="946" t="s">
        <v>608</v>
      </c>
      <c r="F2232" s="901"/>
      <c r="G2232" s="901"/>
      <c r="H2232" s="902"/>
      <c r="I2232" s="906" t="s">
        <v>608</v>
      </c>
      <c r="J2232" s="937"/>
      <c r="K2232" s="907"/>
      <c r="L2232" s="907"/>
      <c r="M2232" s="908"/>
      <c r="N2232" s="932" t="s">
        <v>608</v>
      </c>
      <c r="O2232" s="912"/>
      <c r="P2232" s="912"/>
      <c r="Q2232" s="913"/>
    </row>
    <row r="2233" spans="1:17">
      <c r="A2233" s="1157"/>
      <c r="B2233" s="1130"/>
      <c r="C2233" s="1155"/>
      <c r="D2233" s="948"/>
      <c r="E2233" s="946" t="s">
        <v>608</v>
      </c>
      <c r="F2233" s="901"/>
      <c r="G2233" s="901"/>
      <c r="H2233" s="902"/>
      <c r="I2233" s="906" t="s">
        <v>608</v>
      </c>
      <c r="J2233" s="937"/>
      <c r="K2233" s="907"/>
      <c r="L2233" s="907"/>
      <c r="M2233" s="908"/>
      <c r="N2233" s="932" t="s">
        <v>608</v>
      </c>
      <c r="O2233" s="912"/>
      <c r="P2233" s="912"/>
      <c r="Q2233" s="913"/>
    </row>
    <row r="2234" spans="1:17" ht="15.75" thickBot="1">
      <c r="A2234" s="1153"/>
      <c r="B2234" s="1134"/>
      <c r="C2234" s="1155"/>
      <c r="D2234" s="972"/>
      <c r="E2234" s="947" t="s">
        <v>608</v>
      </c>
      <c r="F2234" s="904"/>
      <c r="G2234" s="904"/>
      <c r="H2234" s="905"/>
      <c r="I2234" s="909" t="s">
        <v>608</v>
      </c>
      <c r="J2234" s="938"/>
      <c r="K2234" s="910"/>
      <c r="L2234" s="910"/>
      <c r="M2234" s="911"/>
      <c r="N2234" s="933" t="s">
        <v>608</v>
      </c>
      <c r="O2234" s="914"/>
      <c r="P2234" s="914"/>
      <c r="Q2234" s="915"/>
    </row>
    <row r="2235" spans="1:17" ht="15" customHeight="1">
      <c r="A2235" s="1128">
        <v>11</v>
      </c>
      <c r="B2235" s="1133" t="s">
        <v>705</v>
      </c>
      <c r="C2235" s="1155"/>
      <c r="D2235" s="961"/>
      <c r="E2235" s="946" t="s">
        <v>608</v>
      </c>
      <c r="F2235" s="901"/>
      <c r="G2235" s="901"/>
      <c r="H2235" s="902"/>
      <c r="I2235" s="906" t="s">
        <v>608</v>
      </c>
      <c r="J2235" s="937"/>
      <c r="K2235" s="907"/>
      <c r="L2235" s="907"/>
      <c r="M2235" s="908"/>
      <c r="N2235" s="932" t="s">
        <v>608</v>
      </c>
      <c r="O2235" s="912"/>
      <c r="P2235" s="912"/>
      <c r="Q2235" s="913"/>
    </row>
    <row r="2236" spans="1:17">
      <c r="A2236" s="1157"/>
      <c r="B2236" s="1130"/>
      <c r="C2236" s="1155"/>
      <c r="D2236" s="948"/>
      <c r="E2236" s="946"/>
      <c r="F2236" s="901"/>
      <c r="G2236" s="901"/>
      <c r="H2236" s="902"/>
      <c r="I2236" s="906" t="s">
        <v>608</v>
      </c>
      <c r="J2236" s="937"/>
      <c r="K2236" s="907"/>
      <c r="L2236" s="907"/>
      <c r="M2236" s="908"/>
      <c r="N2236" s="932" t="s">
        <v>608</v>
      </c>
      <c r="O2236" s="912"/>
      <c r="P2236" s="912"/>
      <c r="Q2236" s="913"/>
    </row>
    <row r="2237" spans="1:17">
      <c r="A2237" s="1157"/>
      <c r="B2237" s="1130"/>
      <c r="C2237" s="1155"/>
      <c r="D2237" s="948"/>
      <c r="E2237" s="946" t="s">
        <v>608</v>
      </c>
      <c r="F2237" s="901"/>
      <c r="G2237" s="901"/>
      <c r="H2237" s="902"/>
      <c r="I2237" s="906" t="s">
        <v>608</v>
      </c>
      <c r="J2237" s="937"/>
      <c r="K2237" s="907"/>
      <c r="L2237" s="907"/>
      <c r="M2237" s="908"/>
      <c r="N2237" s="932" t="s">
        <v>608</v>
      </c>
      <c r="O2237" s="912"/>
      <c r="P2237" s="912"/>
      <c r="Q2237" s="913"/>
    </row>
    <row r="2238" spans="1:17">
      <c r="A2238" s="1157"/>
      <c r="B2238" s="1130"/>
      <c r="C2238" s="1155"/>
      <c r="D2238" s="948"/>
      <c r="E2238" s="946" t="s">
        <v>608</v>
      </c>
      <c r="F2238" s="901"/>
      <c r="G2238" s="901"/>
      <c r="H2238" s="902"/>
      <c r="I2238" s="906" t="s">
        <v>608</v>
      </c>
      <c r="J2238" s="937"/>
      <c r="K2238" s="907"/>
      <c r="L2238" s="907"/>
      <c r="M2238" s="908"/>
      <c r="N2238" s="932" t="s">
        <v>608</v>
      </c>
      <c r="O2238" s="912"/>
      <c r="P2238" s="912"/>
      <c r="Q2238" s="913"/>
    </row>
    <row r="2239" spans="1:17" ht="15.75" thickBot="1">
      <c r="A2239" s="1153"/>
      <c r="B2239" s="1134"/>
      <c r="C2239" s="1155"/>
      <c r="D2239" s="972"/>
      <c r="E2239" s="947" t="s">
        <v>608</v>
      </c>
      <c r="F2239" s="904"/>
      <c r="G2239" s="904"/>
      <c r="H2239" s="905"/>
      <c r="I2239" s="909" t="s">
        <v>608</v>
      </c>
      <c r="J2239" s="938"/>
      <c r="K2239" s="910"/>
      <c r="L2239" s="910"/>
      <c r="M2239" s="911"/>
      <c r="N2239" s="933" t="s">
        <v>608</v>
      </c>
      <c r="O2239" s="914"/>
      <c r="P2239" s="914"/>
      <c r="Q2239" s="915"/>
    </row>
    <row r="2240" spans="1:17" ht="15" customHeight="1">
      <c r="A2240" s="1128">
        <v>13</v>
      </c>
      <c r="B2240" s="1133" t="s">
        <v>707</v>
      </c>
      <c r="C2240" s="1155"/>
      <c r="D2240" s="961"/>
      <c r="E2240" s="946" t="s">
        <v>608</v>
      </c>
      <c r="F2240" s="901"/>
      <c r="G2240" s="901"/>
      <c r="H2240" s="902"/>
      <c r="I2240" s="906" t="s">
        <v>608</v>
      </c>
      <c r="J2240" s="937"/>
      <c r="K2240" s="907"/>
      <c r="L2240" s="907"/>
      <c r="M2240" s="908"/>
      <c r="N2240" s="932" t="s">
        <v>608</v>
      </c>
      <c r="O2240" s="912"/>
      <c r="P2240" s="912"/>
      <c r="Q2240" s="913"/>
    </row>
    <row r="2241" spans="1:17">
      <c r="A2241" s="1157"/>
      <c r="B2241" s="1130"/>
      <c r="C2241" s="1155"/>
      <c r="D2241" s="948"/>
      <c r="E2241" s="946"/>
      <c r="F2241" s="901"/>
      <c r="G2241" s="901"/>
      <c r="H2241" s="902"/>
      <c r="I2241" s="906" t="s">
        <v>608</v>
      </c>
      <c r="J2241" s="937"/>
      <c r="K2241" s="907"/>
      <c r="L2241" s="907"/>
      <c r="M2241" s="908"/>
      <c r="N2241" s="932" t="s">
        <v>608</v>
      </c>
      <c r="O2241" s="912"/>
      <c r="P2241" s="912"/>
      <c r="Q2241" s="913"/>
    </row>
    <row r="2242" spans="1:17">
      <c r="A2242" s="1157"/>
      <c r="B2242" s="1130"/>
      <c r="C2242" s="1155"/>
      <c r="D2242" s="948"/>
      <c r="E2242" s="946" t="s">
        <v>608</v>
      </c>
      <c r="F2242" s="901"/>
      <c r="G2242" s="901"/>
      <c r="H2242" s="902"/>
      <c r="I2242" s="906" t="s">
        <v>608</v>
      </c>
      <c r="J2242" s="937"/>
      <c r="K2242" s="907"/>
      <c r="L2242" s="907"/>
      <c r="M2242" s="908"/>
      <c r="N2242" s="932" t="s">
        <v>608</v>
      </c>
      <c r="O2242" s="912"/>
      <c r="P2242" s="912"/>
      <c r="Q2242" s="913"/>
    </row>
    <row r="2243" spans="1:17">
      <c r="A2243" s="1157"/>
      <c r="B2243" s="1130"/>
      <c r="C2243" s="1155"/>
      <c r="D2243" s="948"/>
      <c r="E2243" s="946" t="s">
        <v>608</v>
      </c>
      <c r="F2243" s="901"/>
      <c r="G2243" s="901"/>
      <c r="H2243" s="902"/>
      <c r="I2243" s="906" t="s">
        <v>608</v>
      </c>
      <c r="J2243" s="937"/>
      <c r="K2243" s="907"/>
      <c r="L2243" s="907"/>
      <c r="M2243" s="908"/>
      <c r="N2243" s="932" t="s">
        <v>608</v>
      </c>
      <c r="O2243" s="912"/>
      <c r="P2243" s="912"/>
      <c r="Q2243" s="913"/>
    </row>
    <row r="2244" spans="1:17" ht="15.75" thickBot="1">
      <c r="A2244" s="1153"/>
      <c r="B2244" s="1134"/>
      <c r="C2244" s="1155"/>
      <c r="D2244" s="972"/>
      <c r="E2244" s="947" t="s">
        <v>608</v>
      </c>
      <c r="F2244" s="904"/>
      <c r="G2244" s="904"/>
      <c r="H2244" s="905"/>
      <c r="I2244" s="909" t="s">
        <v>608</v>
      </c>
      <c r="J2244" s="938"/>
      <c r="K2244" s="910"/>
      <c r="L2244" s="910"/>
      <c r="M2244" s="911"/>
      <c r="N2244" s="933" t="s">
        <v>608</v>
      </c>
      <c r="O2244" s="914"/>
      <c r="P2244" s="914"/>
      <c r="Q2244" s="915"/>
    </row>
    <row r="2245" spans="1:17" ht="15" customHeight="1">
      <c r="A2245" s="1128">
        <v>14</v>
      </c>
      <c r="B2245" s="1133" t="s">
        <v>708</v>
      </c>
      <c r="C2245" s="1155"/>
      <c r="D2245" s="961"/>
      <c r="E2245" s="946" t="s">
        <v>608</v>
      </c>
      <c r="F2245" s="901"/>
      <c r="G2245" s="901"/>
      <c r="H2245" s="902"/>
      <c r="I2245" s="906" t="s">
        <v>608</v>
      </c>
      <c r="J2245" s="937"/>
      <c r="K2245" s="907"/>
      <c r="L2245" s="907"/>
      <c r="M2245" s="908"/>
      <c r="N2245" s="932" t="s">
        <v>608</v>
      </c>
      <c r="O2245" s="912"/>
      <c r="P2245" s="912"/>
      <c r="Q2245" s="913"/>
    </row>
    <row r="2246" spans="1:17">
      <c r="A2246" s="1157"/>
      <c r="B2246" s="1130"/>
      <c r="C2246" s="1155"/>
      <c r="D2246" s="948"/>
      <c r="E2246" s="946"/>
      <c r="F2246" s="901"/>
      <c r="G2246" s="901"/>
      <c r="H2246" s="902"/>
      <c r="I2246" s="906" t="s">
        <v>608</v>
      </c>
      <c r="J2246" s="937"/>
      <c r="K2246" s="907"/>
      <c r="L2246" s="907"/>
      <c r="M2246" s="908"/>
      <c r="N2246" s="932" t="s">
        <v>608</v>
      </c>
      <c r="O2246" s="912"/>
      <c r="P2246" s="912"/>
      <c r="Q2246" s="913"/>
    </row>
    <row r="2247" spans="1:17">
      <c r="A2247" s="1157"/>
      <c r="B2247" s="1130"/>
      <c r="C2247" s="1155"/>
      <c r="D2247" s="948"/>
      <c r="E2247" s="946" t="s">
        <v>608</v>
      </c>
      <c r="F2247" s="901"/>
      <c r="G2247" s="901"/>
      <c r="H2247" s="902"/>
      <c r="I2247" s="906" t="s">
        <v>608</v>
      </c>
      <c r="J2247" s="937"/>
      <c r="K2247" s="907"/>
      <c r="L2247" s="907"/>
      <c r="M2247" s="908"/>
      <c r="N2247" s="932" t="s">
        <v>608</v>
      </c>
      <c r="O2247" s="912"/>
      <c r="P2247" s="912"/>
      <c r="Q2247" s="913"/>
    </row>
    <row r="2248" spans="1:17">
      <c r="A2248" s="1157"/>
      <c r="B2248" s="1130"/>
      <c r="C2248" s="1155"/>
      <c r="D2248" s="948"/>
      <c r="E2248" s="946" t="s">
        <v>608</v>
      </c>
      <c r="F2248" s="901"/>
      <c r="G2248" s="901"/>
      <c r="H2248" s="902"/>
      <c r="I2248" s="906" t="s">
        <v>608</v>
      </c>
      <c r="J2248" s="937"/>
      <c r="K2248" s="907"/>
      <c r="L2248" s="907"/>
      <c r="M2248" s="908"/>
      <c r="N2248" s="932" t="s">
        <v>608</v>
      </c>
      <c r="O2248" s="912"/>
      <c r="P2248" s="912"/>
      <c r="Q2248" s="913"/>
    </row>
    <row r="2249" spans="1:17" ht="15.75" thickBot="1">
      <c r="A2249" s="1153"/>
      <c r="B2249" s="1134"/>
      <c r="C2249" s="1155"/>
      <c r="D2249" s="972"/>
      <c r="E2249" s="947" t="s">
        <v>608</v>
      </c>
      <c r="F2249" s="904"/>
      <c r="G2249" s="904"/>
      <c r="H2249" s="905"/>
      <c r="I2249" s="909" t="s">
        <v>608</v>
      </c>
      <c r="J2249" s="938"/>
      <c r="K2249" s="910"/>
      <c r="L2249" s="910"/>
      <c r="M2249" s="911"/>
      <c r="N2249" s="933" t="s">
        <v>608</v>
      </c>
      <c r="O2249" s="914"/>
      <c r="P2249" s="914"/>
      <c r="Q2249" s="915"/>
    </row>
    <row r="2250" spans="1:17" ht="15" customHeight="1">
      <c r="A2250" s="1128">
        <v>15</v>
      </c>
      <c r="B2250" s="1133" t="s">
        <v>709</v>
      </c>
      <c r="C2250" s="1155"/>
      <c r="D2250" s="961"/>
      <c r="E2250" s="946" t="s">
        <v>608</v>
      </c>
      <c r="F2250" s="901"/>
      <c r="G2250" s="901"/>
      <c r="H2250" s="902"/>
      <c r="I2250" s="906" t="s">
        <v>608</v>
      </c>
      <c r="J2250" s="937"/>
      <c r="K2250" s="907"/>
      <c r="L2250" s="907"/>
      <c r="M2250" s="908"/>
      <c r="N2250" s="932" t="s">
        <v>608</v>
      </c>
      <c r="O2250" s="912"/>
      <c r="P2250" s="912"/>
      <c r="Q2250" s="913"/>
    </row>
    <row r="2251" spans="1:17">
      <c r="A2251" s="1157"/>
      <c r="B2251" s="1130"/>
      <c r="C2251" s="1155"/>
      <c r="D2251" s="948"/>
      <c r="E2251" s="946"/>
      <c r="F2251" s="901"/>
      <c r="G2251" s="901"/>
      <c r="H2251" s="902"/>
      <c r="I2251" s="906" t="s">
        <v>608</v>
      </c>
      <c r="J2251" s="937"/>
      <c r="K2251" s="907"/>
      <c r="L2251" s="907"/>
      <c r="M2251" s="908"/>
      <c r="N2251" s="932" t="s">
        <v>608</v>
      </c>
      <c r="O2251" s="912"/>
      <c r="P2251" s="912"/>
      <c r="Q2251" s="913"/>
    </row>
    <row r="2252" spans="1:17">
      <c r="A2252" s="1157"/>
      <c r="B2252" s="1130"/>
      <c r="C2252" s="1155"/>
      <c r="D2252" s="948"/>
      <c r="E2252" s="946" t="s">
        <v>608</v>
      </c>
      <c r="F2252" s="901"/>
      <c r="G2252" s="901"/>
      <c r="H2252" s="902"/>
      <c r="I2252" s="906" t="s">
        <v>608</v>
      </c>
      <c r="J2252" s="937"/>
      <c r="K2252" s="907"/>
      <c r="L2252" s="907"/>
      <c r="M2252" s="908"/>
      <c r="N2252" s="932" t="s">
        <v>608</v>
      </c>
      <c r="O2252" s="912"/>
      <c r="P2252" s="912"/>
      <c r="Q2252" s="913"/>
    </row>
    <row r="2253" spans="1:17">
      <c r="A2253" s="1157"/>
      <c r="B2253" s="1130"/>
      <c r="C2253" s="1155"/>
      <c r="D2253" s="948"/>
      <c r="E2253" s="946" t="s">
        <v>608</v>
      </c>
      <c r="F2253" s="901"/>
      <c r="G2253" s="901"/>
      <c r="H2253" s="902"/>
      <c r="I2253" s="906" t="s">
        <v>608</v>
      </c>
      <c r="J2253" s="937"/>
      <c r="K2253" s="907"/>
      <c r="L2253" s="907"/>
      <c r="M2253" s="908"/>
      <c r="N2253" s="932" t="s">
        <v>608</v>
      </c>
      <c r="O2253" s="912"/>
      <c r="P2253" s="912"/>
      <c r="Q2253" s="913"/>
    </row>
    <row r="2254" spans="1:17" ht="15.75" thickBot="1">
      <c r="A2254" s="1153"/>
      <c r="B2254" s="1134"/>
      <c r="C2254" s="1155"/>
      <c r="D2254" s="972"/>
      <c r="E2254" s="947" t="s">
        <v>608</v>
      </c>
      <c r="F2254" s="904"/>
      <c r="G2254" s="904"/>
      <c r="H2254" s="905"/>
      <c r="I2254" s="909" t="s">
        <v>608</v>
      </c>
      <c r="J2254" s="938"/>
      <c r="K2254" s="910"/>
      <c r="L2254" s="910"/>
      <c r="M2254" s="911"/>
      <c r="N2254" s="933" t="s">
        <v>608</v>
      </c>
      <c r="O2254" s="914"/>
      <c r="P2254" s="914"/>
      <c r="Q2254" s="915"/>
    </row>
    <row r="2255" spans="1:17" ht="15" customHeight="1">
      <c r="A2255" s="1128">
        <v>16</v>
      </c>
      <c r="B2255" s="1133" t="s">
        <v>710</v>
      </c>
      <c r="C2255" s="1155"/>
      <c r="D2255" s="961"/>
      <c r="E2255" s="946" t="s">
        <v>608</v>
      </c>
      <c r="F2255" s="901"/>
      <c r="G2255" s="901"/>
      <c r="H2255" s="902"/>
      <c r="I2255" s="906" t="s">
        <v>608</v>
      </c>
      <c r="J2255" s="937"/>
      <c r="K2255" s="907"/>
      <c r="L2255" s="907"/>
      <c r="M2255" s="908"/>
      <c r="N2255" s="932" t="s">
        <v>608</v>
      </c>
      <c r="O2255" s="912"/>
      <c r="P2255" s="912"/>
      <c r="Q2255" s="913"/>
    </row>
    <row r="2256" spans="1:17">
      <c r="A2256" s="1157"/>
      <c r="B2256" s="1130"/>
      <c r="C2256" s="1155"/>
      <c r="D2256" s="948"/>
      <c r="E2256" s="946"/>
      <c r="F2256" s="901"/>
      <c r="G2256" s="901"/>
      <c r="H2256" s="902"/>
      <c r="I2256" s="906" t="s">
        <v>608</v>
      </c>
      <c r="J2256" s="937"/>
      <c r="K2256" s="907"/>
      <c r="L2256" s="907"/>
      <c r="M2256" s="908"/>
      <c r="N2256" s="932" t="s">
        <v>608</v>
      </c>
      <c r="O2256" s="912"/>
      <c r="P2256" s="912"/>
      <c r="Q2256" s="913"/>
    </row>
    <row r="2257" spans="1:17">
      <c r="A2257" s="1157"/>
      <c r="B2257" s="1130"/>
      <c r="C2257" s="1155"/>
      <c r="D2257" s="948"/>
      <c r="E2257" s="946" t="s">
        <v>608</v>
      </c>
      <c r="F2257" s="901"/>
      <c r="G2257" s="901"/>
      <c r="H2257" s="902"/>
      <c r="I2257" s="906" t="s">
        <v>608</v>
      </c>
      <c r="J2257" s="937"/>
      <c r="K2257" s="907"/>
      <c r="L2257" s="907"/>
      <c r="M2257" s="908"/>
      <c r="N2257" s="932" t="s">
        <v>608</v>
      </c>
      <c r="O2257" s="912"/>
      <c r="P2257" s="912"/>
      <c r="Q2257" s="913"/>
    </row>
    <row r="2258" spans="1:17">
      <c r="A2258" s="1157"/>
      <c r="B2258" s="1130"/>
      <c r="C2258" s="1155"/>
      <c r="D2258" s="948"/>
      <c r="E2258" s="946" t="s">
        <v>608</v>
      </c>
      <c r="F2258" s="901"/>
      <c r="G2258" s="901"/>
      <c r="H2258" s="902"/>
      <c r="I2258" s="906" t="s">
        <v>608</v>
      </c>
      <c r="J2258" s="937"/>
      <c r="K2258" s="907"/>
      <c r="L2258" s="907"/>
      <c r="M2258" s="908"/>
      <c r="N2258" s="932" t="s">
        <v>608</v>
      </c>
      <c r="O2258" s="912"/>
      <c r="P2258" s="912"/>
      <c r="Q2258" s="913"/>
    </row>
    <row r="2259" spans="1:17" ht="15.75" thickBot="1">
      <c r="A2259" s="1153"/>
      <c r="B2259" s="1134"/>
      <c r="C2259" s="1155"/>
      <c r="D2259" s="972"/>
      <c r="E2259" s="947" t="s">
        <v>608</v>
      </c>
      <c r="F2259" s="904"/>
      <c r="G2259" s="904"/>
      <c r="H2259" s="905"/>
      <c r="I2259" s="909" t="s">
        <v>608</v>
      </c>
      <c r="J2259" s="938"/>
      <c r="K2259" s="910"/>
      <c r="L2259" s="910"/>
      <c r="M2259" s="911"/>
      <c r="N2259" s="933" t="s">
        <v>608</v>
      </c>
      <c r="O2259" s="914"/>
      <c r="P2259" s="914"/>
      <c r="Q2259" s="915"/>
    </row>
    <row r="2260" spans="1:17" ht="15" customHeight="1">
      <c r="A2260" s="1128">
        <v>18</v>
      </c>
      <c r="B2260" s="1133" t="s">
        <v>712</v>
      </c>
      <c r="C2260" s="1155"/>
      <c r="D2260" s="961"/>
      <c r="E2260" s="946" t="s">
        <v>608</v>
      </c>
      <c r="F2260" s="901"/>
      <c r="G2260" s="901"/>
      <c r="H2260" s="902"/>
      <c r="I2260" s="906" t="s">
        <v>608</v>
      </c>
      <c r="J2260" s="937"/>
      <c r="K2260" s="907"/>
      <c r="L2260" s="907"/>
      <c r="M2260" s="908"/>
      <c r="N2260" s="932" t="s">
        <v>608</v>
      </c>
      <c r="O2260" s="912"/>
      <c r="P2260" s="912"/>
      <c r="Q2260" s="913"/>
    </row>
    <row r="2261" spans="1:17">
      <c r="A2261" s="1157"/>
      <c r="B2261" s="1130"/>
      <c r="C2261" s="1155"/>
      <c r="D2261" s="948"/>
      <c r="E2261" s="946"/>
      <c r="F2261" s="901"/>
      <c r="G2261" s="901"/>
      <c r="H2261" s="902"/>
      <c r="I2261" s="906" t="s">
        <v>608</v>
      </c>
      <c r="J2261" s="937"/>
      <c r="K2261" s="907"/>
      <c r="L2261" s="907"/>
      <c r="M2261" s="908"/>
      <c r="N2261" s="932" t="s">
        <v>608</v>
      </c>
      <c r="O2261" s="912"/>
      <c r="P2261" s="912"/>
      <c r="Q2261" s="913"/>
    </row>
    <row r="2262" spans="1:17">
      <c r="A2262" s="1157"/>
      <c r="B2262" s="1130"/>
      <c r="C2262" s="1155"/>
      <c r="D2262" s="948"/>
      <c r="E2262" s="946" t="s">
        <v>608</v>
      </c>
      <c r="F2262" s="901"/>
      <c r="G2262" s="901"/>
      <c r="H2262" s="902"/>
      <c r="I2262" s="906" t="s">
        <v>608</v>
      </c>
      <c r="J2262" s="937"/>
      <c r="K2262" s="907"/>
      <c r="L2262" s="907"/>
      <c r="M2262" s="908"/>
      <c r="N2262" s="932" t="s">
        <v>608</v>
      </c>
      <c r="O2262" s="912"/>
      <c r="P2262" s="912"/>
      <c r="Q2262" s="913"/>
    </row>
    <row r="2263" spans="1:17">
      <c r="A2263" s="1157"/>
      <c r="B2263" s="1130"/>
      <c r="C2263" s="1155"/>
      <c r="D2263" s="948"/>
      <c r="E2263" s="946" t="s">
        <v>608</v>
      </c>
      <c r="F2263" s="901"/>
      <c r="G2263" s="901"/>
      <c r="H2263" s="902"/>
      <c r="I2263" s="906" t="s">
        <v>608</v>
      </c>
      <c r="J2263" s="937"/>
      <c r="K2263" s="907"/>
      <c r="L2263" s="907"/>
      <c r="M2263" s="908"/>
      <c r="N2263" s="932" t="s">
        <v>608</v>
      </c>
      <c r="O2263" s="912"/>
      <c r="P2263" s="912"/>
      <c r="Q2263" s="913"/>
    </row>
    <row r="2264" spans="1:17" ht="15.75" thickBot="1">
      <c r="A2264" s="1157"/>
      <c r="B2264" s="1134"/>
      <c r="C2264" s="1155"/>
      <c r="D2264" s="972"/>
      <c r="E2264" s="987" t="s">
        <v>608</v>
      </c>
      <c r="F2264" s="977"/>
      <c r="G2264" s="977"/>
      <c r="H2264" s="978"/>
      <c r="I2264" s="979" t="s">
        <v>608</v>
      </c>
      <c r="J2264" s="980"/>
      <c r="K2264" s="981"/>
      <c r="L2264" s="981"/>
      <c r="M2264" s="982"/>
      <c r="N2264" s="983" t="s">
        <v>608</v>
      </c>
      <c r="O2264" s="984"/>
      <c r="P2264" s="984"/>
      <c r="Q2264" s="985"/>
    </row>
    <row r="2265" spans="1:17" ht="15" customHeight="1">
      <c r="A2265" s="1131">
        <v>20</v>
      </c>
      <c r="B2265" s="1133" t="s">
        <v>714</v>
      </c>
      <c r="C2265" s="1155"/>
      <c r="D2265" s="961"/>
      <c r="E2265" s="962" t="s">
        <v>608</v>
      </c>
      <c r="F2265" s="963"/>
      <c r="G2265" s="963"/>
      <c r="H2265" s="964"/>
      <c r="I2265" s="965" t="s">
        <v>608</v>
      </c>
      <c r="J2265" s="966"/>
      <c r="K2265" s="967"/>
      <c r="L2265" s="967"/>
      <c r="M2265" s="968"/>
      <c r="N2265" s="969" t="s">
        <v>608</v>
      </c>
      <c r="O2265" s="970"/>
      <c r="P2265" s="970"/>
      <c r="Q2265" s="971"/>
    </row>
    <row r="2266" spans="1:17">
      <c r="A2266" s="1124"/>
      <c r="B2266" s="1130"/>
      <c r="C2266" s="1155"/>
      <c r="D2266" s="948"/>
      <c r="E2266" s="946"/>
      <c r="F2266" s="901"/>
      <c r="G2266" s="901"/>
      <c r="H2266" s="902"/>
      <c r="I2266" s="906" t="s">
        <v>608</v>
      </c>
      <c r="J2266" s="937"/>
      <c r="K2266" s="907"/>
      <c r="L2266" s="907"/>
      <c r="M2266" s="908"/>
      <c r="N2266" s="932" t="s">
        <v>608</v>
      </c>
      <c r="O2266" s="912"/>
      <c r="P2266" s="912"/>
      <c r="Q2266" s="913"/>
    </row>
    <row r="2267" spans="1:17">
      <c r="A2267" s="1124"/>
      <c r="B2267" s="1130"/>
      <c r="C2267" s="1155"/>
      <c r="D2267" s="948"/>
      <c r="E2267" s="946" t="s">
        <v>608</v>
      </c>
      <c r="F2267" s="901"/>
      <c r="G2267" s="901"/>
      <c r="H2267" s="902"/>
      <c r="I2267" s="906" t="s">
        <v>608</v>
      </c>
      <c r="J2267" s="937"/>
      <c r="K2267" s="907"/>
      <c r="L2267" s="907"/>
      <c r="M2267" s="908"/>
      <c r="N2267" s="932" t="s">
        <v>608</v>
      </c>
      <c r="O2267" s="912"/>
      <c r="P2267" s="912"/>
      <c r="Q2267" s="913"/>
    </row>
    <row r="2268" spans="1:17">
      <c r="A2268" s="1124"/>
      <c r="B2268" s="1130"/>
      <c r="C2268" s="1155"/>
      <c r="D2268" s="948"/>
      <c r="E2268" s="946" t="s">
        <v>608</v>
      </c>
      <c r="F2268" s="901"/>
      <c r="G2268" s="901"/>
      <c r="H2268" s="902"/>
      <c r="I2268" s="906" t="s">
        <v>608</v>
      </c>
      <c r="J2268" s="937"/>
      <c r="K2268" s="907"/>
      <c r="L2268" s="907"/>
      <c r="M2268" s="908"/>
      <c r="N2268" s="932" t="s">
        <v>608</v>
      </c>
      <c r="O2268" s="912"/>
      <c r="P2268" s="912"/>
      <c r="Q2268" s="913"/>
    </row>
    <row r="2269" spans="1:17" ht="15.75" thickBot="1">
      <c r="A2269" s="1132"/>
      <c r="B2269" s="1134"/>
      <c r="C2269" s="1156"/>
      <c r="D2269" s="972"/>
      <c r="E2269" s="947" t="s">
        <v>608</v>
      </c>
      <c r="F2269" s="904"/>
      <c r="G2269" s="904"/>
      <c r="H2269" s="905"/>
      <c r="I2269" s="909" t="s">
        <v>608</v>
      </c>
      <c r="J2269" s="938"/>
      <c r="K2269" s="910"/>
      <c r="L2269" s="910"/>
      <c r="M2269" s="911"/>
      <c r="N2269" s="933" t="s">
        <v>608</v>
      </c>
      <c r="O2269" s="914"/>
      <c r="P2269" s="914"/>
      <c r="Q2269" s="915"/>
    </row>
    <row r="2270" spans="1:17" ht="22.5" customHeight="1" thickBot="1">
      <c r="A2270" s="1092"/>
      <c r="B2270" s="1163" t="s">
        <v>844</v>
      </c>
      <c r="C2270" s="1164"/>
      <c r="D2270" s="1093">
        <f>SUM(D2205:D2269)</f>
        <v>0</v>
      </c>
      <c r="E2270" s="1165"/>
      <c r="F2270" s="1166"/>
      <c r="G2270" s="1166"/>
      <c r="H2270" s="1166"/>
      <c r="I2270" s="1166"/>
      <c r="J2270" s="1166"/>
      <c r="K2270" s="1166"/>
      <c r="L2270" s="1166"/>
      <c r="M2270" s="1166"/>
      <c r="N2270" s="1166"/>
      <c r="O2270" s="1166"/>
      <c r="P2270" s="1166"/>
      <c r="Q2270" s="1167"/>
    </row>
    <row r="2271" spans="1:17">
      <c r="A2271" s="1037"/>
      <c r="B2271" s="1038"/>
      <c r="C2271" s="1038"/>
      <c r="D2271" s="1038"/>
      <c r="E2271" s="1039"/>
      <c r="F2271" s="1039"/>
      <c r="G2271" s="1039"/>
      <c r="H2271" s="1039"/>
      <c r="I2271" s="1040"/>
      <c r="J2271" s="1040"/>
      <c r="K2271" s="1040"/>
      <c r="L2271" s="1040"/>
      <c r="M2271" s="1040"/>
      <c r="N2271" s="1041"/>
      <c r="O2271" s="1041"/>
      <c r="P2271" s="1041"/>
      <c r="Q2271" s="1041"/>
    </row>
    <row r="2272" spans="1:17" ht="59.25" customHeight="1" thickBot="1">
      <c r="A2272" s="1139" t="s">
        <v>825</v>
      </c>
      <c r="B2272" s="1140"/>
      <c r="C2272" s="1141"/>
      <c r="D2272" s="1140"/>
      <c r="E2272" s="1140"/>
      <c r="F2272" s="1140"/>
      <c r="G2272" s="1140"/>
      <c r="H2272" s="1140"/>
      <c r="I2272" s="1140"/>
      <c r="J2272" s="1140"/>
      <c r="K2272" s="1140"/>
      <c r="L2272" s="1140"/>
      <c r="M2272" s="1140"/>
      <c r="N2272" s="1140"/>
      <c r="O2272" s="1140"/>
      <c r="P2272" s="1140"/>
      <c r="Q2272" s="1142"/>
    </row>
    <row r="2273" spans="1:17" ht="28.5" customHeight="1">
      <c r="A2273" s="1143" t="s">
        <v>569</v>
      </c>
      <c r="B2273" s="1145" t="s">
        <v>689</v>
      </c>
      <c r="C2273" s="1135" t="s">
        <v>607</v>
      </c>
      <c r="D2273" s="1135" t="s">
        <v>720</v>
      </c>
      <c r="E2273" s="1152" t="s">
        <v>690</v>
      </c>
      <c r="F2273" s="1150"/>
      <c r="G2273" s="1150"/>
      <c r="H2273" s="1151"/>
      <c r="I2273" s="1149" t="s">
        <v>692</v>
      </c>
      <c r="J2273" s="1152"/>
      <c r="K2273" s="1150"/>
      <c r="L2273" s="1150"/>
      <c r="M2273" s="1151"/>
      <c r="N2273" s="1152" t="s">
        <v>693</v>
      </c>
      <c r="O2273" s="1150"/>
      <c r="P2273" s="1150"/>
      <c r="Q2273" s="1151"/>
    </row>
    <row r="2274" spans="1:17" ht="90.75" customHeight="1" thickBot="1">
      <c r="A2274" s="1144"/>
      <c r="B2274" s="1146"/>
      <c r="C2274" s="1158"/>
      <c r="D2274" s="1136"/>
      <c r="E2274" s="944" t="s">
        <v>721</v>
      </c>
      <c r="F2274" s="924" t="s">
        <v>737</v>
      </c>
      <c r="G2274" s="924" t="s">
        <v>722</v>
      </c>
      <c r="H2274" s="929" t="s">
        <v>691</v>
      </c>
      <c r="I2274" s="934" t="s">
        <v>723</v>
      </c>
      <c r="J2274" s="925" t="s">
        <v>738</v>
      </c>
      <c r="K2274" s="925" t="s">
        <v>724</v>
      </c>
      <c r="L2274" s="925" t="s">
        <v>736</v>
      </c>
      <c r="M2274" s="935" t="s">
        <v>691</v>
      </c>
      <c r="N2274" s="930" t="s">
        <v>725</v>
      </c>
      <c r="O2274" s="926" t="s">
        <v>716</v>
      </c>
      <c r="P2274" s="926" t="s">
        <v>717</v>
      </c>
      <c r="Q2274" s="927" t="s">
        <v>694</v>
      </c>
    </row>
    <row r="2275" spans="1:17">
      <c r="A2275" s="1131">
        <v>1</v>
      </c>
      <c r="B2275" s="1133" t="s">
        <v>695</v>
      </c>
      <c r="C2275" s="1154" t="s">
        <v>834</v>
      </c>
      <c r="D2275" s="961"/>
      <c r="E2275" s="962" t="s">
        <v>608</v>
      </c>
      <c r="F2275" s="963"/>
      <c r="G2275" s="963"/>
      <c r="H2275" s="964">
        <f>G2275*F2275</f>
        <v>0</v>
      </c>
      <c r="I2275" s="965" t="s">
        <v>608</v>
      </c>
      <c r="J2275" s="966"/>
      <c r="K2275" s="967"/>
      <c r="L2275" s="967"/>
      <c r="M2275" s="968">
        <f>K2275*L2275</f>
        <v>0</v>
      </c>
      <c r="N2275" s="969" t="s">
        <v>608</v>
      </c>
      <c r="O2275" s="970"/>
      <c r="P2275" s="970"/>
      <c r="Q2275" s="971">
        <f>O2275*P2275</f>
        <v>0</v>
      </c>
    </row>
    <row r="2276" spans="1:17">
      <c r="A2276" s="1124"/>
      <c r="B2276" s="1130"/>
      <c r="C2276" s="1155"/>
      <c r="D2276" s="948"/>
      <c r="E2276" s="946" t="s">
        <v>608</v>
      </c>
      <c r="F2276" s="901"/>
      <c r="G2276" s="901"/>
      <c r="H2276" s="902"/>
      <c r="I2276" s="906" t="s">
        <v>608</v>
      </c>
      <c r="J2276" s="937"/>
      <c r="K2276" s="907"/>
      <c r="L2276" s="907"/>
      <c r="M2276" s="908"/>
      <c r="N2276" s="932" t="s">
        <v>608</v>
      </c>
      <c r="O2276" s="912"/>
      <c r="P2276" s="912"/>
      <c r="Q2276" s="913"/>
    </row>
    <row r="2277" spans="1:17">
      <c r="A2277" s="1124"/>
      <c r="B2277" s="1130"/>
      <c r="C2277" s="1155"/>
      <c r="D2277" s="948"/>
      <c r="E2277" s="946" t="s">
        <v>608</v>
      </c>
      <c r="F2277" s="901"/>
      <c r="G2277" s="901"/>
      <c r="H2277" s="902"/>
      <c r="I2277" s="906" t="s">
        <v>608</v>
      </c>
      <c r="J2277" s="937"/>
      <c r="K2277" s="907"/>
      <c r="L2277" s="907"/>
      <c r="M2277" s="908"/>
      <c r="N2277" s="932" t="s">
        <v>608</v>
      </c>
      <c r="O2277" s="912"/>
      <c r="P2277" s="912"/>
      <c r="Q2277" s="913"/>
    </row>
    <row r="2278" spans="1:17">
      <c r="A2278" s="1124"/>
      <c r="B2278" s="1130"/>
      <c r="C2278" s="1155"/>
      <c r="D2278" s="948"/>
      <c r="E2278" s="946" t="s">
        <v>608</v>
      </c>
      <c r="F2278" s="901"/>
      <c r="G2278" s="901"/>
      <c r="H2278" s="902"/>
      <c r="I2278" s="906" t="s">
        <v>608</v>
      </c>
      <c r="J2278" s="937"/>
      <c r="K2278" s="907"/>
      <c r="L2278" s="907"/>
      <c r="M2278" s="908"/>
      <c r="N2278" s="932" t="s">
        <v>608</v>
      </c>
      <c r="O2278" s="912"/>
      <c r="P2278" s="912"/>
      <c r="Q2278" s="913"/>
    </row>
    <row r="2279" spans="1:17" ht="15.75" thickBot="1">
      <c r="A2279" s="1132"/>
      <c r="B2279" s="1134"/>
      <c r="C2279" s="1155"/>
      <c r="D2279" s="972"/>
      <c r="E2279" s="947" t="s">
        <v>608</v>
      </c>
      <c r="F2279" s="904"/>
      <c r="G2279" s="904"/>
      <c r="H2279" s="905"/>
      <c r="I2279" s="909" t="s">
        <v>608</v>
      </c>
      <c r="J2279" s="938"/>
      <c r="K2279" s="910"/>
      <c r="L2279" s="910"/>
      <c r="M2279" s="911"/>
      <c r="N2279" s="933" t="s">
        <v>608</v>
      </c>
      <c r="O2279" s="914"/>
      <c r="P2279" s="914"/>
      <c r="Q2279" s="915"/>
    </row>
    <row r="2280" spans="1:17">
      <c r="A2280" s="1153">
        <v>3</v>
      </c>
      <c r="B2280" s="1133" t="s">
        <v>697</v>
      </c>
      <c r="C2280" s="1155"/>
      <c r="D2280" s="961"/>
      <c r="E2280" s="945" t="s">
        <v>608</v>
      </c>
      <c r="F2280" s="917"/>
      <c r="G2280" s="917"/>
      <c r="H2280" s="918"/>
      <c r="I2280" s="919" t="s">
        <v>608</v>
      </c>
      <c r="J2280" s="936"/>
      <c r="K2280" s="920"/>
      <c r="L2280" s="920"/>
      <c r="M2280" s="921"/>
      <c r="N2280" s="960" t="s">
        <v>608</v>
      </c>
      <c r="O2280" s="922"/>
      <c r="P2280" s="922"/>
      <c r="Q2280" s="923"/>
    </row>
    <row r="2281" spans="1:17">
      <c r="A2281" s="1124"/>
      <c r="B2281" s="1130"/>
      <c r="C2281" s="1155"/>
      <c r="D2281" s="948"/>
      <c r="E2281" s="946" t="s">
        <v>608</v>
      </c>
      <c r="F2281" s="901"/>
      <c r="G2281" s="901"/>
      <c r="H2281" s="902"/>
      <c r="I2281" s="906" t="s">
        <v>608</v>
      </c>
      <c r="J2281" s="937"/>
      <c r="K2281" s="907"/>
      <c r="L2281" s="907"/>
      <c r="M2281" s="908"/>
      <c r="N2281" s="932" t="s">
        <v>608</v>
      </c>
      <c r="O2281" s="912"/>
      <c r="P2281" s="912"/>
      <c r="Q2281" s="913"/>
    </row>
    <row r="2282" spans="1:17">
      <c r="A2282" s="1124"/>
      <c r="B2282" s="1130"/>
      <c r="C2282" s="1155"/>
      <c r="D2282" s="948"/>
      <c r="E2282" s="946" t="s">
        <v>608</v>
      </c>
      <c r="F2282" s="901"/>
      <c r="G2282" s="901"/>
      <c r="H2282" s="902"/>
      <c r="I2282" s="906" t="s">
        <v>608</v>
      </c>
      <c r="J2282" s="937"/>
      <c r="K2282" s="907"/>
      <c r="L2282" s="907"/>
      <c r="M2282" s="908"/>
      <c r="N2282" s="932" t="s">
        <v>608</v>
      </c>
      <c r="O2282" s="912"/>
      <c r="P2282" s="912"/>
      <c r="Q2282" s="913"/>
    </row>
    <row r="2283" spans="1:17">
      <c r="A2283" s="1124"/>
      <c r="B2283" s="1130"/>
      <c r="C2283" s="1155"/>
      <c r="D2283" s="948"/>
      <c r="E2283" s="946" t="s">
        <v>608</v>
      </c>
      <c r="F2283" s="901"/>
      <c r="G2283" s="901"/>
      <c r="H2283" s="902"/>
      <c r="I2283" s="906" t="s">
        <v>608</v>
      </c>
      <c r="J2283" s="937"/>
      <c r="K2283" s="907"/>
      <c r="L2283" s="907"/>
      <c r="M2283" s="908"/>
      <c r="N2283" s="932" t="s">
        <v>608</v>
      </c>
      <c r="O2283" s="912"/>
      <c r="P2283" s="912"/>
      <c r="Q2283" s="913"/>
    </row>
    <row r="2284" spans="1:17" ht="15.75" thickBot="1">
      <c r="A2284" s="1124"/>
      <c r="B2284" s="1134"/>
      <c r="C2284" s="1155"/>
      <c r="D2284" s="972"/>
      <c r="E2284" s="947" t="s">
        <v>608</v>
      </c>
      <c r="F2284" s="904"/>
      <c r="G2284" s="904"/>
      <c r="H2284" s="905"/>
      <c r="I2284" s="909" t="s">
        <v>608</v>
      </c>
      <c r="J2284" s="938"/>
      <c r="K2284" s="910"/>
      <c r="L2284" s="910"/>
      <c r="M2284" s="911"/>
      <c r="N2284" s="933" t="s">
        <v>608</v>
      </c>
      <c r="O2284" s="914"/>
      <c r="P2284" s="914"/>
      <c r="Q2284" s="915"/>
    </row>
    <row r="2285" spans="1:17">
      <c r="A2285" s="1124">
        <v>5</v>
      </c>
      <c r="B2285" s="1133" t="s">
        <v>699</v>
      </c>
      <c r="C2285" s="1155"/>
      <c r="D2285" s="961"/>
      <c r="E2285" s="946" t="s">
        <v>608</v>
      </c>
      <c r="F2285" s="901"/>
      <c r="G2285" s="901"/>
      <c r="H2285" s="902"/>
      <c r="I2285" s="906" t="s">
        <v>608</v>
      </c>
      <c r="J2285" s="937"/>
      <c r="K2285" s="907"/>
      <c r="L2285" s="907"/>
      <c r="M2285" s="908"/>
      <c r="N2285" s="932" t="s">
        <v>608</v>
      </c>
      <c r="O2285" s="912"/>
      <c r="P2285" s="912"/>
      <c r="Q2285" s="913"/>
    </row>
    <row r="2286" spans="1:17">
      <c r="A2286" s="1124"/>
      <c r="B2286" s="1130"/>
      <c r="C2286" s="1155"/>
      <c r="D2286" s="948"/>
      <c r="E2286" s="946"/>
      <c r="F2286" s="901"/>
      <c r="G2286" s="901"/>
      <c r="H2286" s="902"/>
      <c r="I2286" s="906" t="s">
        <v>608</v>
      </c>
      <c r="J2286" s="937"/>
      <c r="K2286" s="907"/>
      <c r="L2286" s="907"/>
      <c r="M2286" s="908"/>
      <c r="N2286" s="932" t="s">
        <v>608</v>
      </c>
      <c r="O2286" s="912"/>
      <c r="P2286" s="912"/>
      <c r="Q2286" s="913"/>
    </row>
    <row r="2287" spans="1:17">
      <c r="A2287" s="1124"/>
      <c r="B2287" s="1130"/>
      <c r="C2287" s="1155"/>
      <c r="D2287" s="948"/>
      <c r="E2287" s="946" t="s">
        <v>608</v>
      </c>
      <c r="F2287" s="901"/>
      <c r="G2287" s="901"/>
      <c r="H2287" s="902"/>
      <c r="I2287" s="906" t="s">
        <v>608</v>
      </c>
      <c r="J2287" s="937"/>
      <c r="K2287" s="907"/>
      <c r="L2287" s="907"/>
      <c r="M2287" s="908"/>
      <c r="N2287" s="932" t="s">
        <v>608</v>
      </c>
      <c r="O2287" s="912"/>
      <c r="P2287" s="912"/>
      <c r="Q2287" s="913"/>
    </row>
    <row r="2288" spans="1:17">
      <c r="A2288" s="1124"/>
      <c r="B2288" s="1130"/>
      <c r="C2288" s="1155"/>
      <c r="D2288" s="948"/>
      <c r="E2288" s="946" t="s">
        <v>608</v>
      </c>
      <c r="F2288" s="901"/>
      <c r="G2288" s="901"/>
      <c r="H2288" s="902"/>
      <c r="I2288" s="906" t="s">
        <v>608</v>
      </c>
      <c r="J2288" s="937"/>
      <c r="K2288" s="907"/>
      <c r="L2288" s="907"/>
      <c r="M2288" s="908"/>
      <c r="N2288" s="932" t="s">
        <v>608</v>
      </c>
      <c r="O2288" s="912"/>
      <c r="P2288" s="912"/>
      <c r="Q2288" s="913"/>
    </row>
    <row r="2289" spans="1:17" ht="15.75" thickBot="1">
      <c r="A2289" s="1124"/>
      <c r="B2289" s="1134"/>
      <c r="C2289" s="1155"/>
      <c r="D2289" s="972"/>
      <c r="E2289" s="947" t="s">
        <v>608</v>
      </c>
      <c r="F2289" s="904"/>
      <c r="G2289" s="904"/>
      <c r="H2289" s="905"/>
      <c r="I2289" s="909" t="s">
        <v>608</v>
      </c>
      <c r="J2289" s="938"/>
      <c r="K2289" s="910"/>
      <c r="L2289" s="910"/>
      <c r="M2289" s="911"/>
      <c r="N2289" s="933" t="s">
        <v>608</v>
      </c>
      <c r="O2289" s="914"/>
      <c r="P2289" s="914"/>
      <c r="Q2289" s="915"/>
    </row>
    <row r="2290" spans="1:17" ht="15" customHeight="1">
      <c r="A2290" s="1124">
        <v>8</v>
      </c>
      <c r="B2290" s="1133" t="s">
        <v>702</v>
      </c>
      <c r="C2290" s="1155"/>
      <c r="D2290" s="961"/>
      <c r="E2290" s="946" t="s">
        <v>608</v>
      </c>
      <c r="F2290" s="901"/>
      <c r="G2290" s="901"/>
      <c r="H2290" s="902"/>
      <c r="I2290" s="906" t="s">
        <v>608</v>
      </c>
      <c r="J2290" s="937"/>
      <c r="K2290" s="907"/>
      <c r="L2290" s="907"/>
      <c r="M2290" s="908"/>
      <c r="N2290" s="932" t="s">
        <v>608</v>
      </c>
      <c r="O2290" s="912"/>
      <c r="P2290" s="912"/>
      <c r="Q2290" s="913"/>
    </row>
    <row r="2291" spans="1:17">
      <c r="A2291" s="1124"/>
      <c r="B2291" s="1130"/>
      <c r="C2291" s="1155"/>
      <c r="D2291" s="948"/>
      <c r="E2291" s="946" t="s">
        <v>608</v>
      </c>
      <c r="F2291" s="901"/>
      <c r="G2291" s="901"/>
      <c r="H2291" s="902"/>
      <c r="I2291" s="906" t="s">
        <v>608</v>
      </c>
      <c r="J2291" s="937"/>
      <c r="K2291" s="907"/>
      <c r="L2291" s="907"/>
      <c r="M2291" s="908"/>
      <c r="N2291" s="932" t="s">
        <v>608</v>
      </c>
      <c r="O2291" s="912"/>
      <c r="P2291" s="912"/>
      <c r="Q2291" s="913"/>
    </row>
    <row r="2292" spans="1:17">
      <c r="A2292" s="1124"/>
      <c r="B2292" s="1130"/>
      <c r="C2292" s="1155"/>
      <c r="D2292" s="948"/>
      <c r="E2292" s="946" t="s">
        <v>608</v>
      </c>
      <c r="F2292" s="901"/>
      <c r="G2292" s="901"/>
      <c r="H2292" s="902"/>
      <c r="I2292" s="906" t="s">
        <v>608</v>
      </c>
      <c r="J2292" s="937"/>
      <c r="K2292" s="907"/>
      <c r="L2292" s="907"/>
      <c r="M2292" s="908"/>
      <c r="N2292" s="932" t="s">
        <v>608</v>
      </c>
      <c r="O2292" s="912"/>
      <c r="P2292" s="912"/>
      <c r="Q2292" s="913"/>
    </row>
    <row r="2293" spans="1:17">
      <c r="A2293" s="1124"/>
      <c r="B2293" s="1130"/>
      <c r="C2293" s="1155"/>
      <c r="D2293" s="948"/>
      <c r="E2293" s="946" t="s">
        <v>608</v>
      </c>
      <c r="F2293" s="901"/>
      <c r="G2293" s="901"/>
      <c r="H2293" s="902"/>
      <c r="I2293" s="906" t="s">
        <v>608</v>
      </c>
      <c r="J2293" s="937"/>
      <c r="K2293" s="907"/>
      <c r="L2293" s="907"/>
      <c r="M2293" s="908"/>
      <c r="N2293" s="932" t="s">
        <v>608</v>
      </c>
      <c r="O2293" s="912"/>
      <c r="P2293" s="912"/>
      <c r="Q2293" s="913"/>
    </row>
    <row r="2294" spans="1:17" ht="15.75" thickBot="1">
      <c r="A2294" s="1124"/>
      <c r="B2294" s="1134"/>
      <c r="C2294" s="1155"/>
      <c r="D2294" s="972"/>
      <c r="E2294" s="947" t="s">
        <v>608</v>
      </c>
      <c r="F2294" s="904"/>
      <c r="G2294" s="904"/>
      <c r="H2294" s="905"/>
      <c r="I2294" s="909" t="s">
        <v>608</v>
      </c>
      <c r="J2294" s="938"/>
      <c r="K2294" s="910"/>
      <c r="L2294" s="910"/>
      <c r="M2294" s="911"/>
      <c r="N2294" s="933" t="s">
        <v>608</v>
      </c>
      <c r="O2294" s="914"/>
      <c r="P2294" s="914"/>
      <c r="Q2294" s="915"/>
    </row>
    <row r="2295" spans="1:17" ht="15" customHeight="1">
      <c r="A2295" s="1128">
        <v>9</v>
      </c>
      <c r="B2295" s="1133" t="s">
        <v>703</v>
      </c>
      <c r="C2295" s="1155"/>
      <c r="D2295" s="961"/>
      <c r="E2295" s="946" t="s">
        <v>608</v>
      </c>
      <c r="F2295" s="901"/>
      <c r="G2295" s="901"/>
      <c r="H2295" s="902"/>
      <c r="I2295" s="906" t="s">
        <v>608</v>
      </c>
      <c r="J2295" s="937"/>
      <c r="K2295" s="907"/>
      <c r="L2295" s="907"/>
      <c r="M2295" s="908"/>
      <c r="N2295" s="932" t="s">
        <v>608</v>
      </c>
      <c r="O2295" s="912"/>
      <c r="P2295" s="912"/>
      <c r="Q2295" s="913"/>
    </row>
    <row r="2296" spans="1:17">
      <c r="A2296" s="1157"/>
      <c r="B2296" s="1130"/>
      <c r="C2296" s="1155"/>
      <c r="D2296" s="948"/>
      <c r="E2296" s="946" t="s">
        <v>608</v>
      </c>
      <c r="F2296" s="901"/>
      <c r="G2296" s="901"/>
      <c r="H2296" s="902"/>
      <c r="I2296" s="906" t="s">
        <v>608</v>
      </c>
      <c r="J2296" s="937"/>
      <c r="K2296" s="907"/>
      <c r="L2296" s="907"/>
      <c r="M2296" s="908"/>
      <c r="N2296" s="932" t="s">
        <v>608</v>
      </c>
      <c r="O2296" s="912"/>
      <c r="P2296" s="912"/>
      <c r="Q2296" s="913"/>
    </row>
    <row r="2297" spans="1:17">
      <c r="A2297" s="1157"/>
      <c r="B2297" s="1130"/>
      <c r="C2297" s="1155"/>
      <c r="D2297" s="948"/>
      <c r="E2297" s="946" t="s">
        <v>608</v>
      </c>
      <c r="F2297" s="901"/>
      <c r="G2297" s="901"/>
      <c r="H2297" s="902"/>
      <c r="I2297" s="906" t="s">
        <v>608</v>
      </c>
      <c r="J2297" s="937"/>
      <c r="K2297" s="907"/>
      <c r="L2297" s="907"/>
      <c r="M2297" s="908"/>
      <c r="N2297" s="932" t="s">
        <v>608</v>
      </c>
      <c r="O2297" s="912"/>
      <c r="P2297" s="912"/>
      <c r="Q2297" s="913"/>
    </row>
    <row r="2298" spans="1:17">
      <c r="A2298" s="1157"/>
      <c r="B2298" s="1130"/>
      <c r="C2298" s="1155"/>
      <c r="D2298" s="948"/>
      <c r="E2298" s="946" t="s">
        <v>608</v>
      </c>
      <c r="F2298" s="901"/>
      <c r="G2298" s="901"/>
      <c r="H2298" s="902"/>
      <c r="I2298" s="906" t="s">
        <v>608</v>
      </c>
      <c r="J2298" s="937"/>
      <c r="K2298" s="907"/>
      <c r="L2298" s="907"/>
      <c r="M2298" s="908"/>
      <c r="N2298" s="932" t="s">
        <v>608</v>
      </c>
      <c r="O2298" s="912"/>
      <c r="P2298" s="912"/>
      <c r="Q2298" s="913"/>
    </row>
    <row r="2299" spans="1:17" ht="15.75" thickBot="1">
      <c r="A2299" s="1153"/>
      <c r="B2299" s="1134"/>
      <c r="C2299" s="1155"/>
      <c r="D2299" s="972"/>
      <c r="E2299" s="947" t="s">
        <v>608</v>
      </c>
      <c r="F2299" s="904"/>
      <c r="G2299" s="904"/>
      <c r="H2299" s="905"/>
      <c r="I2299" s="909" t="s">
        <v>608</v>
      </c>
      <c r="J2299" s="938"/>
      <c r="K2299" s="910"/>
      <c r="L2299" s="910"/>
      <c r="M2299" s="911"/>
      <c r="N2299" s="933" t="s">
        <v>608</v>
      </c>
      <c r="O2299" s="914"/>
      <c r="P2299" s="914"/>
      <c r="Q2299" s="915"/>
    </row>
    <row r="2300" spans="1:17" ht="15" customHeight="1">
      <c r="A2300" s="1128">
        <v>10</v>
      </c>
      <c r="B2300" s="1133" t="s">
        <v>704</v>
      </c>
      <c r="C2300" s="1155"/>
      <c r="D2300" s="961"/>
      <c r="E2300" s="946" t="s">
        <v>608</v>
      </c>
      <c r="F2300" s="901"/>
      <c r="G2300" s="901"/>
      <c r="H2300" s="902"/>
      <c r="I2300" s="906" t="s">
        <v>608</v>
      </c>
      <c r="J2300" s="937"/>
      <c r="K2300" s="907"/>
      <c r="L2300" s="907"/>
      <c r="M2300" s="908"/>
      <c r="N2300" s="932" t="s">
        <v>608</v>
      </c>
      <c r="O2300" s="912"/>
      <c r="P2300" s="912"/>
      <c r="Q2300" s="913"/>
    </row>
    <row r="2301" spans="1:17">
      <c r="A2301" s="1157"/>
      <c r="B2301" s="1130"/>
      <c r="C2301" s="1155"/>
      <c r="D2301" s="948"/>
      <c r="E2301" s="946"/>
      <c r="F2301" s="901"/>
      <c r="G2301" s="901"/>
      <c r="H2301" s="902"/>
      <c r="I2301" s="906" t="s">
        <v>608</v>
      </c>
      <c r="J2301" s="937"/>
      <c r="K2301" s="907"/>
      <c r="L2301" s="907"/>
      <c r="M2301" s="908"/>
      <c r="N2301" s="932" t="s">
        <v>608</v>
      </c>
      <c r="O2301" s="912"/>
      <c r="P2301" s="912"/>
      <c r="Q2301" s="913"/>
    </row>
    <row r="2302" spans="1:17">
      <c r="A2302" s="1157"/>
      <c r="B2302" s="1130"/>
      <c r="C2302" s="1155"/>
      <c r="D2302" s="948"/>
      <c r="E2302" s="946" t="s">
        <v>608</v>
      </c>
      <c r="F2302" s="901"/>
      <c r="G2302" s="901"/>
      <c r="H2302" s="902"/>
      <c r="I2302" s="906" t="s">
        <v>608</v>
      </c>
      <c r="J2302" s="937"/>
      <c r="K2302" s="907"/>
      <c r="L2302" s="907"/>
      <c r="M2302" s="908"/>
      <c r="N2302" s="932" t="s">
        <v>608</v>
      </c>
      <c r="O2302" s="912"/>
      <c r="P2302" s="912"/>
      <c r="Q2302" s="913"/>
    </row>
    <row r="2303" spans="1:17">
      <c r="A2303" s="1157"/>
      <c r="B2303" s="1130"/>
      <c r="C2303" s="1155"/>
      <c r="D2303" s="948"/>
      <c r="E2303" s="946" t="s">
        <v>608</v>
      </c>
      <c r="F2303" s="901"/>
      <c r="G2303" s="901"/>
      <c r="H2303" s="902"/>
      <c r="I2303" s="906" t="s">
        <v>608</v>
      </c>
      <c r="J2303" s="937"/>
      <c r="K2303" s="907"/>
      <c r="L2303" s="907"/>
      <c r="M2303" s="908"/>
      <c r="N2303" s="932" t="s">
        <v>608</v>
      </c>
      <c r="O2303" s="912"/>
      <c r="P2303" s="912"/>
      <c r="Q2303" s="913"/>
    </row>
    <row r="2304" spans="1:17" ht="15.75" thickBot="1">
      <c r="A2304" s="1153"/>
      <c r="B2304" s="1134"/>
      <c r="C2304" s="1155"/>
      <c r="D2304" s="972"/>
      <c r="E2304" s="947" t="s">
        <v>608</v>
      </c>
      <c r="F2304" s="904"/>
      <c r="G2304" s="904"/>
      <c r="H2304" s="905"/>
      <c r="I2304" s="909" t="s">
        <v>608</v>
      </c>
      <c r="J2304" s="938"/>
      <c r="K2304" s="910"/>
      <c r="L2304" s="910"/>
      <c r="M2304" s="911"/>
      <c r="N2304" s="933" t="s">
        <v>608</v>
      </c>
      <c r="O2304" s="914"/>
      <c r="P2304" s="914"/>
      <c r="Q2304" s="915"/>
    </row>
    <row r="2305" spans="1:17" ht="15" customHeight="1">
      <c r="A2305" s="1128">
        <v>11</v>
      </c>
      <c r="B2305" s="1133" t="s">
        <v>705</v>
      </c>
      <c r="C2305" s="1155"/>
      <c r="D2305" s="961"/>
      <c r="E2305" s="946" t="s">
        <v>608</v>
      </c>
      <c r="F2305" s="901"/>
      <c r="G2305" s="901"/>
      <c r="H2305" s="902"/>
      <c r="I2305" s="906" t="s">
        <v>608</v>
      </c>
      <c r="J2305" s="937"/>
      <c r="K2305" s="907"/>
      <c r="L2305" s="907"/>
      <c r="M2305" s="908"/>
      <c r="N2305" s="932" t="s">
        <v>608</v>
      </c>
      <c r="O2305" s="912"/>
      <c r="P2305" s="912"/>
      <c r="Q2305" s="913"/>
    </row>
    <row r="2306" spans="1:17">
      <c r="A2306" s="1157"/>
      <c r="B2306" s="1130"/>
      <c r="C2306" s="1155"/>
      <c r="D2306" s="948"/>
      <c r="E2306" s="946"/>
      <c r="F2306" s="901"/>
      <c r="G2306" s="901"/>
      <c r="H2306" s="902"/>
      <c r="I2306" s="906" t="s">
        <v>608</v>
      </c>
      <c r="J2306" s="937"/>
      <c r="K2306" s="907"/>
      <c r="L2306" s="907"/>
      <c r="M2306" s="908"/>
      <c r="N2306" s="932" t="s">
        <v>608</v>
      </c>
      <c r="O2306" s="912"/>
      <c r="P2306" s="912"/>
      <c r="Q2306" s="913"/>
    </row>
    <row r="2307" spans="1:17">
      <c r="A2307" s="1157"/>
      <c r="B2307" s="1130"/>
      <c r="C2307" s="1155"/>
      <c r="D2307" s="948"/>
      <c r="E2307" s="946" t="s">
        <v>608</v>
      </c>
      <c r="F2307" s="901"/>
      <c r="G2307" s="901"/>
      <c r="H2307" s="902"/>
      <c r="I2307" s="906" t="s">
        <v>608</v>
      </c>
      <c r="J2307" s="937"/>
      <c r="K2307" s="907"/>
      <c r="L2307" s="907"/>
      <c r="M2307" s="908"/>
      <c r="N2307" s="932" t="s">
        <v>608</v>
      </c>
      <c r="O2307" s="912"/>
      <c r="P2307" s="912"/>
      <c r="Q2307" s="913"/>
    </row>
    <row r="2308" spans="1:17">
      <c r="A2308" s="1157"/>
      <c r="B2308" s="1130"/>
      <c r="C2308" s="1155"/>
      <c r="D2308" s="948"/>
      <c r="E2308" s="946" t="s">
        <v>608</v>
      </c>
      <c r="F2308" s="901"/>
      <c r="G2308" s="901"/>
      <c r="H2308" s="902"/>
      <c r="I2308" s="906" t="s">
        <v>608</v>
      </c>
      <c r="J2308" s="937"/>
      <c r="K2308" s="907"/>
      <c r="L2308" s="907"/>
      <c r="M2308" s="908"/>
      <c r="N2308" s="932" t="s">
        <v>608</v>
      </c>
      <c r="O2308" s="912"/>
      <c r="P2308" s="912"/>
      <c r="Q2308" s="913"/>
    </row>
    <row r="2309" spans="1:17" ht="15.75" thickBot="1">
      <c r="A2309" s="1153"/>
      <c r="B2309" s="1134"/>
      <c r="C2309" s="1155"/>
      <c r="D2309" s="972"/>
      <c r="E2309" s="947" t="s">
        <v>608</v>
      </c>
      <c r="F2309" s="904"/>
      <c r="G2309" s="904"/>
      <c r="H2309" s="905"/>
      <c r="I2309" s="909" t="s">
        <v>608</v>
      </c>
      <c r="J2309" s="938"/>
      <c r="K2309" s="910"/>
      <c r="L2309" s="910"/>
      <c r="M2309" s="911"/>
      <c r="N2309" s="933" t="s">
        <v>608</v>
      </c>
      <c r="O2309" s="914"/>
      <c r="P2309" s="914"/>
      <c r="Q2309" s="915"/>
    </row>
    <row r="2310" spans="1:17" ht="15" customHeight="1">
      <c r="A2310" s="1128">
        <v>13</v>
      </c>
      <c r="B2310" s="1133" t="s">
        <v>707</v>
      </c>
      <c r="C2310" s="1155"/>
      <c r="D2310" s="961"/>
      <c r="E2310" s="946" t="s">
        <v>608</v>
      </c>
      <c r="F2310" s="901"/>
      <c r="G2310" s="901"/>
      <c r="H2310" s="902"/>
      <c r="I2310" s="906" t="s">
        <v>608</v>
      </c>
      <c r="J2310" s="937"/>
      <c r="K2310" s="907"/>
      <c r="L2310" s="907"/>
      <c r="M2310" s="908"/>
      <c r="N2310" s="932" t="s">
        <v>608</v>
      </c>
      <c r="O2310" s="912"/>
      <c r="P2310" s="912"/>
      <c r="Q2310" s="913"/>
    </row>
    <row r="2311" spans="1:17">
      <c r="A2311" s="1157"/>
      <c r="B2311" s="1130"/>
      <c r="C2311" s="1155"/>
      <c r="D2311" s="948"/>
      <c r="E2311" s="946"/>
      <c r="F2311" s="901"/>
      <c r="G2311" s="901"/>
      <c r="H2311" s="902"/>
      <c r="I2311" s="906" t="s">
        <v>608</v>
      </c>
      <c r="J2311" s="937"/>
      <c r="K2311" s="907"/>
      <c r="L2311" s="907"/>
      <c r="M2311" s="908"/>
      <c r="N2311" s="932" t="s">
        <v>608</v>
      </c>
      <c r="O2311" s="912"/>
      <c r="P2311" s="912"/>
      <c r="Q2311" s="913"/>
    </row>
    <row r="2312" spans="1:17">
      <c r="A2312" s="1157"/>
      <c r="B2312" s="1130"/>
      <c r="C2312" s="1155"/>
      <c r="D2312" s="948"/>
      <c r="E2312" s="946" t="s">
        <v>608</v>
      </c>
      <c r="F2312" s="901"/>
      <c r="G2312" s="901"/>
      <c r="H2312" s="902"/>
      <c r="I2312" s="906" t="s">
        <v>608</v>
      </c>
      <c r="J2312" s="937"/>
      <c r="K2312" s="907"/>
      <c r="L2312" s="907"/>
      <c r="M2312" s="908"/>
      <c r="N2312" s="932" t="s">
        <v>608</v>
      </c>
      <c r="O2312" s="912"/>
      <c r="P2312" s="912"/>
      <c r="Q2312" s="913"/>
    </row>
    <row r="2313" spans="1:17">
      <c r="A2313" s="1157"/>
      <c r="B2313" s="1130"/>
      <c r="C2313" s="1155"/>
      <c r="D2313" s="948"/>
      <c r="E2313" s="946" t="s">
        <v>608</v>
      </c>
      <c r="F2313" s="901"/>
      <c r="G2313" s="901"/>
      <c r="H2313" s="902"/>
      <c r="I2313" s="906" t="s">
        <v>608</v>
      </c>
      <c r="J2313" s="937"/>
      <c r="K2313" s="907"/>
      <c r="L2313" s="907"/>
      <c r="M2313" s="908"/>
      <c r="N2313" s="932" t="s">
        <v>608</v>
      </c>
      <c r="O2313" s="912"/>
      <c r="P2313" s="912"/>
      <c r="Q2313" s="913"/>
    </row>
    <row r="2314" spans="1:17" ht="15.75" thickBot="1">
      <c r="A2314" s="1153"/>
      <c r="B2314" s="1134"/>
      <c r="C2314" s="1155"/>
      <c r="D2314" s="972"/>
      <c r="E2314" s="947" t="s">
        <v>608</v>
      </c>
      <c r="F2314" s="904"/>
      <c r="G2314" s="904"/>
      <c r="H2314" s="905"/>
      <c r="I2314" s="909" t="s">
        <v>608</v>
      </c>
      <c r="J2314" s="938"/>
      <c r="K2314" s="910"/>
      <c r="L2314" s="910"/>
      <c r="M2314" s="911"/>
      <c r="N2314" s="933" t="s">
        <v>608</v>
      </c>
      <c r="O2314" s="914"/>
      <c r="P2314" s="914"/>
      <c r="Q2314" s="915"/>
    </row>
    <row r="2315" spans="1:17" ht="15" customHeight="1">
      <c r="A2315" s="1128">
        <v>14</v>
      </c>
      <c r="B2315" s="1133" t="s">
        <v>708</v>
      </c>
      <c r="C2315" s="1155"/>
      <c r="D2315" s="961"/>
      <c r="E2315" s="946" t="s">
        <v>608</v>
      </c>
      <c r="F2315" s="901"/>
      <c r="G2315" s="901"/>
      <c r="H2315" s="902"/>
      <c r="I2315" s="906" t="s">
        <v>608</v>
      </c>
      <c r="J2315" s="937"/>
      <c r="K2315" s="907"/>
      <c r="L2315" s="907"/>
      <c r="M2315" s="908"/>
      <c r="N2315" s="932" t="s">
        <v>608</v>
      </c>
      <c r="O2315" s="912"/>
      <c r="P2315" s="912"/>
      <c r="Q2315" s="913"/>
    </row>
    <row r="2316" spans="1:17">
      <c r="A2316" s="1157"/>
      <c r="B2316" s="1130"/>
      <c r="C2316" s="1155"/>
      <c r="D2316" s="948"/>
      <c r="E2316" s="946"/>
      <c r="F2316" s="901"/>
      <c r="G2316" s="901"/>
      <c r="H2316" s="902"/>
      <c r="I2316" s="906" t="s">
        <v>608</v>
      </c>
      <c r="J2316" s="937"/>
      <c r="K2316" s="907"/>
      <c r="L2316" s="907"/>
      <c r="M2316" s="908"/>
      <c r="N2316" s="932" t="s">
        <v>608</v>
      </c>
      <c r="O2316" s="912"/>
      <c r="P2316" s="912"/>
      <c r="Q2316" s="913"/>
    </row>
    <row r="2317" spans="1:17">
      <c r="A2317" s="1157"/>
      <c r="B2317" s="1130"/>
      <c r="C2317" s="1155"/>
      <c r="D2317" s="948"/>
      <c r="E2317" s="946" t="s">
        <v>608</v>
      </c>
      <c r="F2317" s="901"/>
      <c r="G2317" s="901"/>
      <c r="H2317" s="902"/>
      <c r="I2317" s="906" t="s">
        <v>608</v>
      </c>
      <c r="J2317" s="937"/>
      <c r="K2317" s="907"/>
      <c r="L2317" s="907"/>
      <c r="M2317" s="908"/>
      <c r="N2317" s="932" t="s">
        <v>608</v>
      </c>
      <c r="O2317" s="912"/>
      <c r="P2317" s="912"/>
      <c r="Q2317" s="913"/>
    </row>
    <row r="2318" spans="1:17">
      <c r="A2318" s="1157"/>
      <c r="B2318" s="1130"/>
      <c r="C2318" s="1155"/>
      <c r="D2318" s="948"/>
      <c r="E2318" s="946" t="s">
        <v>608</v>
      </c>
      <c r="F2318" s="901"/>
      <c r="G2318" s="901"/>
      <c r="H2318" s="902"/>
      <c r="I2318" s="906" t="s">
        <v>608</v>
      </c>
      <c r="J2318" s="937"/>
      <c r="K2318" s="907"/>
      <c r="L2318" s="907"/>
      <c r="M2318" s="908"/>
      <c r="N2318" s="932" t="s">
        <v>608</v>
      </c>
      <c r="O2318" s="912"/>
      <c r="P2318" s="912"/>
      <c r="Q2318" s="913"/>
    </row>
    <row r="2319" spans="1:17" ht="15.75" thickBot="1">
      <c r="A2319" s="1153"/>
      <c r="B2319" s="1134"/>
      <c r="C2319" s="1155"/>
      <c r="D2319" s="972"/>
      <c r="E2319" s="947" t="s">
        <v>608</v>
      </c>
      <c r="F2319" s="904"/>
      <c r="G2319" s="904"/>
      <c r="H2319" s="905"/>
      <c r="I2319" s="909" t="s">
        <v>608</v>
      </c>
      <c r="J2319" s="938"/>
      <c r="K2319" s="910"/>
      <c r="L2319" s="910"/>
      <c r="M2319" s="911"/>
      <c r="N2319" s="933" t="s">
        <v>608</v>
      </c>
      <c r="O2319" s="914"/>
      <c r="P2319" s="914"/>
      <c r="Q2319" s="915"/>
    </row>
    <row r="2320" spans="1:17" ht="15" customHeight="1">
      <c r="A2320" s="1128">
        <v>15</v>
      </c>
      <c r="B2320" s="1133" t="s">
        <v>709</v>
      </c>
      <c r="C2320" s="1155"/>
      <c r="D2320" s="961"/>
      <c r="E2320" s="946" t="s">
        <v>608</v>
      </c>
      <c r="F2320" s="901"/>
      <c r="G2320" s="901"/>
      <c r="H2320" s="902"/>
      <c r="I2320" s="906" t="s">
        <v>608</v>
      </c>
      <c r="J2320" s="937"/>
      <c r="K2320" s="907"/>
      <c r="L2320" s="907"/>
      <c r="M2320" s="908"/>
      <c r="N2320" s="932" t="s">
        <v>608</v>
      </c>
      <c r="O2320" s="912"/>
      <c r="P2320" s="912"/>
      <c r="Q2320" s="913"/>
    </row>
    <row r="2321" spans="1:17">
      <c r="A2321" s="1157"/>
      <c r="B2321" s="1130"/>
      <c r="C2321" s="1155"/>
      <c r="D2321" s="948"/>
      <c r="E2321" s="946"/>
      <c r="F2321" s="901"/>
      <c r="G2321" s="901"/>
      <c r="H2321" s="902"/>
      <c r="I2321" s="906" t="s">
        <v>608</v>
      </c>
      <c r="J2321" s="937"/>
      <c r="K2321" s="907"/>
      <c r="L2321" s="907"/>
      <c r="M2321" s="908"/>
      <c r="N2321" s="932" t="s">
        <v>608</v>
      </c>
      <c r="O2321" s="912"/>
      <c r="P2321" s="912"/>
      <c r="Q2321" s="913"/>
    </row>
    <row r="2322" spans="1:17">
      <c r="A2322" s="1157"/>
      <c r="B2322" s="1130"/>
      <c r="C2322" s="1155"/>
      <c r="D2322" s="948"/>
      <c r="E2322" s="946" t="s">
        <v>608</v>
      </c>
      <c r="F2322" s="901"/>
      <c r="G2322" s="901"/>
      <c r="H2322" s="902"/>
      <c r="I2322" s="906" t="s">
        <v>608</v>
      </c>
      <c r="J2322" s="937"/>
      <c r="K2322" s="907"/>
      <c r="L2322" s="907"/>
      <c r="M2322" s="908"/>
      <c r="N2322" s="932" t="s">
        <v>608</v>
      </c>
      <c r="O2322" s="912"/>
      <c r="P2322" s="912"/>
      <c r="Q2322" s="913"/>
    </row>
    <row r="2323" spans="1:17">
      <c r="A2323" s="1157"/>
      <c r="B2323" s="1130"/>
      <c r="C2323" s="1155"/>
      <c r="D2323" s="948"/>
      <c r="E2323" s="946" t="s">
        <v>608</v>
      </c>
      <c r="F2323" s="901"/>
      <c r="G2323" s="901"/>
      <c r="H2323" s="902"/>
      <c r="I2323" s="906" t="s">
        <v>608</v>
      </c>
      <c r="J2323" s="937"/>
      <c r="K2323" s="907"/>
      <c r="L2323" s="907"/>
      <c r="M2323" s="908"/>
      <c r="N2323" s="932" t="s">
        <v>608</v>
      </c>
      <c r="O2323" s="912"/>
      <c r="P2323" s="912"/>
      <c r="Q2323" s="913"/>
    </row>
    <row r="2324" spans="1:17" ht="15.75" thickBot="1">
      <c r="A2324" s="1153"/>
      <c r="B2324" s="1134"/>
      <c r="C2324" s="1155"/>
      <c r="D2324" s="972"/>
      <c r="E2324" s="947" t="s">
        <v>608</v>
      </c>
      <c r="F2324" s="904"/>
      <c r="G2324" s="904"/>
      <c r="H2324" s="905"/>
      <c r="I2324" s="909" t="s">
        <v>608</v>
      </c>
      <c r="J2324" s="938"/>
      <c r="K2324" s="910"/>
      <c r="L2324" s="910"/>
      <c r="M2324" s="911"/>
      <c r="N2324" s="933" t="s">
        <v>608</v>
      </c>
      <c r="O2324" s="914"/>
      <c r="P2324" s="914"/>
      <c r="Q2324" s="915"/>
    </row>
    <row r="2325" spans="1:17" ht="15" customHeight="1">
      <c r="A2325" s="1128">
        <v>16</v>
      </c>
      <c r="B2325" s="1133" t="s">
        <v>710</v>
      </c>
      <c r="C2325" s="1155"/>
      <c r="D2325" s="961"/>
      <c r="E2325" s="946" t="s">
        <v>608</v>
      </c>
      <c r="F2325" s="901"/>
      <c r="G2325" s="901"/>
      <c r="H2325" s="902"/>
      <c r="I2325" s="906" t="s">
        <v>608</v>
      </c>
      <c r="J2325" s="937"/>
      <c r="K2325" s="907"/>
      <c r="L2325" s="907"/>
      <c r="M2325" s="908"/>
      <c r="N2325" s="932" t="s">
        <v>608</v>
      </c>
      <c r="O2325" s="912"/>
      <c r="P2325" s="912"/>
      <c r="Q2325" s="913"/>
    </row>
    <row r="2326" spans="1:17">
      <c r="A2326" s="1157"/>
      <c r="B2326" s="1130"/>
      <c r="C2326" s="1155"/>
      <c r="D2326" s="948"/>
      <c r="E2326" s="946"/>
      <c r="F2326" s="901"/>
      <c r="G2326" s="901"/>
      <c r="H2326" s="902"/>
      <c r="I2326" s="906" t="s">
        <v>608</v>
      </c>
      <c r="J2326" s="937"/>
      <c r="K2326" s="907"/>
      <c r="L2326" s="907"/>
      <c r="M2326" s="908"/>
      <c r="N2326" s="932" t="s">
        <v>608</v>
      </c>
      <c r="O2326" s="912"/>
      <c r="P2326" s="912"/>
      <c r="Q2326" s="913"/>
    </row>
    <row r="2327" spans="1:17">
      <c r="A2327" s="1157"/>
      <c r="B2327" s="1130"/>
      <c r="C2327" s="1155"/>
      <c r="D2327" s="948"/>
      <c r="E2327" s="946" t="s">
        <v>608</v>
      </c>
      <c r="F2327" s="901"/>
      <c r="G2327" s="901"/>
      <c r="H2327" s="902"/>
      <c r="I2327" s="906" t="s">
        <v>608</v>
      </c>
      <c r="J2327" s="937"/>
      <c r="K2327" s="907"/>
      <c r="L2327" s="907"/>
      <c r="M2327" s="908"/>
      <c r="N2327" s="932" t="s">
        <v>608</v>
      </c>
      <c r="O2327" s="912"/>
      <c r="P2327" s="912"/>
      <c r="Q2327" s="913"/>
    </row>
    <row r="2328" spans="1:17">
      <c r="A2328" s="1157"/>
      <c r="B2328" s="1130"/>
      <c r="C2328" s="1155"/>
      <c r="D2328" s="948"/>
      <c r="E2328" s="946" t="s">
        <v>608</v>
      </c>
      <c r="F2328" s="901"/>
      <c r="G2328" s="901"/>
      <c r="H2328" s="902"/>
      <c r="I2328" s="906" t="s">
        <v>608</v>
      </c>
      <c r="J2328" s="937"/>
      <c r="K2328" s="907"/>
      <c r="L2328" s="907"/>
      <c r="M2328" s="908"/>
      <c r="N2328" s="932" t="s">
        <v>608</v>
      </c>
      <c r="O2328" s="912"/>
      <c r="P2328" s="912"/>
      <c r="Q2328" s="913"/>
    </row>
    <row r="2329" spans="1:17" ht="15.75" thickBot="1">
      <c r="A2329" s="1153"/>
      <c r="B2329" s="1134"/>
      <c r="C2329" s="1155"/>
      <c r="D2329" s="972"/>
      <c r="E2329" s="947" t="s">
        <v>608</v>
      </c>
      <c r="F2329" s="904"/>
      <c r="G2329" s="904"/>
      <c r="H2329" s="905"/>
      <c r="I2329" s="909" t="s">
        <v>608</v>
      </c>
      <c r="J2329" s="938"/>
      <c r="K2329" s="910"/>
      <c r="L2329" s="910"/>
      <c r="M2329" s="911"/>
      <c r="N2329" s="933" t="s">
        <v>608</v>
      </c>
      <c r="O2329" s="914"/>
      <c r="P2329" s="914"/>
      <c r="Q2329" s="915"/>
    </row>
    <row r="2330" spans="1:17" ht="15" customHeight="1">
      <c r="A2330" s="1128">
        <v>18</v>
      </c>
      <c r="B2330" s="1133" t="s">
        <v>712</v>
      </c>
      <c r="C2330" s="1155"/>
      <c r="D2330" s="961"/>
      <c r="E2330" s="946" t="s">
        <v>608</v>
      </c>
      <c r="F2330" s="901"/>
      <c r="G2330" s="901"/>
      <c r="H2330" s="902"/>
      <c r="I2330" s="906" t="s">
        <v>608</v>
      </c>
      <c r="J2330" s="937"/>
      <c r="K2330" s="907"/>
      <c r="L2330" s="907"/>
      <c r="M2330" s="908"/>
      <c r="N2330" s="932" t="s">
        <v>608</v>
      </c>
      <c r="O2330" s="912"/>
      <c r="P2330" s="912"/>
      <c r="Q2330" s="913"/>
    </row>
    <row r="2331" spans="1:17">
      <c r="A2331" s="1157"/>
      <c r="B2331" s="1130"/>
      <c r="C2331" s="1155"/>
      <c r="D2331" s="948"/>
      <c r="E2331" s="946"/>
      <c r="F2331" s="901"/>
      <c r="G2331" s="901"/>
      <c r="H2331" s="902"/>
      <c r="I2331" s="906" t="s">
        <v>608</v>
      </c>
      <c r="J2331" s="937"/>
      <c r="K2331" s="907"/>
      <c r="L2331" s="907"/>
      <c r="M2331" s="908"/>
      <c r="N2331" s="932" t="s">
        <v>608</v>
      </c>
      <c r="O2331" s="912"/>
      <c r="P2331" s="912"/>
      <c r="Q2331" s="913"/>
    </row>
    <row r="2332" spans="1:17">
      <c r="A2332" s="1157"/>
      <c r="B2332" s="1130"/>
      <c r="C2332" s="1155"/>
      <c r="D2332" s="948"/>
      <c r="E2332" s="946" t="s">
        <v>608</v>
      </c>
      <c r="F2332" s="901"/>
      <c r="G2332" s="901"/>
      <c r="H2332" s="902"/>
      <c r="I2332" s="906" t="s">
        <v>608</v>
      </c>
      <c r="J2332" s="937"/>
      <c r="K2332" s="907"/>
      <c r="L2332" s="907"/>
      <c r="M2332" s="908"/>
      <c r="N2332" s="932" t="s">
        <v>608</v>
      </c>
      <c r="O2332" s="912"/>
      <c r="P2332" s="912"/>
      <c r="Q2332" s="913"/>
    </row>
    <row r="2333" spans="1:17">
      <c r="A2333" s="1157"/>
      <c r="B2333" s="1130"/>
      <c r="C2333" s="1155"/>
      <c r="D2333" s="948"/>
      <c r="E2333" s="946" t="s">
        <v>608</v>
      </c>
      <c r="F2333" s="901"/>
      <c r="G2333" s="901"/>
      <c r="H2333" s="902"/>
      <c r="I2333" s="906" t="s">
        <v>608</v>
      </c>
      <c r="J2333" s="937"/>
      <c r="K2333" s="907"/>
      <c r="L2333" s="907"/>
      <c r="M2333" s="908"/>
      <c r="N2333" s="932" t="s">
        <v>608</v>
      </c>
      <c r="O2333" s="912"/>
      <c r="P2333" s="912"/>
      <c r="Q2333" s="913"/>
    </row>
    <row r="2334" spans="1:17" ht="15.75" thickBot="1">
      <c r="A2334" s="1157"/>
      <c r="B2334" s="1134"/>
      <c r="C2334" s="1155"/>
      <c r="D2334" s="972"/>
      <c r="E2334" s="987" t="s">
        <v>608</v>
      </c>
      <c r="F2334" s="977"/>
      <c r="G2334" s="977"/>
      <c r="H2334" s="978"/>
      <c r="I2334" s="979" t="s">
        <v>608</v>
      </c>
      <c r="J2334" s="980"/>
      <c r="K2334" s="981"/>
      <c r="L2334" s="981"/>
      <c r="M2334" s="982"/>
      <c r="N2334" s="983" t="s">
        <v>608</v>
      </c>
      <c r="O2334" s="984"/>
      <c r="P2334" s="984"/>
      <c r="Q2334" s="985"/>
    </row>
    <row r="2335" spans="1:17" ht="15" customHeight="1">
      <c r="A2335" s="1131">
        <v>20</v>
      </c>
      <c r="B2335" s="1133" t="s">
        <v>714</v>
      </c>
      <c r="C2335" s="1155"/>
      <c r="D2335" s="961"/>
      <c r="E2335" s="962" t="s">
        <v>608</v>
      </c>
      <c r="F2335" s="963"/>
      <c r="G2335" s="963"/>
      <c r="H2335" s="964"/>
      <c r="I2335" s="965" t="s">
        <v>608</v>
      </c>
      <c r="J2335" s="966"/>
      <c r="K2335" s="967"/>
      <c r="L2335" s="967"/>
      <c r="M2335" s="968"/>
      <c r="N2335" s="969" t="s">
        <v>608</v>
      </c>
      <c r="O2335" s="970"/>
      <c r="P2335" s="970"/>
      <c r="Q2335" s="971"/>
    </row>
    <row r="2336" spans="1:17">
      <c r="A2336" s="1124"/>
      <c r="B2336" s="1130"/>
      <c r="C2336" s="1155"/>
      <c r="D2336" s="948"/>
      <c r="E2336" s="946"/>
      <c r="F2336" s="901"/>
      <c r="G2336" s="901"/>
      <c r="H2336" s="902"/>
      <c r="I2336" s="906" t="s">
        <v>608</v>
      </c>
      <c r="J2336" s="937"/>
      <c r="K2336" s="907"/>
      <c r="L2336" s="907"/>
      <c r="M2336" s="908"/>
      <c r="N2336" s="932" t="s">
        <v>608</v>
      </c>
      <c r="O2336" s="912"/>
      <c r="P2336" s="912"/>
      <c r="Q2336" s="913"/>
    </row>
    <row r="2337" spans="1:17">
      <c r="A2337" s="1124"/>
      <c r="B2337" s="1130"/>
      <c r="C2337" s="1155"/>
      <c r="D2337" s="948"/>
      <c r="E2337" s="946" t="s">
        <v>608</v>
      </c>
      <c r="F2337" s="901"/>
      <c r="G2337" s="901"/>
      <c r="H2337" s="902"/>
      <c r="I2337" s="906" t="s">
        <v>608</v>
      </c>
      <c r="J2337" s="937"/>
      <c r="K2337" s="907"/>
      <c r="L2337" s="907"/>
      <c r="M2337" s="908"/>
      <c r="N2337" s="932" t="s">
        <v>608</v>
      </c>
      <c r="O2337" s="912"/>
      <c r="P2337" s="912"/>
      <c r="Q2337" s="913"/>
    </row>
    <row r="2338" spans="1:17">
      <c r="A2338" s="1124"/>
      <c r="B2338" s="1130"/>
      <c r="C2338" s="1155"/>
      <c r="D2338" s="948"/>
      <c r="E2338" s="946" t="s">
        <v>608</v>
      </c>
      <c r="F2338" s="901"/>
      <c r="G2338" s="901"/>
      <c r="H2338" s="902"/>
      <c r="I2338" s="906" t="s">
        <v>608</v>
      </c>
      <c r="J2338" s="937"/>
      <c r="K2338" s="907"/>
      <c r="L2338" s="907"/>
      <c r="M2338" s="908"/>
      <c r="N2338" s="932" t="s">
        <v>608</v>
      </c>
      <c r="O2338" s="912"/>
      <c r="P2338" s="912"/>
      <c r="Q2338" s="913"/>
    </row>
    <row r="2339" spans="1:17" ht="15.75" thickBot="1">
      <c r="A2339" s="1132"/>
      <c r="B2339" s="1134"/>
      <c r="C2339" s="1156"/>
      <c r="D2339" s="972"/>
      <c r="E2339" s="947" t="s">
        <v>608</v>
      </c>
      <c r="F2339" s="904"/>
      <c r="G2339" s="904"/>
      <c r="H2339" s="905"/>
      <c r="I2339" s="909" t="s">
        <v>608</v>
      </c>
      <c r="J2339" s="938"/>
      <c r="K2339" s="910"/>
      <c r="L2339" s="910"/>
      <c r="M2339" s="911"/>
      <c r="N2339" s="933" t="s">
        <v>608</v>
      </c>
      <c r="O2339" s="914"/>
      <c r="P2339" s="914"/>
      <c r="Q2339" s="915"/>
    </row>
    <row r="2340" spans="1:17" ht="22.5" customHeight="1" thickBot="1">
      <c r="A2340" s="1092"/>
      <c r="B2340" s="1163" t="s">
        <v>844</v>
      </c>
      <c r="C2340" s="1164"/>
      <c r="D2340" s="1093">
        <f>SUM(D2275:D2339)</f>
        <v>0</v>
      </c>
      <c r="E2340" s="1165"/>
      <c r="F2340" s="1166"/>
      <c r="G2340" s="1166"/>
      <c r="H2340" s="1166"/>
      <c r="I2340" s="1166"/>
      <c r="J2340" s="1166"/>
      <c r="K2340" s="1166"/>
      <c r="L2340" s="1166"/>
      <c r="M2340" s="1166"/>
      <c r="N2340" s="1166"/>
      <c r="O2340" s="1166"/>
      <c r="P2340" s="1166"/>
      <c r="Q2340" s="1167"/>
    </row>
    <row r="2342" spans="1:17" ht="52.5" customHeight="1" thickBot="1">
      <c r="A2342" s="1139" t="s">
        <v>836</v>
      </c>
      <c r="B2342" s="1140"/>
      <c r="C2342" s="1141"/>
      <c r="D2342" s="1140"/>
      <c r="E2342" s="1140"/>
      <c r="F2342" s="1140"/>
      <c r="G2342" s="1140"/>
      <c r="H2342" s="1140"/>
      <c r="I2342" s="1140"/>
      <c r="J2342" s="1140"/>
      <c r="K2342" s="1140"/>
      <c r="L2342" s="1140"/>
      <c r="M2342" s="1140"/>
      <c r="N2342" s="1140"/>
      <c r="O2342" s="1140"/>
      <c r="P2342" s="1140"/>
      <c r="Q2342" s="1142"/>
    </row>
    <row r="2343" spans="1:17" ht="28.5" customHeight="1">
      <c r="A2343" s="1143" t="s">
        <v>569</v>
      </c>
      <c r="B2343" s="1145" t="s">
        <v>689</v>
      </c>
      <c r="C2343" s="1135" t="s">
        <v>607</v>
      </c>
      <c r="D2343" s="1147" t="s">
        <v>720</v>
      </c>
      <c r="E2343" s="1149" t="s">
        <v>690</v>
      </c>
      <c r="F2343" s="1150"/>
      <c r="G2343" s="1150"/>
      <c r="H2343" s="1151"/>
      <c r="I2343" s="1149" t="s">
        <v>692</v>
      </c>
      <c r="J2343" s="1152"/>
      <c r="K2343" s="1150"/>
      <c r="L2343" s="1150"/>
      <c r="M2343" s="1151"/>
      <c r="N2343" s="1152" t="s">
        <v>693</v>
      </c>
      <c r="O2343" s="1150"/>
      <c r="P2343" s="1150"/>
      <c r="Q2343" s="1151"/>
    </row>
    <row r="2344" spans="1:17" ht="90.75" customHeight="1" thickBot="1">
      <c r="A2344" s="1144"/>
      <c r="B2344" s="1146"/>
      <c r="C2344" s="1136"/>
      <c r="D2344" s="1148"/>
      <c r="E2344" s="928" t="s">
        <v>721</v>
      </c>
      <c r="F2344" s="924" t="s">
        <v>737</v>
      </c>
      <c r="G2344" s="924" t="s">
        <v>722</v>
      </c>
      <c r="H2344" s="929" t="s">
        <v>691</v>
      </c>
      <c r="I2344" s="934" t="s">
        <v>723</v>
      </c>
      <c r="J2344" s="925" t="s">
        <v>738</v>
      </c>
      <c r="K2344" s="925" t="s">
        <v>724</v>
      </c>
      <c r="L2344" s="925" t="s">
        <v>736</v>
      </c>
      <c r="M2344" s="935" t="s">
        <v>691</v>
      </c>
      <c r="N2344" s="930" t="s">
        <v>725</v>
      </c>
      <c r="O2344" s="926" t="s">
        <v>716</v>
      </c>
      <c r="P2344" s="926" t="s">
        <v>717</v>
      </c>
      <c r="Q2344" s="927" t="s">
        <v>694</v>
      </c>
    </row>
    <row r="2345" spans="1:17">
      <c r="A2345" s="1153">
        <v>1</v>
      </c>
      <c r="B2345" s="1126" t="s">
        <v>695</v>
      </c>
      <c r="C2345" s="1137" t="s">
        <v>835</v>
      </c>
      <c r="D2345" s="943"/>
      <c r="E2345" s="916" t="s">
        <v>608</v>
      </c>
      <c r="F2345" s="917"/>
      <c r="G2345" s="917"/>
      <c r="H2345" s="918">
        <f>G2345*F2345</f>
        <v>0</v>
      </c>
      <c r="I2345" s="919" t="s">
        <v>608</v>
      </c>
      <c r="J2345" s="936"/>
      <c r="K2345" s="920"/>
      <c r="L2345" s="920"/>
      <c r="M2345" s="921">
        <f>K2345*L2345</f>
        <v>0</v>
      </c>
      <c r="N2345" s="931" t="s">
        <v>608</v>
      </c>
      <c r="O2345" s="922"/>
      <c r="P2345" s="922"/>
      <c r="Q2345" s="923">
        <f>O2345*P2345</f>
        <v>0</v>
      </c>
    </row>
    <row r="2346" spans="1:17">
      <c r="A2346" s="1124"/>
      <c r="B2346" s="1126"/>
      <c r="C2346" s="1137"/>
      <c r="D2346" s="943"/>
      <c r="E2346" s="900" t="s">
        <v>608</v>
      </c>
      <c r="F2346" s="901"/>
      <c r="G2346" s="901"/>
      <c r="H2346" s="902"/>
      <c r="I2346" s="906" t="s">
        <v>608</v>
      </c>
      <c r="J2346" s="937"/>
      <c r="K2346" s="907"/>
      <c r="L2346" s="907"/>
      <c r="M2346" s="908"/>
      <c r="N2346" s="932" t="s">
        <v>608</v>
      </c>
      <c r="O2346" s="912"/>
      <c r="P2346" s="912"/>
      <c r="Q2346" s="913"/>
    </row>
    <row r="2347" spans="1:17">
      <c r="A2347" s="1124"/>
      <c r="B2347" s="1126"/>
      <c r="C2347" s="1137"/>
      <c r="D2347" s="943"/>
      <c r="E2347" s="900" t="s">
        <v>608</v>
      </c>
      <c r="F2347" s="901"/>
      <c r="G2347" s="901"/>
      <c r="H2347" s="902"/>
      <c r="I2347" s="906" t="s">
        <v>608</v>
      </c>
      <c r="J2347" s="937"/>
      <c r="K2347" s="907"/>
      <c r="L2347" s="907"/>
      <c r="M2347" s="908"/>
      <c r="N2347" s="932" t="s">
        <v>608</v>
      </c>
      <c r="O2347" s="912"/>
      <c r="P2347" s="912"/>
      <c r="Q2347" s="913"/>
    </row>
    <row r="2348" spans="1:17">
      <c r="A2348" s="1124"/>
      <c r="B2348" s="1126"/>
      <c r="C2348" s="1137"/>
      <c r="D2348" s="943"/>
      <c r="E2348" s="900" t="s">
        <v>608</v>
      </c>
      <c r="F2348" s="901"/>
      <c r="G2348" s="901"/>
      <c r="H2348" s="902"/>
      <c r="I2348" s="906" t="s">
        <v>608</v>
      </c>
      <c r="J2348" s="937"/>
      <c r="K2348" s="907"/>
      <c r="L2348" s="907"/>
      <c r="M2348" s="908"/>
      <c r="N2348" s="932" t="s">
        <v>608</v>
      </c>
      <c r="O2348" s="912"/>
      <c r="P2348" s="912"/>
      <c r="Q2348" s="913"/>
    </row>
    <row r="2349" spans="1:17" ht="15.75" thickBot="1">
      <c r="A2349" s="1124"/>
      <c r="B2349" s="1127"/>
      <c r="C2349" s="1137"/>
      <c r="D2349" s="943"/>
      <c r="E2349" s="903" t="s">
        <v>608</v>
      </c>
      <c r="F2349" s="904"/>
      <c r="G2349" s="904"/>
      <c r="H2349" s="905"/>
      <c r="I2349" s="909" t="s">
        <v>608</v>
      </c>
      <c r="J2349" s="938"/>
      <c r="K2349" s="910"/>
      <c r="L2349" s="910"/>
      <c r="M2349" s="911"/>
      <c r="N2349" s="933" t="s">
        <v>608</v>
      </c>
      <c r="O2349" s="914"/>
      <c r="P2349" s="914"/>
      <c r="Q2349" s="915"/>
    </row>
    <row r="2350" spans="1:17">
      <c r="A2350" s="1124">
        <v>2</v>
      </c>
      <c r="B2350" s="1125" t="s">
        <v>696</v>
      </c>
      <c r="C2350" s="1137"/>
      <c r="D2350" s="942"/>
      <c r="E2350" s="900" t="s">
        <v>608</v>
      </c>
      <c r="F2350" s="901"/>
      <c r="G2350" s="901"/>
      <c r="H2350" s="902"/>
      <c r="I2350" s="906" t="s">
        <v>608</v>
      </c>
      <c r="J2350" s="937"/>
      <c r="K2350" s="907"/>
      <c r="L2350" s="907"/>
      <c r="M2350" s="908"/>
      <c r="N2350" s="932" t="s">
        <v>608</v>
      </c>
      <c r="O2350" s="912"/>
      <c r="P2350" s="912"/>
      <c r="Q2350" s="913"/>
    </row>
    <row r="2351" spans="1:17">
      <c r="A2351" s="1124"/>
      <c r="B2351" s="1126"/>
      <c r="C2351" s="1137"/>
      <c r="D2351" s="943"/>
      <c r="E2351" s="900"/>
      <c r="F2351" s="901"/>
      <c r="G2351" s="901"/>
      <c r="H2351" s="902"/>
      <c r="I2351" s="906" t="s">
        <v>608</v>
      </c>
      <c r="J2351" s="937"/>
      <c r="K2351" s="907"/>
      <c r="L2351" s="907"/>
      <c r="M2351" s="908"/>
      <c r="N2351" s="932" t="s">
        <v>608</v>
      </c>
      <c r="O2351" s="912"/>
      <c r="P2351" s="912"/>
      <c r="Q2351" s="913"/>
    </row>
    <row r="2352" spans="1:17">
      <c r="A2352" s="1124"/>
      <c r="B2352" s="1126"/>
      <c r="C2352" s="1137"/>
      <c r="D2352" s="943"/>
      <c r="E2352" s="900" t="s">
        <v>608</v>
      </c>
      <c r="F2352" s="901"/>
      <c r="G2352" s="901"/>
      <c r="H2352" s="902"/>
      <c r="I2352" s="906" t="s">
        <v>608</v>
      </c>
      <c r="J2352" s="937"/>
      <c r="K2352" s="907"/>
      <c r="L2352" s="907"/>
      <c r="M2352" s="908"/>
      <c r="N2352" s="932" t="s">
        <v>608</v>
      </c>
      <c r="O2352" s="912"/>
      <c r="P2352" s="912"/>
      <c r="Q2352" s="913"/>
    </row>
    <row r="2353" spans="1:17">
      <c r="A2353" s="1124"/>
      <c r="B2353" s="1126"/>
      <c r="C2353" s="1137"/>
      <c r="D2353" s="943"/>
      <c r="E2353" s="900" t="s">
        <v>608</v>
      </c>
      <c r="F2353" s="901"/>
      <c r="G2353" s="901"/>
      <c r="H2353" s="902"/>
      <c r="I2353" s="906" t="s">
        <v>608</v>
      </c>
      <c r="J2353" s="937"/>
      <c r="K2353" s="907"/>
      <c r="L2353" s="907"/>
      <c r="M2353" s="908"/>
      <c r="N2353" s="932" t="s">
        <v>608</v>
      </c>
      <c r="O2353" s="912"/>
      <c r="P2353" s="912"/>
      <c r="Q2353" s="913"/>
    </row>
    <row r="2354" spans="1:17" ht="15.75" thickBot="1">
      <c r="A2354" s="1124"/>
      <c r="B2354" s="1127"/>
      <c r="C2354" s="1137"/>
      <c r="D2354" s="943"/>
      <c r="E2354" s="903" t="s">
        <v>608</v>
      </c>
      <c r="F2354" s="904"/>
      <c r="G2354" s="904"/>
      <c r="H2354" s="905"/>
      <c r="I2354" s="909" t="s">
        <v>608</v>
      </c>
      <c r="J2354" s="938"/>
      <c r="K2354" s="910"/>
      <c r="L2354" s="910"/>
      <c r="M2354" s="911"/>
      <c r="N2354" s="933" t="s">
        <v>608</v>
      </c>
      <c r="O2354" s="914"/>
      <c r="P2354" s="914"/>
      <c r="Q2354" s="915"/>
    </row>
    <row r="2355" spans="1:17">
      <c r="A2355" s="1124">
        <v>3</v>
      </c>
      <c r="B2355" s="1125" t="s">
        <v>697</v>
      </c>
      <c r="C2355" s="1137"/>
      <c r="D2355" s="942"/>
      <c r="E2355" s="900" t="s">
        <v>608</v>
      </c>
      <c r="F2355" s="901"/>
      <c r="G2355" s="901"/>
      <c r="H2355" s="902"/>
      <c r="I2355" s="906" t="s">
        <v>608</v>
      </c>
      <c r="J2355" s="937"/>
      <c r="K2355" s="907"/>
      <c r="L2355" s="907"/>
      <c r="M2355" s="908"/>
      <c r="N2355" s="932" t="s">
        <v>608</v>
      </c>
      <c r="O2355" s="912"/>
      <c r="P2355" s="912"/>
      <c r="Q2355" s="913"/>
    </row>
    <row r="2356" spans="1:17">
      <c r="A2356" s="1124"/>
      <c r="B2356" s="1126"/>
      <c r="C2356" s="1137"/>
      <c r="D2356" s="943"/>
      <c r="E2356" s="900" t="s">
        <v>608</v>
      </c>
      <c r="F2356" s="901"/>
      <c r="G2356" s="901"/>
      <c r="H2356" s="902"/>
      <c r="I2356" s="906" t="s">
        <v>608</v>
      </c>
      <c r="J2356" s="937"/>
      <c r="K2356" s="907"/>
      <c r="L2356" s="907"/>
      <c r="M2356" s="908"/>
      <c r="N2356" s="932" t="s">
        <v>608</v>
      </c>
      <c r="O2356" s="912"/>
      <c r="P2356" s="912"/>
      <c r="Q2356" s="913"/>
    </row>
    <row r="2357" spans="1:17">
      <c r="A2357" s="1124"/>
      <c r="B2357" s="1126"/>
      <c r="C2357" s="1137"/>
      <c r="D2357" s="943"/>
      <c r="E2357" s="900" t="s">
        <v>608</v>
      </c>
      <c r="F2357" s="901"/>
      <c r="G2357" s="901"/>
      <c r="H2357" s="902"/>
      <c r="I2357" s="906" t="s">
        <v>608</v>
      </c>
      <c r="J2357" s="937"/>
      <c r="K2357" s="907"/>
      <c r="L2357" s="907"/>
      <c r="M2357" s="908"/>
      <c r="N2357" s="932" t="s">
        <v>608</v>
      </c>
      <c r="O2357" s="912"/>
      <c r="P2357" s="912"/>
      <c r="Q2357" s="913"/>
    </row>
    <row r="2358" spans="1:17">
      <c r="A2358" s="1124"/>
      <c r="B2358" s="1126"/>
      <c r="C2358" s="1137"/>
      <c r="D2358" s="943"/>
      <c r="E2358" s="900" t="s">
        <v>608</v>
      </c>
      <c r="F2358" s="901"/>
      <c r="G2358" s="901"/>
      <c r="H2358" s="902"/>
      <c r="I2358" s="906" t="s">
        <v>608</v>
      </c>
      <c r="J2358" s="937"/>
      <c r="K2358" s="907"/>
      <c r="L2358" s="907"/>
      <c r="M2358" s="908"/>
      <c r="N2358" s="932" t="s">
        <v>608</v>
      </c>
      <c r="O2358" s="912"/>
      <c r="P2358" s="912"/>
      <c r="Q2358" s="913"/>
    </row>
    <row r="2359" spans="1:17" ht="15.75" thickBot="1">
      <c r="A2359" s="1124"/>
      <c r="B2359" s="1127"/>
      <c r="C2359" s="1137"/>
      <c r="D2359" s="943"/>
      <c r="E2359" s="903" t="s">
        <v>608</v>
      </c>
      <c r="F2359" s="904"/>
      <c r="G2359" s="904"/>
      <c r="H2359" s="905"/>
      <c r="I2359" s="909" t="s">
        <v>608</v>
      </c>
      <c r="J2359" s="938"/>
      <c r="K2359" s="910"/>
      <c r="L2359" s="910"/>
      <c r="M2359" s="911"/>
      <c r="N2359" s="933" t="s">
        <v>608</v>
      </c>
      <c r="O2359" s="914"/>
      <c r="P2359" s="914"/>
      <c r="Q2359" s="915"/>
    </row>
    <row r="2360" spans="1:17">
      <c r="A2360" s="1124">
        <v>5</v>
      </c>
      <c r="B2360" s="1125" t="s">
        <v>699</v>
      </c>
      <c r="C2360" s="1137"/>
      <c r="D2360" s="942"/>
      <c r="E2360" s="900" t="s">
        <v>608</v>
      </c>
      <c r="F2360" s="901"/>
      <c r="G2360" s="901"/>
      <c r="H2360" s="902"/>
      <c r="I2360" s="906" t="s">
        <v>608</v>
      </c>
      <c r="J2360" s="937"/>
      <c r="K2360" s="907"/>
      <c r="L2360" s="907"/>
      <c r="M2360" s="908"/>
      <c r="N2360" s="932" t="s">
        <v>608</v>
      </c>
      <c r="O2360" s="912"/>
      <c r="P2360" s="912"/>
      <c r="Q2360" s="913"/>
    </row>
    <row r="2361" spans="1:17">
      <c r="A2361" s="1124"/>
      <c r="B2361" s="1126"/>
      <c r="C2361" s="1137"/>
      <c r="D2361" s="943"/>
      <c r="E2361" s="900"/>
      <c r="F2361" s="901"/>
      <c r="G2361" s="901"/>
      <c r="H2361" s="902"/>
      <c r="I2361" s="906" t="s">
        <v>608</v>
      </c>
      <c r="J2361" s="937"/>
      <c r="K2361" s="907"/>
      <c r="L2361" s="907"/>
      <c r="M2361" s="908"/>
      <c r="N2361" s="932" t="s">
        <v>608</v>
      </c>
      <c r="O2361" s="912"/>
      <c r="P2361" s="912"/>
      <c r="Q2361" s="913"/>
    </row>
    <row r="2362" spans="1:17">
      <c r="A2362" s="1124"/>
      <c r="B2362" s="1126"/>
      <c r="C2362" s="1137"/>
      <c r="D2362" s="943"/>
      <c r="E2362" s="900" t="s">
        <v>608</v>
      </c>
      <c r="F2362" s="901"/>
      <c r="G2362" s="901"/>
      <c r="H2362" s="902"/>
      <c r="I2362" s="906" t="s">
        <v>608</v>
      </c>
      <c r="J2362" s="937"/>
      <c r="K2362" s="907"/>
      <c r="L2362" s="907"/>
      <c r="M2362" s="908"/>
      <c r="N2362" s="932" t="s">
        <v>608</v>
      </c>
      <c r="O2362" s="912"/>
      <c r="P2362" s="912"/>
      <c r="Q2362" s="913"/>
    </row>
    <row r="2363" spans="1:17">
      <c r="A2363" s="1124"/>
      <c r="B2363" s="1126"/>
      <c r="C2363" s="1137"/>
      <c r="D2363" s="943"/>
      <c r="E2363" s="900" t="s">
        <v>608</v>
      </c>
      <c r="F2363" s="901"/>
      <c r="G2363" s="901"/>
      <c r="H2363" s="902"/>
      <c r="I2363" s="906" t="s">
        <v>608</v>
      </c>
      <c r="J2363" s="937"/>
      <c r="K2363" s="907"/>
      <c r="L2363" s="907"/>
      <c r="M2363" s="908"/>
      <c r="N2363" s="932" t="s">
        <v>608</v>
      </c>
      <c r="O2363" s="912"/>
      <c r="P2363" s="912"/>
      <c r="Q2363" s="913"/>
    </row>
    <row r="2364" spans="1:17" ht="15.75" thickBot="1">
      <c r="A2364" s="1124"/>
      <c r="B2364" s="1127"/>
      <c r="C2364" s="1137"/>
      <c r="D2364" s="943"/>
      <c r="E2364" s="903" t="s">
        <v>608</v>
      </c>
      <c r="F2364" s="904"/>
      <c r="G2364" s="904"/>
      <c r="H2364" s="905"/>
      <c r="I2364" s="909" t="s">
        <v>608</v>
      </c>
      <c r="J2364" s="938"/>
      <c r="K2364" s="910"/>
      <c r="L2364" s="910"/>
      <c r="M2364" s="911"/>
      <c r="N2364" s="933" t="s">
        <v>608</v>
      </c>
      <c r="O2364" s="914"/>
      <c r="P2364" s="914"/>
      <c r="Q2364" s="915"/>
    </row>
    <row r="2365" spans="1:17">
      <c r="A2365" s="1124">
        <v>6</v>
      </c>
      <c r="B2365" s="1125" t="s">
        <v>700</v>
      </c>
      <c r="C2365" s="1137"/>
      <c r="D2365" s="942"/>
      <c r="E2365" s="900" t="s">
        <v>608</v>
      </c>
      <c r="F2365" s="901"/>
      <c r="G2365" s="901"/>
      <c r="H2365" s="902"/>
      <c r="I2365" s="906" t="s">
        <v>608</v>
      </c>
      <c r="J2365" s="937"/>
      <c r="K2365" s="907"/>
      <c r="L2365" s="907"/>
      <c r="M2365" s="908"/>
      <c r="N2365" s="932" t="s">
        <v>608</v>
      </c>
      <c r="O2365" s="912"/>
      <c r="P2365" s="912"/>
      <c r="Q2365" s="913"/>
    </row>
    <row r="2366" spans="1:17">
      <c r="A2366" s="1124"/>
      <c r="B2366" s="1126"/>
      <c r="C2366" s="1137"/>
      <c r="D2366" s="943"/>
      <c r="E2366" s="900"/>
      <c r="F2366" s="901"/>
      <c r="G2366" s="901"/>
      <c r="H2366" s="902"/>
      <c r="I2366" s="906" t="s">
        <v>608</v>
      </c>
      <c r="J2366" s="937"/>
      <c r="K2366" s="907"/>
      <c r="L2366" s="907"/>
      <c r="M2366" s="908"/>
      <c r="N2366" s="932" t="s">
        <v>608</v>
      </c>
      <c r="O2366" s="912"/>
      <c r="P2366" s="912"/>
      <c r="Q2366" s="913"/>
    </row>
    <row r="2367" spans="1:17">
      <c r="A2367" s="1124"/>
      <c r="B2367" s="1126"/>
      <c r="C2367" s="1137"/>
      <c r="D2367" s="943"/>
      <c r="E2367" s="900" t="s">
        <v>608</v>
      </c>
      <c r="F2367" s="901"/>
      <c r="G2367" s="901"/>
      <c r="H2367" s="902"/>
      <c r="I2367" s="906" t="s">
        <v>608</v>
      </c>
      <c r="J2367" s="937"/>
      <c r="K2367" s="907"/>
      <c r="L2367" s="907"/>
      <c r="M2367" s="908"/>
      <c r="N2367" s="932" t="s">
        <v>608</v>
      </c>
      <c r="O2367" s="912"/>
      <c r="P2367" s="912"/>
      <c r="Q2367" s="913"/>
    </row>
    <row r="2368" spans="1:17">
      <c r="A2368" s="1124"/>
      <c r="B2368" s="1126"/>
      <c r="C2368" s="1137"/>
      <c r="D2368" s="943"/>
      <c r="E2368" s="900" t="s">
        <v>608</v>
      </c>
      <c r="F2368" s="901"/>
      <c r="G2368" s="901"/>
      <c r="H2368" s="902"/>
      <c r="I2368" s="906" t="s">
        <v>608</v>
      </c>
      <c r="J2368" s="937"/>
      <c r="K2368" s="907"/>
      <c r="L2368" s="907"/>
      <c r="M2368" s="908"/>
      <c r="N2368" s="932" t="s">
        <v>608</v>
      </c>
      <c r="O2368" s="912"/>
      <c r="P2368" s="912"/>
      <c r="Q2368" s="913"/>
    </row>
    <row r="2369" spans="1:17" ht="15.75" thickBot="1">
      <c r="A2369" s="1124"/>
      <c r="B2369" s="1127"/>
      <c r="C2369" s="1137"/>
      <c r="D2369" s="943"/>
      <c r="E2369" s="903" t="s">
        <v>608</v>
      </c>
      <c r="F2369" s="904"/>
      <c r="G2369" s="904"/>
      <c r="H2369" s="905"/>
      <c r="I2369" s="909" t="s">
        <v>608</v>
      </c>
      <c r="J2369" s="938"/>
      <c r="K2369" s="910"/>
      <c r="L2369" s="910"/>
      <c r="M2369" s="911"/>
      <c r="N2369" s="933" t="s">
        <v>608</v>
      </c>
      <c r="O2369" s="914"/>
      <c r="P2369" s="914"/>
      <c r="Q2369" s="915"/>
    </row>
    <row r="2370" spans="1:17">
      <c r="A2370" s="1124">
        <v>7</v>
      </c>
      <c r="B2370" s="1125" t="s">
        <v>701</v>
      </c>
      <c r="C2370" s="1137"/>
      <c r="D2370" s="942"/>
      <c r="E2370" s="900" t="s">
        <v>608</v>
      </c>
      <c r="F2370" s="901"/>
      <c r="G2370" s="901"/>
      <c r="H2370" s="902"/>
      <c r="I2370" s="906" t="s">
        <v>608</v>
      </c>
      <c r="J2370" s="937"/>
      <c r="K2370" s="907"/>
      <c r="L2370" s="907"/>
      <c r="M2370" s="908"/>
      <c r="N2370" s="932" t="s">
        <v>608</v>
      </c>
      <c r="O2370" s="912"/>
      <c r="P2370" s="912"/>
      <c r="Q2370" s="913"/>
    </row>
    <row r="2371" spans="1:17">
      <c r="A2371" s="1124"/>
      <c r="B2371" s="1126"/>
      <c r="C2371" s="1137"/>
      <c r="D2371" s="943"/>
      <c r="E2371" s="900"/>
      <c r="F2371" s="901"/>
      <c r="G2371" s="901"/>
      <c r="H2371" s="902"/>
      <c r="I2371" s="906" t="s">
        <v>608</v>
      </c>
      <c r="J2371" s="937"/>
      <c r="K2371" s="907"/>
      <c r="L2371" s="907"/>
      <c r="M2371" s="908"/>
      <c r="N2371" s="932" t="s">
        <v>608</v>
      </c>
      <c r="O2371" s="912"/>
      <c r="P2371" s="912"/>
      <c r="Q2371" s="913"/>
    </row>
    <row r="2372" spans="1:17">
      <c r="A2372" s="1124"/>
      <c r="B2372" s="1126"/>
      <c r="C2372" s="1137"/>
      <c r="D2372" s="943"/>
      <c r="E2372" s="900" t="s">
        <v>608</v>
      </c>
      <c r="F2372" s="901"/>
      <c r="G2372" s="901"/>
      <c r="H2372" s="902"/>
      <c r="I2372" s="906" t="s">
        <v>608</v>
      </c>
      <c r="J2372" s="937"/>
      <c r="K2372" s="907"/>
      <c r="L2372" s="907"/>
      <c r="M2372" s="908"/>
      <c r="N2372" s="932" t="s">
        <v>608</v>
      </c>
      <c r="O2372" s="912"/>
      <c r="P2372" s="912"/>
      <c r="Q2372" s="913"/>
    </row>
    <row r="2373" spans="1:17">
      <c r="A2373" s="1124"/>
      <c r="B2373" s="1126"/>
      <c r="C2373" s="1137"/>
      <c r="D2373" s="943"/>
      <c r="E2373" s="900" t="s">
        <v>608</v>
      </c>
      <c r="F2373" s="901"/>
      <c r="G2373" s="901"/>
      <c r="H2373" s="902"/>
      <c r="I2373" s="906" t="s">
        <v>608</v>
      </c>
      <c r="J2373" s="937"/>
      <c r="K2373" s="907"/>
      <c r="L2373" s="907"/>
      <c r="M2373" s="908"/>
      <c r="N2373" s="932" t="s">
        <v>608</v>
      </c>
      <c r="O2373" s="912"/>
      <c r="P2373" s="912"/>
      <c r="Q2373" s="913"/>
    </row>
    <row r="2374" spans="1:17" ht="15.75" thickBot="1">
      <c r="A2374" s="1124"/>
      <c r="B2374" s="1127"/>
      <c r="C2374" s="1137"/>
      <c r="D2374" s="943"/>
      <c r="E2374" s="903" t="s">
        <v>608</v>
      </c>
      <c r="F2374" s="904"/>
      <c r="G2374" s="904"/>
      <c r="H2374" s="905"/>
      <c r="I2374" s="909" t="s">
        <v>608</v>
      </c>
      <c r="J2374" s="938"/>
      <c r="K2374" s="910"/>
      <c r="L2374" s="910"/>
      <c r="M2374" s="911"/>
      <c r="N2374" s="933" t="s">
        <v>608</v>
      </c>
      <c r="O2374" s="914"/>
      <c r="P2374" s="914"/>
      <c r="Q2374" s="915"/>
    </row>
    <row r="2375" spans="1:17">
      <c r="A2375" s="1124">
        <v>8</v>
      </c>
      <c r="B2375" s="1129" t="s">
        <v>702</v>
      </c>
      <c r="C2375" s="1137"/>
      <c r="D2375" s="939"/>
      <c r="E2375" s="900" t="s">
        <v>608</v>
      </c>
      <c r="F2375" s="901"/>
      <c r="G2375" s="901"/>
      <c r="H2375" s="902"/>
      <c r="I2375" s="906" t="s">
        <v>608</v>
      </c>
      <c r="J2375" s="937"/>
      <c r="K2375" s="907"/>
      <c r="L2375" s="907"/>
      <c r="M2375" s="908"/>
      <c r="N2375" s="932" t="s">
        <v>608</v>
      </c>
      <c r="O2375" s="912"/>
      <c r="P2375" s="912"/>
      <c r="Q2375" s="913"/>
    </row>
    <row r="2376" spans="1:17">
      <c r="A2376" s="1124"/>
      <c r="B2376" s="1130"/>
      <c r="C2376" s="1137"/>
      <c r="D2376" s="940"/>
      <c r="E2376" s="900" t="s">
        <v>608</v>
      </c>
      <c r="F2376" s="901"/>
      <c r="G2376" s="901"/>
      <c r="H2376" s="902"/>
      <c r="I2376" s="906" t="s">
        <v>608</v>
      </c>
      <c r="J2376" s="937"/>
      <c r="K2376" s="907"/>
      <c r="L2376" s="907"/>
      <c r="M2376" s="908"/>
      <c r="N2376" s="932" t="s">
        <v>608</v>
      </c>
      <c r="O2376" s="912"/>
      <c r="P2376" s="912"/>
      <c r="Q2376" s="913"/>
    </row>
    <row r="2377" spans="1:17">
      <c r="A2377" s="1124"/>
      <c r="B2377" s="1130"/>
      <c r="C2377" s="1137"/>
      <c r="D2377" s="940"/>
      <c r="E2377" s="900" t="s">
        <v>608</v>
      </c>
      <c r="F2377" s="901"/>
      <c r="G2377" s="901"/>
      <c r="H2377" s="902"/>
      <c r="I2377" s="906" t="s">
        <v>608</v>
      </c>
      <c r="J2377" s="937"/>
      <c r="K2377" s="907"/>
      <c r="L2377" s="907"/>
      <c r="M2377" s="908"/>
      <c r="N2377" s="932" t="s">
        <v>608</v>
      </c>
      <c r="O2377" s="912"/>
      <c r="P2377" s="912"/>
      <c r="Q2377" s="913"/>
    </row>
    <row r="2378" spans="1:17">
      <c r="A2378" s="1124"/>
      <c r="B2378" s="1130"/>
      <c r="C2378" s="1137"/>
      <c r="D2378" s="940"/>
      <c r="E2378" s="900" t="s">
        <v>608</v>
      </c>
      <c r="F2378" s="901"/>
      <c r="G2378" s="901"/>
      <c r="H2378" s="902"/>
      <c r="I2378" s="906" t="s">
        <v>608</v>
      </c>
      <c r="J2378" s="937"/>
      <c r="K2378" s="907"/>
      <c r="L2378" s="907"/>
      <c r="M2378" s="908"/>
      <c r="N2378" s="932" t="s">
        <v>608</v>
      </c>
      <c r="O2378" s="912"/>
      <c r="P2378" s="912"/>
      <c r="Q2378" s="913"/>
    </row>
    <row r="2379" spans="1:17" ht="15.75" thickBot="1">
      <c r="A2379" s="1128"/>
      <c r="B2379" s="1130"/>
      <c r="C2379" s="1137"/>
      <c r="D2379" s="940"/>
      <c r="E2379" s="976" t="s">
        <v>608</v>
      </c>
      <c r="F2379" s="977"/>
      <c r="G2379" s="977"/>
      <c r="H2379" s="978"/>
      <c r="I2379" s="979" t="s">
        <v>608</v>
      </c>
      <c r="J2379" s="980"/>
      <c r="K2379" s="981"/>
      <c r="L2379" s="981"/>
      <c r="M2379" s="982"/>
      <c r="N2379" s="983" t="s">
        <v>608</v>
      </c>
      <c r="O2379" s="984"/>
      <c r="P2379" s="984"/>
      <c r="Q2379" s="985"/>
    </row>
    <row r="2380" spans="1:17">
      <c r="A2380" s="1131">
        <v>20</v>
      </c>
      <c r="B2380" s="1133" t="s">
        <v>714</v>
      </c>
      <c r="C2380" s="1137"/>
      <c r="D2380" s="986"/>
      <c r="E2380" s="975" t="s">
        <v>608</v>
      </c>
      <c r="F2380" s="963"/>
      <c r="G2380" s="963"/>
      <c r="H2380" s="964"/>
      <c r="I2380" s="965" t="s">
        <v>608</v>
      </c>
      <c r="J2380" s="966"/>
      <c r="K2380" s="967"/>
      <c r="L2380" s="967"/>
      <c r="M2380" s="968"/>
      <c r="N2380" s="969" t="s">
        <v>608</v>
      </c>
      <c r="O2380" s="970"/>
      <c r="P2380" s="970"/>
      <c r="Q2380" s="971"/>
    </row>
    <row r="2381" spans="1:17">
      <c r="A2381" s="1124"/>
      <c r="B2381" s="1130"/>
      <c r="C2381" s="1137"/>
      <c r="D2381" s="940"/>
      <c r="E2381" s="900"/>
      <c r="F2381" s="901"/>
      <c r="G2381" s="901"/>
      <c r="H2381" s="902"/>
      <c r="I2381" s="906" t="s">
        <v>608</v>
      </c>
      <c r="J2381" s="937"/>
      <c r="K2381" s="907"/>
      <c r="L2381" s="907"/>
      <c r="M2381" s="908"/>
      <c r="N2381" s="932" t="s">
        <v>608</v>
      </c>
      <c r="O2381" s="912"/>
      <c r="P2381" s="912"/>
      <c r="Q2381" s="913"/>
    </row>
    <row r="2382" spans="1:17">
      <c r="A2382" s="1124"/>
      <c r="B2382" s="1130"/>
      <c r="C2382" s="1137"/>
      <c r="D2382" s="940"/>
      <c r="E2382" s="900" t="s">
        <v>608</v>
      </c>
      <c r="F2382" s="901"/>
      <c r="G2382" s="901"/>
      <c r="H2382" s="902"/>
      <c r="I2382" s="906" t="s">
        <v>608</v>
      </c>
      <c r="J2382" s="937"/>
      <c r="K2382" s="907"/>
      <c r="L2382" s="907"/>
      <c r="M2382" s="908"/>
      <c r="N2382" s="932" t="s">
        <v>608</v>
      </c>
      <c r="O2382" s="912"/>
      <c r="P2382" s="912"/>
      <c r="Q2382" s="913"/>
    </row>
    <row r="2383" spans="1:17">
      <c r="A2383" s="1124"/>
      <c r="B2383" s="1130"/>
      <c r="C2383" s="1137"/>
      <c r="D2383" s="940"/>
      <c r="E2383" s="900" t="s">
        <v>608</v>
      </c>
      <c r="F2383" s="901"/>
      <c r="G2383" s="901"/>
      <c r="H2383" s="902"/>
      <c r="I2383" s="906" t="s">
        <v>608</v>
      </c>
      <c r="J2383" s="937"/>
      <c r="K2383" s="907"/>
      <c r="L2383" s="907"/>
      <c r="M2383" s="908"/>
      <c r="N2383" s="932" t="s">
        <v>608</v>
      </c>
      <c r="O2383" s="912"/>
      <c r="P2383" s="912"/>
      <c r="Q2383" s="913"/>
    </row>
    <row r="2384" spans="1:17" ht="15.75" thickBot="1">
      <c r="A2384" s="1132"/>
      <c r="B2384" s="1134"/>
      <c r="C2384" s="1138"/>
      <c r="D2384" s="941"/>
      <c r="E2384" s="903" t="s">
        <v>608</v>
      </c>
      <c r="F2384" s="904"/>
      <c r="G2384" s="904"/>
      <c r="H2384" s="905"/>
      <c r="I2384" s="909" t="s">
        <v>608</v>
      </c>
      <c r="J2384" s="938"/>
      <c r="K2384" s="910"/>
      <c r="L2384" s="910"/>
      <c r="M2384" s="911"/>
      <c r="N2384" s="933" t="s">
        <v>608</v>
      </c>
      <c r="O2384" s="914"/>
      <c r="P2384" s="914"/>
      <c r="Q2384" s="915"/>
    </row>
    <row r="2385" spans="1:17" ht="22.5" customHeight="1" thickBot="1">
      <c r="A2385" s="1092"/>
      <c r="B2385" s="1163" t="s">
        <v>844</v>
      </c>
      <c r="C2385" s="1164"/>
      <c r="D2385" s="1093">
        <f>SUM(D2345:D2384)</f>
        <v>0</v>
      </c>
      <c r="E2385" s="1165"/>
      <c r="F2385" s="1166"/>
      <c r="G2385" s="1166"/>
      <c r="H2385" s="1166"/>
      <c r="I2385" s="1166"/>
      <c r="J2385" s="1166"/>
      <c r="K2385" s="1166"/>
      <c r="L2385" s="1166"/>
      <c r="M2385" s="1166"/>
      <c r="N2385" s="1166"/>
      <c r="O2385" s="1166"/>
      <c r="P2385" s="1166"/>
      <c r="Q2385" s="1167"/>
    </row>
    <row r="2387" spans="1:17" ht="52.5" customHeight="1" thickBot="1">
      <c r="A2387" s="1139" t="s">
        <v>837</v>
      </c>
      <c r="B2387" s="1140"/>
      <c r="C2387" s="1141"/>
      <c r="D2387" s="1140"/>
      <c r="E2387" s="1140"/>
      <c r="F2387" s="1140"/>
      <c r="G2387" s="1140"/>
      <c r="H2387" s="1140"/>
      <c r="I2387" s="1140"/>
      <c r="J2387" s="1140"/>
      <c r="K2387" s="1140"/>
      <c r="L2387" s="1140"/>
      <c r="M2387" s="1140"/>
      <c r="N2387" s="1140"/>
      <c r="O2387" s="1140"/>
      <c r="P2387" s="1140"/>
      <c r="Q2387" s="1142"/>
    </row>
    <row r="2388" spans="1:17" ht="28.5" customHeight="1">
      <c r="A2388" s="1143" t="s">
        <v>569</v>
      </c>
      <c r="B2388" s="1145" t="s">
        <v>689</v>
      </c>
      <c r="C2388" s="1135" t="s">
        <v>607</v>
      </c>
      <c r="D2388" s="1147" t="s">
        <v>720</v>
      </c>
      <c r="E2388" s="1149" t="s">
        <v>690</v>
      </c>
      <c r="F2388" s="1150"/>
      <c r="G2388" s="1150"/>
      <c r="H2388" s="1151"/>
      <c r="I2388" s="1149" t="s">
        <v>692</v>
      </c>
      <c r="J2388" s="1152"/>
      <c r="K2388" s="1150"/>
      <c r="L2388" s="1150"/>
      <c r="M2388" s="1151"/>
      <c r="N2388" s="1152" t="s">
        <v>693</v>
      </c>
      <c r="O2388" s="1150"/>
      <c r="P2388" s="1150"/>
      <c r="Q2388" s="1151"/>
    </row>
    <row r="2389" spans="1:17" ht="90.75" customHeight="1" thickBot="1">
      <c r="A2389" s="1144"/>
      <c r="B2389" s="1146"/>
      <c r="C2389" s="1136"/>
      <c r="D2389" s="1148"/>
      <c r="E2389" s="928" t="s">
        <v>721</v>
      </c>
      <c r="F2389" s="924" t="s">
        <v>737</v>
      </c>
      <c r="G2389" s="924" t="s">
        <v>722</v>
      </c>
      <c r="H2389" s="929" t="s">
        <v>691</v>
      </c>
      <c r="I2389" s="934" t="s">
        <v>723</v>
      </c>
      <c r="J2389" s="925" t="s">
        <v>738</v>
      </c>
      <c r="K2389" s="925" t="s">
        <v>724</v>
      </c>
      <c r="L2389" s="925" t="s">
        <v>736</v>
      </c>
      <c r="M2389" s="935" t="s">
        <v>691</v>
      </c>
      <c r="N2389" s="930" t="s">
        <v>725</v>
      </c>
      <c r="O2389" s="926" t="s">
        <v>716</v>
      </c>
      <c r="P2389" s="926" t="s">
        <v>717</v>
      </c>
      <c r="Q2389" s="927" t="s">
        <v>694</v>
      </c>
    </row>
    <row r="2390" spans="1:17">
      <c r="A2390" s="1153">
        <v>1</v>
      </c>
      <c r="B2390" s="1126" t="s">
        <v>695</v>
      </c>
      <c r="C2390" s="1137" t="s">
        <v>838</v>
      </c>
      <c r="D2390" s="1033"/>
      <c r="E2390" s="916" t="s">
        <v>608</v>
      </c>
      <c r="F2390" s="917"/>
      <c r="G2390" s="917"/>
      <c r="H2390" s="918">
        <f>G2390*F2390</f>
        <v>0</v>
      </c>
      <c r="I2390" s="919" t="s">
        <v>608</v>
      </c>
      <c r="J2390" s="936"/>
      <c r="K2390" s="920"/>
      <c r="L2390" s="920"/>
      <c r="M2390" s="921">
        <f>K2390*L2390</f>
        <v>0</v>
      </c>
      <c r="N2390" s="931" t="s">
        <v>608</v>
      </c>
      <c r="O2390" s="922"/>
      <c r="P2390" s="922"/>
      <c r="Q2390" s="923">
        <f>O2390*P2390</f>
        <v>0</v>
      </c>
    </row>
    <row r="2391" spans="1:17">
      <c r="A2391" s="1124"/>
      <c r="B2391" s="1126"/>
      <c r="C2391" s="1137"/>
      <c r="D2391" s="1033"/>
      <c r="E2391" s="900" t="s">
        <v>608</v>
      </c>
      <c r="F2391" s="901"/>
      <c r="G2391" s="901"/>
      <c r="H2391" s="902"/>
      <c r="I2391" s="906" t="s">
        <v>608</v>
      </c>
      <c r="J2391" s="937"/>
      <c r="K2391" s="907"/>
      <c r="L2391" s="907"/>
      <c r="M2391" s="908"/>
      <c r="N2391" s="932" t="s">
        <v>608</v>
      </c>
      <c r="O2391" s="912"/>
      <c r="P2391" s="912"/>
      <c r="Q2391" s="913"/>
    </row>
    <row r="2392" spans="1:17">
      <c r="A2392" s="1124"/>
      <c r="B2392" s="1126"/>
      <c r="C2392" s="1137"/>
      <c r="D2392" s="1033"/>
      <c r="E2392" s="900" t="s">
        <v>608</v>
      </c>
      <c r="F2392" s="901"/>
      <c r="G2392" s="901"/>
      <c r="H2392" s="902"/>
      <c r="I2392" s="906" t="s">
        <v>608</v>
      </c>
      <c r="J2392" s="937"/>
      <c r="K2392" s="907"/>
      <c r="L2392" s="907"/>
      <c r="M2392" s="908"/>
      <c r="N2392" s="932" t="s">
        <v>608</v>
      </c>
      <c r="O2392" s="912"/>
      <c r="P2392" s="912"/>
      <c r="Q2392" s="913"/>
    </row>
    <row r="2393" spans="1:17">
      <c r="A2393" s="1124"/>
      <c r="B2393" s="1126"/>
      <c r="C2393" s="1137"/>
      <c r="D2393" s="1033"/>
      <c r="E2393" s="900" t="s">
        <v>608</v>
      </c>
      <c r="F2393" s="901"/>
      <c r="G2393" s="901"/>
      <c r="H2393" s="902"/>
      <c r="I2393" s="906" t="s">
        <v>608</v>
      </c>
      <c r="J2393" s="937"/>
      <c r="K2393" s="907"/>
      <c r="L2393" s="907"/>
      <c r="M2393" s="908"/>
      <c r="N2393" s="932" t="s">
        <v>608</v>
      </c>
      <c r="O2393" s="912"/>
      <c r="P2393" s="912"/>
      <c r="Q2393" s="913"/>
    </row>
    <row r="2394" spans="1:17" ht="15.75" thickBot="1">
      <c r="A2394" s="1124"/>
      <c r="B2394" s="1127"/>
      <c r="C2394" s="1137"/>
      <c r="D2394" s="1033"/>
      <c r="E2394" s="903" t="s">
        <v>608</v>
      </c>
      <c r="F2394" s="904"/>
      <c r="G2394" s="904"/>
      <c r="H2394" s="905"/>
      <c r="I2394" s="909" t="s">
        <v>608</v>
      </c>
      <c r="J2394" s="938"/>
      <c r="K2394" s="910"/>
      <c r="L2394" s="910"/>
      <c r="M2394" s="911"/>
      <c r="N2394" s="933" t="s">
        <v>608</v>
      </c>
      <c r="O2394" s="914"/>
      <c r="P2394" s="914"/>
      <c r="Q2394" s="915"/>
    </row>
    <row r="2395" spans="1:17">
      <c r="A2395" s="1124">
        <v>2</v>
      </c>
      <c r="B2395" s="1125" t="s">
        <v>696</v>
      </c>
      <c r="C2395" s="1137"/>
      <c r="D2395" s="1032"/>
      <c r="E2395" s="900" t="s">
        <v>608</v>
      </c>
      <c r="F2395" s="901"/>
      <c r="G2395" s="901"/>
      <c r="H2395" s="902"/>
      <c r="I2395" s="906" t="s">
        <v>608</v>
      </c>
      <c r="J2395" s="937"/>
      <c r="K2395" s="907"/>
      <c r="L2395" s="907"/>
      <c r="M2395" s="908"/>
      <c r="N2395" s="932" t="s">
        <v>608</v>
      </c>
      <c r="O2395" s="912"/>
      <c r="P2395" s="912"/>
      <c r="Q2395" s="913"/>
    </row>
    <row r="2396" spans="1:17">
      <c r="A2396" s="1124"/>
      <c r="B2396" s="1126"/>
      <c r="C2396" s="1137"/>
      <c r="D2396" s="1033"/>
      <c r="E2396" s="900"/>
      <c r="F2396" s="901"/>
      <c r="G2396" s="901"/>
      <c r="H2396" s="902"/>
      <c r="I2396" s="906" t="s">
        <v>608</v>
      </c>
      <c r="J2396" s="937"/>
      <c r="K2396" s="907"/>
      <c r="L2396" s="907"/>
      <c r="M2396" s="908"/>
      <c r="N2396" s="932" t="s">
        <v>608</v>
      </c>
      <c r="O2396" s="912"/>
      <c r="P2396" s="912"/>
      <c r="Q2396" s="913"/>
    </row>
    <row r="2397" spans="1:17">
      <c r="A2397" s="1124"/>
      <c r="B2397" s="1126"/>
      <c r="C2397" s="1137"/>
      <c r="D2397" s="1033"/>
      <c r="E2397" s="900" t="s">
        <v>608</v>
      </c>
      <c r="F2397" s="901"/>
      <c r="G2397" s="901"/>
      <c r="H2397" s="902"/>
      <c r="I2397" s="906" t="s">
        <v>608</v>
      </c>
      <c r="J2397" s="937"/>
      <c r="K2397" s="907"/>
      <c r="L2397" s="907"/>
      <c r="M2397" s="908"/>
      <c r="N2397" s="932" t="s">
        <v>608</v>
      </c>
      <c r="O2397" s="912"/>
      <c r="P2397" s="912"/>
      <c r="Q2397" s="913"/>
    </row>
    <row r="2398" spans="1:17">
      <c r="A2398" s="1124"/>
      <c r="B2398" s="1126"/>
      <c r="C2398" s="1137"/>
      <c r="D2398" s="1033"/>
      <c r="E2398" s="900" t="s">
        <v>608</v>
      </c>
      <c r="F2398" s="901"/>
      <c r="G2398" s="901"/>
      <c r="H2398" s="902"/>
      <c r="I2398" s="906" t="s">
        <v>608</v>
      </c>
      <c r="J2398" s="937"/>
      <c r="K2398" s="907"/>
      <c r="L2398" s="907"/>
      <c r="M2398" s="908"/>
      <c r="N2398" s="932" t="s">
        <v>608</v>
      </c>
      <c r="O2398" s="912"/>
      <c r="P2398" s="912"/>
      <c r="Q2398" s="913"/>
    </row>
    <row r="2399" spans="1:17" ht="15.75" thickBot="1">
      <c r="A2399" s="1124"/>
      <c r="B2399" s="1127"/>
      <c r="C2399" s="1137"/>
      <c r="D2399" s="1033"/>
      <c r="E2399" s="903" t="s">
        <v>608</v>
      </c>
      <c r="F2399" s="904"/>
      <c r="G2399" s="904"/>
      <c r="H2399" s="905"/>
      <c r="I2399" s="909" t="s">
        <v>608</v>
      </c>
      <c r="J2399" s="938"/>
      <c r="K2399" s="910"/>
      <c r="L2399" s="910"/>
      <c r="M2399" s="911"/>
      <c r="N2399" s="933" t="s">
        <v>608</v>
      </c>
      <c r="O2399" s="914"/>
      <c r="P2399" s="914"/>
      <c r="Q2399" s="915"/>
    </row>
    <row r="2400" spans="1:17">
      <c r="A2400" s="1124">
        <v>3</v>
      </c>
      <c r="B2400" s="1125" t="s">
        <v>697</v>
      </c>
      <c r="C2400" s="1137"/>
      <c r="D2400" s="1032"/>
      <c r="E2400" s="900" t="s">
        <v>608</v>
      </c>
      <c r="F2400" s="901"/>
      <c r="G2400" s="901"/>
      <c r="H2400" s="902"/>
      <c r="I2400" s="906" t="s">
        <v>608</v>
      </c>
      <c r="J2400" s="937"/>
      <c r="K2400" s="907"/>
      <c r="L2400" s="907"/>
      <c r="M2400" s="908"/>
      <c r="N2400" s="932" t="s">
        <v>608</v>
      </c>
      <c r="O2400" s="912"/>
      <c r="P2400" s="912"/>
      <c r="Q2400" s="913"/>
    </row>
    <row r="2401" spans="1:17">
      <c r="A2401" s="1124"/>
      <c r="B2401" s="1126"/>
      <c r="C2401" s="1137"/>
      <c r="D2401" s="1033"/>
      <c r="E2401" s="900" t="s">
        <v>608</v>
      </c>
      <c r="F2401" s="901"/>
      <c r="G2401" s="901"/>
      <c r="H2401" s="902"/>
      <c r="I2401" s="906" t="s">
        <v>608</v>
      </c>
      <c r="J2401" s="937"/>
      <c r="K2401" s="907"/>
      <c r="L2401" s="907"/>
      <c r="M2401" s="908"/>
      <c r="N2401" s="932" t="s">
        <v>608</v>
      </c>
      <c r="O2401" s="912"/>
      <c r="P2401" s="912"/>
      <c r="Q2401" s="913"/>
    </row>
    <row r="2402" spans="1:17">
      <c r="A2402" s="1124"/>
      <c r="B2402" s="1126"/>
      <c r="C2402" s="1137"/>
      <c r="D2402" s="1033"/>
      <c r="E2402" s="900" t="s">
        <v>608</v>
      </c>
      <c r="F2402" s="901"/>
      <c r="G2402" s="901"/>
      <c r="H2402" s="902"/>
      <c r="I2402" s="906" t="s">
        <v>608</v>
      </c>
      <c r="J2402" s="937"/>
      <c r="K2402" s="907"/>
      <c r="L2402" s="907"/>
      <c r="M2402" s="908"/>
      <c r="N2402" s="932" t="s">
        <v>608</v>
      </c>
      <c r="O2402" s="912"/>
      <c r="P2402" s="912"/>
      <c r="Q2402" s="913"/>
    </row>
    <row r="2403" spans="1:17">
      <c r="A2403" s="1124"/>
      <c r="B2403" s="1126"/>
      <c r="C2403" s="1137"/>
      <c r="D2403" s="1033"/>
      <c r="E2403" s="900" t="s">
        <v>608</v>
      </c>
      <c r="F2403" s="901"/>
      <c r="G2403" s="901"/>
      <c r="H2403" s="902"/>
      <c r="I2403" s="906" t="s">
        <v>608</v>
      </c>
      <c r="J2403" s="937"/>
      <c r="K2403" s="907"/>
      <c r="L2403" s="907"/>
      <c r="M2403" s="908"/>
      <c r="N2403" s="932" t="s">
        <v>608</v>
      </c>
      <c r="O2403" s="912"/>
      <c r="P2403" s="912"/>
      <c r="Q2403" s="913"/>
    </row>
    <row r="2404" spans="1:17" ht="15.75" thickBot="1">
      <c r="A2404" s="1124"/>
      <c r="B2404" s="1127"/>
      <c r="C2404" s="1137"/>
      <c r="D2404" s="1033"/>
      <c r="E2404" s="903" t="s">
        <v>608</v>
      </c>
      <c r="F2404" s="904"/>
      <c r="G2404" s="904"/>
      <c r="H2404" s="905"/>
      <c r="I2404" s="909" t="s">
        <v>608</v>
      </c>
      <c r="J2404" s="938"/>
      <c r="K2404" s="910"/>
      <c r="L2404" s="910"/>
      <c r="M2404" s="911"/>
      <c r="N2404" s="933" t="s">
        <v>608</v>
      </c>
      <c r="O2404" s="914"/>
      <c r="P2404" s="914"/>
      <c r="Q2404" s="915"/>
    </row>
    <row r="2405" spans="1:17">
      <c r="A2405" s="1124">
        <v>5</v>
      </c>
      <c r="B2405" s="1125" t="s">
        <v>699</v>
      </c>
      <c r="C2405" s="1137"/>
      <c r="D2405" s="1032"/>
      <c r="E2405" s="900" t="s">
        <v>608</v>
      </c>
      <c r="F2405" s="901"/>
      <c r="G2405" s="901"/>
      <c r="H2405" s="902"/>
      <c r="I2405" s="906" t="s">
        <v>608</v>
      </c>
      <c r="J2405" s="937"/>
      <c r="K2405" s="907"/>
      <c r="L2405" s="907"/>
      <c r="M2405" s="908"/>
      <c r="N2405" s="932" t="s">
        <v>608</v>
      </c>
      <c r="O2405" s="912"/>
      <c r="P2405" s="912"/>
      <c r="Q2405" s="913"/>
    </row>
    <row r="2406" spans="1:17">
      <c r="A2406" s="1124"/>
      <c r="B2406" s="1126"/>
      <c r="C2406" s="1137"/>
      <c r="D2406" s="1033"/>
      <c r="E2406" s="900"/>
      <c r="F2406" s="901"/>
      <c r="G2406" s="901"/>
      <c r="H2406" s="902"/>
      <c r="I2406" s="906" t="s">
        <v>608</v>
      </c>
      <c r="J2406" s="937"/>
      <c r="K2406" s="907"/>
      <c r="L2406" s="907"/>
      <c r="M2406" s="908"/>
      <c r="N2406" s="932" t="s">
        <v>608</v>
      </c>
      <c r="O2406" s="912"/>
      <c r="P2406" s="912"/>
      <c r="Q2406" s="913"/>
    </row>
    <row r="2407" spans="1:17">
      <c r="A2407" s="1124"/>
      <c r="B2407" s="1126"/>
      <c r="C2407" s="1137"/>
      <c r="D2407" s="1033"/>
      <c r="E2407" s="900" t="s">
        <v>608</v>
      </c>
      <c r="F2407" s="901"/>
      <c r="G2407" s="901"/>
      <c r="H2407" s="902"/>
      <c r="I2407" s="906" t="s">
        <v>608</v>
      </c>
      <c r="J2407" s="937"/>
      <c r="K2407" s="907"/>
      <c r="L2407" s="907"/>
      <c r="M2407" s="908"/>
      <c r="N2407" s="932" t="s">
        <v>608</v>
      </c>
      <c r="O2407" s="912"/>
      <c r="P2407" s="912"/>
      <c r="Q2407" s="913"/>
    </row>
    <row r="2408" spans="1:17">
      <c r="A2408" s="1124"/>
      <c r="B2408" s="1126"/>
      <c r="C2408" s="1137"/>
      <c r="D2408" s="1033"/>
      <c r="E2408" s="900" t="s">
        <v>608</v>
      </c>
      <c r="F2408" s="901"/>
      <c r="G2408" s="901"/>
      <c r="H2408" s="902"/>
      <c r="I2408" s="906" t="s">
        <v>608</v>
      </c>
      <c r="J2408" s="937"/>
      <c r="K2408" s="907"/>
      <c r="L2408" s="907"/>
      <c r="M2408" s="908"/>
      <c r="N2408" s="932" t="s">
        <v>608</v>
      </c>
      <c r="O2408" s="912"/>
      <c r="P2408" s="912"/>
      <c r="Q2408" s="913"/>
    </row>
    <row r="2409" spans="1:17" ht="15.75" thickBot="1">
      <c r="A2409" s="1124"/>
      <c r="B2409" s="1127"/>
      <c r="C2409" s="1137"/>
      <c r="D2409" s="1033"/>
      <c r="E2409" s="903" t="s">
        <v>608</v>
      </c>
      <c r="F2409" s="904"/>
      <c r="G2409" s="904"/>
      <c r="H2409" s="905"/>
      <c r="I2409" s="909" t="s">
        <v>608</v>
      </c>
      <c r="J2409" s="938"/>
      <c r="K2409" s="910"/>
      <c r="L2409" s="910"/>
      <c r="M2409" s="911"/>
      <c r="N2409" s="933" t="s">
        <v>608</v>
      </c>
      <c r="O2409" s="914"/>
      <c r="P2409" s="914"/>
      <c r="Q2409" s="915"/>
    </row>
    <row r="2410" spans="1:17">
      <c r="A2410" s="1124">
        <v>6</v>
      </c>
      <c r="B2410" s="1125" t="s">
        <v>700</v>
      </c>
      <c r="C2410" s="1137"/>
      <c r="D2410" s="1032"/>
      <c r="E2410" s="900" t="s">
        <v>608</v>
      </c>
      <c r="F2410" s="901"/>
      <c r="G2410" s="901"/>
      <c r="H2410" s="902"/>
      <c r="I2410" s="906" t="s">
        <v>608</v>
      </c>
      <c r="J2410" s="937"/>
      <c r="K2410" s="907"/>
      <c r="L2410" s="907"/>
      <c r="M2410" s="908"/>
      <c r="N2410" s="932" t="s">
        <v>608</v>
      </c>
      <c r="O2410" s="912"/>
      <c r="P2410" s="912"/>
      <c r="Q2410" s="913"/>
    </row>
    <row r="2411" spans="1:17">
      <c r="A2411" s="1124"/>
      <c r="B2411" s="1126"/>
      <c r="C2411" s="1137"/>
      <c r="D2411" s="1033"/>
      <c r="E2411" s="900"/>
      <c r="F2411" s="901"/>
      <c r="G2411" s="901"/>
      <c r="H2411" s="902"/>
      <c r="I2411" s="906" t="s">
        <v>608</v>
      </c>
      <c r="J2411" s="937"/>
      <c r="K2411" s="907"/>
      <c r="L2411" s="907"/>
      <c r="M2411" s="908"/>
      <c r="N2411" s="932" t="s">
        <v>608</v>
      </c>
      <c r="O2411" s="912"/>
      <c r="P2411" s="912"/>
      <c r="Q2411" s="913"/>
    </row>
    <row r="2412" spans="1:17">
      <c r="A2412" s="1124"/>
      <c r="B2412" s="1126"/>
      <c r="C2412" s="1137"/>
      <c r="D2412" s="1033"/>
      <c r="E2412" s="900" t="s">
        <v>608</v>
      </c>
      <c r="F2412" s="901"/>
      <c r="G2412" s="901"/>
      <c r="H2412" s="902"/>
      <c r="I2412" s="906" t="s">
        <v>608</v>
      </c>
      <c r="J2412" s="937"/>
      <c r="K2412" s="907"/>
      <c r="L2412" s="907"/>
      <c r="M2412" s="908"/>
      <c r="N2412" s="932" t="s">
        <v>608</v>
      </c>
      <c r="O2412" s="912"/>
      <c r="P2412" s="912"/>
      <c r="Q2412" s="913"/>
    </row>
    <row r="2413" spans="1:17">
      <c r="A2413" s="1124"/>
      <c r="B2413" s="1126"/>
      <c r="C2413" s="1137"/>
      <c r="D2413" s="1033"/>
      <c r="E2413" s="900" t="s">
        <v>608</v>
      </c>
      <c r="F2413" s="901"/>
      <c r="G2413" s="901"/>
      <c r="H2413" s="902"/>
      <c r="I2413" s="906" t="s">
        <v>608</v>
      </c>
      <c r="J2413" s="937"/>
      <c r="K2413" s="907"/>
      <c r="L2413" s="907"/>
      <c r="M2413" s="908"/>
      <c r="N2413" s="932" t="s">
        <v>608</v>
      </c>
      <c r="O2413" s="912"/>
      <c r="P2413" s="912"/>
      <c r="Q2413" s="913"/>
    </row>
    <row r="2414" spans="1:17" ht="15.75" thickBot="1">
      <c r="A2414" s="1124"/>
      <c r="B2414" s="1127"/>
      <c r="C2414" s="1137"/>
      <c r="D2414" s="1033"/>
      <c r="E2414" s="903" t="s">
        <v>608</v>
      </c>
      <c r="F2414" s="904"/>
      <c r="G2414" s="904"/>
      <c r="H2414" s="905"/>
      <c r="I2414" s="909" t="s">
        <v>608</v>
      </c>
      <c r="J2414" s="938"/>
      <c r="K2414" s="910"/>
      <c r="L2414" s="910"/>
      <c r="M2414" s="911"/>
      <c r="N2414" s="933" t="s">
        <v>608</v>
      </c>
      <c r="O2414" s="914"/>
      <c r="P2414" s="914"/>
      <c r="Q2414" s="915"/>
    </row>
    <row r="2415" spans="1:17">
      <c r="A2415" s="1124">
        <v>7</v>
      </c>
      <c r="B2415" s="1125" t="s">
        <v>701</v>
      </c>
      <c r="C2415" s="1137"/>
      <c r="D2415" s="1032"/>
      <c r="E2415" s="900" t="s">
        <v>608</v>
      </c>
      <c r="F2415" s="901"/>
      <c r="G2415" s="901"/>
      <c r="H2415" s="902"/>
      <c r="I2415" s="906" t="s">
        <v>608</v>
      </c>
      <c r="J2415" s="937"/>
      <c r="K2415" s="907"/>
      <c r="L2415" s="907"/>
      <c r="M2415" s="908"/>
      <c r="N2415" s="932" t="s">
        <v>608</v>
      </c>
      <c r="O2415" s="912"/>
      <c r="P2415" s="912"/>
      <c r="Q2415" s="913"/>
    </row>
    <row r="2416" spans="1:17">
      <c r="A2416" s="1124"/>
      <c r="B2416" s="1126"/>
      <c r="C2416" s="1137"/>
      <c r="D2416" s="1033"/>
      <c r="E2416" s="900"/>
      <c r="F2416" s="901"/>
      <c r="G2416" s="901"/>
      <c r="H2416" s="902"/>
      <c r="I2416" s="906" t="s">
        <v>608</v>
      </c>
      <c r="J2416" s="937"/>
      <c r="K2416" s="907"/>
      <c r="L2416" s="907"/>
      <c r="M2416" s="908"/>
      <c r="N2416" s="932" t="s">
        <v>608</v>
      </c>
      <c r="O2416" s="912"/>
      <c r="P2416" s="912"/>
      <c r="Q2416" s="913"/>
    </row>
    <row r="2417" spans="1:17">
      <c r="A2417" s="1124"/>
      <c r="B2417" s="1126"/>
      <c r="C2417" s="1137"/>
      <c r="D2417" s="1033"/>
      <c r="E2417" s="900" t="s">
        <v>608</v>
      </c>
      <c r="F2417" s="901"/>
      <c r="G2417" s="901"/>
      <c r="H2417" s="902"/>
      <c r="I2417" s="906" t="s">
        <v>608</v>
      </c>
      <c r="J2417" s="937"/>
      <c r="K2417" s="907"/>
      <c r="L2417" s="907"/>
      <c r="M2417" s="908"/>
      <c r="N2417" s="932" t="s">
        <v>608</v>
      </c>
      <c r="O2417" s="912"/>
      <c r="P2417" s="912"/>
      <c r="Q2417" s="913"/>
    </row>
    <row r="2418" spans="1:17">
      <c r="A2418" s="1124"/>
      <c r="B2418" s="1126"/>
      <c r="C2418" s="1137"/>
      <c r="D2418" s="1033"/>
      <c r="E2418" s="900" t="s">
        <v>608</v>
      </c>
      <c r="F2418" s="901"/>
      <c r="G2418" s="901"/>
      <c r="H2418" s="902"/>
      <c r="I2418" s="906" t="s">
        <v>608</v>
      </c>
      <c r="J2418" s="937"/>
      <c r="K2418" s="907"/>
      <c r="L2418" s="907"/>
      <c r="M2418" s="908"/>
      <c r="N2418" s="932" t="s">
        <v>608</v>
      </c>
      <c r="O2418" s="912"/>
      <c r="P2418" s="912"/>
      <c r="Q2418" s="913"/>
    </row>
    <row r="2419" spans="1:17" ht="15.75" thickBot="1">
      <c r="A2419" s="1124"/>
      <c r="B2419" s="1127"/>
      <c r="C2419" s="1137"/>
      <c r="D2419" s="1033"/>
      <c r="E2419" s="903" t="s">
        <v>608</v>
      </c>
      <c r="F2419" s="904"/>
      <c r="G2419" s="904"/>
      <c r="H2419" s="905"/>
      <c r="I2419" s="909" t="s">
        <v>608</v>
      </c>
      <c r="J2419" s="938"/>
      <c r="K2419" s="910"/>
      <c r="L2419" s="910"/>
      <c r="M2419" s="911"/>
      <c r="N2419" s="933" t="s">
        <v>608</v>
      </c>
      <c r="O2419" s="914"/>
      <c r="P2419" s="914"/>
      <c r="Q2419" s="915"/>
    </row>
    <row r="2420" spans="1:17">
      <c r="A2420" s="1124">
        <v>8</v>
      </c>
      <c r="B2420" s="1129" t="s">
        <v>702</v>
      </c>
      <c r="C2420" s="1137"/>
      <c r="D2420" s="1031"/>
      <c r="E2420" s="900" t="s">
        <v>608</v>
      </c>
      <c r="F2420" s="901"/>
      <c r="G2420" s="901"/>
      <c r="H2420" s="902"/>
      <c r="I2420" s="906" t="s">
        <v>608</v>
      </c>
      <c r="J2420" s="937"/>
      <c r="K2420" s="907"/>
      <c r="L2420" s="907"/>
      <c r="M2420" s="908"/>
      <c r="N2420" s="932" t="s">
        <v>608</v>
      </c>
      <c r="O2420" s="912"/>
      <c r="P2420" s="912"/>
      <c r="Q2420" s="913"/>
    </row>
    <row r="2421" spans="1:17">
      <c r="A2421" s="1124"/>
      <c r="B2421" s="1130"/>
      <c r="C2421" s="1137"/>
      <c r="D2421" s="1029"/>
      <c r="E2421" s="900" t="s">
        <v>608</v>
      </c>
      <c r="F2421" s="901"/>
      <c r="G2421" s="901"/>
      <c r="H2421" s="902"/>
      <c r="I2421" s="906" t="s">
        <v>608</v>
      </c>
      <c r="J2421" s="937"/>
      <c r="K2421" s="907"/>
      <c r="L2421" s="907"/>
      <c r="M2421" s="908"/>
      <c r="N2421" s="932" t="s">
        <v>608</v>
      </c>
      <c r="O2421" s="912"/>
      <c r="P2421" s="912"/>
      <c r="Q2421" s="913"/>
    </row>
    <row r="2422" spans="1:17">
      <c r="A2422" s="1124"/>
      <c r="B2422" s="1130"/>
      <c r="C2422" s="1137"/>
      <c r="D2422" s="1029"/>
      <c r="E2422" s="900" t="s">
        <v>608</v>
      </c>
      <c r="F2422" s="901"/>
      <c r="G2422" s="901"/>
      <c r="H2422" s="902"/>
      <c r="I2422" s="906" t="s">
        <v>608</v>
      </c>
      <c r="J2422" s="937"/>
      <c r="K2422" s="907"/>
      <c r="L2422" s="907"/>
      <c r="M2422" s="908"/>
      <c r="N2422" s="932" t="s">
        <v>608</v>
      </c>
      <c r="O2422" s="912"/>
      <c r="P2422" s="912"/>
      <c r="Q2422" s="913"/>
    </row>
    <row r="2423" spans="1:17">
      <c r="A2423" s="1124"/>
      <c r="B2423" s="1130"/>
      <c r="C2423" s="1137"/>
      <c r="D2423" s="1029"/>
      <c r="E2423" s="900" t="s">
        <v>608</v>
      </c>
      <c r="F2423" s="901"/>
      <c r="G2423" s="901"/>
      <c r="H2423" s="902"/>
      <c r="I2423" s="906" t="s">
        <v>608</v>
      </c>
      <c r="J2423" s="937"/>
      <c r="K2423" s="907"/>
      <c r="L2423" s="907"/>
      <c r="M2423" s="908"/>
      <c r="N2423" s="932" t="s">
        <v>608</v>
      </c>
      <c r="O2423" s="912"/>
      <c r="P2423" s="912"/>
      <c r="Q2423" s="913"/>
    </row>
    <row r="2424" spans="1:17" ht="15.75" thickBot="1">
      <c r="A2424" s="1128"/>
      <c r="B2424" s="1130"/>
      <c r="C2424" s="1137"/>
      <c r="D2424" s="1029"/>
      <c r="E2424" s="976" t="s">
        <v>608</v>
      </c>
      <c r="F2424" s="977"/>
      <c r="G2424" s="977"/>
      <c r="H2424" s="978"/>
      <c r="I2424" s="979" t="s">
        <v>608</v>
      </c>
      <c r="J2424" s="980"/>
      <c r="K2424" s="981"/>
      <c r="L2424" s="981"/>
      <c r="M2424" s="982"/>
      <c r="N2424" s="983" t="s">
        <v>608</v>
      </c>
      <c r="O2424" s="984"/>
      <c r="P2424" s="984"/>
      <c r="Q2424" s="985"/>
    </row>
    <row r="2425" spans="1:17">
      <c r="A2425" s="1131">
        <v>20</v>
      </c>
      <c r="B2425" s="1133" t="s">
        <v>714</v>
      </c>
      <c r="C2425" s="1137"/>
      <c r="D2425" s="1028"/>
      <c r="E2425" s="975" t="s">
        <v>608</v>
      </c>
      <c r="F2425" s="963"/>
      <c r="G2425" s="963"/>
      <c r="H2425" s="964"/>
      <c r="I2425" s="965" t="s">
        <v>608</v>
      </c>
      <c r="J2425" s="966"/>
      <c r="K2425" s="967"/>
      <c r="L2425" s="967"/>
      <c r="M2425" s="968"/>
      <c r="N2425" s="969" t="s">
        <v>608</v>
      </c>
      <c r="O2425" s="970"/>
      <c r="P2425" s="970"/>
      <c r="Q2425" s="971"/>
    </row>
    <row r="2426" spans="1:17">
      <c r="A2426" s="1124"/>
      <c r="B2426" s="1130"/>
      <c r="C2426" s="1137"/>
      <c r="D2426" s="1029"/>
      <c r="E2426" s="900"/>
      <c r="F2426" s="901"/>
      <c r="G2426" s="901"/>
      <c r="H2426" s="902"/>
      <c r="I2426" s="906" t="s">
        <v>608</v>
      </c>
      <c r="J2426" s="937"/>
      <c r="K2426" s="907"/>
      <c r="L2426" s="907"/>
      <c r="M2426" s="908"/>
      <c r="N2426" s="932" t="s">
        <v>608</v>
      </c>
      <c r="O2426" s="912"/>
      <c r="P2426" s="912"/>
      <c r="Q2426" s="913"/>
    </row>
    <row r="2427" spans="1:17">
      <c r="A2427" s="1124"/>
      <c r="B2427" s="1130"/>
      <c r="C2427" s="1137"/>
      <c r="D2427" s="1029"/>
      <c r="E2427" s="900" t="s">
        <v>608</v>
      </c>
      <c r="F2427" s="901"/>
      <c r="G2427" s="901"/>
      <c r="H2427" s="902"/>
      <c r="I2427" s="906" t="s">
        <v>608</v>
      </c>
      <c r="J2427" s="937"/>
      <c r="K2427" s="907"/>
      <c r="L2427" s="907"/>
      <c r="M2427" s="908"/>
      <c r="N2427" s="932" t="s">
        <v>608</v>
      </c>
      <c r="O2427" s="912"/>
      <c r="P2427" s="912"/>
      <c r="Q2427" s="913"/>
    </row>
    <row r="2428" spans="1:17">
      <c r="A2428" s="1124"/>
      <c r="B2428" s="1130"/>
      <c r="C2428" s="1137"/>
      <c r="D2428" s="1029"/>
      <c r="E2428" s="900" t="s">
        <v>608</v>
      </c>
      <c r="F2428" s="901"/>
      <c r="G2428" s="901"/>
      <c r="H2428" s="902"/>
      <c r="I2428" s="906" t="s">
        <v>608</v>
      </c>
      <c r="J2428" s="937"/>
      <c r="K2428" s="907"/>
      <c r="L2428" s="907"/>
      <c r="M2428" s="908"/>
      <c r="N2428" s="932" t="s">
        <v>608</v>
      </c>
      <c r="O2428" s="912"/>
      <c r="P2428" s="912"/>
      <c r="Q2428" s="913"/>
    </row>
    <row r="2429" spans="1:17" ht="15.75" thickBot="1">
      <c r="A2429" s="1132"/>
      <c r="B2429" s="1134"/>
      <c r="C2429" s="1138"/>
      <c r="D2429" s="1030"/>
      <c r="E2429" s="903" t="s">
        <v>608</v>
      </c>
      <c r="F2429" s="904"/>
      <c r="G2429" s="904"/>
      <c r="H2429" s="905"/>
      <c r="I2429" s="909" t="s">
        <v>608</v>
      </c>
      <c r="J2429" s="938"/>
      <c r="K2429" s="910"/>
      <c r="L2429" s="910"/>
      <c r="M2429" s="911"/>
      <c r="N2429" s="933" t="s">
        <v>608</v>
      </c>
      <c r="O2429" s="914"/>
      <c r="P2429" s="914"/>
      <c r="Q2429" s="915"/>
    </row>
    <row r="2430" spans="1:17" ht="22.5" customHeight="1" thickBot="1">
      <c r="A2430" s="1092"/>
      <c r="B2430" s="1163" t="s">
        <v>844</v>
      </c>
      <c r="C2430" s="1164"/>
      <c r="D2430" s="1093">
        <f>SUM(D2390:D2429)</f>
        <v>0</v>
      </c>
      <c r="E2430" s="1165"/>
      <c r="F2430" s="1166"/>
      <c r="G2430" s="1166"/>
      <c r="H2430" s="1166"/>
      <c r="I2430" s="1166"/>
      <c r="J2430" s="1166"/>
      <c r="K2430" s="1166"/>
      <c r="L2430" s="1166"/>
      <c r="M2430" s="1166"/>
      <c r="N2430" s="1166"/>
      <c r="O2430" s="1166"/>
      <c r="P2430" s="1166"/>
      <c r="Q2430" s="1167"/>
    </row>
  </sheetData>
  <mergeCells count="1270">
    <mergeCell ref="B1990:C1990"/>
    <mergeCell ref="E1990:Q1990"/>
    <mergeCell ref="B2060:C2060"/>
    <mergeCell ref="E2060:Q2060"/>
    <mergeCell ref="B2130:C2130"/>
    <mergeCell ref="E2130:Q2130"/>
    <mergeCell ref="B2200:C2200"/>
    <mergeCell ref="E2200:Q2200"/>
    <mergeCell ref="B2270:C2270"/>
    <mergeCell ref="E2270:Q2270"/>
    <mergeCell ref="B2340:C2340"/>
    <mergeCell ref="E2340:Q2340"/>
    <mergeCell ref="B2385:C2385"/>
    <mergeCell ref="E2385:Q2385"/>
    <mergeCell ref="B2430:C2430"/>
    <mergeCell ref="E2430:Q2430"/>
    <mergeCell ref="B1220:C1220"/>
    <mergeCell ref="E1220:Q1220"/>
    <mergeCell ref="B1325:C1325"/>
    <mergeCell ref="E1325:Q1325"/>
    <mergeCell ref="B1430:C1430"/>
    <mergeCell ref="E1430:Q1430"/>
    <mergeCell ref="B1535:C1535"/>
    <mergeCell ref="E1535:Q1535"/>
    <mergeCell ref="B1640:C1640"/>
    <mergeCell ref="E1640:Q1640"/>
    <mergeCell ref="B1710:C1710"/>
    <mergeCell ref="E1710:Q1710"/>
    <mergeCell ref="B1780:C1780"/>
    <mergeCell ref="E1780:Q1780"/>
    <mergeCell ref="B1850:C1850"/>
    <mergeCell ref="E1850:Q1850"/>
    <mergeCell ref="B1920:C1920"/>
    <mergeCell ref="E1920:Q1920"/>
    <mergeCell ref="B390:C390"/>
    <mergeCell ref="E390:Q390"/>
    <mergeCell ref="B440:C440"/>
    <mergeCell ref="E440:Q440"/>
    <mergeCell ref="B490:C490"/>
    <mergeCell ref="E490:Q490"/>
    <mergeCell ref="B540:C540"/>
    <mergeCell ref="E540:Q540"/>
    <mergeCell ref="B590:C590"/>
    <mergeCell ref="E590:Q590"/>
    <mergeCell ref="B695:C695"/>
    <mergeCell ref="E695:Q695"/>
    <mergeCell ref="B800:C800"/>
    <mergeCell ref="E800:Q800"/>
    <mergeCell ref="B905:C905"/>
    <mergeCell ref="E905:Q905"/>
    <mergeCell ref="B1010:C1010"/>
    <mergeCell ref="E1010:Q1010"/>
    <mergeCell ref="B1775:B1779"/>
    <mergeCell ref="A392:Q392"/>
    <mergeCell ref="A393:A394"/>
    <mergeCell ref="B393:B394"/>
    <mergeCell ref="C393:C394"/>
    <mergeCell ref="D393:D394"/>
    <mergeCell ref="E393:H393"/>
    <mergeCell ref="I393:M393"/>
    <mergeCell ref="N393:Q393"/>
    <mergeCell ref="A485:A489"/>
    <mergeCell ref="B485:B489"/>
    <mergeCell ref="A492:Q492"/>
    <mergeCell ref="A35:A39"/>
    <mergeCell ref="B35:B39"/>
    <mergeCell ref="A40:A44"/>
    <mergeCell ref="B40:B44"/>
    <mergeCell ref="A20:A24"/>
    <mergeCell ref="B20:B24"/>
    <mergeCell ref="A25:A29"/>
    <mergeCell ref="B25:B29"/>
    <mergeCell ref="A30:A34"/>
    <mergeCell ref="B30:B34"/>
    <mergeCell ref="A15:A19"/>
    <mergeCell ref="B15:B19"/>
    <mergeCell ref="A1:Q1"/>
    <mergeCell ref="A5:A9"/>
    <mergeCell ref="B5:B9"/>
    <mergeCell ref="A10:A14"/>
    <mergeCell ref="B10:B14"/>
    <mergeCell ref="E3:H3"/>
    <mergeCell ref="I3:M3"/>
    <mergeCell ref="N3:Q3"/>
    <mergeCell ref="A3:A4"/>
    <mergeCell ref="B3:B4"/>
    <mergeCell ref="D3:D4"/>
    <mergeCell ref="A2:Q2"/>
    <mergeCell ref="C3:C4"/>
    <mergeCell ref="C5:C49"/>
    <mergeCell ref="A1745:A1749"/>
    <mergeCell ref="B1745:B1749"/>
    <mergeCell ref="A1750:A1754"/>
    <mergeCell ref="B1750:B1754"/>
    <mergeCell ref="A1755:A1759"/>
    <mergeCell ref="B1755:B1759"/>
    <mergeCell ref="A45:A49"/>
    <mergeCell ref="B45:B49"/>
    <mergeCell ref="A342:Q342"/>
    <mergeCell ref="A343:A344"/>
    <mergeCell ref="B343:B344"/>
    <mergeCell ref="D343:D344"/>
    <mergeCell ref="E343:H343"/>
    <mergeCell ref="I343:M343"/>
    <mergeCell ref="N343:Q343"/>
    <mergeCell ref="A345:A349"/>
    <mergeCell ref="B345:B349"/>
    <mergeCell ref="A350:A354"/>
    <mergeCell ref="B350:B354"/>
    <mergeCell ref="A355:A359"/>
    <mergeCell ref="B355:B359"/>
    <mergeCell ref="A360:A364"/>
    <mergeCell ref="B360:B364"/>
    <mergeCell ref="B50:C50"/>
    <mergeCell ref="E50:Q50"/>
    <mergeCell ref="B100:C100"/>
    <mergeCell ref="E100:Q100"/>
    <mergeCell ref="B160:C160"/>
    <mergeCell ref="E160:Q160"/>
    <mergeCell ref="B220:C220"/>
    <mergeCell ref="E220:Q220"/>
    <mergeCell ref="B280:C280"/>
    <mergeCell ref="A1785:A1789"/>
    <mergeCell ref="B1785:B1789"/>
    <mergeCell ref="A1782:Q1782"/>
    <mergeCell ref="A1783:A1784"/>
    <mergeCell ref="B1783:B1784"/>
    <mergeCell ref="C1783:C1784"/>
    <mergeCell ref="D1783:D1784"/>
    <mergeCell ref="E1783:H1783"/>
    <mergeCell ref="I1783:M1783"/>
    <mergeCell ref="N1783:Q1783"/>
    <mergeCell ref="A1760:A1764"/>
    <mergeCell ref="B1760:B1764"/>
    <mergeCell ref="A1765:A1769"/>
    <mergeCell ref="B1765:B1769"/>
    <mergeCell ref="A1770:A1774"/>
    <mergeCell ref="B1770:B1774"/>
    <mergeCell ref="A2410:A2414"/>
    <mergeCell ref="B2410:B2414"/>
    <mergeCell ref="A1845:A1849"/>
    <mergeCell ref="B1845:B1849"/>
    <mergeCell ref="A1852:Q1852"/>
    <mergeCell ref="A1853:A1854"/>
    <mergeCell ref="B1853:B1854"/>
    <mergeCell ref="C1853:C1854"/>
    <mergeCell ref="D1853:D1854"/>
    <mergeCell ref="E1853:H1853"/>
    <mergeCell ref="I1853:M1853"/>
    <mergeCell ref="N1853:Q1853"/>
    <mergeCell ref="A1855:A1859"/>
    <mergeCell ref="B1855:B1859"/>
    <mergeCell ref="A1835:A1839"/>
    <mergeCell ref="B1835:B1839"/>
    <mergeCell ref="A1840:A1844"/>
    <mergeCell ref="B1840:B1844"/>
    <mergeCell ref="C1785:C1849"/>
    <mergeCell ref="A1820:A1824"/>
    <mergeCell ref="B1820:B1824"/>
    <mergeCell ref="A1825:A1829"/>
    <mergeCell ref="B1825:B1829"/>
    <mergeCell ref="A1830:A1834"/>
    <mergeCell ref="B1830:B1834"/>
    <mergeCell ref="A1805:A1809"/>
    <mergeCell ref="B1805:B1809"/>
    <mergeCell ref="A1810:A1814"/>
    <mergeCell ref="B1810:B1814"/>
    <mergeCell ref="A1815:A1819"/>
    <mergeCell ref="B1815:B1819"/>
    <mergeCell ref="A1790:A1794"/>
    <mergeCell ref="B85:B89"/>
    <mergeCell ref="A90:A94"/>
    <mergeCell ref="A365:A369"/>
    <mergeCell ref="B365:B369"/>
    <mergeCell ref="A370:A374"/>
    <mergeCell ref="B370:B374"/>
    <mergeCell ref="A375:A379"/>
    <mergeCell ref="B375:B379"/>
    <mergeCell ref="A380:A384"/>
    <mergeCell ref="B380:B384"/>
    <mergeCell ref="A385:A389"/>
    <mergeCell ref="B385:B389"/>
    <mergeCell ref="A125:A129"/>
    <mergeCell ref="B125:B129"/>
    <mergeCell ref="A165:A169"/>
    <mergeCell ref="B165:B169"/>
    <mergeCell ref="A2380:A2384"/>
    <mergeCell ref="B2380:B2384"/>
    <mergeCell ref="A2375:A2379"/>
    <mergeCell ref="B2375:B2379"/>
    <mergeCell ref="A2355:A2359"/>
    <mergeCell ref="B2355:B2359"/>
    <mergeCell ref="A2360:A2364"/>
    <mergeCell ref="B2360:B2364"/>
    <mergeCell ref="A2365:A2369"/>
    <mergeCell ref="B2365:B2369"/>
    <mergeCell ref="A2370:A2374"/>
    <mergeCell ref="B2370:B2374"/>
    <mergeCell ref="A2343:A2344"/>
    <mergeCell ref="B2343:B2344"/>
    <mergeCell ref="A2345:A2349"/>
    <mergeCell ref="B2345:B2349"/>
    <mergeCell ref="A2350:A2354"/>
    <mergeCell ref="B2350:B2354"/>
    <mergeCell ref="A2342:Q2342"/>
    <mergeCell ref="B1790:B1794"/>
    <mergeCell ref="B90:B94"/>
    <mergeCell ref="A95:A99"/>
    <mergeCell ref="B95:B99"/>
    <mergeCell ref="A102:Q102"/>
    <mergeCell ref="A103:A104"/>
    <mergeCell ref="B103:B104"/>
    <mergeCell ref="D103:D104"/>
    <mergeCell ref="E103:H103"/>
    <mergeCell ref="I103:M103"/>
    <mergeCell ref="N103:Q103"/>
    <mergeCell ref="A52:Q52"/>
    <mergeCell ref="A53:A54"/>
    <mergeCell ref="B53:B54"/>
    <mergeCell ref="C53:C54"/>
    <mergeCell ref="D53:D54"/>
    <mergeCell ref="E53:H53"/>
    <mergeCell ref="I53:M53"/>
    <mergeCell ref="N53:Q53"/>
    <mergeCell ref="A55:A59"/>
    <mergeCell ref="B55:B59"/>
    <mergeCell ref="C55:C99"/>
    <mergeCell ref="A60:A64"/>
    <mergeCell ref="B60:B64"/>
    <mergeCell ref="A65:A69"/>
    <mergeCell ref="B65:B69"/>
    <mergeCell ref="A70:A74"/>
    <mergeCell ref="B70:B74"/>
    <mergeCell ref="A75:A79"/>
    <mergeCell ref="B75:B79"/>
    <mergeCell ref="A80:A84"/>
    <mergeCell ref="B80:B84"/>
    <mergeCell ref="A85:A89"/>
    <mergeCell ref="A155:A159"/>
    <mergeCell ref="B155:B159"/>
    <mergeCell ref="C103:C104"/>
    <mergeCell ref="C105:C159"/>
    <mergeCell ref="A162:Q162"/>
    <mergeCell ref="A163:A164"/>
    <mergeCell ref="B163:B164"/>
    <mergeCell ref="C163:C164"/>
    <mergeCell ref="D163:D164"/>
    <mergeCell ref="E163:H163"/>
    <mergeCell ref="I163:M163"/>
    <mergeCell ref="N163:Q163"/>
    <mergeCell ref="A130:A134"/>
    <mergeCell ref="B130:B134"/>
    <mergeCell ref="A135:A139"/>
    <mergeCell ref="B135:B139"/>
    <mergeCell ref="A140:A144"/>
    <mergeCell ref="B140:B144"/>
    <mergeCell ref="A145:A149"/>
    <mergeCell ref="B145:B149"/>
    <mergeCell ref="A150:A154"/>
    <mergeCell ref="B150:B154"/>
    <mergeCell ref="A105:A109"/>
    <mergeCell ref="B105:B109"/>
    <mergeCell ref="A110:A114"/>
    <mergeCell ref="B110:B114"/>
    <mergeCell ref="A115:A119"/>
    <mergeCell ref="B115:B119"/>
    <mergeCell ref="A120:A124"/>
    <mergeCell ref="B120:B124"/>
    <mergeCell ref="E340:Q340"/>
    <mergeCell ref="A305:A309"/>
    <mergeCell ref="B305:B309"/>
    <mergeCell ref="A310:A314"/>
    <mergeCell ref="B310:B314"/>
    <mergeCell ref="A315:A319"/>
    <mergeCell ref="B315:B319"/>
    <mergeCell ref="C165:C219"/>
    <mergeCell ref="A170:A174"/>
    <mergeCell ref="B170:B174"/>
    <mergeCell ref="A175:A179"/>
    <mergeCell ref="B175:B179"/>
    <mergeCell ref="A180:A184"/>
    <mergeCell ref="B180:B184"/>
    <mergeCell ref="A185:A189"/>
    <mergeCell ref="B185:B189"/>
    <mergeCell ref="A190:A194"/>
    <mergeCell ref="B190:B194"/>
    <mergeCell ref="A195:A199"/>
    <mergeCell ref="B195:B199"/>
    <mergeCell ref="A200:A204"/>
    <mergeCell ref="B200:B204"/>
    <mergeCell ref="A205:A209"/>
    <mergeCell ref="B205:B209"/>
    <mergeCell ref="A210:A214"/>
    <mergeCell ref="B210:B214"/>
    <mergeCell ref="A215:A219"/>
    <mergeCell ref="B215:B219"/>
    <mergeCell ref="A222:Q222"/>
    <mergeCell ref="A223:A224"/>
    <mergeCell ref="B223:B224"/>
    <mergeCell ref="C223:C224"/>
    <mergeCell ref="D223:D224"/>
    <mergeCell ref="E223:H223"/>
    <mergeCell ref="I223:M223"/>
    <mergeCell ref="N223:Q223"/>
    <mergeCell ref="A225:A229"/>
    <mergeCell ref="B225:B229"/>
    <mergeCell ref="C225:C279"/>
    <mergeCell ref="A230:A234"/>
    <mergeCell ref="B230:B234"/>
    <mergeCell ref="A235:A239"/>
    <mergeCell ref="B235:B239"/>
    <mergeCell ref="A240:A244"/>
    <mergeCell ref="B240:B244"/>
    <mergeCell ref="A245:A249"/>
    <mergeCell ref="B245:B249"/>
    <mergeCell ref="A250:A254"/>
    <mergeCell ref="B250:B254"/>
    <mergeCell ref="A255:A259"/>
    <mergeCell ref="B255:B259"/>
    <mergeCell ref="A260:A264"/>
    <mergeCell ref="B260:B264"/>
    <mergeCell ref="A265:A269"/>
    <mergeCell ref="B265:B269"/>
    <mergeCell ref="A270:A274"/>
    <mergeCell ref="B270:B274"/>
    <mergeCell ref="A275:A279"/>
    <mergeCell ref="B275:B279"/>
    <mergeCell ref="A325:A329"/>
    <mergeCell ref="B325:B329"/>
    <mergeCell ref="A330:A334"/>
    <mergeCell ref="B330:B334"/>
    <mergeCell ref="A335:A339"/>
    <mergeCell ref="B335:B339"/>
    <mergeCell ref="A282:Q282"/>
    <mergeCell ref="A283:A284"/>
    <mergeCell ref="B283:B284"/>
    <mergeCell ref="C283:C284"/>
    <mergeCell ref="D283:D284"/>
    <mergeCell ref="E283:H283"/>
    <mergeCell ref="I283:M283"/>
    <mergeCell ref="N283:Q283"/>
    <mergeCell ref="A285:A289"/>
    <mergeCell ref="B285:B289"/>
    <mergeCell ref="C285:C339"/>
    <mergeCell ref="A290:A294"/>
    <mergeCell ref="B290:B294"/>
    <mergeCell ref="A295:A299"/>
    <mergeCell ref="E280:Q280"/>
    <mergeCell ref="B295:B299"/>
    <mergeCell ref="A300:A304"/>
    <mergeCell ref="B300:B304"/>
    <mergeCell ref="A475:A479"/>
    <mergeCell ref="B475:B479"/>
    <mergeCell ref="A480:A484"/>
    <mergeCell ref="A395:A399"/>
    <mergeCell ref="B395:B399"/>
    <mergeCell ref="C395:C439"/>
    <mergeCell ref="A400:A404"/>
    <mergeCell ref="B400:B404"/>
    <mergeCell ref="A405:A409"/>
    <mergeCell ref="B405:B409"/>
    <mergeCell ref="A410:A414"/>
    <mergeCell ref="B410:B414"/>
    <mergeCell ref="A415:A419"/>
    <mergeCell ref="B415:B419"/>
    <mergeCell ref="A420:A424"/>
    <mergeCell ref="B420:B424"/>
    <mergeCell ref="A425:A429"/>
    <mergeCell ref="B425:B429"/>
    <mergeCell ref="A430:A434"/>
    <mergeCell ref="B430:B434"/>
    <mergeCell ref="A435:A439"/>
    <mergeCell ref="B435:B439"/>
    <mergeCell ref="B480:B484"/>
    <mergeCell ref="A320:A324"/>
    <mergeCell ref="C345:C389"/>
    <mergeCell ref="B340:C340"/>
    <mergeCell ref="C343:C344"/>
    <mergeCell ref="B320:B324"/>
    <mergeCell ref="A493:A494"/>
    <mergeCell ref="B493:B494"/>
    <mergeCell ref="C493:C494"/>
    <mergeCell ref="D493:D494"/>
    <mergeCell ref="E493:H493"/>
    <mergeCell ref="I493:M493"/>
    <mergeCell ref="N493:Q493"/>
    <mergeCell ref="A442:Q442"/>
    <mergeCell ref="A443:A444"/>
    <mergeCell ref="B443:B444"/>
    <mergeCell ref="C443:C444"/>
    <mergeCell ref="D443:D444"/>
    <mergeCell ref="E443:H443"/>
    <mergeCell ref="I443:M443"/>
    <mergeCell ref="N443:Q443"/>
    <mergeCell ref="A445:A449"/>
    <mergeCell ref="B445:B449"/>
    <mergeCell ref="C445:C489"/>
    <mergeCell ref="A450:A454"/>
    <mergeCell ref="B450:B454"/>
    <mergeCell ref="A455:A459"/>
    <mergeCell ref="B455:B459"/>
    <mergeCell ref="A460:A464"/>
    <mergeCell ref="B460:B464"/>
    <mergeCell ref="A465:A469"/>
    <mergeCell ref="B465:B469"/>
    <mergeCell ref="A470:A474"/>
    <mergeCell ref="B470:B474"/>
    <mergeCell ref="B575:B579"/>
    <mergeCell ref="A580:A584"/>
    <mergeCell ref="A495:A499"/>
    <mergeCell ref="B495:B499"/>
    <mergeCell ref="C495:C539"/>
    <mergeCell ref="A500:A504"/>
    <mergeCell ref="B500:B504"/>
    <mergeCell ref="A505:A509"/>
    <mergeCell ref="B505:B509"/>
    <mergeCell ref="A510:A514"/>
    <mergeCell ref="B510:B514"/>
    <mergeCell ref="A515:A519"/>
    <mergeCell ref="B515:B519"/>
    <mergeCell ref="A520:A524"/>
    <mergeCell ref="B520:B524"/>
    <mergeCell ref="A525:A529"/>
    <mergeCell ref="B525:B529"/>
    <mergeCell ref="A530:A534"/>
    <mergeCell ref="B530:B534"/>
    <mergeCell ref="A535:A539"/>
    <mergeCell ref="B535:B539"/>
    <mergeCell ref="B580:B584"/>
    <mergeCell ref="A585:A589"/>
    <mergeCell ref="B585:B589"/>
    <mergeCell ref="A592:Q592"/>
    <mergeCell ref="A593:A594"/>
    <mergeCell ref="B593:B594"/>
    <mergeCell ref="D593:D594"/>
    <mergeCell ref="E593:H593"/>
    <mergeCell ref="I593:M593"/>
    <mergeCell ref="N593:Q593"/>
    <mergeCell ref="C593:C594"/>
    <mergeCell ref="A542:Q542"/>
    <mergeCell ref="A543:A544"/>
    <mergeCell ref="B543:B544"/>
    <mergeCell ref="C543:C544"/>
    <mergeCell ref="D543:D544"/>
    <mergeCell ref="E543:H543"/>
    <mergeCell ref="I543:M543"/>
    <mergeCell ref="N543:Q543"/>
    <mergeCell ref="A545:A549"/>
    <mergeCell ref="B545:B549"/>
    <mergeCell ref="C545:C589"/>
    <mergeCell ref="A550:A554"/>
    <mergeCell ref="B550:B554"/>
    <mergeCell ref="A555:A559"/>
    <mergeCell ref="B555:B559"/>
    <mergeCell ref="A560:A564"/>
    <mergeCell ref="B560:B564"/>
    <mergeCell ref="A565:A569"/>
    <mergeCell ref="B565:B569"/>
    <mergeCell ref="A570:A574"/>
    <mergeCell ref="B570:B574"/>
    <mergeCell ref="A575:A579"/>
    <mergeCell ref="A625:A629"/>
    <mergeCell ref="B625:B629"/>
    <mergeCell ref="A630:A634"/>
    <mergeCell ref="B630:B634"/>
    <mergeCell ref="A635:A639"/>
    <mergeCell ref="B635:B639"/>
    <mergeCell ref="A640:A644"/>
    <mergeCell ref="B640:B644"/>
    <mergeCell ref="A595:A599"/>
    <mergeCell ref="B595:B599"/>
    <mergeCell ref="A600:A604"/>
    <mergeCell ref="B600:B604"/>
    <mergeCell ref="A605:A609"/>
    <mergeCell ref="B605:B609"/>
    <mergeCell ref="A610:A614"/>
    <mergeCell ref="B610:B614"/>
    <mergeCell ref="A615:A619"/>
    <mergeCell ref="B615:B619"/>
    <mergeCell ref="A755:A759"/>
    <mergeCell ref="C595:C694"/>
    <mergeCell ref="A697:Q697"/>
    <mergeCell ref="A698:A699"/>
    <mergeCell ref="B698:B699"/>
    <mergeCell ref="C698:C699"/>
    <mergeCell ref="D698:D699"/>
    <mergeCell ref="E698:H698"/>
    <mergeCell ref="I698:M698"/>
    <mergeCell ref="N698:Q698"/>
    <mergeCell ref="A670:A674"/>
    <mergeCell ref="B670:B674"/>
    <mergeCell ref="A675:A679"/>
    <mergeCell ref="B675:B679"/>
    <mergeCell ref="A680:A684"/>
    <mergeCell ref="B680:B684"/>
    <mergeCell ref="A685:A689"/>
    <mergeCell ref="B685:B689"/>
    <mergeCell ref="A690:A694"/>
    <mergeCell ref="B690:B694"/>
    <mergeCell ref="A645:A649"/>
    <mergeCell ref="B645:B649"/>
    <mergeCell ref="A650:A654"/>
    <mergeCell ref="B650:B654"/>
    <mergeCell ref="A655:A659"/>
    <mergeCell ref="B655:B659"/>
    <mergeCell ref="A660:A664"/>
    <mergeCell ref="B660:B664"/>
    <mergeCell ref="A665:A669"/>
    <mergeCell ref="B665:B669"/>
    <mergeCell ref="A620:A624"/>
    <mergeCell ref="B620:B624"/>
    <mergeCell ref="B755:B759"/>
    <mergeCell ref="A760:A764"/>
    <mergeCell ref="B760:B764"/>
    <mergeCell ref="A765:A769"/>
    <mergeCell ref="B765:B769"/>
    <mergeCell ref="A770:A774"/>
    <mergeCell ref="B770:B774"/>
    <mergeCell ref="A775:A779"/>
    <mergeCell ref="B775:B779"/>
    <mergeCell ref="A700:A704"/>
    <mergeCell ref="B700:B704"/>
    <mergeCell ref="C700:C799"/>
    <mergeCell ref="A705:A709"/>
    <mergeCell ref="B705:B709"/>
    <mergeCell ref="A710:A714"/>
    <mergeCell ref="B710:B714"/>
    <mergeCell ref="A715:A719"/>
    <mergeCell ref="B715:B719"/>
    <mergeCell ref="A720:A724"/>
    <mergeCell ref="B720:B724"/>
    <mergeCell ref="A725:A729"/>
    <mergeCell ref="B725:B729"/>
    <mergeCell ref="A730:A734"/>
    <mergeCell ref="B730:B734"/>
    <mergeCell ref="A735:A739"/>
    <mergeCell ref="B735:B739"/>
    <mergeCell ref="A740:A744"/>
    <mergeCell ref="B740:B744"/>
    <mergeCell ref="A745:A749"/>
    <mergeCell ref="B745:B749"/>
    <mergeCell ref="A750:A754"/>
    <mergeCell ref="B750:B754"/>
    <mergeCell ref="A945:A949"/>
    <mergeCell ref="B945:B949"/>
    <mergeCell ref="A780:A784"/>
    <mergeCell ref="B780:B784"/>
    <mergeCell ref="A785:A789"/>
    <mergeCell ref="B785:B789"/>
    <mergeCell ref="A790:A794"/>
    <mergeCell ref="B790:B794"/>
    <mergeCell ref="A795:A799"/>
    <mergeCell ref="B795:B799"/>
    <mergeCell ref="A907:Q907"/>
    <mergeCell ref="B820:B824"/>
    <mergeCell ref="A825:A829"/>
    <mergeCell ref="B825:B829"/>
    <mergeCell ref="A830:A834"/>
    <mergeCell ref="B830:B834"/>
    <mergeCell ref="A835:A839"/>
    <mergeCell ref="B835:B839"/>
    <mergeCell ref="A840:A844"/>
    <mergeCell ref="B840:B844"/>
    <mergeCell ref="A845:A849"/>
    <mergeCell ref="B845:B849"/>
    <mergeCell ref="A850:A854"/>
    <mergeCell ref="B850:B854"/>
    <mergeCell ref="A855:A859"/>
    <mergeCell ref="B855:B859"/>
    <mergeCell ref="A802:Q802"/>
    <mergeCell ref="A803:A804"/>
    <mergeCell ref="B803:B804"/>
    <mergeCell ref="C803:C804"/>
    <mergeCell ref="D803:D804"/>
    <mergeCell ref="E803:H803"/>
    <mergeCell ref="A950:A954"/>
    <mergeCell ref="B950:B954"/>
    <mergeCell ref="A955:A959"/>
    <mergeCell ref="B955:B959"/>
    <mergeCell ref="A960:A964"/>
    <mergeCell ref="B960:B964"/>
    <mergeCell ref="A965:A969"/>
    <mergeCell ref="B965:B969"/>
    <mergeCell ref="A970:A974"/>
    <mergeCell ref="B970:B974"/>
    <mergeCell ref="A908:A909"/>
    <mergeCell ref="B908:B909"/>
    <mergeCell ref="C908:C909"/>
    <mergeCell ref="D908:D909"/>
    <mergeCell ref="E908:H908"/>
    <mergeCell ref="I908:M908"/>
    <mergeCell ref="N908:Q908"/>
    <mergeCell ref="A910:A914"/>
    <mergeCell ref="B910:B914"/>
    <mergeCell ref="C910:C1009"/>
    <mergeCell ref="A915:A919"/>
    <mergeCell ref="B915:B919"/>
    <mergeCell ref="A920:A924"/>
    <mergeCell ref="B920:B924"/>
    <mergeCell ref="A925:A929"/>
    <mergeCell ref="B925:B929"/>
    <mergeCell ref="A930:A934"/>
    <mergeCell ref="B930:B934"/>
    <mergeCell ref="A935:A939"/>
    <mergeCell ref="B935:B939"/>
    <mergeCell ref="A940:A944"/>
    <mergeCell ref="B940:B944"/>
    <mergeCell ref="A1000:A1004"/>
    <mergeCell ref="B1000:B1004"/>
    <mergeCell ref="A1005:A1009"/>
    <mergeCell ref="B1005:B1009"/>
    <mergeCell ref="A1012:Q1012"/>
    <mergeCell ref="A1013:A1014"/>
    <mergeCell ref="B1013:B1014"/>
    <mergeCell ref="C1013:C1014"/>
    <mergeCell ref="D1013:D1014"/>
    <mergeCell ref="E1013:H1013"/>
    <mergeCell ref="I1013:M1013"/>
    <mergeCell ref="N1013:Q1013"/>
    <mergeCell ref="A975:A979"/>
    <mergeCell ref="B975:B979"/>
    <mergeCell ref="A980:A984"/>
    <mergeCell ref="B980:B984"/>
    <mergeCell ref="A985:A989"/>
    <mergeCell ref="B985:B989"/>
    <mergeCell ref="A990:A994"/>
    <mergeCell ref="B990:B994"/>
    <mergeCell ref="A995:A999"/>
    <mergeCell ref="B995:B999"/>
    <mergeCell ref="B1125:B1129"/>
    <mergeCell ref="A1130:A1134"/>
    <mergeCell ref="B1130:B1134"/>
    <mergeCell ref="A1015:A1019"/>
    <mergeCell ref="B1015:B1019"/>
    <mergeCell ref="C1015:C1114"/>
    <mergeCell ref="A1020:A1024"/>
    <mergeCell ref="B1020:B1024"/>
    <mergeCell ref="A1025:A1029"/>
    <mergeCell ref="B1025:B1029"/>
    <mergeCell ref="A1030:A1034"/>
    <mergeCell ref="B1030:B1034"/>
    <mergeCell ref="A1035:A1039"/>
    <mergeCell ref="B1035:B1039"/>
    <mergeCell ref="A1040:A1044"/>
    <mergeCell ref="B1040:B1044"/>
    <mergeCell ref="A1045:A1049"/>
    <mergeCell ref="B1045:B1049"/>
    <mergeCell ref="A1050:A1054"/>
    <mergeCell ref="B1050:B1054"/>
    <mergeCell ref="A1055:A1059"/>
    <mergeCell ref="B1055:B1059"/>
    <mergeCell ref="A1060:A1064"/>
    <mergeCell ref="B1060:B1064"/>
    <mergeCell ref="A1065:A1069"/>
    <mergeCell ref="B1065:B1069"/>
    <mergeCell ref="A1070:A1074"/>
    <mergeCell ref="A1095:A1099"/>
    <mergeCell ref="B1095:B1099"/>
    <mergeCell ref="A1100:A1104"/>
    <mergeCell ref="B1100:B1104"/>
    <mergeCell ref="A1105:A1109"/>
    <mergeCell ref="A1117:Q1117"/>
    <mergeCell ref="B1070:B1074"/>
    <mergeCell ref="A1075:A1079"/>
    <mergeCell ref="B1075:B1079"/>
    <mergeCell ref="A1080:A1084"/>
    <mergeCell ref="B1080:B1084"/>
    <mergeCell ref="A1085:A1089"/>
    <mergeCell ref="B1085:B1089"/>
    <mergeCell ref="A1090:A1094"/>
    <mergeCell ref="B1090:B1094"/>
    <mergeCell ref="B1115:C1115"/>
    <mergeCell ref="E1115:Q1115"/>
    <mergeCell ref="A1118:A1119"/>
    <mergeCell ref="B1118:B1119"/>
    <mergeCell ref="C1118:C1119"/>
    <mergeCell ref="D1118:D1119"/>
    <mergeCell ref="E1118:H1118"/>
    <mergeCell ref="I1118:M1118"/>
    <mergeCell ref="N1118:Q1118"/>
    <mergeCell ref="B1105:B1109"/>
    <mergeCell ref="A1110:A1114"/>
    <mergeCell ref="B1110:B1114"/>
    <mergeCell ref="A1135:A1139"/>
    <mergeCell ref="B1135:B1139"/>
    <mergeCell ref="A1140:A1144"/>
    <mergeCell ref="B1140:B1144"/>
    <mergeCell ref="A1145:A1149"/>
    <mergeCell ref="B1145:B1149"/>
    <mergeCell ref="A1150:A1154"/>
    <mergeCell ref="B1150:B1154"/>
    <mergeCell ref="A1155:A1159"/>
    <mergeCell ref="B1155:B1159"/>
    <mergeCell ref="B1190:B1194"/>
    <mergeCell ref="A1195:A1199"/>
    <mergeCell ref="B1195:B1199"/>
    <mergeCell ref="A1200:A1204"/>
    <mergeCell ref="B1200:B1204"/>
    <mergeCell ref="B1290:B1294"/>
    <mergeCell ref="A1295:A1299"/>
    <mergeCell ref="B1295:B1299"/>
    <mergeCell ref="A1205:A1209"/>
    <mergeCell ref="B1205:B1209"/>
    <mergeCell ref="A1160:A1164"/>
    <mergeCell ref="B1160:B1164"/>
    <mergeCell ref="A1165:A1169"/>
    <mergeCell ref="B1165:B1169"/>
    <mergeCell ref="A1170:A1174"/>
    <mergeCell ref="B1170:B1174"/>
    <mergeCell ref="A1175:A1179"/>
    <mergeCell ref="B1175:B1179"/>
    <mergeCell ref="A1300:A1304"/>
    <mergeCell ref="B1300:B1304"/>
    <mergeCell ref="A1225:A1229"/>
    <mergeCell ref="B1225:B1229"/>
    <mergeCell ref="C1225:C1324"/>
    <mergeCell ref="A1230:A1234"/>
    <mergeCell ref="B1230:B1234"/>
    <mergeCell ref="A1235:A1239"/>
    <mergeCell ref="B1235:B1239"/>
    <mergeCell ref="A1240:A1244"/>
    <mergeCell ref="B1240:B1244"/>
    <mergeCell ref="A1245:A1249"/>
    <mergeCell ref="B1245:B1249"/>
    <mergeCell ref="A1250:A1254"/>
    <mergeCell ref="B1250:B1254"/>
    <mergeCell ref="A1255:A1259"/>
    <mergeCell ref="B1255:B1259"/>
    <mergeCell ref="A1260:A1264"/>
    <mergeCell ref="B1260:B1264"/>
    <mergeCell ref="A1265:A1269"/>
    <mergeCell ref="B1265:B1269"/>
    <mergeCell ref="A1270:A1274"/>
    <mergeCell ref="B1270:B1274"/>
    <mergeCell ref="A1275:A1279"/>
    <mergeCell ref="B1275:B1279"/>
    <mergeCell ref="A1280:A1284"/>
    <mergeCell ref="I803:M803"/>
    <mergeCell ref="N803:Q803"/>
    <mergeCell ref="A805:A809"/>
    <mergeCell ref="B805:B809"/>
    <mergeCell ref="C805:C904"/>
    <mergeCell ref="A810:A814"/>
    <mergeCell ref="B810:B814"/>
    <mergeCell ref="A815:A819"/>
    <mergeCell ref="B815:B819"/>
    <mergeCell ref="A820:A824"/>
    <mergeCell ref="B1280:B1284"/>
    <mergeCell ref="A1210:A1214"/>
    <mergeCell ref="B1210:B1214"/>
    <mergeCell ref="A1215:A1219"/>
    <mergeCell ref="B1215:B1219"/>
    <mergeCell ref="A1222:Q1222"/>
    <mergeCell ref="A1223:A1224"/>
    <mergeCell ref="B1223:B1224"/>
    <mergeCell ref="C1223:C1224"/>
    <mergeCell ref="D1223:D1224"/>
    <mergeCell ref="E1223:H1223"/>
    <mergeCell ref="I1223:M1223"/>
    <mergeCell ref="N1223:Q1223"/>
    <mergeCell ref="A1185:A1189"/>
    <mergeCell ref="B1185:B1189"/>
    <mergeCell ref="A1190:A1194"/>
    <mergeCell ref="A1180:A1184"/>
    <mergeCell ref="B1180:B1184"/>
    <mergeCell ref="A1120:A1124"/>
    <mergeCell ref="B1120:B1124"/>
    <mergeCell ref="C1120:C1219"/>
    <mergeCell ref="A1125:A1129"/>
    <mergeCell ref="A1365:A1369"/>
    <mergeCell ref="B1365:B1369"/>
    <mergeCell ref="A885:A889"/>
    <mergeCell ref="B885:B889"/>
    <mergeCell ref="A890:A894"/>
    <mergeCell ref="B890:B894"/>
    <mergeCell ref="A895:A899"/>
    <mergeCell ref="B895:B899"/>
    <mergeCell ref="A900:A904"/>
    <mergeCell ref="B900:B904"/>
    <mergeCell ref="A1327:Q1327"/>
    <mergeCell ref="A860:A864"/>
    <mergeCell ref="B860:B864"/>
    <mergeCell ref="A865:A869"/>
    <mergeCell ref="B865:B869"/>
    <mergeCell ref="A870:A874"/>
    <mergeCell ref="B870:B874"/>
    <mergeCell ref="A875:A879"/>
    <mergeCell ref="B875:B879"/>
    <mergeCell ref="A880:A884"/>
    <mergeCell ref="B880:B884"/>
    <mergeCell ref="A1305:A1309"/>
    <mergeCell ref="B1305:B1309"/>
    <mergeCell ref="A1310:A1314"/>
    <mergeCell ref="B1310:B1314"/>
    <mergeCell ref="A1315:A1319"/>
    <mergeCell ref="B1315:B1319"/>
    <mergeCell ref="A1320:A1324"/>
    <mergeCell ref="B1320:B1324"/>
    <mergeCell ref="A1285:A1289"/>
    <mergeCell ref="B1285:B1289"/>
    <mergeCell ref="A1290:A1294"/>
    <mergeCell ref="A1370:A1374"/>
    <mergeCell ref="B1370:B1374"/>
    <mergeCell ref="A1375:A1379"/>
    <mergeCell ref="B1375:B1379"/>
    <mergeCell ref="A1380:A1384"/>
    <mergeCell ref="B1380:B1384"/>
    <mergeCell ref="A1385:A1389"/>
    <mergeCell ref="B1385:B1389"/>
    <mergeCell ref="A1390:A1394"/>
    <mergeCell ref="B1390:B1394"/>
    <mergeCell ref="A1328:A1329"/>
    <mergeCell ref="B1328:B1329"/>
    <mergeCell ref="C1328:C1329"/>
    <mergeCell ref="D1328:D1329"/>
    <mergeCell ref="E1328:H1328"/>
    <mergeCell ref="I1328:M1328"/>
    <mergeCell ref="N1328:Q1328"/>
    <mergeCell ref="A1330:A1334"/>
    <mergeCell ref="B1330:B1334"/>
    <mergeCell ref="C1330:C1429"/>
    <mergeCell ref="A1335:A1339"/>
    <mergeCell ref="B1335:B1339"/>
    <mergeCell ref="A1340:A1344"/>
    <mergeCell ref="B1340:B1344"/>
    <mergeCell ref="A1345:A1349"/>
    <mergeCell ref="B1345:B1349"/>
    <mergeCell ref="A1350:A1354"/>
    <mergeCell ref="B1350:B1354"/>
    <mergeCell ref="A1355:A1359"/>
    <mergeCell ref="B1355:B1359"/>
    <mergeCell ref="A1360:A1364"/>
    <mergeCell ref="B1360:B1364"/>
    <mergeCell ref="A1420:A1424"/>
    <mergeCell ref="B1420:B1424"/>
    <mergeCell ref="A1425:A1429"/>
    <mergeCell ref="B1425:B1429"/>
    <mergeCell ref="A1432:Q1432"/>
    <mergeCell ref="A1433:A1434"/>
    <mergeCell ref="B1433:B1434"/>
    <mergeCell ref="C1433:C1434"/>
    <mergeCell ref="D1433:D1434"/>
    <mergeCell ref="E1433:H1433"/>
    <mergeCell ref="I1433:M1433"/>
    <mergeCell ref="N1433:Q1433"/>
    <mergeCell ref="A1395:A1399"/>
    <mergeCell ref="B1395:B1399"/>
    <mergeCell ref="A1400:A1404"/>
    <mergeCell ref="B1400:B1404"/>
    <mergeCell ref="A1405:A1409"/>
    <mergeCell ref="B1405:B1409"/>
    <mergeCell ref="A1410:A1414"/>
    <mergeCell ref="B1410:B1414"/>
    <mergeCell ref="A1415:A1419"/>
    <mergeCell ref="B1415:B1419"/>
    <mergeCell ref="A1435:A1439"/>
    <mergeCell ref="B1435:B1439"/>
    <mergeCell ref="C1435:C1534"/>
    <mergeCell ref="A1440:A1444"/>
    <mergeCell ref="B1440:B1444"/>
    <mergeCell ref="A1445:A1449"/>
    <mergeCell ref="B1445:B1449"/>
    <mergeCell ref="A1450:A1454"/>
    <mergeCell ref="B1450:B1454"/>
    <mergeCell ref="A1455:A1459"/>
    <mergeCell ref="B1455:B1459"/>
    <mergeCell ref="A1460:A1464"/>
    <mergeCell ref="B1460:B1464"/>
    <mergeCell ref="A1465:A1469"/>
    <mergeCell ref="B1465:B1469"/>
    <mergeCell ref="A1470:A1474"/>
    <mergeCell ref="B1470:B1474"/>
    <mergeCell ref="A1475:A1479"/>
    <mergeCell ref="B1475:B1479"/>
    <mergeCell ref="A1480:A1484"/>
    <mergeCell ref="B1480:B1484"/>
    <mergeCell ref="A1485:A1489"/>
    <mergeCell ref="B1485:B1489"/>
    <mergeCell ref="A1490:A1494"/>
    <mergeCell ref="A1575:A1579"/>
    <mergeCell ref="B1575:B1579"/>
    <mergeCell ref="A1515:A1519"/>
    <mergeCell ref="B1515:B1519"/>
    <mergeCell ref="A1520:A1524"/>
    <mergeCell ref="B1520:B1524"/>
    <mergeCell ref="A1525:A1529"/>
    <mergeCell ref="B1525:B1529"/>
    <mergeCell ref="A1530:A1534"/>
    <mergeCell ref="B1530:B1534"/>
    <mergeCell ref="A1537:Q1537"/>
    <mergeCell ref="B1490:B1494"/>
    <mergeCell ref="A1495:A1499"/>
    <mergeCell ref="B1495:B1499"/>
    <mergeCell ref="A1500:A1504"/>
    <mergeCell ref="B1500:B1504"/>
    <mergeCell ref="A1505:A1509"/>
    <mergeCell ref="B1505:B1509"/>
    <mergeCell ref="A1510:A1514"/>
    <mergeCell ref="B1510:B1514"/>
    <mergeCell ref="A1580:A1584"/>
    <mergeCell ref="B1580:B1584"/>
    <mergeCell ref="A1585:A1589"/>
    <mergeCell ref="B1585:B1589"/>
    <mergeCell ref="A1590:A1594"/>
    <mergeCell ref="B1590:B1594"/>
    <mergeCell ref="A1595:A1599"/>
    <mergeCell ref="B1595:B1599"/>
    <mergeCell ref="A1600:A1604"/>
    <mergeCell ref="B1600:B1604"/>
    <mergeCell ref="A1538:A1539"/>
    <mergeCell ref="B1538:B1539"/>
    <mergeCell ref="C1538:C1539"/>
    <mergeCell ref="D1538:D1539"/>
    <mergeCell ref="E1538:H1538"/>
    <mergeCell ref="I1538:M1538"/>
    <mergeCell ref="N1538:Q1538"/>
    <mergeCell ref="A1540:A1544"/>
    <mergeCell ref="B1540:B1544"/>
    <mergeCell ref="C1540:C1639"/>
    <mergeCell ref="A1545:A1549"/>
    <mergeCell ref="B1545:B1549"/>
    <mergeCell ref="A1550:A1554"/>
    <mergeCell ref="B1550:B1554"/>
    <mergeCell ref="A1555:A1559"/>
    <mergeCell ref="B1555:B1559"/>
    <mergeCell ref="A1560:A1564"/>
    <mergeCell ref="B1560:B1564"/>
    <mergeCell ref="A1565:A1569"/>
    <mergeCell ref="B1565:B1569"/>
    <mergeCell ref="A1570:A1574"/>
    <mergeCell ref="B1570:B1574"/>
    <mergeCell ref="A1630:A1634"/>
    <mergeCell ref="B1630:B1634"/>
    <mergeCell ref="A1635:A1639"/>
    <mergeCell ref="B1635:B1639"/>
    <mergeCell ref="A1642:Q1642"/>
    <mergeCell ref="A1643:A1644"/>
    <mergeCell ref="B1643:B1644"/>
    <mergeCell ref="D1643:D1644"/>
    <mergeCell ref="E1643:H1643"/>
    <mergeCell ref="I1643:M1643"/>
    <mergeCell ref="N1643:Q1643"/>
    <mergeCell ref="A1605:A1609"/>
    <mergeCell ref="B1605:B1609"/>
    <mergeCell ref="A1610:A1614"/>
    <mergeCell ref="B1610:B1614"/>
    <mergeCell ref="A1615:A1619"/>
    <mergeCell ref="B1615:B1619"/>
    <mergeCell ref="A1620:A1624"/>
    <mergeCell ref="B1620:B1624"/>
    <mergeCell ref="A1625:A1629"/>
    <mergeCell ref="B1625:B1629"/>
    <mergeCell ref="A1695:A1699"/>
    <mergeCell ref="B1695:B1699"/>
    <mergeCell ref="A1700:A1704"/>
    <mergeCell ref="B1700:B1704"/>
    <mergeCell ref="A1705:A1709"/>
    <mergeCell ref="B1705:B1709"/>
    <mergeCell ref="C1643:C1644"/>
    <mergeCell ref="C1645:C1709"/>
    <mergeCell ref="A1712:Q1712"/>
    <mergeCell ref="A1670:A1674"/>
    <mergeCell ref="B1670:B1674"/>
    <mergeCell ref="A1675:A1679"/>
    <mergeCell ref="B1675:B1679"/>
    <mergeCell ref="A1680:A1684"/>
    <mergeCell ref="B1680:B1684"/>
    <mergeCell ref="A1685:A1689"/>
    <mergeCell ref="B1685:B1689"/>
    <mergeCell ref="A1690:A1694"/>
    <mergeCell ref="B1690:B1694"/>
    <mergeCell ref="A1645:A1649"/>
    <mergeCell ref="B1645:B1649"/>
    <mergeCell ref="A1650:A1654"/>
    <mergeCell ref="B1650:B1654"/>
    <mergeCell ref="A1655:A1659"/>
    <mergeCell ref="B1655:B1659"/>
    <mergeCell ref="A1660:A1664"/>
    <mergeCell ref="B1660:B1664"/>
    <mergeCell ref="A1665:A1669"/>
    <mergeCell ref="B1665:B1669"/>
    <mergeCell ref="A1900:A1904"/>
    <mergeCell ref="B1900:B1904"/>
    <mergeCell ref="A1905:A1909"/>
    <mergeCell ref="B1905:B1909"/>
    <mergeCell ref="A1910:A1914"/>
    <mergeCell ref="B1910:B1914"/>
    <mergeCell ref="A1915:A1919"/>
    <mergeCell ref="A1713:A1714"/>
    <mergeCell ref="B1713:B1714"/>
    <mergeCell ref="C1713:C1714"/>
    <mergeCell ref="D1713:D1714"/>
    <mergeCell ref="E1713:H1713"/>
    <mergeCell ref="I1713:M1713"/>
    <mergeCell ref="N1713:Q1713"/>
    <mergeCell ref="A1715:A1719"/>
    <mergeCell ref="B1715:B1719"/>
    <mergeCell ref="C1715:C1779"/>
    <mergeCell ref="A1720:A1724"/>
    <mergeCell ref="B1720:B1724"/>
    <mergeCell ref="A1725:A1729"/>
    <mergeCell ref="B1725:B1729"/>
    <mergeCell ref="A1730:A1734"/>
    <mergeCell ref="B1730:B1734"/>
    <mergeCell ref="A1735:A1739"/>
    <mergeCell ref="B1735:B1739"/>
    <mergeCell ref="A1740:A1744"/>
    <mergeCell ref="B1740:B1744"/>
    <mergeCell ref="A1795:A1799"/>
    <mergeCell ref="B1795:B1799"/>
    <mergeCell ref="A1800:A1804"/>
    <mergeCell ref="B1800:B1804"/>
    <mergeCell ref="A1775:A1779"/>
    <mergeCell ref="B1965:B1969"/>
    <mergeCell ref="A1970:A1974"/>
    <mergeCell ref="B1970:B1974"/>
    <mergeCell ref="A1975:A1979"/>
    <mergeCell ref="B1975:B1979"/>
    <mergeCell ref="A1980:A1984"/>
    <mergeCell ref="B1915:B1919"/>
    <mergeCell ref="A1922:Q1922"/>
    <mergeCell ref="A1923:A1924"/>
    <mergeCell ref="B1923:B1924"/>
    <mergeCell ref="C1923:C1924"/>
    <mergeCell ref="D1923:D1924"/>
    <mergeCell ref="E1923:H1923"/>
    <mergeCell ref="I1923:M1923"/>
    <mergeCell ref="N1923:Q1923"/>
    <mergeCell ref="C1855:C1919"/>
    <mergeCell ref="A1860:A1864"/>
    <mergeCell ref="B1860:B1864"/>
    <mergeCell ref="A1865:A1869"/>
    <mergeCell ref="B1865:B1869"/>
    <mergeCell ref="A1870:A1874"/>
    <mergeCell ref="B1870:B1874"/>
    <mergeCell ref="A1875:A1879"/>
    <mergeCell ref="B1875:B1879"/>
    <mergeCell ref="A1880:A1884"/>
    <mergeCell ref="B1880:B1884"/>
    <mergeCell ref="A1885:A1889"/>
    <mergeCell ref="B1885:B1889"/>
    <mergeCell ref="A1890:A1894"/>
    <mergeCell ref="B1890:B1894"/>
    <mergeCell ref="A1895:A1899"/>
    <mergeCell ref="B1895:B1899"/>
    <mergeCell ref="A2045:A2049"/>
    <mergeCell ref="B2045:B2049"/>
    <mergeCell ref="A2050:A2054"/>
    <mergeCell ref="B1980:B1984"/>
    <mergeCell ref="A1985:A1989"/>
    <mergeCell ref="B1985:B1989"/>
    <mergeCell ref="A1992:Q1992"/>
    <mergeCell ref="A1993:A1994"/>
    <mergeCell ref="B1993:B1994"/>
    <mergeCell ref="C1993:C1994"/>
    <mergeCell ref="D1993:D1994"/>
    <mergeCell ref="E1993:H1993"/>
    <mergeCell ref="I1993:M1993"/>
    <mergeCell ref="N1993:Q1993"/>
    <mergeCell ref="A1925:A1929"/>
    <mergeCell ref="B1925:B1929"/>
    <mergeCell ref="C1925:C1989"/>
    <mergeCell ref="A1930:A1934"/>
    <mergeCell ref="B1930:B1934"/>
    <mergeCell ref="A1935:A1939"/>
    <mergeCell ref="B1935:B1939"/>
    <mergeCell ref="A1940:A1944"/>
    <mergeCell ref="B1940:B1944"/>
    <mergeCell ref="A1945:A1949"/>
    <mergeCell ref="B1945:B1949"/>
    <mergeCell ref="A1950:A1954"/>
    <mergeCell ref="B1950:B1954"/>
    <mergeCell ref="A1955:A1959"/>
    <mergeCell ref="B1955:B1959"/>
    <mergeCell ref="A1960:A1964"/>
    <mergeCell ref="B1960:B1964"/>
    <mergeCell ref="A1965:A1969"/>
    <mergeCell ref="B2050:B2054"/>
    <mergeCell ref="A2055:A2059"/>
    <mergeCell ref="B2055:B2059"/>
    <mergeCell ref="A2062:Q2062"/>
    <mergeCell ref="A2063:A2064"/>
    <mergeCell ref="B2063:B2064"/>
    <mergeCell ref="C2063:C2064"/>
    <mergeCell ref="D2063:D2064"/>
    <mergeCell ref="E2063:H2063"/>
    <mergeCell ref="I2063:M2063"/>
    <mergeCell ref="N2063:Q2063"/>
    <mergeCell ref="A1995:A1999"/>
    <mergeCell ref="B1995:B1999"/>
    <mergeCell ref="C1995:C2059"/>
    <mergeCell ref="A2000:A2004"/>
    <mergeCell ref="B2000:B2004"/>
    <mergeCell ref="A2005:A2009"/>
    <mergeCell ref="B2005:B2009"/>
    <mergeCell ref="A2010:A2014"/>
    <mergeCell ref="B2010:B2014"/>
    <mergeCell ref="A2015:A2019"/>
    <mergeCell ref="B2015:B2019"/>
    <mergeCell ref="A2020:A2024"/>
    <mergeCell ref="B2020:B2024"/>
    <mergeCell ref="A2025:A2029"/>
    <mergeCell ref="B2025:B2029"/>
    <mergeCell ref="A2030:A2034"/>
    <mergeCell ref="B2030:B2034"/>
    <mergeCell ref="A2035:A2039"/>
    <mergeCell ref="B2035:B2039"/>
    <mergeCell ref="A2040:A2044"/>
    <mergeCell ref="B2040:B2044"/>
    <mergeCell ref="A2065:A2069"/>
    <mergeCell ref="B2065:B2069"/>
    <mergeCell ref="C2065:C2129"/>
    <mergeCell ref="A2070:A2074"/>
    <mergeCell ref="B2070:B2074"/>
    <mergeCell ref="A2075:A2079"/>
    <mergeCell ref="B2075:B2079"/>
    <mergeCell ref="A2080:A2084"/>
    <mergeCell ref="B2080:B2084"/>
    <mergeCell ref="A2085:A2089"/>
    <mergeCell ref="B2085:B2089"/>
    <mergeCell ref="A2090:A2094"/>
    <mergeCell ref="B2090:B2094"/>
    <mergeCell ref="A2095:A2099"/>
    <mergeCell ref="B2095:B2099"/>
    <mergeCell ref="A2100:A2104"/>
    <mergeCell ref="B2100:B2104"/>
    <mergeCell ref="A2105:A2109"/>
    <mergeCell ref="B2105:B2109"/>
    <mergeCell ref="A2110:A2114"/>
    <mergeCell ref="B2110:B2114"/>
    <mergeCell ref="A2115:A2119"/>
    <mergeCell ref="B2115:B2119"/>
    <mergeCell ref="A2120:A2124"/>
    <mergeCell ref="B2175:B2179"/>
    <mergeCell ref="A2180:A2184"/>
    <mergeCell ref="B2180:B2184"/>
    <mergeCell ref="A2185:A2189"/>
    <mergeCell ref="B2185:B2189"/>
    <mergeCell ref="A2190:A2194"/>
    <mergeCell ref="B2120:B2124"/>
    <mergeCell ref="A2125:A2129"/>
    <mergeCell ref="B2125:B2129"/>
    <mergeCell ref="A2132:Q2132"/>
    <mergeCell ref="A2133:A2134"/>
    <mergeCell ref="B2133:B2134"/>
    <mergeCell ref="C2133:C2134"/>
    <mergeCell ref="D2133:D2134"/>
    <mergeCell ref="E2133:H2133"/>
    <mergeCell ref="I2133:M2133"/>
    <mergeCell ref="N2133:Q2133"/>
    <mergeCell ref="A2255:A2259"/>
    <mergeCell ref="B2255:B2259"/>
    <mergeCell ref="A2260:A2264"/>
    <mergeCell ref="B2190:B2194"/>
    <mergeCell ref="A2195:A2199"/>
    <mergeCell ref="B2195:B2199"/>
    <mergeCell ref="A2202:Q2202"/>
    <mergeCell ref="A2203:A2204"/>
    <mergeCell ref="B2203:B2204"/>
    <mergeCell ref="C2203:C2204"/>
    <mergeCell ref="D2203:D2204"/>
    <mergeCell ref="E2203:H2203"/>
    <mergeCell ref="I2203:M2203"/>
    <mergeCell ref="N2203:Q2203"/>
    <mergeCell ref="A2135:A2139"/>
    <mergeCell ref="B2135:B2139"/>
    <mergeCell ref="C2135:C2199"/>
    <mergeCell ref="A2140:A2144"/>
    <mergeCell ref="B2140:B2144"/>
    <mergeCell ref="A2145:A2149"/>
    <mergeCell ref="B2145:B2149"/>
    <mergeCell ref="A2150:A2154"/>
    <mergeCell ref="B2150:B2154"/>
    <mergeCell ref="A2155:A2159"/>
    <mergeCell ref="B2155:B2159"/>
    <mergeCell ref="A2160:A2164"/>
    <mergeCell ref="B2160:B2164"/>
    <mergeCell ref="A2165:A2169"/>
    <mergeCell ref="B2165:B2169"/>
    <mergeCell ref="A2170:A2174"/>
    <mergeCell ref="B2170:B2174"/>
    <mergeCell ref="A2175:A2179"/>
    <mergeCell ref="B2260:B2264"/>
    <mergeCell ref="A2265:A2269"/>
    <mergeCell ref="B2265:B2269"/>
    <mergeCell ref="A2272:Q2272"/>
    <mergeCell ref="A2273:A2274"/>
    <mergeCell ref="B2273:B2274"/>
    <mergeCell ref="C2273:C2274"/>
    <mergeCell ref="D2273:D2274"/>
    <mergeCell ref="E2273:H2273"/>
    <mergeCell ref="I2273:M2273"/>
    <mergeCell ref="N2273:Q2273"/>
    <mergeCell ref="A2205:A2209"/>
    <mergeCell ref="B2205:B2209"/>
    <mergeCell ref="C2205:C2269"/>
    <mergeCell ref="A2210:A2214"/>
    <mergeCell ref="B2210:B2214"/>
    <mergeCell ref="A2215:A2219"/>
    <mergeCell ref="B2215:B2219"/>
    <mergeCell ref="A2220:A2224"/>
    <mergeCell ref="B2220:B2224"/>
    <mergeCell ref="A2225:A2229"/>
    <mergeCell ref="B2225:B2229"/>
    <mergeCell ref="A2230:A2234"/>
    <mergeCell ref="B2230:B2234"/>
    <mergeCell ref="A2235:A2239"/>
    <mergeCell ref="B2235:B2239"/>
    <mergeCell ref="A2240:A2244"/>
    <mergeCell ref="B2240:B2244"/>
    <mergeCell ref="A2245:A2249"/>
    <mergeCell ref="B2245:B2249"/>
    <mergeCell ref="A2250:A2254"/>
    <mergeCell ref="B2250:B2254"/>
    <mergeCell ref="A2275:A2279"/>
    <mergeCell ref="B2275:B2279"/>
    <mergeCell ref="C2275:C2339"/>
    <mergeCell ref="A2280:A2284"/>
    <mergeCell ref="B2280:B2284"/>
    <mergeCell ref="A2285:A2289"/>
    <mergeCell ref="B2285:B2289"/>
    <mergeCell ref="A2290:A2294"/>
    <mergeCell ref="B2290:B2294"/>
    <mergeCell ref="A2295:A2299"/>
    <mergeCell ref="B2295:B2299"/>
    <mergeCell ref="A2300:A2304"/>
    <mergeCell ref="B2300:B2304"/>
    <mergeCell ref="A2305:A2309"/>
    <mergeCell ref="B2305:B2309"/>
    <mergeCell ref="A2310:A2314"/>
    <mergeCell ref="B2310:B2314"/>
    <mergeCell ref="A2315:A2319"/>
    <mergeCell ref="B2315:B2319"/>
    <mergeCell ref="A2320:A2324"/>
    <mergeCell ref="B2320:B2324"/>
    <mergeCell ref="A2325:A2329"/>
    <mergeCell ref="B2325:B2329"/>
    <mergeCell ref="A2330:A2334"/>
    <mergeCell ref="A2415:A2419"/>
    <mergeCell ref="B2415:B2419"/>
    <mergeCell ref="A2420:A2424"/>
    <mergeCell ref="B2420:B2424"/>
    <mergeCell ref="A2425:A2429"/>
    <mergeCell ref="B2425:B2429"/>
    <mergeCell ref="B2330:B2334"/>
    <mergeCell ref="A2335:A2339"/>
    <mergeCell ref="B2335:B2339"/>
    <mergeCell ref="C2343:C2344"/>
    <mergeCell ref="C2345:C2384"/>
    <mergeCell ref="A2387:Q2387"/>
    <mergeCell ref="A2388:A2389"/>
    <mergeCell ref="B2388:B2389"/>
    <mergeCell ref="C2388:C2389"/>
    <mergeCell ref="D2388:D2389"/>
    <mergeCell ref="E2388:H2388"/>
    <mergeCell ref="I2388:M2388"/>
    <mergeCell ref="N2388:Q2388"/>
    <mergeCell ref="D2343:D2344"/>
    <mergeCell ref="E2343:H2343"/>
    <mergeCell ref="I2343:M2343"/>
    <mergeCell ref="N2343:Q2343"/>
    <mergeCell ref="A2390:A2394"/>
    <mergeCell ref="B2390:B2394"/>
    <mergeCell ref="C2390:C2429"/>
    <mergeCell ref="A2395:A2399"/>
    <mergeCell ref="B2395:B2399"/>
    <mergeCell ref="A2400:A2404"/>
    <mergeCell ref="B2400:B2404"/>
    <mergeCell ref="A2405:A2409"/>
    <mergeCell ref="B2405:B240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zoomScale="70" zoomScaleNormal="70" workbookViewId="0">
      <selection activeCell="D25" sqref="D25"/>
    </sheetView>
  </sheetViews>
  <sheetFormatPr defaultRowHeight="15"/>
  <cols>
    <col min="1" max="1" width="5.28515625" style="988" customWidth="1"/>
    <col min="2" max="2" width="41.28515625" style="989" customWidth="1"/>
    <col min="3" max="3" width="25.7109375" style="988" customWidth="1"/>
    <col min="4" max="4" width="122.42578125" style="988" customWidth="1"/>
    <col min="5" max="16384" width="9.140625" style="988"/>
  </cols>
  <sheetData>
    <row r="1" spans="1:4" ht="22.5" customHeight="1">
      <c r="A1" s="1191" t="s">
        <v>750</v>
      </c>
      <c r="B1" s="1191"/>
      <c r="C1" s="1191"/>
      <c r="D1" s="1191"/>
    </row>
    <row r="2" spans="1:4" ht="30" customHeight="1">
      <c r="A2" s="1190" t="s">
        <v>751</v>
      </c>
      <c r="B2" s="1190"/>
      <c r="C2" s="1190"/>
      <c r="D2" s="1190"/>
    </row>
    <row r="4" spans="1:4" ht="36" customHeight="1">
      <c r="A4" s="1008" t="s">
        <v>569</v>
      </c>
      <c r="B4" s="1009" t="s">
        <v>726</v>
      </c>
      <c r="C4" s="1010" t="s">
        <v>730</v>
      </c>
      <c r="D4" s="1008" t="s">
        <v>361</v>
      </c>
    </row>
    <row r="5" spans="1:4" ht="63.75" customHeight="1">
      <c r="A5" s="1020">
        <v>1</v>
      </c>
      <c r="B5" s="1011" t="s">
        <v>36</v>
      </c>
      <c r="C5" s="1012"/>
      <c r="D5" s="1018" t="s">
        <v>752</v>
      </c>
    </row>
    <row r="6" spans="1:4" ht="93" customHeight="1">
      <c r="A6" s="1021">
        <v>2</v>
      </c>
      <c r="B6" s="1013" t="s">
        <v>727</v>
      </c>
      <c r="C6" s="1014"/>
      <c r="D6" s="1019" t="s">
        <v>755</v>
      </c>
    </row>
    <row r="7" spans="1:4" ht="77.25" customHeight="1">
      <c r="A7" s="1021">
        <v>3</v>
      </c>
      <c r="B7" s="1013" t="s">
        <v>728</v>
      </c>
      <c r="C7" s="1014"/>
      <c r="D7" s="1019" t="s">
        <v>756</v>
      </c>
    </row>
    <row r="8" spans="1:4" ht="81.75" customHeight="1">
      <c r="A8" s="1021">
        <v>4</v>
      </c>
      <c r="B8" s="1013" t="s">
        <v>729</v>
      </c>
      <c r="C8" s="1014"/>
      <c r="D8" s="1019" t="s">
        <v>757</v>
      </c>
    </row>
    <row r="9" spans="1:4" ht="80.25" customHeight="1">
      <c r="A9" s="1021">
        <v>5</v>
      </c>
      <c r="B9" s="1389" t="s">
        <v>858</v>
      </c>
      <c r="C9" s="1390">
        <f>SUM('Производственные показатели'!K60:K62)</f>
        <v>0</v>
      </c>
      <c r="D9" s="1404" t="s">
        <v>868</v>
      </c>
    </row>
    <row r="10" spans="1:4" ht="21.75" customHeight="1">
      <c r="A10" s="1021">
        <v>5</v>
      </c>
      <c r="B10" s="1013" t="s">
        <v>309</v>
      </c>
      <c r="C10" s="1014">
        <f>SUM(C5:C8)</f>
        <v>0</v>
      </c>
      <c r="D10" s="1015"/>
    </row>
    <row r="11" spans="1:4" ht="19.5" customHeight="1">
      <c r="A11" s="1021">
        <v>6</v>
      </c>
      <c r="B11" s="999" t="s">
        <v>733</v>
      </c>
      <c r="C11" s="1014">
        <f>C10/C13</f>
        <v>0</v>
      </c>
      <c r="D11" s="1015"/>
    </row>
    <row r="12" spans="1:4" ht="45">
      <c r="A12" s="1021">
        <v>7</v>
      </c>
      <c r="B12" s="999" t="s">
        <v>759</v>
      </c>
      <c r="C12" s="1014">
        <v>1979</v>
      </c>
      <c r="D12" s="1015"/>
    </row>
    <row r="13" spans="1:4" ht="45.75" thickBot="1">
      <c r="A13" s="1021">
        <v>8</v>
      </c>
      <c r="B13" s="1003" t="s">
        <v>760</v>
      </c>
      <c r="C13" s="1016">
        <f>C12*60</f>
        <v>118740</v>
      </c>
      <c r="D13" s="1017"/>
    </row>
    <row r="14" spans="1:4" ht="22.5" customHeight="1"/>
    <row r="15" spans="1:4" ht="30" customHeight="1">
      <c r="A15" s="1190" t="s">
        <v>751</v>
      </c>
      <c r="B15" s="1190"/>
      <c r="C15" s="1190"/>
      <c r="D15" s="1190"/>
    </row>
    <row r="17" spans="1:4" ht="36" customHeight="1">
      <c r="A17" s="1008" t="s">
        <v>569</v>
      </c>
      <c r="B17" s="1009" t="s">
        <v>726</v>
      </c>
      <c r="C17" s="1010" t="s">
        <v>730</v>
      </c>
      <c r="D17" s="1008" t="s">
        <v>361</v>
      </c>
    </row>
    <row r="18" spans="1:4" ht="63.75" customHeight="1">
      <c r="A18" s="1020">
        <v>1</v>
      </c>
      <c r="B18" s="1011" t="s">
        <v>36</v>
      </c>
      <c r="C18" s="1012"/>
      <c r="D18" s="1018" t="s">
        <v>752</v>
      </c>
    </row>
    <row r="19" spans="1:4" ht="93" customHeight="1">
      <c r="A19" s="1021">
        <v>2</v>
      </c>
      <c r="B19" s="1013" t="s">
        <v>727</v>
      </c>
      <c r="C19" s="1014"/>
      <c r="D19" s="1019" t="s">
        <v>755</v>
      </c>
    </row>
    <row r="20" spans="1:4" ht="77.25" customHeight="1">
      <c r="A20" s="1021">
        <v>3</v>
      </c>
      <c r="B20" s="1013" t="s">
        <v>728</v>
      </c>
      <c r="C20" s="1014"/>
      <c r="D20" s="1019" t="s">
        <v>756</v>
      </c>
    </row>
    <row r="21" spans="1:4" ht="81.75" customHeight="1">
      <c r="A21" s="1021">
        <v>4</v>
      </c>
      <c r="B21" s="1013" t="s">
        <v>729</v>
      </c>
      <c r="C21" s="1014"/>
      <c r="D21" s="1019" t="s">
        <v>757</v>
      </c>
    </row>
    <row r="22" spans="1:4" ht="80.25" customHeight="1">
      <c r="A22" s="1021">
        <v>5</v>
      </c>
      <c r="B22" s="1389" t="s">
        <v>858</v>
      </c>
      <c r="C22" s="1390">
        <f>SUM('Производственные показатели'!K73:K75)</f>
        <v>0</v>
      </c>
      <c r="D22" s="1404" t="s">
        <v>868</v>
      </c>
    </row>
    <row r="23" spans="1:4" ht="21.75" customHeight="1">
      <c r="A23" s="1021">
        <v>5</v>
      </c>
      <c r="B23" s="1013" t="s">
        <v>309</v>
      </c>
      <c r="C23" s="1014">
        <f>SUM(C18:C21)</f>
        <v>0</v>
      </c>
      <c r="D23" s="1015"/>
    </row>
    <row r="24" spans="1:4" ht="19.5" customHeight="1">
      <c r="A24" s="1021">
        <v>6</v>
      </c>
      <c r="B24" s="999" t="s">
        <v>733</v>
      </c>
      <c r="C24" s="1014">
        <f>C23/C26</f>
        <v>0</v>
      </c>
      <c r="D24" s="1015"/>
    </row>
    <row r="25" spans="1:4" ht="45">
      <c r="A25" s="1021">
        <v>7</v>
      </c>
      <c r="B25" s="999" t="s">
        <v>759</v>
      </c>
      <c r="C25" s="1014">
        <v>1979</v>
      </c>
      <c r="D25" s="1015"/>
    </row>
    <row r="26" spans="1:4" ht="45.75" thickBot="1">
      <c r="A26" s="1021">
        <v>8</v>
      </c>
      <c r="B26" s="1003" t="s">
        <v>760</v>
      </c>
      <c r="C26" s="1016">
        <f>C25*60</f>
        <v>118740</v>
      </c>
      <c r="D26" s="1017"/>
    </row>
    <row r="29" spans="1:4" ht="30" customHeight="1">
      <c r="A29" s="1190" t="s">
        <v>751</v>
      </c>
      <c r="B29" s="1190"/>
      <c r="C29" s="1190"/>
      <c r="D29" s="1190"/>
    </row>
    <row r="31" spans="1:4" ht="36" customHeight="1">
      <c r="A31" s="1008" t="s">
        <v>569</v>
      </c>
      <c r="B31" s="1009" t="s">
        <v>726</v>
      </c>
      <c r="C31" s="1010" t="s">
        <v>730</v>
      </c>
      <c r="D31" s="1008" t="s">
        <v>361</v>
      </c>
    </row>
    <row r="32" spans="1:4" ht="63.75" customHeight="1">
      <c r="A32" s="1020">
        <v>1</v>
      </c>
      <c r="B32" s="1011" t="s">
        <v>36</v>
      </c>
      <c r="C32" s="1012"/>
      <c r="D32" s="1018" t="s">
        <v>752</v>
      </c>
    </row>
    <row r="33" spans="1:4" ht="93" customHeight="1">
      <c r="A33" s="1021">
        <v>2</v>
      </c>
      <c r="B33" s="1013" t="s">
        <v>727</v>
      </c>
      <c r="C33" s="1014"/>
      <c r="D33" s="1019" t="s">
        <v>755</v>
      </c>
    </row>
    <row r="34" spans="1:4" ht="77.25" customHeight="1">
      <c r="A34" s="1021">
        <v>3</v>
      </c>
      <c r="B34" s="1013" t="s">
        <v>728</v>
      </c>
      <c r="C34" s="1014"/>
      <c r="D34" s="1019" t="s">
        <v>756</v>
      </c>
    </row>
    <row r="35" spans="1:4" ht="81.75" customHeight="1">
      <c r="A35" s="1021">
        <v>4</v>
      </c>
      <c r="B35" s="1013" t="s">
        <v>729</v>
      </c>
      <c r="C35" s="1014"/>
      <c r="D35" s="1019" t="s">
        <v>757</v>
      </c>
    </row>
    <row r="36" spans="1:4" ht="80.25" customHeight="1">
      <c r="A36" s="1021">
        <v>5</v>
      </c>
      <c r="B36" s="1389" t="s">
        <v>858</v>
      </c>
      <c r="C36" s="1390">
        <f>SUM('Производственные показатели'!K87:K89)</f>
        <v>0</v>
      </c>
      <c r="D36" s="1404" t="s">
        <v>868</v>
      </c>
    </row>
    <row r="37" spans="1:4" ht="21.75" customHeight="1">
      <c r="A37" s="1021">
        <v>5</v>
      </c>
      <c r="B37" s="1013" t="s">
        <v>309</v>
      </c>
      <c r="C37" s="1014">
        <f>SUM(C32:C35)</f>
        <v>0</v>
      </c>
      <c r="D37" s="1015"/>
    </row>
    <row r="38" spans="1:4" ht="19.5" customHeight="1">
      <c r="A38" s="1021">
        <v>6</v>
      </c>
      <c r="B38" s="999" t="s">
        <v>733</v>
      </c>
      <c r="C38" s="1014">
        <f>C37/C40</f>
        <v>0</v>
      </c>
      <c r="D38" s="1015"/>
    </row>
    <row r="39" spans="1:4" ht="45">
      <c r="A39" s="1021">
        <v>7</v>
      </c>
      <c r="B39" s="999" t="s">
        <v>759</v>
      </c>
      <c r="C39" s="1014">
        <v>1979</v>
      </c>
      <c r="D39" s="1015"/>
    </row>
    <row r="40" spans="1:4" ht="45.75" thickBot="1">
      <c r="A40" s="1021">
        <v>8</v>
      </c>
      <c r="B40" s="1003" t="s">
        <v>760</v>
      </c>
      <c r="C40" s="1016">
        <f>C39*60</f>
        <v>118740</v>
      </c>
      <c r="D40" s="1017"/>
    </row>
  </sheetData>
  <mergeCells count="4">
    <mergeCell ref="A2:D2"/>
    <mergeCell ref="A1:D1"/>
    <mergeCell ref="A15:D15"/>
    <mergeCell ref="A29:D2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topLeftCell="A19" workbookViewId="0">
      <selection activeCell="D20" sqref="D20"/>
    </sheetView>
  </sheetViews>
  <sheetFormatPr defaultRowHeight="15"/>
  <cols>
    <col min="1" max="1" width="9.140625" style="988"/>
    <col min="2" max="2" width="47.5703125" style="988" customWidth="1"/>
    <col min="3" max="3" width="28.140625" style="988" customWidth="1"/>
    <col min="4" max="4" width="121.28515625" style="988" customWidth="1"/>
    <col min="5" max="11" width="9.140625" style="988"/>
    <col min="12" max="12" width="69.28515625" style="988" customWidth="1"/>
    <col min="13" max="16384" width="9.140625" style="988"/>
  </cols>
  <sheetData>
    <row r="1" spans="1:12" ht="31.5" customHeight="1">
      <c r="A1" s="1192" t="s">
        <v>749</v>
      </c>
      <c r="B1" s="1192"/>
      <c r="C1" s="1192"/>
      <c r="D1" s="1192"/>
    </row>
    <row r="2" spans="1:12" ht="24.75" customHeight="1">
      <c r="A2" s="988" t="s">
        <v>740</v>
      </c>
      <c r="B2" s="989"/>
    </row>
    <row r="3" spans="1:12" ht="15.75" thickBot="1">
      <c r="B3" s="989"/>
    </row>
    <row r="4" spans="1:12" ht="21.75" customHeight="1" thickBot="1">
      <c r="A4" s="990" t="s">
        <v>569</v>
      </c>
      <c r="B4" s="991" t="s">
        <v>726</v>
      </c>
      <c r="C4" s="992" t="s">
        <v>730</v>
      </c>
      <c r="D4" s="993" t="s">
        <v>746</v>
      </c>
      <c r="L4" s="994"/>
    </row>
    <row r="5" spans="1:12" ht="151.5" customHeight="1">
      <c r="A5" s="995">
        <v>1</v>
      </c>
      <c r="B5" s="996" t="s">
        <v>735</v>
      </c>
      <c r="C5" s="997"/>
      <c r="D5" s="1006" t="s">
        <v>741</v>
      </c>
    </row>
    <row r="6" spans="1:12" ht="96" customHeight="1">
      <c r="A6" s="998">
        <v>2</v>
      </c>
      <c r="B6" s="999" t="s">
        <v>742</v>
      </c>
      <c r="C6" s="1000"/>
      <c r="D6" s="1007" t="s">
        <v>743</v>
      </c>
    </row>
    <row r="7" spans="1:12" ht="108" customHeight="1">
      <c r="A7" s="998">
        <v>3</v>
      </c>
      <c r="B7" s="999" t="s">
        <v>734</v>
      </c>
      <c r="C7" s="1000"/>
      <c r="D7" s="1007" t="s">
        <v>761</v>
      </c>
    </row>
    <row r="8" spans="1:12" ht="111" customHeight="1">
      <c r="A8" s="998"/>
      <c r="B8" s="999" t="s">
        <v>744</v>
      </c>
      <c r="C8" s="1000"/>
      <c r="D8" s="1007" t="s">
        <v>762</v>
      </c>
    </row>
    <row r="9" spans="1:12" ht="21" customHeight="1">
      <c r="A9" s="998">
        <v>5</v>
      </c>
      <c r="B9" s="999" t="s">
        <v>309</v>
      </c>
      <c r="C9" s="1000">
        <f>+SUM(C5:C8)</f>
        <v>0</v>
      </c>
      <c r="D9" s="1001"/>
    </row>
    <row r="10" spans="1:12" ht="24.75" customHeight="1">
      <c r="A10" s="998">
        <v>6</v>
      </c>
      <c r="B10" s="999" t="s">
        <v>748</v>
      </c>
      <c r="C10" s="1000">
        <f>C9/C12</f>
        <v>0</v>
      </c>
      <c r="D10" s="1001"/>
    </row>
    <row r="11" spans="1:12" ht="34.5" customHeight="1">
      <c r="A11" s="998">
        <v>7</v>
      </c>
      <c r="B11" s="999" t="s">
        <v>731</v>
      </c>
      <c r="C11" s="1000">
        <v>1979</v>
      </c>
      <c r="D11" s="1001"/>
    </row>
    <row r="12" spans="1:12" ht="33.75" customHeight="1" thickBot="1">
      <c r="A12" s="1002">
        <v>8</v>
      </c>
      <c r="B12" s="1003" t="s">
        <v>732</v>
      </c>
      <c r="C12" s="1004">
        <f>C11*60</f>
        <v>118740</v>
      </c>
      <c r="D12" s="1005"/>
    </row>
    <row r="14" spans="1:12" ht="24.75" customHeight="1">
      <c r="A14" s="988" t="s">
        <v>747</v>
      </c>
      <c r="B14" s="989"/>
    </row>
    <row r="15" spans="1:12" ht="15.75" thickBot="1">
      <c r="B15" s="989"/>
    </row>
    <row r="16" spans="1:12" ht="21.75" customHeight="1" thickBot="1">
      <c r="A16" s="990" t="s">
        <v>569</v>
      </c>
      <c r="B16" s="991" t="s">
        <v>726</v>
      </c>
      <c r="C16" s="992" t="s">
        <v>730</v>
      </c>
      <c r="D16" s="993" t="s">
        <v>746</v>
      </c>
      <c r="L16" s="994"/>
    </row>
    <row r="17" spans="1:4" ht="151.5" customHeight="1">
      <c r="A17" s="995">
        <v>1</v>
      </c>
      <c r="B17" s="996" t="s">
        <v>735</v>
      </c>
      <c r="C17" s="997"/>
      <c r="D17" s="1006" t="s">
        <v>741</v>
      </c>
    </row>
    <row r="18" spans="1:4" ht="96" customHeight="1">
      <c r="A18" s="998">
        <v>2</v>
      </c>
      <c r="B18" s="999" t="s">
        <v>742</v>
      </c>
      <c r="C18" s="1000"/>
      <c r="D18" s="1007" t="s">
        <v>743</v>
      </c>
    </row>
    <row r="19" spans="1:4" ht="108" customHeight="1">
      <c r="A19" s="998">
        <v>3</v>
      </c>
      <c r="B19" s="999" t="s">
        <v>734</v>
      </c>
      <c r="C19" s="1000"/>
      <c r="D19" s="1007" t="s">
        <v>754</v>
      </c>
    </row>
    <row r="20" spans="1:4" ht="111" customHeight="1">
      <c r="A20" s="998">
        <v>4</v>
      </c>
      <c r="B20" s="999" t="s">
        <v>744</v>
      </c>
      <c r="C20" s="1000"/>
      <c r="D20" s="1007" t="s">
        <v>753</v>
      </c>
    </row>
    <row r="21" spans="1:4" ht="21" customHeight="1">
      <c r="A21" s="998">
        <v>5</v>
      </c>
      <c r="B21" s="999" t="s">
        <v>309</v>
      </c>
      <c r="C21" s="1000">
        <f>+SUM(C17:C20)</f>
        <v>0</v>
      </c>
      <c r="D21" s="1001"/>
    </row>
    <row r="22" spans="1:4" ht="22.5" customHeight="1">
      <c r="A22" s="998">
        <v>6</v>
      </c>
      <c r="B22" s="999" t="s">
        <v>745</v>
      </c>
      <c r="C22" s="1000">
        <f>C21/C24</f>
        <v>0</v>
      </c>
      <c r="D22" s="1001"/>
    </row>
    <row r="23" spans="1:4" ht="30">
      <c r="A23" s="998">
        <v>7</v>
      </c>
      <c r="B23" s="999" t="s">
        <v>731</v>
      </c>
      <c r="C23" s="1000">
        <v>1979</v>
      </c>
      <c r="D23" s="1001"/>
    </row>
    <row r="24" spans="1:4" ht="30.75" thickBot="1">
      <c r="A24" s="1002">
        <v>8</v>
      </c>
      <c r="B24" s="1003" t="s">
        <v>732</v>
      </c>
      <c r="C24" s="1004">
        <f>C23*60</f>
        <v>118740</v>
      </c>
      <c r="D24" s="1005"/>
    </row>
  </sheetData>
  <mergeCells count="1">
    <mergeCell ref="A1:D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Y29"/>
  <sheetViews>
    <sheetView zoomScale="85" zoomScaleNormal="85" workbookViewId="0">
      <pane xSplit="2" ySplit="4" topLeftCell="C17" activePane="bottomRight" state="frozen"/>
      <selection pane="topRight" activeCell="C1" sqref="C1"/>
      <selection pane="bottomLeft" activeCell="A6" sqref="A6"/>
      <selection pane="bottomRight" activeCell="C18" sqref="C18"/>
    </sheetView>
  </sheetViews>
  <sheetFormatPr defaultRowHeight="12.75"/>
  <cols>
    <col min="1" max="1" width="8" style="1022" customWidth="1"/>
    <col min="2" max="2" width="63.28515625" style="1022" customWidth="1"/>
    <col min="3" max="3" width="36.7109375" style="1022" customWidth="1"/>
    <col min="4" max="4" width="178.140625" style="1022" customWidth="1"/>
    <col min="5" max="5" width="22.5703125" style="1022" customWidth="1"/>
    <col min="6" max="11" width="9.140625" style="1022"/>
    <col min="12" max="12" width="61" style="1022" customWidth="1"/>
    <col min="13" max="16384" width="9.140625" style="1022"/>
  </cols>
  <sheetData>
    <row r="1" spans="1:25" ht="21" customHeight="1" thickBot="1">
      <c r="A1" s="1195" t="s">
        <v>843</v>
      </c>
      <c r="B1" s="1195"/>
      <c r="C1" s="1196"/>
      <c r="D1" s="1195"/>
    </row>
    <row r="2" spans="1:25" ht="16.5" customHeight="1">
      <c r="A2" s="1202"/>
      <c r="B2" s="1197" t="s">
        <v>371</v>
      </c>
      <c r="C2" s="1193" t="s">
        <v>610</v>
      </c>
      <c r="D2" s="1205" t="s">
        <v>570</v>
      </c>
    </row>
    <row r="3" spans="1:25" ht="18" customHeight="1">
      <c r="A3" s="1203"/>
      <c r="B3" s="1198"/>
      <c r="C3" s="1194"/>
      <c r="D3" s="1206"/>
    </row>
    <row r="4" spans="1:25" ht="22.5" customHeight="1" thickBot="1">
      <c r="A4" s="1204"/>
      <c r="B4" s="1199"/>
      <c r="C4" s="1061" t="s">
        <v>686</v>
      </c>
      <c r="D4" s="1207"/>
    </row>
    <row r="5" spans="1:25" s="1024" customFormat="1" ht="24.75" customHeight="1">
      <c r="A5" s="1023"/>
      <c r="B5" s="1056" t="s">
        <v>544</v>
      </c>
      <c r="C5" s="1063" t="s">
        <v>609</v>
      </c>
      <c r="D5" s="1023"/>
      <c r="L5" s="1022"/>
      <c r="T5" s="1022"/>
      <c r="U5" s="1022"/>
      <c r="V5" s="1022"/>
      <c r="W5" s="1022"/>
      <c r="X5" s="1022"/>
      <c r="Y5" s="1022"/>
    </row>
    <row r="6" spans="1:25" s="1024" customFormat="1" ht="24.75" customHeight="1">
      <c r="A6" s="1053"/>
      <c r="B6" s="1051" t="s">
        <v>839</v>
      </c>
      <c r="C6" s="1050">
        <f>C7+C12+C18</f>
        <v>0</v>
      </c>
      <c r="D6" s="1062"/>
      <c r="L6" s="1022"/>
      <c r="T6" s="1022"/>
      <c r="U6" s="1022"/>
      <c r="V6" s="1022"/>
      <c r="W6" s="1022"/>
      <c r="X6" s="1022"/>
      <c r="Y6" s="1022"/>
    </row>
    <row r="7" spans="1:25" ht="20.25" customHeight="1">
      <c r="A7" s="1054" t="s">
        <v>7</v>
      </c>
      <c r="B7" s="1057" t="s">
        <v>692</v>
      </c>
      <c r="C7" s="1064">
        <f>C8+C9+C10+C11</f>
        <v>0</v>
      </c>
      <c r="D7" s="1069"/>
    </row>
    <row r="8" spans="1:25" ht="16.5" customHeight="1">
      <c r="A8" s="1034" t="s">
        <v>624</v>
      </c>
      <c r="B8" s="1058" t="s">
        <v>772</v>
      </c>
      <c r="C8" s="1065"/>
      <c r="D8" s="1070" t="s">
        <v>850</v>
      </c>
    </row>
    <row r="9" spans="1:25" ht="36" customHeight="1">
      <c r="A9" s="1034" t="s">
        <v>625</v>
      </c>
      <c r="B9" s="1058" t="s">
        <v>771</v>
      </c>
      <c r="C9" s="1065"/>
      <c r="D9" s="1070" t="s">
        <v>850</v>
      </c>
    </row>
    <row r="10" spans="1:25" ht="25.5" customHeight="1">
      <c r="A10" s="1034" t="s">
        <v>626</v>
      </c>
      <c r="B10" s="1058" t="s">
        <v>763</v>
      </c>
      <c r="C10" s="1065"/>
      <c r="D10" s="1070" t="s">
        <v>850</v>
      </c>
    </row>
    <row r="11" spans="1:25" ht="42.75" customHeight="1">
      <c r="A11" s="1034" t="s">
        <v>655</v>
      </c>
      <c r="B11" s="1058" t="s">
        <v>744</v>
      </c>
      <c r="C11" s="1065"/>
      <c r="D11" s="1070" t="s">
        <v>850</v>
      </c>
    </row>
    <row r="12" spans="1:25" ht="21" customHeight="1">
      <c r="A12" s="1035">
        <v>2</v>
      </c>
      <c r="B12" s="1057" t="s">
        <v>690</v>
      </c>
      <c r="C12" s="1066">
        <f>C13+C14+C15+C16+C17</f>
        <v>0</v>
      </c>
      <c r="D12" s="1070"/>
    </row>
    <row r="13" spans="1:25" ht="21" customHeight="1">
      <c r="A13" s="1034" t="s">
        <v>669</v>
      </c>
      <c r="B13" s="1058" t="s">
        <v>764</v>
      </c>
      <c r="C13" s="1067"/>
      <c r="D13" s="1070" t="s">
        <v>851</v>
      </c>
    </row>
    <row r="14" spans="1:25" ht="21" customHeight="1">
      <c r="A14" s="1034" t="s">
        <v>672</v>
      </c>
      <c r="B14" s="1058" t="s">
        <v>765</v>
      </c>
      <c r="C14" s="1067"/>
      <c r="D14" s="1070" t="s">
        <v>851</v>
      </c>
    </row>
    <row r="15" spans="1:25" ht="21" customHeight="1">
      <c r="A15" s="1034" t="s">
        <v>773</v>
      </c>
      <c r="B15" s="1058" t="s">
        <v>766</v>
      </c>
      <c r="C15" s="1067"/>
      <c r="D15" s="1070" t="s">
        <v>851</v>
      </c>
    </row>
    <row r="16" spans="1:25" ht="21" customHeight="1">
      <c r="A16" s="1034" t="s">
        <v>774</v>
      </c>
      <c r="B16" s="1058" t="s">
        <v>767</v>
      </c>
      <c r="C16" s="1067"/>
      <c r="D16" s="1070" t="s">
        <v>851</v>
      </c>
    </row>
    <row r="17" spans="1:4" ht="21" customHeight="1">
      <c r="A17" s="1034" t="s">
        <v>860</v>
      </c>
      <c r="B17" s="1058" t="s">
        <v>861</v>
      </c>
      <c r="C17" s="1067"/>
      <c r="D17" s="1070" t="s">
        <v>851</v>
      </c>
    </row>
    <row r="18" spans="1:4" ht="82.5" customHeight="1">
      <c r="A18" s="1035" t="s">
        <v>67</v>
      </c>
      <c r="B18" s="1057" t="s">
        <v>693</v>
      </c>
      <c r="C18" s="1064"/>
      <c r="D18" s="1071" t="s">
        <v>770</v>
      </c>
    </row>
    <row r="19" spans="1:4" ht="19.5" customHeight="1">
      <c r="A19" s="1035">
        <v>4</v>
      </c>
      <c r="B19" s="1059" t="s">
        <v>571</v>
      </c>
      <c r="C19" s="1050">
        <f>C20+C21+C22+C23</f>
        <v>0</v>
      </c>
      <c r="D19" s="1200" t="s">
        <v>758</v>
      </c>
    </row>
    <row r="20" spans="1:4" ht="24" customHeight="1">
      <c r="A20" s="1036" t="s">
        <v>775</v>
      </c>
      <c r="B20" s="1058" t="s">
        <v>768</v>
      </c>
      <c r="C20" s="1067"/>
      <c r="D20" s="1200"/>
    </row>
    <row r="21" spans="1:4" ht="24" customHeight="1">
      <c r="A21" s="1036" t="s">
        <v>776</v>
      </c>
      <c r="B21" s="1058" t="s">
        <v>769</v>
      </c>
      <c r="C21" s="1067"/>
      <c r="D21" s="1200"/>
    </row>
    <row r="22" spans="1:4" ht="24" customHeight="1">
      <c r="A22" s="1036" t="s">
        <v>777</v>
      </c>
      <c r="B22" s="1058" t="s">
        <v>42</v>
      </c>
      <c r="C22" s="1065"/>
      <c r="D22" s="1201"/>
    </row>
    <row r="23" spans="1:4" ht="25.5" customHeight="1">
      <c r="A23" s="1036" t="s">
        <v>778</v>
      </c>
      <c r="B23" s="1058" t="s">
        <v>43</v>
      </c>
      <c r="C23" s="1065"/>
      <c r="D23" s="1201"/>
    </row>
    <row r="24" spans="1:4" ht="53.25" customHeight="1">
      <c r="A24" s="1052" t="s">
        <v>840</v>
      </c>
      <c r="B24" s="1076" t="s">
        <v>841</v>
      </c>
      <c r="C24" s="1074" t="e">
        <f>'форма №2 '!$C$9/'форма №2 '!$C$8</f>
        <v>#DIV/0!</v>
      </c>
      <c r="D24" s="1072"/>
    </row>
    <row r="25" spans="1:4" ht="41.25" customHeight="1">
      <c r="A25" s="1055">
        <v>6</v>
      </c>
      <c r="B25" s="1075" t="s">
        <v>842</v>
      </c>
      <c r="C25" s="1068" t="e">
        <f>C19*C24</f>
        <v>#DIV/0!</v>
      </c>
      <c r="D25" s="1073"/>
    </row>
    <row r="26" spans="1:4" ht="34.5" customHeight="1">
      <c r="A26" s="1055">
        <v>7</v>
      </c>
      <c r="B26" s="1075" t="s">
        <v>42</v>
      </c>
      <c r="C26" s="1068"/>
      <c r="D26" s="1109" t="s">
        <v>859</v>
      </c>
    </row>
    <row r="27" spans="1:4" ht="53.25" customHeight="1">
      <c r="A27" s="1388">
        <v>8</v>
      </c>
      <c r="B27" s="1076" t="s">
        <v>853</v>
      </c>
      <c r="C27" s="1386" t="e">
        <f>'форма №2 '!$C$9/'форма №2 '!$C$8</f>
        <v>#DIV/0!</v>
      </c>
      <c r="D27" s="1387"/>
    </row>
    <row r="28" spans="1:4" ht="38.25" customHeight="1">
      <c r="A28" s="1055">
        <v>9</v>
      </c>
      <c r="B28" s="1075" t="s">
        <v>854</v>
      </c>
      <c r="C28" s="1068" t="e">
        <f>C26*C27</f>
        <v>#DIV/0!</v>
      </c>
      <c r="D28" s="1073"/>
    </row>
    <row r="29" spans="1:4" s="1025" customFormat="1" ht="24" customHeight="1" thickBot="1">
      <c r="A29" s="1385">
        <v>10</v>
      </c>
      <c r="B29" s="1060" t="s">
        <v>464</v>
      </c>
      <c r="C29" s="1026" t="e">
        <f>C6+C25+C28</f>
        <v>#DIV/0!</v>
      </c>
      <c r="D29" s="1027"/>
    </row>
  </sheetData>
  <mergeCells count="6">
    <mergeCell ref="C2:C3"/>
    <mergeCell ref="A1:D1"/>
    <mergeCell ref="B2:B4"/>
    <mergeCell ref="D19:D23"/>
    <mergeCell ref="A2:A4"/>
    <mergeCell ref="D2:D4"/>
  </mergeCells>
  <pageMargins left="0.7" right="0.7" top="0.75" bottom="0.75" header="0.3" footer="0.3"/>
  <pageSetup paperSize="8" scale="5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45"/>
  <sheetViews>
    <sheetView workbookViewId="0">
      <pane xSplit="1" ySplit="4" topLeftCell="G17" activePane="bottomRight" state="frozen"/>
      <selection pane="topRight" activeCell="B1" sqref="B1"/>
      <selection pane="bottomLeft" activeCell="A5" sqref="A5"/>
      <selection pane="bottomRight" activeCell="L7" sqref="L7"/>
    </sheetView>
  </sheetViews>
  <sheetFormatPr defaultRowHeight="12.75" outlineLevelCol="1"/>
  <cols>
    <col min="1" max="1" width="25.140625" style="51" customWidth="1"/>
    <col min="2" max="5" width="14.7109375" style="51" customWidth="1"/>
    <col min="6" max="17" width="10.85546875" style="51" customWidth="1" outlineLevel="1"/>
    <col min="18" max="19" width="14.140625" style="51" customWidth="1"/>
    <col min="20" max="20" width="14.42578125" style="51" customWidth="1" outlineLevel="1"/>
    <col min="21" max="21" width="16.7109375" style="51" customWidth="1" outlineLevel="1"/>
    <col min="22" max="23" width="16.85546875" style="51" customWidth="1" outlineLevel="1"/>
    <col min="24" max="25" width="13.42578125" style="51" customWidth="1" outlineLevel="1"/>
    <col min="26" max="16384" width="9.140625" style="51"/>
  </cols>
  <sheetData>
    <row r="1" spans="1:25" ht="13.5" thickBot="1"/>
    <row r="2" spans="1:25" ht="15" customHeight="1">
      <c r="A2" s="1211"/>
      <c r="B2" s="1213" t="s">
        <v>535</v>
      </c>
      <c r="C2" s="1214"/>
      <c r="D2" s="1214"/>
      <c r="E2" s="1214"/>
      <c r="F2" s="1214"/>
      <c r="G2" s="1214"/>
      <c r="H2" s="1214"/>
      <c r="I2" s="1214"/>
      <c r="J2" s="1214"/>
      <c r="K2" s="1214"/>
      <c r="L2" s="1214"/>
      <c r="M2" s="1214"/>
      <c r="N2" s="1214"/>
      <c r="O2" s="1214"/>
      <c r="P2" s="1214"/>
      <c r="Q2" s="1215"/>
      <c r="R2" s="1218" t="s">
        <v>380</v>
      </c>
      <c r="S2" s="1219"/>
      <c r="T2" s="1219"/>
      <c r="U2" s="1219"/>
      <c r="V2" s="1219"/>
      <c r="W2" s="1219"/>
      <c r="X2" s="1219"/>
      <c r="Y2" s="1220"/>
    </row>
    <row r="3" spans="1:25" ht="42" customHeight="1">
      <c r="A3" s="1212"/>
      <c r="B3" s="1216" t="s">
        <v>275</v>
      </c>
      <c r="C3" s="1217"/>
      <c r="D3" s="1217"/>
      <c r="E3" s="1217"/>
      <c r="F3" s="1217" t="s">
        <v>480</v>
      </c>
      <c r="G3" s="1217"/>
      <c r="H3" s="1217"/>
      <c r="I3" s="1217"/>
      <c r="J3" s="1222" t="s">
        <v>532</v>
      </c>
      <c r="K3" s="1222"/>
      <c r="L3" s="1222"/>
      <c r="M3" s="1222"/>
      <c r="N3" s="1222" t="s">
        <v>533</v>
      </c>
      <c r="O3" s="1222"/>
      <c r="P3" s="1222"/>
      <c r="Q3" s="1223"/>
      <c r="R3" s="1221" t="s">
        <v>275</v>
      </c>
      <c r="S3" s="1208"/>
      <c r="T3" s="1208" t="s">
        <v>480</v>
      </c>
      <c r="U3" s="1208"/>
      <c r="V3" s="1209" t="s">
        <v>532</v>
      </c>
      <c r="W3" s="1209"/>
      <c r="X3" s="1209" t="s">
        <v>533</v>
      </c>
      <c r="Y3" s="1210"/>
    </row>
    <row r="4" spans="1:25">
      <c r="A4" s="1212"/>
      <c r="B4" s="474">
        <v>2017</v>
      </c>
      <c r="C4" s="475">
        <v>2018</v>
      </c>
      <c r="D4" s="475">
        <v>2019</v>
      </c>
      <c r="E4" s="482">
        <v>2020</v>
      </c>
      <c r="F4" s="484">
        <v>2017</v>
      </c>
      <c r="G4" s="475">
        <v>2018</v>
      </c>
      <c r="H4" s="475">
        <v>2019</v>
      </c>
      <c r="I4" s="476">
        <v>2020</v>
      </c>
      <c r="J4" s="484">
        <v>2017</v>
      </c>
      <c r="K4" s="475">
        <v>2018</v>
      </c>
      <c r="L4" s="475">
        <v>2019</v>
      </c>
      <c r="M4" s="476">
        <v>2020</v>
      </c>
      <c r="N4" s="484">
        <v>2017</v>
      </c>
      <c r="O4" s="475">
        <v>2018</v>
      </c>
      <c r="P4" s="475">
        <v>2019</v>
      </c>
      <c r="Q4" s="482">
        <v>2020</v>
      </c>
      <c r="R4" s="486">
        <v>2019</v>
      </c>
      <c r="S4" s="487">
        <v>2020</v>
      </c>
      <c r="T4" s="488">
        <v>2019</v>
      </c>
      <c r="U4" s="487">
        <v>2020</v>
      </c>
      <c r="V4" s="488">
        <v>2019</v>
      </c>
      <c r="W4" s="487">
        <v>2020</v>
      </c>
      <c r="X4" s="488">
        <v>2019</v>
      </c>
      <c r="Y4" s="489">
        <v>2020</v>
      </c>
    </row>
    <row r="5" spans="1:25" ht="25.5">
      <c r="A5" s="454" t="s">
        <v>534</v>
      </c>
      <c r="B5" s="477" t="e">
        <f t="shared" ref="B5:E5" si="0">SUM(B6,B9,B12,B18,B24,B25,B34,B35,B36,B37,B16,B17)</f>
        <v>#REF!</v>
      </c>
      <c r="C5" s="478" t="e">
        <f t="shared" si="0"/>
        <v>#REF!</v>
      </c>
      <c r="D5" s="478" t="e">
        <f t="shared" si="0"/>
        <v>#REF!</v>
      </c>
      <c r="E5" s="483" t="e">
        <f t="shared" si="0"/>
        <v>#REF!</v>
      </c>
      <c r="F5" s="485" t="e">
        <f>SUM(F6,F9,F12,F18,F24,F25,F34,F35,F36,F37,F16,F17)</f>
        <v>#REF!</v>
      </c>
      <c r="G5" s="478" t="e">
        <f t="shared" ref="G5:Y5" si="1">SUM(G6,G9,G12,G18,G24,G25,G34,G35,G36,G37,G16,G17)</f>
        <v>#REF!</v>
      </c>
      <c r="H5" s="478" t="e">
        <f t="shared" si="1"/>
        <v>#REF!</v>
      </c>
      <c r="I5" s="479" t="e">
        <f t="shared" si="1"/>
        <v>#REF!</v>
      </c>
      <c r="J5" s="485" t="e">
        <f t="shared" si="1"/>
        <v>#REF!</v>
      </c>
      <c r="K5" s="478" t="e">
        <f t="shared" si="1"/>
        <v>#REF!</v>
      </c>
      <c r="L5" s="478" t="e">
        <f t="shared" si="1"/>
        <v>#REF!</v>
      </c>
      <c r="M5" s="479" t="e">
        <f t="shared" si="1"/>
        <v>#REF!</v>
      </c>
      <c r="N5" s="485" t="e">
        <f t="shared" si="1"/>
        <v>#REF!</v>
      </c>
      <c r="O5" s="478" t="e">
        <f t="shared" si="1"/>
        <v>#REF!</v>
      </c>
      <c r="P5" s="478" t="e">
        <f t="shared" si="1"/>
        <v>#REF!</v>
      </c>
      <c r="Q5" s="483" t="e">
        <f t="shared" si="1"/>
        <v>#REF!</v>
      </c>
      <c r="R5" s="477" t="e">
        <f t="shared" ref="R5" si="2">SUM(R6,R9,R12,R18,R24,R25,R34,R35,R36,R37,R16,R17)</f>
        <v>#REF!</v>
      </c>
      <c r="S5" s="479" t="e">
        <f t="shared" ref="S5" si="3">SUM(S6,S9,S12,S18,S24,S25,S34,S35,S36,S37,S16,S17)</f>
        <v>#REF!</v>
      </c>
      <c r="T5" s="485" t="e">
        <f t="shared" si="1"/>
        <v>#REF!</v>
      </c>
      <c r="U5" s="479" t="e">
        <f t="shared" si="1"/>
        <v>#REF!</v>
      </c>
      <c r="V5" s="485" t="e">
        <f t="shared" si="1"/>
        <v>#REF!</v>
      </c>
      <c r="W5" s="479" t="e">
        <f t="shared" si="1"/>
        <v>#REF!</v>
      </c>
      <c r="X5" s="485" t="e">
        <f t="shared" si="1"/>
        <v>#REF!</v>
      </c>
      <c r="Y5" s="490" t="e">
        <f t="shared" si="1"/>
        <v>#REF!</v>
      </c>
    </row>
    <row r="6" spans="1:25">
      <c r="A6" s="455" t="s">
        <v>34</v>
      </c>
      <c r="B6" s="477" t="e">
        <f t="shared" ref="B6:E6" si="4">SUM(B7:B8)</f>
        <v>#REF!</v>
      </c>
      <c r="C6" s="478" t="e">
        <f t="shared" si="4"/>
        <v>#REF!</v>
      </c>
      <c r="D6" s="478" t="e">
        <f t="shared" si="4"/>
        <v>#REF!</v>
      </c>
      <c r="E6" s="483" t="e">
        <f t="shared" si="4"/>
        <v>#REF!</v>
      </c>
      <c r="F6" s="485" t="e">
        <f>SUM(F7:F8)</f>
        <v>#REF!</v>
      </c>
      <c r="G6" s="478" t="e">
        <f t="shared" ref="G6:Y6" si="5">SUM(G7:G8)</f>
        <v>#REF!</v>
      </c>
      <c r="H6" s="478" t="e">
        <f t="shared" si="5"/>
        <v>#REF!</v>
      </c>
      <c r="I6" s="479" t="e">
        <f t="shared" si="5"/>
        <v>#REF!</v>
      </c>
      <c r="J6" s="485" t="e">
        <f t="shared" si="5"/>
        <v>#REF!</v>
      </c>
      <c r="K6" s="478" t="e">
        <f t="shared" si="5"/>
        <v>#REF!</v>
      </c>
      <c r="L6" s="478" t="e">
        <f t="shared" si="5"/>
        <v>#REF!</v>
      </c>
      <c r="M6" s="479" t="e">
        <f t="shared" si="5"/>
        <v>#REF!</v>
      </c>
      <c r="N6" s="485" t="e">
        <f t="shared" si="5"/>
        <v>#REF!</v>
      </c>
      <c r="O6" s="478" t="e">
        <f t="shared" si="5"/>
        <v>#REF!</v>
      </c>
      <c r="P6" s="478" t="e">
        <f t="shared" si="5"/>
        <v>#REF!</v>
      </c>
      <c r="Q6" s="483" t="e">
        <f t="shared" si="5"/>
        <v>#REF!</v>
      </c>
      <c r="R6" s="477" t="e">
        <f t="shared" ref="R6" si="6">SUM(R7:R8)</f>
        <v>#REF!</v>
      </c>
      <c r="S6" s="479" t="e">
        <f t="shared" ref="S6" si="7">SUM(S7:S8)</f>
        <v>#REF!</v>
      </c>
      <c r="T6" s="485" t="e">
        <f t="shared" si="5"/>
        <v>#REF!</v>
      </c>
      <c r="U6" s="479" t="e">
        <f t="shared" si="5"/>
        <v>#REF!</v>
      </c>
      <c r="V6" s="485" t="e">
        <f t="shared" si="5"/>
        <v>#REF!</v>
      </c>
      <c r="W6" s="479" t="e">
        <f t="shared" si="5"/>
        <v>#REF!</v>
      </c>
      <c r="X6" s="485" t="e">
        <f t="shared" si="5"/>
        <v>#REF!</v>
      </c>
      <c r="Y6" s="490" t="e">
        <f t="shared" si="5"/>
        <v>#REF!</v>
      </c>
    </row>
    <row r="7" spans="1:25">
      <c r="A7" s="456" t="s">
        <v>11</v>
      </c>
      <c r="B7" s="477" t="e">
        <f>SUM(F7,J7,N7)</f>
        <v>#REF!</v>
      </c>
      <c r="C7" s="478" t="e">
        <f t="shared" ref="C7:C8" si="8">SUM(G7,K7,O7)</f>
        <v>#REF!</v>
      </c>
      <c r="D7" s="478" t="e">
        <f t="shared" ref="D7:D8" si="9">SUM(H7,L7,P7)</f>
        <v>#REF!</v>
      </c>
      <c r="E7" s="483" t="e">
        <f t="shared" ref="E7:E8" si="10">SUM(I7,M7,Q7)</f>
        <v>#REF!</v>
      </c>
      <c r="F7" s="485" t="e">
        <f>Свод_регул.!C11</f>
        <v>#REF!</v>
      </c>
      <c r="G7" s="478" t="e">
        <f>Свод_регул.!D11</f>
        <v>#REF!</v>
      </c>
      <c r="H7" s="478" t="e">
        <f>Свод_регул.!E11</f>
        <v>#REF!</v>
      </c>
      <c r="I7" s="479" t="e">
        <f>Свод_регул.!F11</f>
        <v>#REF!</v>
      </c>
      <c r="J7" s="485" t="e">
        <f>Хранение!L27</f>
        <v>#REF!</v>
      </c>
      <c r="K7" s="478" t="e">
        <f>Хранение!M27</f>
        <v>#REF!</v>
      </c>
      <c r="L7" s="478" t="e">
        <f>Хранение!N27</f>
        <v>#REF!</v>
      </c>
      <c r="M7" s="479" t="e">
        <f>Хранение!O27</f>
        <v>#REF!</v>
      </c>
      <c r="N7" s="485" t="e">
        <f>'годовая смета'!#REF!</f>
        <v>#REF!</v>
      </c>
      <c r="O7" s="478" t="e">
        <f>'годовая смета'!#REF!</f>
        <v>#REF!</v>
      </c>
      <c r="P7" s="478" t="e">
        <f>'годовая смета'!#REF!</f>
        <v>#REF!</v>
      </c>
      <c r="Q7" s="483" t="e">
        <f>'годовая смета'!#REF!</f>
        <v>#REF!</v>
      </c>
      <c r="R7" s="477" t="e">
        <f t="shared" ref="R7" si="11">SUM(T7,V7,X7)</f>
        <v>#REF!</v>
      </c>
      <c r="S7" s="479" t="e">
        <f t="shared" ref="S7:S8" si="12">SUM(U7,W7,Y7)</f>
        <v>#REF!</v>
      </c>
      <c r="T7" s="485" t="e">
        <f>Свод_регул.!I11</f>
        <v>#REF!</v>
      </c>
      <c r="U7" s="479" t="e">
        <f>Свод_регул.!J11</f>
        <v>#REF!</v>
      </c>
      <c r="V7" s="485" t="e">
        <f>Хранение!Y27</f>
        <v>#REF!</v>
      </c>
      <c r="W7" s="479" t="e">
        <f>Хранение!Z27</f>
        <v>#REF!</v>
      </c>
      <c r="X7" s="485" t="e">
        <f>P7</f>
        <v>#REF!</v>
      </c>
      <c r="Y7" s="490" t="e">
        <f t="shared" ref="Y7:Y8" si="13">Q7</f>
        <v>#REF!</v>
      </c>
    </row>
    <row r="8" spans="1:25" ht="25.5">
      <c r="A8" s="456" t="s">
        <v>10</v>
      </c>
      <c r="B8" s="477" t="e">
        <f t="shared" ref="B8" si="14">SUM(F8,J8,N8)</f>
        <v>#REF!</v>
      </c>
      <c r="C8" s="478" t="e">
        <f t="shared" si="8"/>
        <v>#REF!</v>
      </c>
      <c r="D8" s="478" t="e">
        <f t="shared" si="9"/>
        <v>#REF!</v>
      </c>
      <c r="E8" s="483" t="e">
        <f t="shared" si="10"/>
        <v>#REF!</v>
      </c>
      <c r="F8" s="485" t="e">
        <f>Свод_регул.!C12</f>
        <v>#REF!</v>
      </c>
      <c r="G8" s="478" t="e">
        <f>Свод_регул.!D12</f>
        <v>#REF!</v>
      </c>
      <c r="H8" s="478" t="e">
        <f>Свод_регул.!E12</f>
        <v>#REF!</v>
      </c>
      <c r="I8" s="479" t="e">
        <f>Свод_регул.!F12</f>
        <v>#REF!</v>
      </c>
      <c r="J8" s="485" t="e">
        <f>Хранение!L28</f>
        <v>#REF!</v>
      </c>
      <c r="K8" s="478" t="e">
        <f>Хранение!M28</f>
        <v>#REF!</v>
      </c>
      <c r="L8" s="478" t="e">
        <f>Хранение!N28</f>
        <v>#REF!</v>
      </c>
      <c r="M8" s="479" t="e">
        <f>Хранение!O28</f>
        <v>#REF!</v>
      </c>
      <c r="N8" s="485" t="e">
        <f>'годовая смета'!#REF!</f>
        <v>#REF!</v>
      </c>
      <c r="O8" s="478" t="e">
        <f>'годовая смета'!#REF!</f>
        <v>#REF!</v>
      </c>
      <c r="P8" s="478" t="e">
        <f>'годовая смета'!#REF!</f>
        <v>#REF!</v>
      </c>
      <c r="Q8" s="483" t="e">
        <f>'годовая смета'!#REF!</f>
        <v>#REF!</v>
      </c>
      <c r="R8" s="477" t="e">
        <f>SUM(T8,V8,X8)</f>
        <v>#REF!</v>
      </c>
      <c r="S8" s="479" t="e">
        <f t="shared" si="12"/>
        <v>#REF!</v>
      </c>
      <c r="T8" s="485" t="e">
        <f>Свод_регул.!I12</f>
        <v>#REF!</v>
      </c>
      <c r="U8" s="479" t="e">
        <f>Свод_регул.!J12</f>
        <v>#REF!</v>
      </c>
      <c r="V8" s="485" t="e">
        <f>Хранение!Y28</f>
        <v>#REF!</v>
      </c>
      <c r="W8" s="479" t="e">
        <f>Хранение!Z28</f>
        <v>#REF!</v>
      </c>
      <c r="X8" s="485" t="e">
        <f t="shared" ref="X8" si="15">P8</f>
        <v>#REF!</v>
      </c>
      <c r="Y8" s="490" t="e">
        <f t="shared" si="13"/>
        <v>#REF!</v>
      </c>
    </row>
    <row r="9" spans="1:25">
      <c r="A9" s="455" t="s">
        <v>35</v>
      </c>
      <c r="B9" s="477" t="e">
        <f t="shared" ref="B9:E9" si="16">SUM(B10:B11)</f>
        <v>#REF!</v>
      </c>
      <c r="C9" s="478" t="e">
        <f t="shared" si="16"/>
        <v>#REF!</v>
      </c>
      <c r="D9" s="478" t="e">
        <f t="shared" si="16"/>
        <v>#REF!</v>
      </c>
      <c r="E9" s="483" t="e">
        <f t="shared" si="16"/>
        <v>#REF!</v>
      </c>
      <c r="F9" s="485" t="e">
        <f>SUM(F10:F11)</f>
        <v>#REF!</v>
      </c>
      <c r="G9" s="478" t="e">
        <f t="shared" ref="G9:Y9" si="17">SUM(G10:G11)</f>
        <v>#REF!</v>
      </c>
      <c r="H9" s="478" t="e">
        <f t="shared" si="17"/>
        <v>#REF!</v>
      </c>
      <c r="I9" s="479" t="e">
        <f t="shared" si="17"/>
        <v>#REF!</v>
      </c>
      <c r="J9" s="485" t="e">
        <f t="shared" si="17"/>
        <v>#REF!</v>
      </c>
      <c r="K9" s="478" t="e">
        <f t="shared" si="17"/>
        <v>#REF!</v>
      </c>
      <c r="L9" s="478" t="e">
        <f t="shared" si="17"/>
        <v>#REF!</v>
      </c>
      <c r="M9" s="479" t="e">
        <f t="shared" si="17"/>
        <v>#REF!</v>
      </c>
      <c r="N9" s="485" t="e">
        <f t="shared" si="17"/>
        <v>#REF!</v>
      </c>
      <c r="O9" s="478" t="e">
        <f t="shared" si="17"/>
        <v>#REF!</v>
      </c>
      <c r="P9" s="478" t="e">
        <f t="shared" si="17"/>
        <v>#REF!</v>
      </c>
      <c r="Q9" s="483" t="e">
        <f t="shared" si="17"/>
        <v>#REF!</v>
      </c>
      <c r="R9" s="477" t="e">
        <f t="shared" ref="R9" si="18">SUM(R10:R11)</f>
        <v>#REF!</v>
      </c>
      <c r="S9" s="479" t="e">
        <f t="shared" ref="S9" si="19">SUM(S10:S11)</f>
        <v>#REF!</v>
      </c>
      <c r="T9" s="485" t="e">
        <f t="shared" si="17"/>
        <v>#REF!</v>
      </c>
      <c r="U9" s="479" t="e">
        <f t="shared" si="17"/>
        <v>#REF!</v>
      </c>
      <c r="V9" s="485" t="e">
        <f t="shared" si="17"/>
        <v>#REF!</v>
      </c>
      <c r="W9" s="479" t="e">
        <f t="shared" si="17"/>
        <v>#REF!</v>
      </c>
      <c r="X9" s="485" t="e">
        <f t="shared" si="17"/>
        <v>#REF!</v>
      </c>
      <c r="Y9" s="490" t="e">
        <f t="shared" si="17"/>
        <v>#REF!</v>
      </c>
    </row>
    <row r="10" spans="1:25">
      <c r="A10" s="456" t="s">
        <v>11</v>
      </c>
      <c r="B10" s="477" t="e">
        <f t="shared" ref="B10:B11" si="20">SUM(F10,J10,N10)</f>
        <v>#REF!</v>
      </c>
      <c r="C10" s="478" t="e">
        <f t="shared" ref="C10:C11" si="21">SUM(G10,K10,O10)</f>
        <v>#REF!</v>
      </c>
      <c r="D10" s="478" t="e">
        <f t="shared" ref="D10:D11" si="22">SUM(H10,L10,P10)</f>
        <v>#REF!</v>
      </c>
      <c r="E10" s="483" t="e">
        <f t="shared" ref="E10:E11" si="23">SUM(I10,M10,Q10)</f>
        <v>#REF!</v>
      </c>
      <c r="F10" s="485" t="e">
        <f>Свод_регул.!C14</f>
        <v>#REF!</v>
      </c>
      <c r="G10" s="478" t="e">
        <f>Свод_регул.!D14</f>
        <v>#REF!</v>
      </c>
      <c r="H10" s="478" t="e">
        <f>Свод_регул.!E14</f>
        <v>#REF!</v>
      </c>
      <c r="I10" s="479" t="e">
        <f>Свод_регул.!F14</f>
        <v>#REF!</v>
      </c>
      <c r="J10" s="485" t="e">
        <f>Хранение!L30</f>
        <v>#REF!</v>
      </c>
      <c r="K10" s="478" t="e">
        <f>Хранение!M30</f>
        <v>#REF!</v>
      </c>
      <c r="L10" s="478" t="e">
        <f>Хранение!N30</f>
        <v>#REF!</v>
      </c>
      <c r="M10" s="479" t="e">
        <f>Хранение!O30</f>
        <v>#REF!</v>
      </c>
      <c r="N10" s="485" t="e">
        <f>'годовая смета'!#REF!</f>
        <v>#REF!</v>
      </c>
      <c r="O10" s="478" t="e">
        <f>'годовая смета'!#REF!</f>
        <v>#REF!</v>
      </c>
      <c r="P10" s="478" t="e">
        <f>'годовая смета'!#REF!</f>
        <v>#REF!</v>
      </c>
      <c r="Q10" s="483" t="e">
        <f>'годовая смета'!#REF!</f>
        <v>#REF!</v>
      </c>
      <c r="R10" s="477" t="e">
        <f t="shared" ref="R10:R11" si="24">SUM(T10,V10,X10)</f>
        <v>#REF!</v>
      </c>
      <c r="S10" s="479" t="e">
        <f t="shared" ref="S10:S11" si="25">SUM(U10,W10,Y10)</f>
        <v>#REF!</v>
      </c>
      <c r="T10" s="485" t="e">
        <f>Свод_регул.!I14</f>
        <v>#REF!</v>
      </c>
      <c r="U10" s="479" t="e">
        <f>Свод_регул.!J14</f>
        <v>#REF!</v>
      </c>
      <c r="V10" s="485" t="e">
        <f>Хранение!Y30</f>
        <v>#REF!</v>
      </c>
      <c r="W10" s="479" t="e">
        <f>Хранение!Z30</f>
        <v>#REF!</v>
      </c>
      <c r="X10" s="485" t="e">
        <f t="shared" ref="X10:X11" si="26">P10</f>
        <v>#REF!</v>
      </c>
      <c r="Y10" s="490" t="e">
        <f t="shared" ref="Y10:Y11" si="27">Q10</f>
        <v>#REF!</v>
      </c>
    </row>
    <row r="11" spans="1:25" ht="25.5">
      <c r="A11" s="456" t="s">
        <v>10</v>
      </c>
      <c r="B11" s="477" t="e">
        <f t="shared" si="20"/>
        <v>#REF!</v>
      </c>
      <c r="C11" s="478" t="e">
        <f t="shared" si="21"/>
        <v>#REF!</v>
      </c>
      <c r="D11" s="478" t="e">
        <f t="shared" si="22"/>
        <v>#REF!</v>
      </c>
      <c r="E11" s="483" t="e">
        <f t="shared" si="23"/>
        <v>#REF!</v>
      </c>
      <c r="F11" s="485" t="e">
        <f>Свод_регул.!C15</f>
        <v>#REF!</v>
      </c>
      <c r="G11" s="478" t="e">
        <f>Свод_регул.!D15</f>
        <v>#REF!</v>
      </c>
      <c r="H11" s="478" t="e">
        <f>Свод_регул.!E15</f>
        <v>#REF!</v>
      </c>
      <c r="I11" s="479" t="e">
        <f>Свод_регул.!F15</f>
        <v>#REF!</v>
      </c>
      <c r="J11" s="485" t="e">
        <f>Хранение!L31</f>
        <v>#REF!</v>
      </c>
      <c r="K11" s="478" t="e">
        <f>Хранение!M31</f>
        <v>#REF!</v>
      </c>
      <c r="L11" s="478" t="e">
        <f>Хранение!N31</f>
        <v>#REF!</v>
      </c>
      <c r="M11" s="479" t="e">
        <f>Хранение!O31</f>
        <v>#REF!</v>
      </c>
      <c r="N11" s="485" t="e">
        <f>'годовая смета'!#REF!</f>
        <v>#REF!</v>
      </c>
      <c r="O11" s="478" t="e">
        <f>'годовая смета'!#REF!</f>
        <v>#REF!</v>
      </c>
      <c r="P11" s="478" t="e">
        <f>'годовая смета'!#REF!</f>
        <v>#REF!</v>
      </c>
      <c r="Q11" s="483" t="e">
        <f>'годовая смета'!#REF!</f>
        <v>#REF!</v>
      </c>
      <c r="R11" s="477" t="e">
        <f t="shared" si="24"/>
        <v>#REF!</v>
      </c>
      <c r="S11" s="479" t="e">
        <f t="shared" si="25"/>
        <v>#REF!</v>
      </c>
      <c r="T11" s="485" t="e">
        <f>Свод_регул.!I15</f>
        <v>#REF!</v>
      </c>
      <c r="U11" s="479" t="e">
        <f>Свод_регул.!J15</f>
        <v>#REF!</v>
      </c>
      <c r="V11" s="485" t="e">
        <f>Хранение!Y31</f>
        <v>#REF!</v>
      </c>
      <c r="W11" s="479" t="e">
        <f>Хранение!Z31</f>
        <v>#REF!</v>
      </c>
      <c r="X11" s="485" t="e">
        <f t="shared" si="26"/>
        <v>#REF!</v>
      </c>
      <c r="Y11" s="490" t="e">
        <f t="shared" si="27"/>
        <v>#REF!</v>
      </c>
    </row>
    <row r="12" spans="1:25">
      <c r="A12" s="455" t="s">
        <v>36</v>
      </c>
      <c r="B12" s="477" t="e">
        <f t="shared" ref="B12:E12" si="28">SUM(B13:B15)</f>
        <v>#REF!</v>
      </c>
      <c r="C12" s="478" t="e">
        <f t="shared" si="28"/>
        <v>#REF!</v>
      </c>
      <c r="D12" s="478" t="e">
        <f t="shared" si="28"/>
        <v>#REF!</v>
      </c>
      <c r="E12" s="483" t="e">
        <f t="shared" si="28"/>
        <v>#REF!</v>
      </c>
      <c r="F12" s="485" t="e">
        <f>SUM(F13:F15)</f>
        <v>#REF!</v>
      </c>
      <c r="G12" s="478" t="e">
        <f t="shared" ref="G12:X12" si="29">SUM(G13:G15)</f>
        <v>#REF!</v>
      </c>
      <c r="H12" s="478" t="e">
        <f t="shared" si="29"/>
        <v>#REF!</v>
      </c>
      <c r="I12" s="479" t="e">
        <f t="shared" si="29"/>
        <v>#REF!</v>
      </c>
      <c r="J12" s="485" t="e">
        <f t="shared" si="29"/>
        <v>#REF!</v>
      </c>
      <c r="K12" s="478" t="e">
        <f t="shared" si="29"/>
        <v>#REF!</v>
      </c>
      <c r="L12" s="478" t="e">
        <f t="shared" si="29"/>
        <v>#REF!</v>
      </c>
      <c r="M12" s="479" t="e">
        <f t="shared" si="29"/>
        <v>#REF!</v>
      </c>
      <c r="N12" s="485" t="e">
        <f t="shared" si="29"/>
        <v>#REF!</v>
      </c>
      <c r="O12" s="478" t="e">
        <f t="shared" si="29"/>
        <v>#REF!</v>
      </c>
      <c r="P12" s="478" t="e">
        <f t="shared" si="29"/>
        <v>#REF!</v>
      </c>
      <c r="Q12" s="483" t="e">
        <f t="shared" si="29"/>
        <v>#REF!</v>
      </c>
      <c r="R12" s="477" t="e">
        <f t="shared" ref="R12" si="30">SUM(R13:R15)</f>
        <v>#REF!</v>
      </c>
      <c r="S12" s="479" t="e">
        <f t="shared" ref="S12" si="31">SUM(S13:S15)</f>
        <v>#REF!</v>
      </c>
      <c r="T12" s="485" t="e">
        <f t="shared" si="29"/>
        <v>#REF!</v>
      </c>
      <c r="U12" s="479" t="e">
        <f t="shared" si="29"/>
        <v>#REF!</v>
      </c>
      <c r="V12" s="485" t="e">
        <f t="shared" si="29"/>
        <v>#REF!</v>
      </c>
      <c r="W12" s="479" t="e">
        <f t="shared" si="29"/>
        <v>#REF!</v>
      </c>
      <c r="X12" s="485" t="e">
        <f t="shared" si="29"/>
        <v>#REF!</v>
      </c>
      <c r="Y12" s="490" t="e">
        <f>SUM(Y13:Y15)</f>
        <v>#REF!</v>
      </c>
    </row>
    <row r="13" spans="1:25">
      <c r="A13" s="456" t="s">
        <v>429</v>
      </c>
      <c r="B13" s="477" t="e">
        <f t="shared" ref="B13:B17" si="32">SUM(F13,J13,N13)</f>
        <v>#REF!</v>
      </c>
      <c r="C13" s="478" t="e">
        <f t="shared" ref="C13:C17" si="33">SUM(G13,K13,O13)</f>
        <v>#REF!</v>
      </c>
      <c r="D13" s="478" t="e">
        <f t="shared" ref="D13:D17" si="34">SUM(H13,L13,P13)</f>
        <v>#REF!</v>
      </c>
      <c r="E13" s="483" t="e">
        <f t="shared" ref="E13:E17" si="35">SUM(I13,M13,Q13)</f>
        <v>#REF!</v>
      </c>
      <c r="F13" s="485" t="e">
        <f>Свод_регул.!C17</f>
        <v>#REF!</v>
      </c>
      <c r="G13" s="478" t="e">
        <f>Свод_регул.!D17</f>
        <v>#REF!</v>
      </c>
      <c r="H13" s="478" t="e">
        <f>Свод_регул.!E17</f>
        <v>#REF!</v>
      </c>
      <c r="I13" s="479" t="e">
        <f>Свод_регул.!F17</f>
        <v>#REF!</v>
      </c>
      <c r="J13" s="485" t="e">
        <f>Хранение!L33</f>
        <v>#REF!</v>
      </c>
      <c r="K13" s="478" t="e">
        <f>Хранение!M33</f>
        <v>#REF!</v>
      </c>
      <c r="L13" s="478" t="e">
        <f>Хранение!N33</f>
        <v>#REF!</v>
      </c>
      <c r="M13" s="479" t="e">
        <f>Хранение!O33</f>
        <v>#REF!</v>
      </c>
      <c r="N13" s="485" t="e">
        <f>'годовая смета'!#REF!</f>
        <v>#REF!</v>
      </c>
      <c r="O13" s="478" t="e">
        <f>'годовая смета'!#REF!</f>
        <v>#REF!</v>
      </c>
      <c r="P13" s="478" t="e">
        <f>'годовая смета'!#REF!</f>
        <v>#REF!</v>
      </c>
      <c r="Q13" s="483" t="e">
        <f>'годовая смета'!#REF!</f>
        <v>#REF!</v>
      </c>
      <c r="R13" s="477" t="e">
        <f t="shared" ref="R13:R17" si="36">SUM(T13,V13,X13)</f>
        <v>#REF!</v>
      </c>
      <c r="S13" s="479" t="e">
        <f t="shared" ref="S13:S17" si="37">SUM(U13,W13,Y13)</f>
        <v>#REF!</v>
      </c>
      <c r="T13" s="485" t="e">
        <f>Свод_регул.!I17</f>
        <v>#REF!</v>
      </c>
      <c r="U13" s="479" t="e">
        <f>Свод_регул.!J17</f>
        <v>#REF!</v>
      </c>
      <c r="V13" s="485" t="e">
        <f>Хранение!Y33</f>
        <v>#REF!</v>
      </c>
      <c r="W13" s="479" t="e">
        <f>Хранение!Z33</f>
        <v>#REF!</v>
      </c>
      <c r="X13" s="485" t="e">
        <f t="shared" ref="X13:X17" si="38">P13</f>
        <v>#REF!</v>
      </c>
      <c r="Y13" s="490" t="e">
        <f t="shared" ref="Y13:Y17" si="39">Q13</f>
        <v>#REF!</v>
      </c>
    </row>
    <row r="14" spans="1:25">
      <c r="A14" s="456" t="s">
        <v>454</v>
      </c>
      <c r="B14" s="477" t="e">
        <f t="shared" si="32"/>
        <v>#REF!</v>
      </c>
      <c r="C14" s="478" t="e">
        <f t="shared" si="33"/>
        <v>#REF!</v>
      </c>
      <c r="D14" s="478" t="e">
        <f t="shared" si="34"/>
        <v>#REF!</v>
      </c>
      <c r="E14" s="483" t="e">
        <f t="shared" si="35"/>
        <v>#REF!</v>
      </c>
      <c r="F14" s="485" t="e">
        <f>Свод_регул.!C18</f>
        <v>#REF!</v>
      </c>
      <c r="G14" s="478" t="e">
        <f>Свод_регул.!D18</f>
        <v>#REF!</v>
      </c>
      <c r="H14" s="478" t="e">
        <f>Свод_регул.!E18</f>
        <v>#REF!</v>
      </c>
      <c r="I14" s="479" t="e">
        <f>Свод_регул.!F18</f>
        <v>#REF!</v>
      </c>
      <c r="J14" s="485" t="e">
        <f>Хранение!L34</f>
        <v>#REF!</v>
      </c>
      <c r="K14" s="478" t="e">
        <f>Хранение!M34</f>
        <v>#REF!</v>
      </c>
      <c r="L14" s="478" t="e">
        <f>Хранение!N34</f>
        <v>#REF!</v>
      </c>
      <c r="M14" s="479" t="e">
        <f>Хранение!O34</f>
        <v>#REF!</v>
      </c>
      <c r="N14" s="485" t="e">
        <f>'годовая смета'!#REF!</f>
        <v>#REF!</v>
      </c>
      <c r="O14" s="478" t="e">
        <f>'годовая смета'!#REF!</f>
        <v>#REF!</v>
      </c>
      <c r="P14" s="478" t="e">
        <f>'годовая смета'!#REF!</f>
        <v>#REF!</v>
      </c>
      <c r="Q14" s="483" t="e">
        <f>'годовая смета'!#REF!</f>
        <v>#REF!</v>
      </c>
      <c r="R14" s="477" t="e">
        <f t="shared" si="36"/>
        <v>#REF!</v>
      </c>
      <c r="S14" s="479" t="e">
        <f t="shared" si="37"/>
        <v>#REF!</v>
      </c>
      <c r="T14" s="485" t="e">
        <f>Свод_регул.!I18</f>
        <v>#REF!</v>
      </c>
      <c r="U14" s="479" t="e">
        <f>Свод_регул.!J18</f>
        <v>#REF!</v>
      </c>
      <c r="V14" s="485" t="e">
        <f>Хранение!Y34</f>
        <v>#REF!</v>
      </c>
      <c r="W14" s="479" t="e">
        <f>Хранение!Z34</f>
        <v>#REF!</v>
      </c>
      <c r="X14" s="485" t="e">
        <f t="shared" si="38"/>
        <v>#REF!</v>
      </c>
      <c r="Y14" s="490" t="e">
        <f t="shared" si="39"/>
        <v>#REF!</v>
      </c>
    </row>
    <row r="15" spans="1:25">
      <c r="A15" s="456" t="s">
        <v>455</v>
      </c>
      <c r="B15" s="477" t="e">
        <f t="shared" si="32"/>
        <v>#REF!</v>
      </c>
      <c r="C15" s="478" t="e">
        <f t="shared" si="33"/>
        <v>#REF!</v>
      </c>
      <c r="D15" s="478" t="e">
        <f t="shared" si="34"/>
        <v>#REF!</v>
      </c>
      <c r="E15" s="483" t="e">
        <f t="shared" si="35"/>
        <v>#REF!</v>
      </c>
      <c r="F15" s="485" t="e">
        <f>Свод_регул.!C19</f>
        <v>#REF!</v>
      </c>
      <c r="G15" s="478" t="e">
        <f>Свод_регул.!D19</f>
        <v>#REF!</v>
      </c>
      <c r="H15" s="478" t="e">
        <f>Свод_регул.!E19</f>
        <v>#REF!</v>
      </c>
      <c r="I15" s="479" t="e">
        <f>Свод_регул.!F19</f>
        <v>#REF!</v>
      </c>
      <c r="J15" s="485" t="e">
        <f>Хранение!L35</f>
        <v>#REF!</v>
      </c>
      <c r="K15" s="478" t="e">
        <f>Хранение!M35</f>
        <v>#REF!</v>
      </c>
      <c r="L15" s="478" t="e">
        <f>Хранение!N35</f>
        <v>#REF!</v>
      </c>
      <c r="M15" s="479" t="e">
        <f>Хранение!O35</f>
        <v>#REF!</v>
      </c>
      <c r="N15" s="485" t="e">
        <f>'годовая смета'!#REF!</f>
        <v>#REF!</v>
      </c>
      <c r="O15" s="478" t="e">
        <f>'годовая смета'!#REF!</f>
        <v>#REF!</v>
      </c>
      <c r="P15" s="478" t="e">
        <f>'годовая смета'!#REF!</f>
        <v>#REF!</v>
      </c>
      <c r="Q15" s="483" t="e">
        <f>'годовая смета'!#REF!</f>
        <v>#REF!</v>
      </c>
      <c r="R15" s="477" t="e">
        <f t="shared" si="36"/>
        <v>#REF!</v>
      </c>
      <c r="S15" s="479" t="e">
        <f t="shared" si="37"/>
        <v>#REF!</v>
      </c>
      <c r="T15" s="485" t="e">
        <f>Свод_регул.!I19</f>
        <v>#REF!</v>
      </c>
      <c r="U15" s="479" t="e">
        <f>Свод_регул.!J19</f>
        <v>#REF!</v>
      </c>
      <c r="V15" s="485" t="e">
        <f>Хранение!Y35</f>
        <v>#REF!</v>
      </c>
      <c r="W15" s="479" t="e">
        <f>Хранение!Z35</f>
        <v>#REF!</v>
      </c>
      <c r="X15" s="485" t="e">
        <f t="shared" si="38"/>
        <v>#REF!</v>
      </c>
      <c r="Y15" s="490" t="e">
        <f t="shared" si="39"/>
        <v>#REF!</v>
      </c>
    </row>
    <row r="16" spans="1:25" ht="63.75">
      <c r="A16" s="457" t="s">
        <v>456</v>
      </c>
      <c r="B16" s="477" t="e">
        <f t="shared" si="32"/>
        <v>#REF!</v>
      </c>
      <c r="C16" s="478" t="e">
        <f t="shared" si="33"/>
        <v>#REF!</v>
      </c>
      <c r="D16" s="478" t="e">
        <f t="shared" si="34"/>
        <v>#REF!</v>
      </c>
      <c r="E16" s="483" t="e">
        <f t="shared" si="35"/>
        <v>#REF!</v>
      </c>
      <c r="F16" s="485" t="e">
        <f>Свод_регул.!C20</f>
        <v>#REF!</v>
      </c>
      <c r="G16" s="478" t="e">
        <f>Свод_регул.!D20</f>
        <v>#REF!</v>
      </c>
      <c r="H16" s="478" t="e">
        <f>Свод_регул.!E20</f>
        <v>#REF!</v>
      </c>
      <c r="I16" s="479" t="e">
        <f>Свод_регул.!F20</f>
        <v>#REF!</v>
      </c>
      <c r="J16" s="485" t="e">
        <f>Хранение!L36</f>
        <v>#REF!</v>
      </c>
      <c r="K16" s="478" t="e">
        <f>Хранение!M36</f>
        <v>#REF!</v>
      </c>
      <c r="L16" s="478" t="e">
        <f>Хранение!N36</f>
        <v>#REF!</v>
      </c>
      <c r="M16" s="479" t="e">
        <f>Хранение!O36</f>
        <v>#REF!</v>
      </c>
      <c r="N16" s="485" t="e">
        <f>'годовая смета'!#REF!</f>
        <v>#REF!</v>
      </c>
      <c r="O16" s="478" t="e">
        <f>'годовая смета'!#REF!</f>
        <v>#REF!</v>
      </c>
      <c r="P16" s="478" t="e">
        <f>'годовая смета'!#REF!</f>
        <v>#REF!</v>
      </c>
      <c r="Q16" s="483" t="e">
        <f>'годовая смета'!#REF!</f>
        <v>#REF!</v>
      </c>
      <c r="R16" s="477" t="e">
        <f t="shared" si="36"/>
        <v>#REF!</v>
      </c>
      <c r="S16" s="479" t="e">
        <f t="shared" si="37"/>
        <v>#REF!</v>
      </c>
      <c r="T16" s="485" t="e">
        <f>Свод_регул.!I20</f>
        <v>#REF!</v>
      </c>
      <c r="U16" s="479" t="e">
        <f>Свод_регул.!J20</f>
        <v>#REF!</v>
      </c>
      <c r="V16" s="485" t="e">
        <f>Хранение!Y36</f>
        <v>#REF!</v>
      </c>
      <c r="W16" s="479" t="e">
        <f>Хранение!Z36</f>
        <v>#REF!</v>
      </c>
      <c r="X16" s="485" t="e">
        <f t="shared" si="38"/>
        <v>#REF!</v>
      </c>
      <c r="Y16" s="490" t="e">
        <f t="shared" si="39"/>
        <v>#REF!</v>
      </c>
    </row>
    <row r="17" spans="1:25" ht="51">
      <c r="A17" s="457" t="s">
        <v>457</v>
      </c>
      <c r="B17" s="477" t="e">
        <f t="shared" si="32"/>
        <v>#REF!</v>
      </c>
      <c r="C17" s="478" t="e">
        <f t="shared" si="33"/>
        <v>#REF!</v>
      </c>
      <c r="D17" s="478" t="e">
        <f t="shared" si="34"/>
        <v>#REF!</v>
      </c>
      <c r="E17" s="483" t="e">
        <f t="shared" si="35"/>
        <v>#REF!</v>
      </c>
      <c r="F17" s="485" t="e">
        <f>Свод_регул.!C21</f>
        <v>#REF!</v>
      </c>
      <c r="G17" s="478" t="e">
        <f>Свод_регул.!D21</f>
        <v>#REF!</v>
      </c>
      <c r="H17" s="478" t="e">
        <f>Свод_регул.!E21</f>
        <v>#REF!</v>
      </c>
      <c r="I17" s="479" t="e">
        <f>Свод_регул.!F21</f>
        <v>#REF!</v>
      </c>
      <c r="J17" s="485" t="e">
        <f>Хранение!L37</f>
        <v>#REF!</v>
      </c>
      <c r="K17" s="478" t="e">
        <f>Хранение!M37</f>
        <v>#REF!</v>
      </c>
      <c r="L17" s="478" t="e">
        <f>Хранение!N37</f>
        <v>#REF!</v>
      </c>
      <c r="M17" s="479" t="e">
        <f>Хранение!O37</f>
        <v>#REF!</v>
      </c>
      <c r="N17" s="485" t="e">
        <f>'годовая смета'!#REF!</f>
        <v>#REF!</v>
      </c>
      <c r="O17" s="478" t="e">
        <f>'годовая смета'!#REF!</f>
        <v>#REF!</v>
      </c>
      <c r="P17" s="478" t="e">
        <f>'годовая смета'!#REF!</f>
        <v>#REF!</v>
      </c>
      <c r="Q17" s="483" t="e">
        <f>'годовая смета'!#REF!</f>
        <v>#REF!</v>
      </c>
      <c r="R17" s="477" t="e">
        <f t="shared" si="36"/>
        <v>#REF!</v>
      </c>
      <c r="S17" s="479" t="e">
        <f t="shared" si="37"/>
        <v>#REF!</v>
      </c>
      <c r="T17" s="485" t="e">
        <f>Свод_регул.!I21</f>
        <v>#REF!</v>
      </c>
      <c r="U17" s="479" t="e">
        <f>Свод_регул.!J21</f>
        <v>#REF!</v>
      </c>
      <c r="V17" s="485" t="e">
        <f>Хранение!Y37</f>
        <v>#REF!</v>
      </c>
      <c r="W17" s="479" t="e">
        <f>Хранение!Z37</f>
        <v>#REF!</v>
      </c>
      <c r="X17" s="485" t="e">
        <f t="shared" si="38"/>
        <v>#REF!</v>
      </c>
      <c r="Y17" s="490" t="e">
        <f t="shared" si="39"/>
        <v>#REF!</v>
      </c>
    </row>
    <row r="18" spans="1:25">
      <c r="A18" s="455" t="s">
        <v>37</v>
      </c>
      <c r="B18" s="477" t="e">
        <f t="shared" ref="B18:E18" si="40">SUM(B19:B23)</f>
        <v>#REF!</v>
      </c>
      <c r="C18" s="478" t="e">
        <f t="shared" si="40"/>
        <v>#REF!</v>
      </c>
      <c r="D18" s="478" t="e">
        <f t="shared" si="40"/>
        <v>#REF!</v>
      </c>
      <c r="E18" s="483" t="e">
        <f t="shared" si="40"/>
        <v>#REF!</v>
      </c>
      <c r="F18" s="485" t="e">
        <f>SUM(F19:F23)</f>
        <v>#REF!</v>
      </c>
      <c r="G18" s="478" t="e">
        <f t="shared" ref="G18:Y18" si="41">SUM(G19:G23)</f>
        <v>#REF!</v>
      </c>
      <c r="H18" s="478" t="e">
        <f t="shared" si="41"/>
        <v>#REF!</v>
      </c>
      <c r="I18" s="479" t="e">
        <f t="shared" si="41"/>
        <v>#REF!</v>
      </c>
      <c r="J18" s="485" t="e">
        <f t="shared" si="41"/>
        <v>#REF!</v>
      </c>
      <c r="K18" s="478" t="e">
        <f t="shared" si="41"/>
        <v>#REF!</v>
      </c>
      <c r="L18" s="478" t="e">
        <f t="shared" si="41"/>
        <v>#REF!</v>
      </c>
      <c r="M18" s="479" t="e">
        <f t="shared" si="41"/>
        <v>#REF!</v>
      </c>
      <c r="N18" s="485" t="e">
        <f t="shared" si="41"/>
        <v>#REF!</v>
      </c>
      <c r="O18" s="478" t="e">
        <f t="shared" si="41"/>
        <v>#REF!</v>
      </c>
      <c r="P18" s="478" t="e">
        <f t="shared" si="41"/>
        <v>#REF!</v>
      </c>
      <c r="Q18" s="483" t="e">
        <f t="shared" si="41"/>
        <v>#REF!</v>
      </c>
      <c r="R18" s="477" t="e">
        <f t="shared" ref="R18" si="42">SUM(R19:R23)</f>
        <v>#REF!</v>
      </c>
      <c r="S18" s="479" t="e">
        <f t="shared" ref="S18" si="43">SUM(S19:S23)</f>
        <v>#REF!</v>
      </c>
      <c r="T18" s="485" t="e">
        <f t="shared" si="41"/>
        <v>#REF!</v>
      </c>
      <c r="U18" s="479" t="e">
        <f t="shared" si="41"/>
        <v>#REF!</v>
      </c>
      <c r="V18" s="485" t="e">
        <f t="shared" si="41"/>
        <v>#REF!</v>
      </c>
      <c r="W18" s="479" t="e">
        <f t="shared" si="41"/>
        <v>#REF!</v>
      </c>
      <c r="X18" s="485" t="e">
        <f t="shared" si="41"/>
        <v>#REF!</v>
      </c>
      <c r="Y18" s="490" t="e">
        <f t="shared" si="41"/>
        <v>#REF!</v>
      </c>
    </row>
    <row r="19" spans="1:25">
      <c r="A19" s="456" t="s">
        <v>20</v>
      </c>
      <c r="B19" s="477" t="e">
        <f t="shared" ref="B19:B24" si="44">SUM(F19,J19,N19)</f>
        <v>#REF!</v>
      </c>
      <c r="C19" s="478" t="e">
        <f t="shared" ref="C19:C24" si="45">SUM(G19,K19,O19)</f>
        <v>#REF!</v>
      </c>
      <c r="D19" s="478" t="e">
        <f t="shared" ref="D19:D24" si="46">SUM(H19,L19,P19)</f>
        <v>#REF!</v>
      </c>
      <c r="E19" s="483" t="e">
        <f t="shared" ref="E19:E24" si="47">SUM(I19,M19,Q19)</f>
        <v>#REF!</v>
      </c>
      <c r="F19" s="485" t="e">
        <f>Свод_регул.!C23</f>
        <v>#REF!</v>
      </c>
      <c r="G19" s="478" t="e">
        <f>Свод_регул.!D23</f>
        <v>#REF!</v>
      </c>
      <c r="H19" s="478" t="e">
        <f>Свод_регул.!E23</f>
        <v>#REF!</v>
      </c>
      <c r="I19" s="479" t="e">
        <f>Свод_регул.!F23</f>
        <v>#REF!</v>
      </c>
      <c r="J19" s="485" t="e">
        <f>Хранение!L39</f>
        <v>#REF!</v>
      </c>
      <c r="K19" s="478" t="e">
        <f>Хранение!M39</f>
        <v>#REF!</v>
      </c>
      <c r="L19" s="478" t="e">
        <f>Хранение!N39</f>
        <v>#REF!</v>
      </c>
      <c r="M19" s="479" t="e">
        <f>Хранение!O39</f>
        <v>#REF!</v>
      </c>
      <c r="N19" s="485" t="e">
        <f>'годовая смета'!#REF!</f>
        <v>#REF!</v>
      </c>
      <c r="O19" s="478" t="e">
        <f>'годовая смета'!#REF!</f>
        <v>#REF!</v>
      </c>
      <c r="P19" s="478" t="e">
        <f>'годовая смета'!#REF!</f>
        <v>#REF!</v>
      </c>
      <c r="Q19" s="483" t="e">
        <f>'годовая смета'!#REF!</f>
        <v>#REF!</v>
      </c>
      <c r="R19" s="477" t="e">
        <f t="shared" ref="R19:R24" si="48">SUM(T19,V19,X19)</f>
        <v>#REF!</v>
      </c>
      <c r="S19" s="479" t="e">
        <f t="shared" ref="S19:S24" si="49">SUM(U19,W19,Y19)</f>
        <v>#REF!</v>
      </c>
      <c r="T19" s="485" t="e">
        <f>Свод_регул.!I23</f>
        <v>#REF!</v>
      </c>
      <c r="U19" s="479" t="e">
        <f>Свод_регул.!J23</f>
        <v>#REF!</v>
      </c>
      <c r="V19" s="485" t="e">
        <f>Хранение!Y39</f>
        <v>#REF!</v>
      </c>
      <c r="W19" s="479" t="e">
        <f>Хранение!Z39</f>
        <v>#REF!</v>
      </c>
      <c r="X19" s="485" t="e">
        <f t="shared" ref="X19:X24" si="50">P19</f>
        <v>#REF!</v>
      </c>
      <c r="Y19" s="490" t="e">
        <f t="shared" ref="Y19:Y22" si="51">Q19</f>
        <v>#REF!</v>
      </c>
    </row>
    <row r="20" spans="1:25" ht="25.5">
      <c r="A20" s="456" t="s">
        <v>21</v>
      </c>
      <c r="B20" s="477" t="e">
        <f t="shared" si="44"/>
        <v>#REF!</v>
      </c>
      <c r="C20" s="478" t="e">
        <f t="shared" si="45"/>
        <v>#REF!</v>
      </c>
      <c r="D20" s="478" t="e">
        <f t="shared" si="46"/>
        <v>#REF!</v>
      </c>
      <c r="E20" s="483" t="e">
        <f t="shared" si="47"/>
        <v>#REF!</v>
      </c>
      <c r="F20" s="485" t="e">
        <f>Свод_регул.!C24</f>
        <v>#REF!</v>
      </c>
      <c r="G20" s="478" t="e">
        <f>Свод_регул.!D24</f>
        <v>#REF!</v>
      </c>
      <c r="H20" s="478" t="e">
        <f>Свод_регул.!E24</f>
        <v>#REF!</v>
      </c>
      <c r="I20" s="479" t="e">
        <f>Свод_регул.!F24</f>
        <v>#REF!</v>
      </c>
      <c r="J20" s="485" t="e">
        <f>Хранение!L40</f>
        <v>#REF!</v>
      </c>
      <c r="K20" s="478" t="e">
        <f>Хранение!M40</f>
        <v>#REF!</v>
      </c>
      <c r="L20" s="478" t="e">
        <f>Хранение!N40</f>
        <v>#REF!</v>
      </c>
      <c r="M20" s="479" t="e">
        <f>Хранение!O40</f>
        <v>#REF!</v>
      </c>
      <c r="N20" s="485" t="e">
        <f>'годовая смета'!#REF!</f>
        <v>#REF!</v>
      </c>
      <c r="O20" s="478" t="e">
        <f>'годовая смета'!#REF!</f>
        <v>#REF!</v>
      </c>
      <c r="P20" s="478" t="e">
        <f>'годовая смета'!#REF!</f>
        <v>#REF!</v>
      </c>
      <c r="Q20" s="483" t="e">
        <f>'годовая смета'!#REF!</f>
        <v>#REF!</v>
      </c>
      <c r="R20" s="477" t="e">
        <f t="shared" si="48"/>
        <v>#REF!</v>
      </c>
      <c r="S20" s="479" t="e">
        <f t="shared" si="49"/>
        <v>#REF!</v>
      </c>
      <c r="T20" s="485" t="e">
        <f>Свод_регул.!I24</f>
        <v>#REF!</v>
      </c>
      <c r="U20" s="479" t="e">
        <f>Свод_регул.!J24</f>
        <v>#REF!</v>
      </c>
      <c r="V20" s="485" t="e">
        <f>Хранение!Y40</f>
        <v>#REF!</v>
      </c>
      <c r="W20" s="479" t="e">
        <f>Хранение!Z40</f>
        <v>#REF!</v>
      </c>
      <c r="X20" s="485" t="e">
        <f t="shared" si="50"/>
        <v>#REF!</v>
      </c>
      <c r="Y20" s="490" t="e">
        <f t="shared" si="51"/>
        <v>#REF!</v>
      </c>
    </row>
    <row r="21" spans="1:25" ht="25.5">
      <c r="A21" s="456" t="s">
        <v>22</v>
      </c>
      <c r="B21" s="477" t="e">
        <f t="shared" si="44"/>
        <v>#REF!</v>
      </c>
      <c r="C21" s="478" t="e">
        <f t="shared" si="45"/>
        <v>#REF!</v>
      </c>
      <c r="D21" s="478" t="e">
        <f t="shared" si="46"/>
        <v>#REF!</v>
      </c>
      <c r="E21" s="483" t="e">
        <f t="shared" si="47"/>
        <v>#REF!</v>
      </c>
      <c r="F21" s="485" t="e">
        <f>Свод_регул.!C25</f>
        <v>#REF!</v>
      </c>
      <c r="G21" s="478" t="e">
        <f>Свод_регул.!D25</f>
        <v>#REF!</v>
      </c>
      <c r="H21" s="478" t="e">
        <f>Свод_регул.!E25</f>
        <v>#REF!</v>
      </c>
      <c r="I21" s="479" t="e">
        <f>Свод_регул.!F25</f>
        <v>#REF!</v>
      </c>
      <c r="J21" s="485" t="e">
        <f>Хранение!L41</f>
        <v>#REF!</v>
      </c>
      <c r="K21" s="478" t="e">
        <f>Хранение!M41</f>
        <v>#REF!</v>
      </c>
      <c r="L21" s="478" t="e">
        <f>Хранение!N41</f>
        <v>#REF!</v>
      </c>
      <c r="M21" s="479" t="e">
        <f>Хранение!O41</f>
        <v>#REF!</v>
      </c>
      <c r="N21" s="485" t="e">
        <f>'годовая смета'!#REF!</f>
        <v>#REF!</v>
      </c>
      <c r="O21" s="478" t="e">
        <f>'годовая смета'!#REF!</f>
        <v>#REF!</v>
      </c>
      <c r="P21" s="478" t="e">
        <f>'годовая смета'!#REF!</f>
        <v>#REF!</v>
      </c>
      <c r="Q21" s="483" t="e">
        <f>'годовая смета'!#REF!</f>
        <v>#REF!</v>
      </c>
      <c r="R21" s="477" t="e">
        <f t="shared" si="48"/>
        <v>#REF!</v>
      </c>
      <c r="S21" s="479" t="e">
        <f t="shared" si="49"/>
        <v>#REF!</v>
      </c>
      <c r="T21" s="485" t="e">
        <f>Свод_регул.!I25</f>
        <v>#REF!</v>
      </c>
      <c r="U21" s="479" t="e">
        <f>Свод_регул.!J25</f>
        <v>#REF!</v>
      </c>
      <c r="V21" s="485" t="e">
        <f>Хранение!Y41</f>
        <v>#REF!</v>
      </c>
      <c r="W21" s="479" t="e">
        <f>Хранение!Z41</f>
        <v>#REF!</v>
      </c>
      <c r="X21" s="485" t="e">
        <f t="shared" si="50"/>
        <v>#REF!</v>
      </c>
      <c r="Y21" s="490" t="e">
        <f t="shared" si="51"/>
        <v>#REF!</v>
      </c>
    </row>
    <row r="22" spans="1:25" ht="38.25">
      <c r="A22" s="456" t="s">
        <v>23</v>
      </c>
      <c r="B22" s="477" t="e">
        <f t="shared" si="44"/>
        <v>#REF!</v>
      </c>
      <c r="C22" s="478" t="e">
        <f t="shared" si="45"/>
        <v>#REF!</v>
      </c>
      <c r="D22" s="478" t="e">
        <f t="shared" si="46"/>
        <v>#REF!</v>
      </c>
      <c r="E22" s="483" t="e">
        <f t="shared" si="47"/>
        <v>#REF!</v>
      </c>
      <c r="F22" s="485" t="e">
        <f>Свод_регул.!C26</f>
        <v>#REF!</v>
      </c>
      <c r="G22" s="478" t="e">
        <f>Свод_регул.!D26</f>
        <v>#REF!</v>
      </c>
      <c r="H22" s="478" t="e">
        <f>Свод_регул.!E26</f>
        <v>#REF!</v>
      </c>
      <c r="I22" s="479" t="e">
        <f>Свод_регул.!F26</f>
        <v>#REF!</v>
      </c>
      <c r="J22" s="485" t="e">
        <f>Хранение!L42</f>
        <v>#REF!</v>
      </c>
      <c r="K22" s="478" t="e">
        <f>Хранение!M42</f>
        <v>#REF!</v>
      </c>
      <c r="L22" s="478" t="e">
        <f>Хранение!N42</f>
        <v>#REF!</v>
      </c>
      <c r="M22" s="479" t="e">
        <f>Хранение!O42</f>
        <v>#REF!</v>
      </c>
      <c r="N22" s="485" t="e">
        <f>'годовая смета'!#REF!</f>
        <v>#REF!</v>
      </c>
      <c r="O22" s="478" t="e">
        <f>'годовая смета'!#REF!</f>
        <v>#REF!</v>
      </c>
      <c r="P22" s="478" t="e">
        <f>'годовая смета'!#REF!</f>
        <v>#REF!</v>
      </c>
      <c r="Q22" s="483" t="e">
        <f>'годовая смета'!#REF!</f>
        <v>#REF!</v>
      </c>
      <c r="R22" s="477" t="e">
        <f t="shared" si="48"/>
        <v>#REF!</v>
      </c>
      <c r="S22" s="479" t="e">
        <f t="shared" si="49"/>
        <v>#REF!</v>
      </c>
      <c r="T22" s="485" t="e">
        <f>Свод_регул.!I26</f>
        <v>#REF!</v>
      </c>
      <c r="U22" s="479" t="e">
        <f>Свод_регул.!J26</f>
        <v>#REF!</v>
      </c>
      <c r="V22" s="485" t="e">
        <f>Хранение!Y42</f>
        <v>#REF!</v>
      </c>
      <c r="W22" s="479" t="e">
        <f>Хранение!Z42</f>
        <v>#REF!</v>
      </c>
      <c r="X22" s="485" t="e">
        <f t="shared" si="50"/>
        <v>#REF!</v>
      </c>
      <c r="Y22" s="490" t="e">
        <f t="shared" si="51"/>
        <v>#REF!</v>
      </c>
    </row>
    <row r="23" spans="1:25">
      <c r="A23" s="456" t="s">
        <v>24</v>
      </c>
      <c r="B23" s="477" t="e">
        <f t="shared" si="44"/>
        <v>#REF!</v>
      </c>
      <c r="C23" s="478" t="e">
        <f t="shared" si="45"/>
        <v>#REF!</v>
      </c>
      <c r="D23" s="478" t="e">
        <f t="shared" si="46"/>
        <v>#REF!</v>
      </c>
      <c r="E23" s="483" t="e">
        <f t="shared" si="47"/>
        <v>#REF!</v>
      </c>
      <c r="F23" s="485" t="e">
        <f>Свод_регул.!C27</f>
        <v>#REF!</v>
      </c>
      <c r="G23" s="478" t="e">
        <f>Свод_регул.!D27</f>
        <v>#REF!</v>
      </c>
      <c r="H23" s="478" t="e">
        <f>Свод_регул.!E27</f>
        <v>#REF!</v>
      </c>
      <c r="I23" s="479" t="e">
        <f>Свод_регул.!F27</f>
        <v>#REF!</v>
      </c>
      <c r="J23" s="485" t="e">
        <f>Хранение!L43</f>
        <v>#REF!</v>
      </c>
      <c r="K23" s="478" t="e">
        <f>Хранение!M43</f>
        <v>#REF!</v>
      </c>
      <c r="L23" s="478" t="e">
        <f>Хранение!N43</f>
        <v>#REF!</v>
      </c>
      <c r="M23" s="479" t="e">
        <f>Хранение!O43</f>
        <v>#REF!</v>
      </c>
      <c r="N23" s="485" t="e">
        <f>'годовая смета'!#REF!</f>
        <v>#REF!</v>
      </c>
      <c r="O23" s="478" t="e">
        <f>'годовая смета'!#REF!</f>
        <v>#REF!</v>
      </c>
      <c r="P23" s="478" t="e">
        <f>'годовая смета'!#REF!</f>
        <v>#REF!</v>
      </c>
      <c r="Q23" s="483" t="e">
        <f>'годовая смета'!#REF!</f>
        <v>#REF!</v>
      </c>
      <c r="R23" s="477" t="e">
        <f t="shared" si="48"/>
        <v>#REF!</v>
      </c>
      <c r="S23" s="479" t="e">
        <f t="shared" si="49"/>
        <v>#REF!</v>
      </c>
      <c r="T23" s="485" t="e">
        <f>Свод_регул.!I27</f>
        <v>#REF!</v>
      </c>
      <c r="U23" s="479" t="e">
        <f>Свод_регул.!J27</f>
        <v>#REF!</v>
      </c>
      <c r="V23" s="485" t="e">
        <f>Хранение!Y43</f>
        <v>#REF!</v>
      </c>
      <c r="W23" s="479" t="e">
        <f>Хранение!Z43</f>
        <v>#REF!</v>
      </c>
      <c r="X23" s="485" t="e">
        <f t="shared" si="50"/>
        <v>#REF!</v>
      </c>
      <c r="Y23" s="490" t="e">
        <f>Q23</f>
        <v>#REF!</v>
      </c>
    </row>
    <row r="24" spans="1:25">
      <c r="A24" s="455" t="s">
        <v>56</v>
      </c>
      <c r="B24" s="477" t="e">
        <f t="shared" si="44"/>
        <v>#REF!</v>
      </c>
      <c r="C24" s="478" t="e">
        <f t="shared" si="45"/>
        <v>#REF!</v>
      </c>
      <c r="D24" s="478" t="e">
        <f t="shared" si="46"/>
        <v>#REF!</v>
      </c>
      <c r="E24" s="483" t="e">
        <f t="shared" si="47"/>
        <v>#REF!</v>
      </c>
      <c r="F24" s="485" t="e">
        <f>Свод_регул.!C28</f>
        <v>#REF!</v>
      </c>
      <c r="G24" s="478" t="e">
        <f>Свод_регул.!D28</f>
        <v>#REF!</v>
      </c>
      <c r="H24" s="478" t="e">
        <f>Свод_регул.!E28</f>
        <v>#REF!</v>
      </c>
      <c r="I24" s="479" t="e">
        <f>Свод_регул.!F28</f>
        <v>#REF!</v>
      </c>
      <c r="J24" s="485" t="e">
        <f>Хранение!L44</f>
        <v>#REF!</v>
      </c>
      <c r="K24" s="478" t="e">
        <f>Хранение!M44</f>
        <v>#REF!</v>
      </c>
      <c r="L24" s="478" t="e">
        <f>Хранение!N44</f>
        <v>#REF!</v>
      </c>
      <c r="M24" s="479" t="e">
        <f>Хранение!O44</f>
        <v>#REF!</v>
      </c>
      <c r="N24" s="485" t="e">
        <f>'годовая смета'!#REF!</f>
        <v>#REF!</v>
      </c>
      <c r="O24" s="478" t="e">
        <f>'годовая смета'!#REF!</f>
        <v>#REF!</v>
      </c>
      <c r="P24" s="478" t="e">
        <f>'годовая смета'!#REF!</f>
        <v>#REF!</v>
      </c>
      <c r="Q24" s="483" t="e">
        <f>'годовая смета'!#REF!</f>
        <v>#REF!</v>
      </c>
      <c r="R24" s="477" t="e">
        <f t="shared" si="48"/>
        <v>#REF!</v>
      </c>
      <c r="S24" s="479" t="e">
        <f t="shared" si="49"/>
        <v>#REF!</v>
      </c>
      <c r="T24" s="485" t="e">
        <f>Свод_регул.!I28</f>
        <v>#REF!</v>
      </c>
      <c r="U24" s="479" t="e">
        <f>Свод_регул.!J28</f>
        <v>#REF!</v>
      </c>
      <c r="V24" s="485" t="e">
        <f>Хранение!Y44</f>
        <v>#REF!</v>
      </c>
      <c r="W24" s="479" t="e">
        <f>Хранение!Z44</f>
        <v>#REF!</v>
      </c>
      <c r="X24" s="485" t="e">
        <f t="shared" si="50"/>
        <v>#REF!</v>
      </c>
      <c r="Y24" s="490" t="e">
        <f t="shared" ref="Y24" si="52">Q24</f>
        <v>#REF!</v>
      </c>
    </row>
    <row r="25" spans="1:25" ht="25.5">
      <c r="A25" s="455" t="s">
        <v>25</v>
      </c>
      <c r="B25" s="477" t="e">
        <f t="shared" ref="B25:E25" si="53">SUM(B26:B33)</f>
        <v>#REF!</v>
      </c>
      <c r="C25" s="478" t="e">
        <f t="shared" si="53"/>
        <v>#REF!</v>
      </c>
      <c r="D25" s="478" t="e">
        <f t="shared" si="53"/>
        <v>#REF!</v>
      </c>
      <c r="E25" s="483" t="e">
        <f t="shared" si="53"/>
        <v>#REF!</v>
      </c>
      <c r="F25" s="485" t="e">
        <f>SUM(F26:F33)</f>
        <v>#REF!</v>
      </c>
      <c r="G25" s="478" t="e">
        <f t="shared" ref="G25:Y25" si="54">SUM(G26:G33)</f>
        <v>#REF!</v>
      </c>
      <c r="H25" s="478" t="e">
        <f t="shared" si="54"/>
        <v>#REF!</v>
      </c>
      <c r="I25" s="479" t="e">
        <f t="shared" si="54"/>
        <v>#REF!</v>
      </c>
      <c r="J25" s="485" t="e">
        <f t="shared" si="54"/>
        <v>#REF!</v>
      </c>
      <c r="K25" s="478" t="e">
        <f t="shared" si="54"/>
        <v>#REF!</v>
      </c>
      <c r="L25" s="478" t="e">
        <f t="shared" si="54"/>
        <v>#REF!</v>
      </c>
      <c r="M25" s="479" t="e">
        <f t="shared" si="54"/>
        <v>#REF!</v>
      </c>
      <c r="N25" s="485" t="e">
        <f t="shared" si="54"/>
        <v>#REF!</v>
      </c>
      <c r="O25" s="478" t="e">
        <f t="shared" si="54"/>
        <v>#REF!</v>
      </c>
      <c r="P25" s="478" t="e">
        <f t="shared" si="54"/>
        <v>#REF!</v>
      </c>
      <c r="Q25" s="483" t="e">
        <f t="shared" si="54"/>
        <v>#REF!</v>
      </c>
      <c r="R25" s="477" t="e">
        <f t="shared" ref="R25" si="55">SUM(R26:R33)</f>
        <v>#REF!</v>
      </c>
      <c r="S25" s="479" t="e">
        <f t="shared" ref="S25" si="56">SUM(S26:S33)</f>
        <v>#REF!</v>
      </c>
      <c r="T25" s="485" t="e">
        <f t="shared" si="54"/>
        <v>#REF!</v>
      </c>
      <c r="U25" s="479" t="e">
        <f t="shared" si="54"/>
        <v>#REF!</v>
      </c>
      <c r="V25" s="485" t="e">
        <f t="shared" si="54"/>
        <v>#REF!</v>
      </c>
      <c r="W25" s="479" t="e">
        <f t="shared" si="54"/>
        <v>#REF!</v>
      </c>
      <c r="X25" s="485" t="e">
        <f t="shared" si="54"/>
        <v>#REF!</v>
      </c>
      <c r="Y25" s="490" t="e">
        <f t="shared" si="54"/>
        <v>#REF!</v>
      </c>
    </row>
    <row r="26" spans="1:25" ht="25.5">
      <c r="A26" s="456" t="s">
        <v>26</v>
      </c>
      <c r="B26" s="477" t="e">
        <f t="shared" ref="B26:B36" si="57">SUM(F26,J26,N26)</f>
        <v>#REF!</v>
      </c>
      <c r="C26" s="478" t="e">
        <f t="shared" ref="C26:C36" si="58">SUM(G26,K26,O26)</f>
        <v>#REF!</v>
      </c>
      <c r="D26" s="478" t="e">
        <f t="shared" ref="D26:D36" si="59">SUM(H26,L26,P26)</f>
        <v>#REF!</v>
      </c>
      <c r="E26" s="483" t="e">
        <f t="shared" ref="E26:E36" si="60">SUM(I26,M26,Q26)</f>
        <v>#REF!</v>
      </c>
      <c r="F26" s="485" t="e">
        <f>Свод_регул.!C30</f>
        <v>#REF!</v>
      </c>
      <c r="G26" s="478" t="e">
        <f>Свод_регул.!D30</f>
        <v>#REF!</v>
      </c>
      <c r="H26" s="478" t="e">
        <f>Свод_регул.!E30</f>
        <v>#REF!</v>
      </c>
      <c r="I26" s="479" t="e">
        <f>Свод_регул.!F30</f>
        <v>#REF!</v>
      </c>
      <c r="J26" s="485" t="e">
        <f>Хранение!L46</f>
        <v>#REF!</v>
      </c>
      <c r="K26" s="478" t="e">
        <f>Хранение!M46</f>
        <v>#REF!</v>
      </c>
      <c r="L26" s="478" t="e">
        <f>Хранение!N46</f>
        <v>#REF!</v>
      </c>
      <c r="M26" s="479" t="e">
        <f>Хранение!O46</f>
        <v>#REF!</v>
      </c>
      <c r="N26" s="485" t="e">
        <f>'годовая смета'!#REF!</f>
        <v>#REF!</v>
      </c>
      <c r="O26" s="478" t="e">
        <f>'годовая смета'!#REF!</f>
        <v>#REF!</v>
      </c>
      <c r="P26" s="478" t="e">
        <f>'годовая смета'!#REF!</f>
        <v>#REF!</v>
      </c>
      <c r="Q26" s="483" t="e">
        <f>'годовая смета'!#REF!</f>
        <v>#REF!</v>
      </c>
      <c r="R26" s="477" t="e">
        <f t="shared" ref="R26:R36" si="61">SUM(T26,V26,X26)</f>
        <v>#REF!</v>
      </c>
      <c r="S26" s="479" t="e">
        <f t="shared" ref="S26:S36" si="62">SUM(U26,W26,Y26)</f>
        <v>#REF!</v>
      </c>
      <c r="T26" s="485" t="e">
        <f>Свод_регул.!I30</f>
        <v>#REF!</v>
      </c>
      <c r="U26" s="479" t="e">
        <f>Свод_регул.!J30</f>
        <v>#REF!</v>
      </c>
      <c r="V26" s="485" t="e">
        <f>Хранение!Y46</f>
        <v>#REF!</v>
      </c>
      <c r="W26" s="479" t="e">
        <f>Хранение!Z46</f>
        <v>#REF!</v>
      </c>
      <c r="X26" s="485" t="e">
        <f t="shared" ref="X26:X36" si="63">P26</f>
        <v>#REF!</v>
      </c>
      <c r="Y26" s="490" t="e">
        <f t="shared" ref="Y26:Y36" si="64">Q26</f>
        <v>#REF!</v>
      </c>
    </row>
    <row r="27" spans="1:25">
      <c r="A27" s="456" t="s">
        <v>27</v>
      </c>
      <c r="B27" s="477" t="e">
        <f t="shared" si="57"/>
        <v>#REF!</v>
      </c>
      <c r="C27" s="478" t="e">
        <f t="shared" si="58"/>
        <v>#REF!</v>
      </c>
      <c r="D27" s="478" t="e">
        <f t="shared" si="59"/>
        <v>#REF!</v>
      </c>
      <c r="E27" s="483" t="e">
        <f t="shared" si="60"/>
        <v>#REF!</v>
      </c>
      <c r="F27" s="485" t="e">
        <f>Свод_регул.!C31</f>
        <v>#REF!</v>
      </c>
      <c r="G27" s="478" t="e">
        <f>Свод_регул.!D31</f>
        <v>#REF!</v>
      </c>
      <c r="H27" s="478" t="e">
        <f>Свод_регул.!E31</f>
        <v>#REF!</v>
      </c>
      <c r="I27" s="479" t="e">
        <f>Свод_регул.!F31</f>
        <v>#REF!</v>
      </c>
      <c r="J27" s="485" t="e">
        <f>Хранение!L47</f>
        <v>#REF!</v>
      </c>
      <c r="K27" s="478" t="e">
        <f>Хранение!M47</f>
        <v>#REF!</v>
      </c>
      <c r="L27" s="478" t="e">
        <f>Хранение!N47</f>
        <v>#REF!</v>
      </c>
      <c r="M27" s="479" t="e">
        <f>Хранение!O47</f>
        <v>#REF!</v>
      </c>
      <c r="N27" s="485" t="e">
        <f>'годовая смета'!#REF!</f>
        <v>#REF!</v>
      </c>
      <c r="O27" s="478" t="e">
        <f>'годовая смета'!#REF!</f>
        <v>#REF!</v>
      </c>
      <c r="P27" s="478" t="e">
        <f>'годовая смета'!#REF!</f>
        <v>#REF!</v>
      </c>
      <c r="Q27" s="483" t="e">
        <f>'годовая смета'!#REF!</f>
        <v>#REF!</v>
      </c>
      <c r="R27" s="477" t="e">
        <f t="shared" si="61"/>
        <v>#REF!</v>
      </c>
      <c r="S27" s="479" t="e">
        <f t="shared" si="62"/>
        <v>#REF!</v>
      </c>
      <c r="T27" s="485" t="e">
        <f>Свод_регул.!I31</f>
        <v>#REF!</v>
      </c>
      <c r="U27" s="479" t="e">
        <f>Свод_регул.!J31</f>
        <v>#REF!</v>
      </c>
      <c r="V27" s="485" t="e">
        <f>Хранение!Y47</f>
        <v>#REF!</v>
      </c>
      <c r="W27" s="479" t="e">
        <f>Хранение!Z47</f>
        <v>#REF!</v>
      </c>
      <c r="X27" s="485" t="e">
        <f t="shared" si="63"/>
        <v>#REF!</v>
      </c>
      <c r="Y27" s="490" t="e">
        <f t="shared" si="64"/>
        <v>#REF!</v>
      </c>
    </row>
    <row r="28" spans="1:25" ht="25.5">
      <c r="A28" s="456" t="s">
        <v>28</v>
      </c>
      <c r="B28" s="477" t="e">
        <f t="shared" si="57"/>
        <v>#REF!</v>
      </c>
      <c r="C28" s="478" t="e">
        <f t="shared" si="58"/>
        <v>#REF!</v>
      </c>
      <c r="D28" s="478" t="e">
        <f t="shared" si="59"/>
        <v>#REF!</v>
      </c>
      <c r="E28" s="483" t="e">
        <f t="shared" si="60"/>
        <v>#REF!</v>
      </c>
      <c r="F28" s="485" t="e">
        <f>Свод_регул.!C32</f>
        <v>#REF!</v>
      </c>
      <c r="G28" s="478" t="e">
        <f>Свод_регул.!D32</f>
        <v>#REF!</v>
      </c>
      <c r="H28" s="478" t="e">
        <f>Свод_регул.!E32</f>
        <v>#REF!</v>
      </c>
      <c r="I28" s="479" t="e">
        <f>Свод_регул.!F32</f>
        <v>#REF!</v>
      </c>
      <c r="J28" s="485" t="e">
        <f>Хранение!L48</f>
        <v>#REF!</v>
      </c>
      <c r="K28" s="478" t="e">
        <f>Хранение!M48</f>
        <v>#REF!</v>
      </c>
      <c r="L28" s="478" t="e">
        <f>Хранение!N48</f>
        <v>#REF!</v>
      </c>
      <c r="M28" s="479" t="e">
        <f>Хранение!O48</f>
        <v>#REF!</v>
      </c>
      <c r="N28" s="485" t="e">
        <f>'годовая смета'!#REF!</f>
        <v>#REF!</v>
      </c>
      <c r="O28" s="478" t="e">
        <f>'годовая смета'!#REF!</f>
        <v>#REF!</v>
      </c>
      <c r="P28" s="478" t="e">
        <f>'годовая смета'!#REF!</f>
        <v>#REF!</v>
      </c>
      <c r="Q28" s="483" t="e">
        <f>'годовая смета'!#REF!</f>
        <v>#REF!</v>
      </c>
      <c r="R28" s="477" t="e">
        <f t="shared" si="61"/>
        <v>#REF!</v>
      </c>
      <c r="S28" s="479" t="e">
        <f t="shared" si="62"/>
        <v>#REF!</v>
      </c>
      <c r="T28" s="485" t="e">
        <f>Свод_регул.!I32</f>
        <v>#REF!</v>
      </c>
      <c r="U28" s="479" t="e">
        <f>Свод_регул.!J32</f>
        <v>#REF!</v>
      </c>
      <c r="V28" s="485" t="e">
        <f>Хранение!Y48</f>
        <v>#REF!</v>
      </c>
      <c r="W28" s="479" t="e">
        <f>Хранение!Z48</f>
        <v>#REF!</v>
      </c>
      <c r="X28" s="485" t="e">
        <f t="shared" si="63"/>
        <v>#REF!</v>
      </c>
      <c r="Y28" s="490" t="e">
        <f t="shared" si="64"/>
        <v>#REF!</v>
      </c>
    </row>
    <row r="29" spans="1:25">
      <c r="A29" s="456" t="s">
        <v>29</v>
      </c>
      <c r="B29" s="477" t="e">
        <f t="shared" si="57"/>
        <v>#REF!</v>
      </c>
      <c r="C29" s="478" t="e">
        <f t="shared" si="58"/>
        <v>#REF!</v>
      </c>
      <c r="D29" s="478" t="e">
        <f t="shared" si="59"/>
        <v>#REF!</v>
      </c>
      <c r="E29" s="483" t="e">
        <f t="shared" si="60"/>
        <v>#REF!</v>
      </c>
      <c r="F29" s="485" t="e">
        <f>Свод_регул.!C33</f>
        <v>#REF!</v>
      </c>
      <c r="G29" s="478" t="e">
        <f>Свод_регул.!D33</f>
        <v>#REF!</v>
      </c>
      <c r="H29" s="478" t="e">
        <f>Свод_регул.!E33</f>
        <v>#REF!</v>
      </c>
      <c r="I29" s="479" t="e">
        <f>Свод_регул.!F33</f>
        <v>#REF!</v>
      </c>
      <c r="J29" s="485" t="e">
        <f>Хранение!L49</f>
        <v>#REF!</v>
      </c>
      <c r="K29" s="478" t="e">
        <f>Хранение!M49</f>
        <v>#REF!</v>
      </c>
      <c r="L29" s="478" t="e">
        <f>Хранение!N49</f>
        <v>#REF!</v>
      </c>
      <c r="M29" s="479" t="e">
        <f>Хранение!O49</f>
        <v>#REF!</v>
      </c>
      <c r="N29" s="485" t="e">
        <f>'годовая смета'!#REF!</f>
        <v>#REF!</v>
      </c>
      <c r="O29" s="478" t="e">
        <f>'годовая смета'!#REF!</f>
        <v>#REF!</v>
      </c>
      <c r="P29" s="478" t="e">
        <f>'годовая смета'!#REF!</f>
        <v>#REF!</v>
      </c>
      <c r="Q29" s="483" t="e">
        <f>'годовая смета'!#REF!</f>
        <v>#REF!</v>
      </c>
      <c r="R29" s="477" t="e">
        <f t="shared" si="61"/>
        <v>#REF!</v>
      </c>
      <c r="S29" s="479" t="e">
        <f t="shared" si="62"/>
        <v>#REF!</v>
      </c>
      <c r="T29" s="485" t="e">
        <f>Свод_регул.!I33</f>
        <v>#REF!</v>
      </c>
      <c r="U29" s="479" t="e">
        <f>Свод_регул.!J33</f>
        <v>#REF!</v>
      </c>
      <c r="V29" s="485" t="e">
        <f>Хранение!Y49</f>
        <v>#REF!</v>
      </c>
      <c r="W29" s="479" t="e">
        <f>Хранение!Z49</f>
        <v>#REF!</v>
      </c>
      <c r="X29" s="485" t="e">
        <f t="shared" si="63"/>
        <v>#REF!</v>
      </c>
      <c r="Y29" s="490" t="e">
        <f t="shared" si="64"/>
        <v>#REF!</v>
      </c>
    </row>
    <row r="30" spans="1:25" ht="25.5">
      <c r="A30" s="456" t="s">
        <v>30</v>
      </c>
      <c r="B30" s="477" t="e">
        <f t="shared" si="57"/>
        <v>#REF!</v>
      </c>
      <c r="C30" s="478" t="e">
        <f t="shared" si="58"/>
        <v>#REF!</v>
      </c>
      <c r="D30" s="478" t="e">
        <f t="shared" si="59"/>
        <v>#REF!</v>
      </c>
      <c r="E30" s="483" t="e">
        <f t="shared" si="60"/>
        <v>#REF!</v>
      </c>
      <c r="F30" s="485" t="e">
        <f>Свод_регул.!C34</f>
        <v>#REF!</v>
      </c>
      <c r="G30" s="478" t="e">
        <f>Свод_регул.!D34</f>
        <v>#REF!</v>
      </c>
      <c r="H30" s="478" t="e">
        <f>Свод_регул.!E34</f>
        <v>#REF!</v>
      </c>
      <c r="I30" s="479" t="e">
        <f>Свод_регул.!F34</f>
        <v>#REF!</v>
      </c>
      <c r="J30" s="485" t="e">
        <f>Хранение!L50</f>
        <v>#REF!</v>
      </c>
      <c r="K30" s="478" t="e">
        <f>Хранение!M50</f>
        <v>#REF!</v>
      </c>
      <c r="L30" s="478" t="e">
        <f>Хранение!N50</f>
        <v>#REF!</v>
      </c>
      <c r="M30" s="479" t="e">
        <f>Хранение!O50</f>
        <v>#REF!</v>
      </c>
      <c r="N30" s="485" t="e">
        <f>'годовая смета'!#REF!</f>
        <v>#REF!</v>
      </c>
      <c r="O30" s="478" t="e">
        <f>'годовая смета'!#REF!</f>
        <v>#REF!</v>
      </c>
      <c r="P30" s="478" t="e">
        <f>'годовая смета'!#REF!</f>
        <v>#REF!</v>
      </c>
      <c r="Q30" s="483" t="e">
        <f>'годовая смета'!#REF!</f>
        <v>#REF!</v>
      </c>
      <c r="R30" s="477" t="e">
        <f t="shared" si="61"/>
        <v>#REF!</v>
      </c>
      <c r="S30" s="479" t="e">
        <f t="shared" si="62"/>
        <v>#REF!</v>
      </c>
      <c r="T30" s="485" t="e">
        <f>Свод_регул.!I34</f>
        <v>#REF!</v>
      </c>
      <c r="U30" s="479" t="e">
        <f>Свод_регул.!J34</f>
        <v>#REF!</v>
      </c>
      <c r="V30" s="485" t="e">
        <f>Хранение!Y50</f>
        <v>#REF!</v>
      </c>
      <c r="W30" s="479" t="e">
        <f>Хранение!Z50</f>
        <v>#REF!</v>
      </c>
      <c r="X30" s="485" t="e">
        <f t="shared" si="63"/>
        <v>#REF!</v>
      </c>
      <c r="Y30" s="490" t="e">
        <f t="shared" si="64"/>
        <v>#REF!</v>
      </c>
    </row>
    <row r="31" spans="1:25">
      <c r="A31" s="456" t="s">
        <v>31</v>
      </c>
      <c r="B31" s="477" t="e">
        <f t="shared" si="57"/>
        <v>#REF!</v>
      </c>
      <c r="C31" s="478" t="e">
        <f t="shared" si="58"/>
        <v>#REF!</v>
      </c>
      <c r="D31" s="478" t="e">
        <f t="shared" si="59"/>
        <v>#REF!</v>
      </c>
      <c r="E31" s="483" t="e">
        <f t="shared" si="60"/>
        <v>#REF!</v>
      </c>
      <c r="F31" s="485" t="e">
        <f>Свод_регул.!C35</f>
        <v>#REF!</v>
      </c>
      <c r="G31" s="478" t="e">
        <f>Свод_регул.!D35</f>
        <v>#REF!</v>
      </c>
      <c r="H31" s="478" t="e">
        <f>Свод_регул.!E35</f>
        <v>#REF!</v>
      </c>
      <c r="I31" s="479" t="e">
        <f>Свод_регул.!F35</f>
        <v>#REF!</v>
      </c>
      <c r="J31" s="485" t="e">
        <f>Хранение!L51</f>
        <v>#REF!</v>
      </c>
      <c r="K31" s="478" t="e">
        <f>Хранение!M51</f>
        <v>#REF!</v>
      </c>
      <c r="L31" s="478" t="e">
        <f>Хранение!N51</f>
        <v>#REF!</v>
      </c>
      <c r="M31" s="479" t="e">
        <f>Хранение!O51</f>
        <v>#REF!</v>
      </c>
      <c r="N31" s="485" t="e">
        <f>'годовая смета'!#REF!</f>
        <v>#REF!</v>
      </c>
      <c r="O31" s="478" t="e">
        <f>'годовая смета'!#REF!</f>
        <v>#REF!</v>
      </c>
      <c r="P31" s="478" t="e">
        <f>'годовая смета'!#REF!</f>
        <v>#REF!</v>
      </c>
      <c r="Q31" s="483" t="e">
        <f>'годовая смета'!#REF!</f>
        <v>#REF!</v>
      </c>
      <c r="R31" s="477" t="e">
        <f t="shared" si="61"/>
        <v>#REF!</v>
      </c>
      <c r="S31" s="479" t="e">
        <f t="shared" si="62"/>
        <v>#REF!</v>
      </c>
      <c r="T31" s="485" t="e">
        <f>Свод_регул.!I35</f>
        <v>#REF!</v>
      </c>
      <c r="U31" s="479" t="e">
        <f>Свод_регул.!J35</f>
        <v>#REF!</v>
      </c>
      <c r="V31" s="485" t="e">
        <f>Хранение!Y51</f>
        <v>#REF!</v>
      </c>
      <c r="W31" s="479" t="e">
        <f>Хранение!Z51</f>
        <v>#REF!</v>
      </c>
      <c r="X31" s="485" t="e">
        <f t="shared" si="63"/>
        <v>#REF!</v>
      </c>
      <c r="Y31" s="490" t="e">
        <f t="shared" si="64"/>
        <v>#REF!</v>
      </c>
    </row>
    <row r="32" spans="1:25">
      <c r="A32" s="456" t="s">
        <v>32</v>
      </c>
      <c r="B32" s="477" t="e">
        <f t="shared" si="57"/>
        <v>#REF!</v>
      </c>
      <c r="C32" s="478" t="e">
        <f t="shared" si="58"/>
        <v>#REF!</v>
      </c>
      <c r="D32" s="478" t="e">
        <f t="shared" si="59"/>
        <v>#REF!</v>
      </c>
      <c r="E32" s="483" t="e">
        <f t="shared" si="60"/>
        <v>#REF!</v>
      </c>
      <c r="F32" s="485" t="e">
        <f>Свод_регул.!C36</f>
        <v>#REF!</v>
      </c>
      <c r="G32" s="478" t="e">
        <f>Свод_регул.!D36</f>
        <v>#REF!</v>
      </c>
      <c r="H32" s="478" t="e">
        <f>Свод_регул.!E36</f>
        <v>#REF!</v>
      </c>
      <c r="I32" s="479" t="e">
        <f>Свод_регул.!F36</f>
        <v>#REF!</v>
      </c>
      <c r="J32" s="485" t="e">
        <f>Хранение!L52</f>
        <v>#REF!</v>
      </c>
      <c r="K32" s="478" t="e">
        <f>Хранение!M52</f>
        <v>#REF!</v>
      </c>
      <c r="L32" s="478" t="e">
        <f>Хранение!N52</f>
        <v>#REF!</v>
      </c>
      <c r="M32" s="479" t="e">
        <f>Хранение!O52</f>
        <v>#REF!</v>
      </c>
      <c r="N32" s="485" t="e">
        <f>'годовая смета'!#REF!</f>
        <v>#REF!</v>
      </c>
      <c r="O32" s="478" t="e">
        <f>'годовая смета'!#REF!</f>
        <v>#REF!</v>
      </c>
      <c r="P32" s="478" t="e">
        <f>'годовая смета'!#REF!</f>
        <v>#REF!</v>
      </c>
      <c r="Q32" s="483" t="e">
        <f>'годовая смета'!#REF!</f>
        <v>#REF!</v>
      </c>
      <c r="R32" s="477" t="e">
        <f t="shared" si="61"/>
        <v>#REF!</v>
      </c>
      <c r="S32" s="479" t="e">
        <f t="shared" si="62"/>
        <v>#REF!</v>
      </c>
      <c r="T32" s="485" t="e">
        <f>Свод_регул.!I36</f>
        <v>#REF!</v>
      </c>
      <c r="U32" s="479" t="e">
        <f>Свод_регул.!J36</f>
        <v>#REF!</v>
      </c>
      <c r="V32" s="485" t="e">
        <f>Хранение!Y52</f>
        <v>#REF!</v>
      </c>
      <c r="W32" s="479" t="e">
        <f>Хранение!Z52</f>
        <v>#REF!</v>
      </c>
      <c r="X32" s="485" t="e">
        <f t="shared" si="63"/>
        <v>#REF!</v>
      </c>
      <c r="Y32" s="490" t="e">
        <f t="shared" si="64"/>
        <v>#REF!</v>
      </c>
    </row>
    <row r="33" spans="1:25">
      <c r="A33" s="456" t="s">
        <v>33</v>
      </c>
      <c r="B33" s="477" t="e">
        <f t="shared" si="57"/>
        <v>#REF!</v>
      </c>
      <c r="C33" s="478" t="e">
        <f t="shared" si="58"/>
        <v>#REF!</v>
      </c>
      <c r="D33" s="478" t="e">
        <f t="shared" si="59"/>
        <v>#REF!</v>
      </c>
      <c r="E33" s="483" t="e">
        <f t="shared" si="60"/>
        <v>#REF!</v>
      </c>
      <c r="F33" s="485" t="e">
        <f>Свод_регул.!C37</f>
        <v>#REF!</v>
      </c>
      <c r="G33" s="478" t="e">
        <f>Свод_регул.!D37</f>
        <v>#REF!</v>
      </c>
      <c r="H33" s="478" t="e">
        <f>Свод_регул.!E37</f>
        <v>#REF!</v>
      </c>
      <c r="I33" s="479" t="e">
        <f>Свод_регул.!F37</f>
        <v>#REF!</v>
      </c>
      <c r="J33" s="485" t="e">
        <f>Хранение!L53</f>
        <v>#REF!</v>
      </c>
      <c r="K33" s="478" t="e">
        <f>Хранение!M53</f>
        <v>#REF!</v>
      </c>
      <c r="L33" s="478" t="e">
        <f>Хранение!N53</f>
        <v>#REF!</v>
      </c>
      <c r="M33" s="479" t="e">
        <f>Хранение!O53</f>
        <v>#REF!</v>
      </c>
      <c r="N33" s="485" t="e">
        <f>'годовая смета'!#REF!</f>
        <v>#REF!</v>
      </c>
      <c r="O33" s="478" t="e">
        <f>'годовая смета'!#REF!</f>
        <v>#REF!</v>
      </c>
      <c r="P33" s="478" t="e">
        <f>'годовая смета'!#REF!</f>
        <v>#REF!</v>
      </c>
      <c r="Q33" s="483" t="e">
        <f>'годовая смета'!#REF!</f>
        <v>#REF!</v>
      </c>
      <c r="R33" s="477" t="e">
        <f t="shared" si="61"/>
        <v>#REF!</v>
      </c>
      <c r="S33" s="479" t="e">
        <f t="shared" si="62"/>
        <v>#REF!</v>
      </c>
      <c r="T33" s="485" t="e">
        <f>Свод_регул.!I37</f>
        <v>#REF!</v>
      </c>
      <c r="U33" s="479" t="e">
        <f>Свод_регул.!J37</f>
        <v>#REF!</v>
      </c>
      <c r="V33" s="485" t="e">
        <f>Хранение!Y53</f>
        <v>#REF!</v>
      </c>
      <c r="W33" s="479" t="e">
        <f>Хранение!Z53</f>
        <v>#REF!</v>
      </c>
      <c r="X33" s="485" t="e">
        <f t="shared" si="63"/>
        <v>#REF!</v>
      </c>
      <c r="Y33" s="490" t="e">
        <f t="shared" si="64"/>
        <v>#REF!</v>
      </c>
    </row>
    <row r="34" spans="1:25" ht="25.5">
      <c r="A34" s="455" t="s">
        <v>38</v>
      </c>
      <c r="B34" s="477" t="e">
        <f t="shared" si="57"/>
        <v>#REF!</v>
      </c>
      <c r="C34" s="478" t="e">
        <f t="shared" si="58"/>
        <v>#REF!</v>
      </c>
      <c r="D34" s="478" t="e">
        <f t="shared" si="59"/>
        <v>#REF!</v>
      </c>
      <c r="E34" s="483" t="e">
        <f t="shared" si="60"/>
        <v>#REF!</v>
      </c>
      <c r="F34" s="485" t="e">
        <f>Свод_регул.!C38</f>
        <v>#REF!</v>
      </c>
      <c r="G34" s="478" t="e">
        <f>Свод_регул.!D38</f>
        <v>#REF!</v>
      </c>
      <c r="H34" s="478" t="e">
        <f>Свод_регул.!E38</f>
        <v>#REF!</v>
      </c>
      <c r="I34" s="479" t="e">
        <f>Свод_регул.!F38</f>
        <v>#REF!</v>
      </c>
      <c r="J34" s="485" t="e">
        <f>Хранение!L54</f>
        <v>#REF!</v>
      </c>
      <c r="K34" s="478" t="e">
        <f>Хранение!M54</f>
        <v>#REF!</v>
      </c>
      <c r="L34" s="478" t="e">
        <f>Хранение!N54</f>
        <v>#REF!</v>
      </c>
      <c r="M34" s="479" t="e">
        <f>Хранение!O54</f>
        <v>#REF!</v>
      </c>
      <c r="N34" s="485" t="e">
        <f>'годовая смета'!#REF!</f>
        <v>#REF!</v>
      </c>
      <c r="O34" s="478" t="e">
        <f>'годовая смета'!#REF!</f>
        <v>#REF!</v>
      </c>
      <c r="P34" s="478" t="e">
        <f>'годовая смета'!#REF!</f>
        <v>#REF!</v>
      </c>
      <c r="Q34" s="483" t="e">
        <f>'годовая смета'!#REF!</f>
        <v>#REF!</v>
      </c>
      <c r="R34" s="477" t="e">
        <f t="shared" si="61"/>
        <v>#REF!</v>
      </c>
      <c r="S34" s="479" t="e">
        <f t="shared" si="62"/>
        <v>#REF!</v>
      </c>
      <c r="T34" s="485" t="e">
        <f>Свод_регул.!I38</f>
        <v>#REF!</v>
      </c>
      <c r="U34" s="479" t="e">
        <f>Свод_регул.!J38</f>
        <v>#REF!</v>
      </c>
      <c r="V34" s="485" t="e">
        <f>Хранение!Y54</f>
        <v>#REF!</v>
      </c>
      <c r="W34" s="479" t="e">
        <f>Хранение!Z54</f>
        <v>#REF!</v>
      </c>
      <c r="X34" s="485" t="e">
        <f t="shared" si="63"/>
        <v>#REF!</v>
      </c>
      <c r="Y34" s="490" t="e">
        <f t="shared" si="64"/>
        <v>#REF!</v>
      </c>
    </row>
    <row r="35" spans="1:25">
      <c r="A35" s="455" t="s">
        <v>39</v>
      </c>
      <c r="B35" s="477" t="e">
        <f t="shared" si="57"/>
        <v>#REF!</v>
      </c>
      <c r="C35" s="478" t="e">
        <f t="shared" si="58"/>
        <v>#REF!</v>
      </c>
      <c r="D35" s="478" t="e">
        <f t="shared" si="59"/>
        <v>#REF!</v>
      </c>
      <c r="E35" s="483" t="e">
        <f t="shared" si="60"/>
        <v>#REF!</v>
      </c>
      <c r="F35" s="485" t="e">
        <f>Свод_регул.!C39</f>
        <v>#REF!</v>
      </c>
      <c r="G35" s="478" t="e">
        <f>Свод_регул.!D39</f>
        <v>#REF!</v>
      </c>
      <c r="H35" s="478" t="e">
        <f>Свод_регул.!E39</f>
        <v>#REF!</v>
      </c>
      <c r="I35" s="479" t="e">
        <f>Свод_регул.!F39</f>
        <v>#REF!</v>
      </c>
      <c r="J35" s="485" t="e">
        <f>Хранение!L55</f>
        <v>#REF!</v>
      </c>
      <c r="K35" s="478" t="e">
        <f>Хранение!M55</f>
        <v>#REF!</v>
      </c>
      <c r="L35" s="478" t="e">
        <f>Хранение!N55</f>
        <v>#REF!</v>
      </c>
      <c r="M35" s="479" t="e">
        <f>Хранение!O55</f>
        <v>#REF!</v>
      </c>
      <c r="N35" s="485" t="e">
        <f>'годовая смета'!#REF!</f>
        <v>#REF!</v>
      </c>
      <c r="O35" s="478" t="e">
        <f>'годовая смета'!#REF!</f>
        <v>#REF!</v>
      </c>
      <c r="P35" s="478" t="e">
        <f>'годовая смета'!#REF!</f>
        <v>#REF!</v>
      </c>
      <c r="Q35" s="483" t="e">
        <f>'годовая смета'!#REF!</f>
        <v>#REF!</v>
      </c>
      <c r="R35" s="477" t="e">
        <f t="shared" si="61"/>
        <v>#REF!</v>
      </c>
      <c r="S35" s="479" t="e">
        <f t="shared" si="62"/>
        <v>#REF!</v>
      </c>
      <c r="T35" s="485" t="e">
        <f>Свод_регул.!I39</f>
        <v>#REF!</v>
      </c>
      <c r="U35" s="479" t="e">
        <f>Свод_регул.!J39</f>
        <v>#REF!</v>
      </c>
      <c r="V35" s="485" t="e">
        <f>Хранение!Y55</f>
        <v>#REF!</v>
      </c>
      <c r="W35" s="479" t="e">
        <f>Хранение!Z55</f>
        <v>#REF!</v>
      </c>
      <c r="X35" s="485" t="e">
        <f t="shared" si="63"/>
        <v>#REF!</v>
      </c>
      <c r="Y35" s="490" t="e">
        <f t="shared" si="64"/>
        <v>#REF!</v>
      </c>
    </row>
    <row r="36" spans="1:25" ht="25.5">
      <c r="A36" s="455" t="s">
        <v>40</v>
      </c>
      <c r="B36" s="477" t="e">
        <f t="shared" si="57"/>
        <v>#REF!</v>
      </c>
      <c r="C36" s="478" t="e">
        <f t="shared" si="58"/>
        <v>#REF!</v>
      </c>
      <c r="D36" s="478" t="e">
        <f t="shared" si="59"/>
        <v>#REF!</v>
      </c>
      <c r="E36" s="483" t="e">
        <f t="shared" si="60"/>
        <v>#REF!</v>
      </c>
      <c r="F36" s="485" t="e">
        <f>Свод_регул.!C40</f>
        <v>#REF!</v>
      </c>
      <c r="G36" s="478" t="e">
        <f>Свод_регул.!D40</f>
        <v>#REF!</v>
      </c>
      <c r="H36" s="478" t="e">
        <f>Свод_регул.!E40</f>
        <v>#REF!</v>
      </c>
      <c r="I36" s="479" t="e">
        <f>Свод_регул.!F40</f>
        <v>#REF!</v>
      </c>
      <c r="J36" s="485" t="e">
        <f>Хранение!L56</f>
        <v>#REF!</v>
      </c>
      <c r="K36" s="478" t="e">
        <f>Хранение!M56</f>
        <v>#REF!</v>
      </c>
      <c r="L36" s="478" t="e">
        <f>Хранение!N56</f>
        <v>#REF!</v>
      </c>
      <c r="M36" s="479" t="e">
        <f>Хранение!O56</f>
        <v>#REF!</v>
      </c>
      <c r="N36" s="485" t="e">
        <f>'годовая смета'!#REF!</f>
        <v>#REF!</v>
      </c>
      <c r="O36" s="478" t="e">
        <f>'годовая смета'!#REF!</f>
        <v>#REF!</v>
      </c>
      <c r="P36" s="478" t="e">
        <f>'годовая смета'!#REF!</f>
        <v>#REF!</v>
      </c>
      <c r="Q36" s="483" t="e">
        <f>'годовая смета'!#REF!</f>
        <v>#REF!</v>
      </c>
      <c r="R36" s="477" t="e">
        <f t="shared" si="61"/>
        <v>#REF!</v>
      </c>
      <c r="S36" s="479" t="e">
        <f t="shared" si="62"/>
        <v>#REF!</v>
      </c>
      <c r="T36" s="485" t="e">
        <f>Свод_регул.!I40</f>
        <v>#REF!</v>
      </c>
      <c r="U36" s="479" t="e">
        <f>Свод_регул.!J40</f>
        <v>#REF!</v>
      </c>
      <c r="V36" s="485" t="e">
        <f>Хранение!Y56</f>
        <v>#REF!</v>
      </c>
      <c r="W36" s="479" t="e">
        <f>Хранение!Z56</f>
        <v>#REF!</v>
      </c>
      <c r="X36" s="485" t="e">
        <f t="shared" si="63"/>
        <v>#REF!</v>
      </c>
      <c r="Y36" s="490" t="e">
        <f t="shared" si="64"/>
        <v>#REF!</v>
      </c>
    </row>
    <row r="37" spans="1:25">
      <c r="A37" s="455" t="s">
        <v>41</v>
      </c>
      <c r="B37" s="477" t="e">
        <f t="shared" ref="B37:E37" si="65">SUM(B38:B39)</f>
        <v>#REF!</v>
      </c>
      <c r="C37" s="478" t="e">
        <f t="shared" si="65"/>
        <v>#REF!</v>
      </c>
      <c r="D37" s="478" t="e">
        <f t="shared" si="65"/>
        <v>#REF!</v>
      </c>
      <c r="E37" s="483" t="e">
        <f t="shared" si="65"/>
        <v>#REF!</v>
      </c>
      <c r="F37" s="485" t="e">
        <f>SUM(F38:F39)</f>
        <v>#REF!</v>
      </c>
      <c r="G37" s="478" t="e">
        <f t="shared" ref="G37:Y37" si="66">SUM(G38:G39)</f>
        <v>#REF!</v>
      </c>
      <c r="H37" s="478" t="e">
        <f t="shared" si="66"/>
        <v>#REF!</v>
      </c>
      <c r="I37" s="479" t="e">
        <f t="shared" si="66"/>
        <v>#REF!</v>
      </c>
      <c r="J37" s="485" t="e">
        <f t="shared" si="66"/>
        <v>#REF!</v>
      </c>
      <c r="K37" s="478" t="e">
        <f t="shared" si="66"/>
        <v>#REF!</v>
      </c>
      <c r="L37" s="478" t="e">
        <f t="shared" si="66"/>
        <v>#REF!</v>
      </c>
      <c r="M37" s="479" t="e">
        <f t="shared" si="66"/>
        <v>#REF!</v>
      </c>
      <c r="N37" s="485" t="e">
        <f t="shared" si="66"/>
        <v>#REF!</v>
      </c>
      <c r="O37" s="478" t="e">
        <f t="shared" si="66"/>
        <v>#REF!</v>
      </c>
      <c r="P37" s="478" t="e">
        <f t="shared" si="66"/>
        <v>#REF!</v>
      </c>
      <c r="Q37" s="483" t="e">
        <f t="shared" si="66"/>
        <v>#REF!</v>
      </c>
      <c r="R37" s="477" t="e">
        <f t="shared" ref="R37" si="67">SUM(R38:R39)</f>
        <v>#REF!</v>
      </c>
      <c r="S37" s="479" t="e">
        <f t="shared" ref="S37" si="68">SUM(S38:S39)</f>
        <v>#REF!</v>
      </c>
      <c r="T37" s="485" t="e">
        <f t="shared" si="66"/>
        <v>#REF!</v>
      </c>
      <c r="U37" s="479" t="e">
        <f t="shared" si="66"/>
        <v>#REF!</v>
      </c>
      <c r="V37" s="485" t="e">
        <f t="shared" si="66"/>
        <v>#REF!</v>
      </c>
      <c r="W37" s="479" t="e">
        <f t="shared" si="66"/>
        <v>#REF!</v>
      </c>
      <c r="X37" s="485" t="e">
        <f t="shared" si="66"/>
        <v>#REF!</v>
      </c>
      <c r="Y37" s="490" t="e">
        <f t="shared" si="66"/>
        <v>#REF!</v>
      </c>
    </row>
    <row r="38" spans="1:25">
      <c r="A38" s="456" t="s">
        <v>42</v>
      </c>
      <c r="B38" s="477" t="e">
        <f t="shared" ref="B38:B39" si="69">SUM(F38,J38,N38)</f>
        <v>#REF!</v>
      </c>
      <c r="C38" s="478" t="e">
        <f t="shared" ref="C38:C39" si="70">SUM(G38,K38,O38)</f>
        <v>#REF!</v>
      </c>
      <c r="D38" s="478" t="e">
        <f t="shared" ref="D38:D39" si="71">SUM(H38,L38,P38)</f>
        <v>#REF!</v>
      </c>
      <c r="E38" s="483" t="e">
        <f t="shared" ref="E38:E39" si="72">SUM(I38,M38,Q38)</f>
        <v>#REF!</v>
      </c>
      <c r="F38" s="485" t="e">
        <f>Свод_регул.!C42</f>
        <v>#REF!</v>
      </c>
      <c r="G38" s="478" t="e">
        <f>Свод_регул.!D42</f>
        <v>#REF!</v>
      </c>
      <c r="H38" s="478" t="e">
        <f>Свод_регул.!E42</f>
        <v>#REF!</v>
      </c>
      <c r="I38" s="479" t="e">
        <f>Свод_регул.!F42</f>
        <v>#REF!</v>
      </c>
      <c r="J38" s="485" t="e">
        <f>Хранение!L58</f>
        <v>#REF!</v>
      </c>
      <c r="K38" s="478" t="e">
        <f>Хранение!M58</f>
        <v>#REF!</v>
      </c>
      <c r="L38" s="478" t="e">
        <f>Хранение!N58</f>
        <v>#REF!</v>
      </c>
      <c r="M38" s="479" t="e">
        <f>Хранение!O58</f>
        <v>#REF!</v>
      </c>
      <c r="N38" s="485" t="e">
        <f>'годовая смета'!#REF!</f>
        <v>#REF!</v>
      </c>
      <c r="O38" s="478" t="e">
        <f>'годовая смета'!#REF!</f>
        <v>#REF!</v>
      </c>
      <c r="P38" s="478" t="e">
        <f>'годовая смета'!#REF!</f>
        <v>#REF!</v>
      </c>
      <c r="Q38" s="483" t="e">
        <f>'годовая смета'!#REF!</f>
        <v>#REF!</v>
      </c>
      <c r="R38" s="477" t="e">
        <f t="shared" ref="R38:R39" si="73">SUM(T38,V38,X38)</f>
        <v>#REF!</v>
      </c>
      <c r="S38" s="479" t="e">
        <f t="shared" ref="S38:S39" si="74">SUM(U38,W38,Y38)</f>
        <v>#REF!</v>
      </c>
      <c r="T38" s="485" t="e">
        <f>Свод_регул.!I42</f>
        <v>#REF!</v>
      </c>
      <c r="U38" s="479" t="e">
        <f>Свод_регул.!J42</f>
        <v>#REF!</v>
      </c>
      <c r="V38" s="485" t="e">
        <f>Хранение!Y58</f>
        <v>#REF!</v>
      </c>
      <c r="W38" s="479" t="e">
        <f>Хранение!Z58</f>
        <v>#REF!</v>
      </c>
      <c r="X38" s="485" t="e">
        <f t="shared" ref="X38:X39" si="75">P38</f>
        <v>#REF!</v>
      </c>
      <c r="Y38" s="490" t="e">
        <f t="shared" ref="Y38:Y39" si="76">Q38</f>
        <v>#REF!</v>
      </c>
    </row>
    <row r="39" spans="1:25" ht="25.5">
      <c r="A39" s="456" t="s">
        <v>43</v>
      </c>
      <c r="B39" s="477" t="e">
        <f t="shared" si="69"/>
        <v>#REF!</v>
      </c>
      <c r="C39" s="478" t="e">
        <f t="shared" si="70"/>
        <v>#REF!</v>
      </c>
      <c r="D39" s="478" t="e">
        <f t="shared" si="71"/>
        <v>#REF!</v>
      </c>
      <c r="E39" s="483" t="e">
        <f t="shared" si="72"/>
        <v>#REF!</v>
      </c>
      <c r="F39" s="485" t="e">
        <f>Свод_регул.!C43</f>
        <v>#REF!</v>
      </c>
      <c r="G39" s="478" t="e">
        <f>Свод_регул.!D43</f>
        <v>#REF!</v>
      </c>
      <c r="H39" s="478" t="e">
        <f>Свод_регул.!E43</f>
        <v>#REF!</v>
      </c>
      <c r="I39" s="479" t="e">
        <f>Свод_регул.!F43</f>
        <v>#REF!</v>
      </c>
      <c r="J39" s="485" t="e">
        <f>Хранение!L59</f>
        <v>#REF!</v>
      </c>
      <c r="K39" s="478" t="e">
        <f>Хранение!M59</f>
        <v>#REF!</v>
      </c>
      <c r="L39" s="478" t="e">
        <f>Хранение!N59</f>
        <v>#REF!</v>
      </c>
      <c r="M39" s="479" t="e">
        <f>Хранение!O59</f>
        <v>#REF!</v>
      </c>
      <c r="N39" s="485" t="e">
        <f>'годовая смета'!#REF!</f>
        <v>#REF!</v>
      </c>
      <c r="O39" s="478" t="e">
        <f>'годовая смета'!#REF!</f>
        <v>#REF!</v>
      </c>
      <c r="P39" s="478" t="e">
        <f>'годовая смета'!#REF!</f>
        <v>#REF!</v>
      </c>
      <c r="Q39" s="483" t="e">
        <f>'годовая смета'!#REF!</f>
        <v>#REF!</v>
      </c>
      <c r="R39" s="477" t="e">
        <f t="shared" si="73"/>
        <v>#REF!</v>
      </c>
      <c r="S39" s="479" t="e">
        <f t="shared" si="74"/>
        <v>#REF!</v>
      </c>
      <c r="T39" s="485" t="e">
        <f>Свод_регул.!I43</f>
        <v>#REF!</v>
      </c>
      <c r="U39" s="479" t="e">
        <f>Свод_регул.!J43</f>
        <v>#REF!</v>
      </c>
      <c r="V39" s="485" t="e">
        <f>Хранение!Y59</f>
        <v>#REF!</v>
      </c>
      <c r="W39" s="479" t="e">
        <f>Хранение!Z59</f>
        <v>#REF!</v>
      </c>
      <c r="X39" s="485" t="e">
        <f t="shared" si="75"/>
        <v>#REF!</v>
      </c>
      <c r="Y39" s="490" t="e">
        <f t="shared" si="76"/>
        <v>#REF!</v>
      </c>
    </row>
    <row r="40" spans="1:25" s="801" customFormat="1" ht="25.5">
      <c r="A40" s="808" t="s">
        <v>458</v>
      </c>
      <c r="B40" s="805" t="e">
        <f t="shared" ref="B40:Y40" si="77">SUM(B41:B44)</f>
        <v>#REF!</v>
      </c>
      <c r="C40" s="807" t="e">
        <f t="shared" si="77"/>
        <v>#REF!</v>
      </c>
      <c r="D40" s="807" t="e">
        <f t="shared" si="77"/>
        <v>#REF!</v>
      </c>
      <c r="E40" s="806" t="e">
        <f t="shared" si="77"/>
        <v>#REF!</v>
      </c>
      <c r="F40" s="803">
        <f t="shared" si="77"/>
        <v>0</v>
      </c>
      <c r="G40" s="807">
        <f t="shared" si="77"/>
        <v>0</v>
      </c>
      <c r="H40" s="807">
        <f t="shared" si="77"/>
        <v>0</v>
      </c>
      <c r="I40" s="804">
        <f t="shared" si="77"/>
        <v>0</v>
      </c>
      <c r="J40" s="803">
        <f t="shared" si="77"/>
        <v>0</v>
      </c>
      <c r="K40" s="807">
        <f t="shared" si="77"/>
        <v>0</v>
      </c>
      <c r="L40" s="807">
        <f t="shared" si="77"/>
        <v>0</v>
      </c>
      <c r="M40" s="804">
        <f t="shared" si="77"/>
        <v>0</v>
      </c>
      <c r="N40" s="803" t="e">
        <f t="shared" si="77"/>
        <v>#REF!</v>
      </c>
      <c r="O40" s="807" t="e">
        <f t="shared" si="77"/>
        <v>#REF!</v>
      </c>
      <c r="P40" s="807" t="e">
        <f t="shared" si="77"/>
        <v>#REF!</v>
      </c>
      <c r="Q40" s="806" t="e">
        <f t="shared" si="77"/>
        <v>#REF!</v>
      </c>
      <c r="R40" s="805">
        <f t="shared" si="77"/>
        <v>0</v>
      </c>
      <c r="S40" s="804">
        <f t="shared" si="77"/>
        <v>0</v>
      </c>
      <c r="T40" s="803">
        <f t="shared" si="77"/>
        <v>0</v>
      </c>
      <c r="U40" s="804">
        <f t="shared" si="77"/>
        <v>0</v>
      </c>
      <c r="V40" s="803">
        <f t="shared" si="77"/>
        <v>0</v>
      </c>
      <c r="W40" s="804">
        <f t="shared" si="77"/>
        <v>0</v>
      </c>
      <c r="X40" s="803" t="e">
        <f t="shared" si="77"/>
        <v>#REF!</v>
      </c>
      <c r="Y40" s="802" t="e">
        <f t="shared" si="77"/>
        <v>#REF!</v>
      </c>
    </row>
    <row r="41" spans="1:25">
      <c r="A41" s="456" t="s">
        <v>460</v>
      </c>
      <c r="B41" s="477" t="e">
        <f t="shared" ref="B41:E44" si="78">SUM(F41,J41,N41)</f>
        <v>#REF!</v>
      </c>
      <c r="C41" s="478" t="e">
        <f t="shared" si="78"/>
        <v>#REF!</v>
      </c>
      <c r="D41" s="478" t="e">
        <f t="shared" si="78"/>
        <v>#REF!</v>
      </c>
      <c r="E41" s="483" t="e">
        <f t="shared" si="78"/>
        <v>#REF!</v>
      </c>
      <c r="F41" s="485"/>
      <c r="G41" s="478"/>
      <c r="H41" s="478"/>
      <c r="I41" s="479"/>
      <c r="J41" s="485"/>
      <c r="K41" s="478"/>
      <c r="L41" s="478"/>
      <c r="M41" s="479"/>
      <c r="N41" s="485" t="e">
        <f>'годовая смета'!#REF!</f>
        <v>#REF!</v>
      </c>
      <c r="O41" s="478" t="e">
        <f>'годовая смета'!#REF!</f>
        <v>#REF!</v>
      </c>
      <c r="P41" s="478" t="e">
        <f>'годовая смета'!#REF!</f>
        <v>#REF!</v>
      </c>
      <c r="Q41" s="483" t="e">
        <f>'годовая смета'!#REF!</f>
        <v>#REF!</v>
      </c>
      <c r="R41" s="477"/>
      <c r="S41" s="479"/>
      <c r="T41" s="485"/>
      <c r="U41" s="479"/>
      <c r="V41" s="485"/>
      <c r="W41" s="479"/>
      <c r="X41" s="485" t="e">
        <f t="shared" ref="X41:Y44" si="79">P41</f>
        <v>#REF!</v>
      </c>
      <c r="Y41" s="490" t="e">
        <f t="shared" si="79"/>
        <v>#REF!</v>
      </c>
    </row>
    <row r="42" spans="1:25" ht="25.5">
      <c r="A42" s="456" t="s">
        <v>461</v>
      </c>
      <c r="B42" s="477" t="e">
        <f t="shared" si="78"/>
        <v>#REF!</v>
      </c>
      <c r="C42" s="478" t="e">
        <f t="shared" si="78"/>
        <v>#REF!</v>
      </c>
      <c r="D42" s="478" t="e">
        <f t="shared" si="78"/>
        <v>#REF!</v>
      </c>
      <c r="E42" s="483" t="e">
        <f t="shared" si="78"/>
        <v>#REF!</v>
      </c>
      <c r="F42" s="485"/>
      <c r="G42" s="478"/>
      <c r="H42" s="478"/>
      <c r="I42" s="479"/>
      <c r="J42" s="485"/>
      <c r="K42" s="478"/>
      <c r="L42" s="478"/>
      <c r="M42" s="479"/>
      <c r="N42" s="485" t="e">
        <f>'годовая смета'!#REF!</f>
        <v>#REF!</v>
      </c>
      <c r="O42" s="478" t="e">
        <f>'годовая смета'!#REF!</f>
        <v>#REF!</v>
      </c>
      <c r="P42" s="478" t="e">
        <f>'годовая смета'!#REF!</f>
        <v>#REF!</v>
      </c>
      <c r="Q42" s="483" t="e">
        <f>'годовая смета'!#REF!</f>
        <v>#REF!</v>
      </c>
      <c r="R42" s="477"/>
      <c r="S42" s="479"/>
      <c r="T42" s="485"/>
      <c r="U42" s="479"/>
      <c r="V42" s="485"/>
      <c r="W42" s="479"/>
      <c r="X42" s="485" t="e">
        <f t="shared" si="79"/>
        <v>#REF!</v>
      </c>
      <c r="Y42" s="490" t="e">
        <f t="shared" si="79"/>
        <v>#REF!</v>
      </c>
    </row>
    <row r="43" spans="1:25" ht="25.5">
      <c r="A43" s="456" t="s">
        <v>462</v>
      </c>
      <c r="B43" s="477" t="e">
        <f t="shared" si="78"/>
        <v>#REF!</v>
      </c>
      <c r="C43" s="478" t="e">
        <f t="shared" si="78"/>
        <v>#REF!</v>
      </c>
      <c r="D43" s="478" t="e">
        <f t="shared" si="78"/>
        <v>#REF!</v>
      </c>
      <c r="E43" s="483" t="e">
        <f t="shared" si="78"/>
        <v>#REF!</v>
      </c>
      <c r="F43" s="485"/>
      <c r="G43" s="478"/>
      <c r="H43" s="478"/>
      <c r="I43" s="479"/>
      <c r="J43" s="485"/>
      <c r="K43" s="478"/>
      <c r="L43" s="478"/>
      <c r="M43" s="479"/>
      <c r="N43" s="485" t="e">
        <f>'годовая смета'!#REF!</f>
        <v>#REF!</v>
      </c>
      <c r="O43" s="478" t="e">
        <f>'годовая смета'!#REF!</f>
        <v>#REF!</v>
      </c>
      <c r="P43" s="478" t="e">
        <f>'годовая смета'!#REF!</f>
        <v>#REF!</v>
      </c>
      <c r="Q43" s="483" t="e">
        <f>'годовая смета'!#REF!</f>
        <v>#REF!</v>
      </c>
      <c r="R43" s="477"/>
      <c r="S43" s="479"/>
      <c r="T43" s="485"/>
      <c r="U43" s="479"/>
      <c r="V43" s="485"/>
      <c r="W43" s="479"/>
      <c r="X43" s="485" t="e">
        <f t="shared" si="79"/>
        <v>#REF!</v>
      </c>
      <c r="Y43" s="490" t="e">
        <f t="shared" si="79"/>
        <v>#REF!</v>
      </c>
    </row>
    <row r="44" spans="1:25">
      <c r="A44" s="456" t="s">
        <v>463</v>
      </c>
      <c r="B44" s="477" t="e">
        <f t="shared" si="78"/>
        <v>#REF!</v>
      </c>
      <c r="C44" s="478" t="e">
        <f t="shared" si="78"/>
        <v>#REF!</v>
      </c>
      <c r="D44" s="478" t="e">
        <f t="shared" si="78"/>
        <v>#REF!</v>
      </c>
      <c r="E44" s="483" t="e">
        <f t="shared" si="78"/>
        <v>#REF!</v>
      </c>
      <c r="F44" s="485"/>
      <c r="G44" s="478"/>
      <c r="H44" s="478"/>
      <c r="I44" s="479"/>
      <c r="J44" s="485"/>
      <c r="K44" s="478"/>
      <c r="L44" s="478"/>
      <c r="M44" s="479"/>
      <c r="N44" s="485" t="e">
        <f>'годовая смета'!#REF!</f>
        <v>#REF!</v>
      </c>
      <c r="O44" s="478" t="e">
        <f>'годовая смета'!#REF!</f>
        <v>#REF!</v>
      </c>
      <c r="P44" s="478" t="e">
        <f>'годовая смета'!#REF!</f>
        <v>#REF!</v>
      </c>
      <c r="Q44" s="483" t="e">
        <f>'годовая смета'!#REF!</f>
        <v>#REF!</v>
      </c>
      <c r="R44" s="477"/>
      <c r="S44" s="479"/>
      <c r="T44" s="485"/>
      <c r="U44" s="479"/>
      <c r="V44" s="485"/>
      <c r="W44" s="479"/>
      <c r="X44" s="485" t="e">
        <f t="shared" si="79"/>
        <v>#REF!</v>
      </c>
      <c r="Y44" s="490" t="e">
        <f t="shared" si="79"/>
        <v>#REF!</v>
      </c>
    </row>
    <row r="45" spans="1:25" s="239" customFormat="1" ht="25.5">
      <c r="A45" s="800" t="s">
        <v>459</v>
      </c>
      <c r="B45" s="797" t="e">
        <f t="shared" ref="B45:Y45" si="80">B40+B5</f>
        <v>#REF!</v>
      </c>
      <c r="C45" s="799" t="e">
        <f t="shared" si="80"/>
        <v>#REF!</v>
      </c>
      <c r="D45" s="799" t="e">
        <f t="shared" si="80"/>
        <v>#REF!</v>
      </c>
      <c r="E45" s="798" t="e">
        <f t="shared" si="80"/>
        <v>#REF!</v>
      </c>
      <c r="F45" s="795" t="e">
        <f t="shared" si="80"/>
        <v>#REF!</v>
      </c>
      <c r="G45" s="799" t="e">
        <f t="shared" si="80"/>
        <v>#REF!</v>
      </c>
      <c r="H45" s="799" t="e">
        <f t="shared" si="80"/>
        <v>#REF!</v>
      </c>
      <c r="I45" s="796" t="e">
        <f t="shared" si="80"/>
        <v>#REF!</v>
      </c>
      <c r="J45" s="795" t="e">
        <f t="shared" si="80"/>
        <v>#REF!</v>
      </c>
      <c r="K45" s="799" t="e">
        <f t="shared" si="80"/>
        <v>#REF!</v>
      </c>
      <c r="L45" s="799" t="e">
        <f t="shared" si="80"/>
        <v>#REF!</v>
      </c>
      <c r="M45" s="796" t="e">
        <f t="shared" si="80"/>
        <v>#REF!</v>
      </c>
      <c r="N45" s="795" t="e">
        <f t="shared" si="80"/>
        <v>#REF!</v>
      </c>
      <c r="O45" s="799" t="e">
        <f t="shared" si="80"/>
        <v>#REF!</v>
      </c>
      <c r="P45" s="799" t="e">
        <f t="shared" si="80"/>
        <v>#REF!</v>
      </c>
      <c r="Q45" s="798" t="e">
        <f t="shared" si="80"/>
        <v>#REF!</v>
      </c>
      <c r="R45" s="797" t="e">
        <f t="shared" si="80"/>
        <v>#REF!</v>
      </c>
      <c r="S45" s="796" t="e">
        <f t="shared" si="80"/>
        <v>#REF!</v>
      </c>
      <c r="T45" s="795" t="e">
        <f t="shared" si="80"/>
        <v>#REF!</v>
      </c>
      <c r="U45" s="796" t="e">
        <f t="shared" si="80"/>
        <v>#REF!</v>
      </c>
      <c r="V45" s="795" t="e">
        <f t="shared" si="80"/>
        <v>#REF!</v>
      </c>
      <c r="W45" s="796" t="e">
        <f t="shared" si="80"/>
        <v>#REF!</v>
      </c>
      <c r="X45" s="795" t="e">
        <f t="shared" si="80"/>
        <v>#REF!</v>
      </c>
      <c r="Y45" s="794" t="e">
        <f t="shared" si="80"/>
        <v>#REF!</v>
      </c>
    </row>
  </sheetData>
  <mergeCells count="11">
    <mergeCell ref="T3:U3"/>
    <mergeCell ref="V3:W3"/>
    <mergeCell ref="X3:Y3"/>
    <mergeCell ref="A2:A4"/>
    <mergeCell ref="B2:Q2"/>
    <mergeCell ref="B3:E3"/>
    <mergeCell ref="R2:Y2"/>
    <mergeCell ref="R3:S3"/>
    <mergeCell ref="F3:I3"/>
    <mergeCell ref="J3:M3"/>
    <mergeCell ref="N3:Q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2:M55"/>
  <sheetViews>
    <sheetView zoomScale="90" zoomScaleNormal="90" workbookViewId="0">
      <pane xSplit="1" ySplit="6" topLeftCell="B37" activePane="bottomRight" state="frozen"/>
      <selection activeCell="R23" sqref="R23"/>
      <selection pane="topRight" activeCell="R23" sqref="R23"/>
      <selection pane="bottomLeft" activeCell="R23" sqref="R23"/>
      <selection pane="bottomRight" activeCell="B49" sqref="B49"/>
    </sheetView>
  </sheetViews>
  <sheetFormatPr defaultColWidth="9.140625" defaultRowHeight="15" outlineLevelCol="1"/>
  <cols>
    <col min="1" max="1" width="44.85546875" style="1" customWidth="1"/>
    <col min="2" max="5" width="13.85546875" style="1" customWidth="1"/>
    <col min="6" max="6" width="16.28515625" style="1" customWidth="1"/>
    <col min="7" max="7" width="14.28515625" style="1" customWidth="1"/>
    <col min="8" max="10" width="14.28515625" style="1" customWidth="1" outlineLevel="1"/>
    <col min="11" max="11" width="12" style="1" bestFit="1" customWidth="1"/>
    <col min="12" max="16384" width="9.140625" style="1"/>
  </cols>
  <sheetData>
    <row r="2" spans="1:10" ht="18.75">
      <c r="A2" s="1226" t="s">
        <v>266</v>
      </c>
      <c r="B2" s="1226"/>
      <c r="C2" s="1226"/>
      <c r="D2" s="1226"/>
      <c r="E2" s="1226"/>
      <c r="F2" s="1226"/>
    </row>
    <row r="3" spans="1:10" ht="20.25">
      <c r="A3" s="1227" t="str">
        <f>Сравн._табл.!A1</f>
        <v>___________________________________________</v>
      </c>
      <c r="B3" s="1227"/>
      <c r="C3" s="1227"/>
      <c r="D3" s="1227"/>
      <c r="E3" s="1227"/>
      <c r="F3" s="1227"/>
    </row>
    <row r="4" spans="1:10" ht="15.75" thickBot="1"/>
    <row r="5" spans="1:10" ht="15" customHeight="1">
      <c r="A5" s="1224"/>
      <c r="B5" s="1231" t="s">
        <v>453</v>
      </c>
      <c r="C5" s="1232"/>
      <c r="D5" s="1232"/>
      <c r="E5" s="1232"/>
      <c r="F5" s="1231" t="s">
        <v>380</v>
      </c>
      <c r="G5" s="1233"/>
      <c r="H5" s="1228" t="s">
        <v>417</v>
      </c>
      <c r="I5" s="1229"/>
      <c r="J5" s="1230"/>
    </row>
    <row r="6" spans="1:10" ht="24.75" customHeight="1" thickBot="1">
      <c r="A6" s="1225"/>
      <c r="B6" s="399">
        <v>2017</v>
      </c>
      <c r="C6" s="398">
        <v>2018</v>
      </c>
      <c r="D6" s="398">
        <v>2019</v>
      </c>
      <c r="E6" s="448">
        <v>2020</v>
      </c>
      <c r="F6" s="399">
        <v>2019</v>
      </c>
      <c r="G6" s="400">
        <v>2020</v>
      </c>
      <c r="H6" s="179" t="s">
        <v>552</v>
      </c>
      <c r="I6" s="178" t="s">
        <v>551</v>
      </c>
      <c r="J6" s="449" t="s">
        <v>550</v>
      </c>
    </row>
    <row r="7" spans="1:10">
      <c r="A7" s="176" t="s">
        <v>265</v>
      </c>
      <c r="B7" s="177" t="e">
        <f t="shared" ref="B7:G7" si="0">B8+B18</f>
        <v>#REF!</v>
      </c>
      <c r="C7" s="430" t="e">
        <f t="shared" si="0"/>
        <v>#REF!</v>
      </c>
      <c r="D7" s="430" t="e">
        <f t="shared" si="0"/>
        <v>#REF!</v>
      </c>
      <c r="E7" s="434" t="e">
        <f t="shared" si="0"/>
        <v>#REF!</v>
      </c>
      <c r="F7" s="177" t="e">
        <f t="shared" si="0"/>
        <v>#REF!</v>
      </c>
      <c r="G7" s="439" t="e">
        <f t="shared" si="0"/>
        <v>#REF!</v>
      </c>
      <c r="H7" s="209" t="e">
        <f t="shared" ref="H7:H48" si="1">IF(B7=0,"-",C7/B7)</f>
        <v>#REF!</v>
      </c>
      <c r="I7" s="462" t="e">
        <f t="shared" ref="I7:I48" si="2">IF(C7=0,"-",F7/C7)</f>
        <v>#REF!</v>
      </c>
      <c r="J7" s="463" t="e">
        <f t="shared" ref="J7:J48" si="3">IF(F7=0,"-",G7/F7)</f>
        <v>#REF!</v>
      </c>
    </row>
    <row r="8" spans="1:10">
      <c r="A8" s="166" t="s">
        <v>258</v>
      </c>
      <c r="B8" s="265" t="e">
        <f t="shared" ref="B8:G8" si="4">SUM(B9:B17)</f>
        <v>#REF!</v>
      </c>
      <c r="C8" s="217" t="e">
        <f t="shared" si="4"/>
        <v>#REF!</v>
      </c>
      <c r="D8" s="217" t="e">
        <f t="shared" si="4"/>
        <v>#REF!</v>
      </c>
      <c r="E8" s="390" t="e">
        <f t="shared" si="4"/>
        <v>#REF!</v>
      </c>
      <c r="F8" s="265" t="e">
        <f t="shared" si="4"/>
        <v>#REF!</v>
      </c>
      <c r="G8" s="440" t="e">
        <f t="shared" si="4"/>
        <v>#REF!</v>
      </c>
      <c r="H8" s="464" t="e">
        <f t="shared" si="1"/>
        <v>#REF!</v>
      </c>
      <c r="I8" s="465" t="e">
        <f t="shared" si="2"/>
        <v>#REF!</v>
      </c>
      <c r="J8" s="466" t="e">
        <f t="shared" si="3"/>
        <v>#REF!</v>
      </c>
    </row>
    <row r="9" spans="1:10">
      <c r="A9" s="167" t="s">
        <v>204</v>
      </c>
      <c r="B9" s="265" t="e">
        <f>ВП!D110</f>
        <v>#REF!</v>
      </c>
      <c r="C9" s="217" t="e">
        <f>ВП!E110</f>
        <v>#REF!</v>
      </c>
      <c r="D9" s="217" t="e">
        <f>ВП!F110</f>
        <v>#REF!</v>
      </c>
      <c r="E9" s="440" t="e">
        <f>ВП!G110</f>
        <v>#REF!</v>
      </c>
      <c r="F9" s="265" t="e">
        <f>ВП!M110</f>
        <v>#REF!</v>
      </c>
      <c r="G9" s="440" t="e">
        <f>ВП!N110</f>
        <v>#REF!</v>
      </c>
      <c r="H9" s="464" t="e">
        <f t="shared" si="1"/>
        <v>#REF!</v>
      </c>
      <c r="I9" s="465" t="e">
        <f t="shared" si="2"/>
        <v>#REF!</v>
      </c>
      <c r="J9" s="466" t="e">
        <f t="shared" si="3"/>
        <v>#REF!</v>
      </c>
    </row>
    <row r="10" spans="1:10">
      <c r="A10" s="167" t="s">
        <v>243</v>
      </c>
      <c r="B10" s="265" t="e">
        <f>АБ_МВМ!D110</f>
        <v>#REF!</v>
      </c>
      <c r="C10" s="217" t="e">
        <f>АБ_МВМ!E110</f>
        <v>#REF!</v>
      </c>
      <c r="D10" s="217" t="e">
        <f>АБ_МВМ!F110</f>
        <v>#REF!</v>
      </c>
      <c r="E10" s="440" t="e">
        <f>АБ_МВМ!G110</f>
        <v>#REF!</v>
      </c>
      <c r="F10" s="265" t="e">
        <f>АБ_МВМ!M110</f>
        <v>#REF!</v>
      </c>
      <c r="G10" s="440" t="e">
        <f>АБ_МВМ!N110</f>
        <v>#REF!</v>
      </c>
      <c r="H10" s="464" t="e">
        <f t="shared" si="1"/>
        <v>#REF!</v>
      </c>
      <c r="I10" s="465" t="e">
        <f t="shared" si="2"/>
        <v>#REF!</v>
      </c>
      <c r="J10" s="466" t="e">
        <f t="shared" si="3"/>
        <v>#REF!</v>
      </c>
    </row>
    <row r="11" spans="1:10">
      <c r="A11" s="167" t="s">
        <v>244</v>
      </c>
      <c r="B11" s="265" t="e">
        <f>АВ_ВВЛ!D110</f>
        <v>#REF!</v>
      </c>
      <c r="C11" s="217" t="e">
        <f>АВ_ВВЛ!E110</f>
        <v>#REF!</v>
      </c>
      <c r="D11" s="217" t="e">
        <f>АВ_ВВЛ!F110</f>
        <v>#REF!</v>
      </c>
      <c r="E11" s="440" t="e">
        <f>АВ_ВВЛ!G110</f>
        <v>#REF!</v>
      </c>
      <c r="F11" s="265" t="e">
        <f>АВ_ВВЛ!M110</f>
        <v>#REF!</v>
      </c>
      <c r="G11" s="440" t="e">
        <f>АВ_ВВЛ!N110</f>
        <v>#REF!</v>
      </c>
      <c r="H11" s="464" t="e">
        <f t="shared" si="1"/>
        <v>#REF!</v>
      </c>
      <c r="I11" s="465" t="e">
        <f t="shared" si="2"/>
        <v>#REF!</v>
      </c>
      <c r="J11" s="466" t="e">
        <f t="shared" si="3"/>
        <v>#REF!</v>
      </c>
    </row>
    <row r="12" spans="1:10">
      <c r="A12" s="167" t="s">
        <v>245</v>
      </c>
      <c r="B12" s="265" t="e">
        <f>АВ_МВЛ!D110</f>
        <v>#REF!</v>
      </c>
      <c r="C12" s="217" t="e">
        <f>АВ_МВЛ!E110</f>
        <v>#REF!</v>
      </c>
      <c r="D12" s="217" t="e">
        <f>АВ_МВЛ!F110</f>
        <v>#REF!</v>
      </c>
      <c r="E12" s="440" t="e">
        <f>АВ_МВЛ!G110</f>
        <v>#REF!</v>
      </c>
      <c r="F12" s="265" t="e">
        <f>АВ_МВЛ!M110</f>
        <v>#REF!</v>
      </c>
      <c r="G12" s="440" t="e">
        <f>АВ_МВЛ!N110</f>
        <v>#REF!</v>
      </c>
      <c r="H12" s="464" t="e">
        <f t="shared" si="1"/>
        <v>#REF!</v>
      </c>
      <c r="I12" s="465" t="e">
        <f t="shared" si="2"/>
        <v>#REF!</v>
      </c>
      <c r="J12" s="466" t="e">
        <f t="shared" si="3"/>
        <v>#REF!</v>
      </c>
    </row>
    <row r="13" spans="1:10">
      <c r="A13" s="167" t="s">
        <v>246</v>
      </c>
      <c r="B13" s="265" t="e">
        <f>ОП_ВВЛ!D110</f>
        <v>#REF!</v>
      </c>
      <c r="C13" s="217" t="e">
        <f>ОП_ВВЛ!E110</f>
        <v>#REF!</v>
      </c>
      <c r="D13" s="217" t="e">
        <f>ОП_ВВЛ!F110</f>
        <v>#REF!</v>
      </c>
      <c r="E13" s="440" t="e">
        <f>ОП_ВВЛ!G110</f>
        <v>#REF!</v>
      </c>
      <c r="F13" s="265" t="e">
        <f>ОП_ВВЛ!M110</f>
        <v>#REF!</v>
      </c>
      <c r="G13" s="440" t="e">
        <f>ОП_ВВЛ!N110</f>
        <v>#REF!</v>
      </c>
      <c r="H13" s="464" t="e">
        <f t="shared" si="1"/>
        <v>#REF!</v>
      </c>
      <c r="I13" s="465" t="e">
        <f t="shared" si="2"/>
        <v>#REF!</v>
      </c>
      <c r="J13" s="466" t="e">
        <f t="shared" si="3"/>
        <v>#REF!</v>
      </c>
    </row>
    <row r="14" spans="1:10">
      <c r="A14" s="167" t="s">
        <v>247</v>
      </c>
      <c r="B14" s="265" t="e">
        <f>ОП_МВЛ!D110</f>
        <v>#REF!</v>
      </c>
      <c r="C14" s="217" t="e">
        <f>ОП_МВЛ!E110</f>
        <v>#REF!</v>
      </c>
      <c r="D14" s="217" t="e">
        <f>ОП_МВЛ!F110</f>
        <v>#REF!</v>
      </c>
      <c r="E14" s="440" t="e">
        <f>ОП_МВЛ!G110</f>
        <v>#REF!</v>
      </c>
      <c r="F14" s="265" t="e">
        <f>ОП_МВЛ!M110</f>
        <v>#REF!</v>
      </c>
      <c r="G14" s="440" t="e">
        <f>ОП_МВЛ!N110</f>
        <v>#REF!</v>
      </c>
      <c r="H14" s="464" t="e">
        <f t="shared" si="1"/>
        <v>#REF!</v>
      </c>
      <c r="I14" s="465" t="e">
        <f t="shared" si="2"/>
        <v>#REF!</v>
      </c>
      <c r="J14" s="466" t="e">
        <f t="shared" si="3"/>
        <v>#REF!</v>
      </c>
    </row>
    <row r="15" spans="1:10">
      <c r="A15" s="168" t="s">
        <v>248</v>
      </c>
      <c r="B15" s="265" t="e">
        <f>Стоянка!D110</f>
        <v>#REF!</v>
      </c>
      <c r="C15" s="217" t="e">
        <f>Стоянка!E110</f>
        <v>#REF!</v>
      </c>
      <c r="D15" s="217"/>
      <c r="E15" s="440"/>
      <c r="F15" s="265"/>
      <c r="G15" s="440"/>
      <c r="H15" s="464" t="e">
        <f t="shared" si="1"/>
        <v>#REF!</v>
      </c>
      <c r="I15" s="465" t="e">
        <f t="shared" si="2"/>
        <v>#REF!</v>
      </c>
      <c r="J15" s="466" t="str">
        <f t="shared" si="3"/>
        <v>-</v>
      </c>
    </row>
    <row r="16" spans="1:10">
      <c r="A16" s="169" t="s">
        <v>259</v>
      </c>
      <c r="B16" s="265" t="e">
        <f>#REF!</f>
        <v>#REF!</v>
      </c>
      <c r="C16" s="217" t="e">
        <f>#REF!</f>
        <v>#REF!</v>
      </c>
      <c r="D16" s="217" t="e">
        <f>#REF!</f>
        <v>#REF!</v>
      </c>
      <c r="E16" s="440" t="e">
        <f>#REF!</f>
        <v>#REF!</v>
      </c>
      <c r="F16" s="265" t="e">
        <f>#REF!</f>
        <v>#REF!</v>
      </c>
      <c r="G16" s="440" t="e">
        <f>#REF!</f>
        <v>#REF!</v>
      </c>
      <c r="H16" s="464" t="e">
        <f t="shared" si="1"/>
        <v>#REF!</v>
      </c>
      <c r="I16" s="465" t="e">
        <f t="shared" si="2"/>
        <v>#REF!</v>
      </c>
      <c r="J16" s="466" t="e">
        <f t="shared" si="3"/>
        <v>#REF!</v>
      </c>
    </row>
    <row r="17" spans="1:10">
      <c r="A17" s="169" t="s">
        <v>215</v>
      </c>
      <c r="B17" s="265" t="e">
        <f>Хранение!H106</f>
        <v>#REF!</v>
      </c>
      <c r="C17" s="217" t="e">
        <f>Хранение!I106</f>
        <v>#REF!</v>
      </c>
      <c r="D17" s="217" t="e">
        <f>Хранение!J106</f>
        <v>#REF!</v>
      </c>
      <c r="E17" s="390" t="e">
        <f>Хранение!K106</f>
        <v>#REF!</v>
      </c>
      <c r="F17" s="265" t="e">
        <f>Хранение!W106</f>
        <v>#REF!</v>
      </c>
      <c r="G17" s="440" t="e">
        <f>Хранение!X106</f>
        <v>#REF!</v>
      </c>
      <c r="H17" s="464" t="e">
        <f t="shared" si="1"/>
        <v>#REF!</v>
      </c>
      <c r="I17" s="465" t="e">
        <f t="shared" si="2"/>
        <v>#REF!</v>
      </c>
      <c r="J17" s="466" t="e">
        <f t="shared" si="3"/>
        <v>#REF!</v>
      </c>
    </row>
    <row r="18" spans="1:10">
      <c r="A18" s="511" t="s">
        <v>249</v>
      </c>
      <c r="B18" s="503" t="e">
        <f>'годовая смета'!#REF!</f>
        <v>#REF!</v>
      </c>
      <c r="C18" s="504" t="e">
        <f>'годовая смета'!#REF!</f>
        <v>#REF!</v>
      </c>
      <c r="D18" s="504" t="e">
        <f>'годовая смета'!#REF!</f>
        <v>#REF!</v>
      </c>
      <c r="E18" s="505" t="e">
        <f>'годовая смета'!#REF!</f>
        <v>#REF!</v>
      </c>
      <c r="F18" s="503" t="e">
        <f>D18</f>
        <v>#REF!</v>
      </c>
      <c r="G18" s="506" t="e">
        <f>F18*1.04</f>
        <v>#REF!</v>
      </c>
      <c r="H18" s="507" t="e">
        <f t="shared" si="1"/>
        <v>#REF!</v>
      </c>
      <c r="I18" s="508" t="e">
        <f t="shared" si="2"/>
        <v>#REF!</v>
      </c>
      <c r="J18" s="509" t="e">
        <f t="shared" si="3"/>
        <v>#REF!</v>
      </c>
    </row>
    <row r="19" spans="1:10">
      <c r="A19" s="165" t="s">
        <v>250</v>
      </c>
      <c r="B19" s="265" t="e">
        <f t="shared" ref="B19:G19" si="5">SUM(B20:B22)</f>
        <v>#REF!</v>
      </c>
      <c r="C19" s="217" t="e">
        <f t="shared" si="5"/>
        <v>#REF!</v>
      </c>
      <c r="D19" s="217" t="e">
        <f t="shared" si="5"/>
        <v>#REF!</v>
      </c>
      <c r="E19" s="217" t="e">
        <f t="shared" si="5"/>
        <v>#REF!</v>
      </c>
      <c r="F19" s="265" t="e">
        <f t="shared" si="5"/>
        <v>#REF!</v>
      </c>
      <c r="G19" s="440" t="e">
        <f t="shared" si="5"/>
        <v>#REF!</v>
      </c>
      <c r="H19" s="464" t="e">
        <f t="shared" si="1"/>
        <v>#REF!</v>
      </c>
      <c r="I19" s="465" t="e">
        <f t="shared" si="2"/>
        <v>#REF!</v>
      </c>
      <c r="J19" s="466" t="e">
        <f t="shared" si="3"/>
        <v>#REF!</v>
      </c>
    </row>
    <row r="20" spans="1:10">
      <c r="A20" s="502" t="s">
        <v>256</v>
      </c>
      <c r="B20" s="503"/>
      <c r="C20" s="504"/>
      <c r="D20" s="504"/>
      <c r="E20" s="505"/>
      <c r="F20" s="503">
        <f>D20</f>
        <v>0</v>
      </c>
      <c r="G20" s="506">
        <f t="shared" ref="G20:G21" si="6">E20</f>
        <v>0</v>
      </c>
      <c r="H20" s="507" t="str">
        <f t="shared" si="1"/>
        <v>-</v>
      </c>
      <c r="I20" s="508" t="str">
        <f t="shared" si="2"/>
        <v>-</v>
      </c>
      <c r="J20" s="509" t="str">
        <f t="shared" si="3"/>
        <v>-</v>
      </c>
    </row>
    <row r="21" spans="1:10">
      <c r="A21" s="510" t="s">
        <v>255</v>
      </c>
      <c r="B21" s="503"/>
      <c r="C21" s="504"/>
      <c r="D21" s="504"/>
      <c r="E21" s="505"/>
      <c r="F21" s="503">
        <f t="shared" ref="F21:F22" si="7">D21</f>
        <v>0</v>
      </c>
      <c r="G21" s="506">
        <f t="shared" si="6"/>
        <v>0</v>
      </c>
      <c r="H21" s="507" t="str">
        <f t="shared" si="1"/>
        <v>-</v>
      </c>
      <c r="I21" s="508" t="str">
        <f t="shared" si="2"/>
        <v>-</v>
      </c>
      <c r="J21" s="509" t="str">
        <f t="shared" si="3"/>
        <v>-</v>
      </c>
    </row>
    <row r="22" spans="1:10" s="266" customFormat="1">
      <c r="A22" s="502" t="s">
        <v>261</v>
      </c>
      <c r="B22" s="503" t="e">
        <f>'годовая смета'!#REF!</f>
        <v>#REF!</v>
      </c>
      <c r="C22" s="504" t="e">
        <f>'годовая смета'!#REF!</f>
        <v>#REF!</v>
      </c>
      <c r="D22" s="504" t="e">
        <f>'годовая смета'!#REF!</f>
        <v>#REF!</v>
      </c>
      <c r="E22" s="505" t="e">
        <f>'годовая смета'!#REF!</f>
        <v>#REF!</v>
      </c>
      <c r="F22" s="503" t="e">
        <f t="shared" si="7"/>
        <v>#REF!</v>
      </c>
      <c r="G22" s="506" t="e">
        <f>F22*1.04</f>
        <v>#REF!</v>
      </c>
      <c r="H22" s="507" t="e">
        <f t="shared" si="1"/>
        <v>#REF!</v>
      </c>
      <c r="I22" s="508" t="e">
        <f t="shared" si="2"/>
        <v>#REF!</v>
      </c>
      <c r="J22" s="509" t="e">
        <f t="shared" si="3"/>
        <v>#REF!</v>
      </c>
    </row>
    <row r="23" spans="1:10">
      <c r="A23" s="171" t="s">
        <v>252</v>
      </c>
      <c r="B23" s="265" t="e">
        <f t="shared" ref="B23:G23" si="8">B19+B7</f>
        <v>#REF!</v>
      </c>
      <c r="C23" s="217" t="e">
        <f t="shared" si="8"/>
        <v>#REF!</v>
      </c>
      <c r="D23" s="217" t="e">
        <f t="shared" si="8"/>
        <v>#REF!</v>
      </c>
      <c r="E23" s="390" t="e">
        <f t="shared" si="8"/>
        <v>#REF!</v>
      </c>
      <c r="F23" s="265" t="e">
        <f t="shared" si="8"/>
        <v>#REF!</v>
      </c>
      <c r="G23" s="440" t="e">
        <f t="shared" si="8"/>
        <v>#REF!</v>
      </c>
      <c r="H23" s="464" t="e">
        <f t="shared" si="1"/>
        <v>#REF!</v>
      </c>
      <c r="I23" s="465" t="e">
        <f t="shared" si="2"/>
        <v>#REF!</v>
      </c>
      <c r="J23" s="466" t="e">
        <f t="shared" si="3"/>
        <v>#REF!</v>
      </c>
    </row>
    <row r="24" spans="1:10">
      <c r="A24" s="171" t="s">
        <v>257</v>
      </c>
      <c r="B24" s="265" t="e">
        <f>B25+B35</f>
        <v>#REF!</v>
      </c>
      <c r="C24" s="217" t="e">
        <f>C25+C35</f>
        <v>#REF!</v>
      </c>
      <c r="D24" s="217" t="e">
        <f t="shared" ref="D24:E24" si="9">D25+D35</f>
        <v>#REF!</v>
      </c>
      <c r="E24" s="217" t="e">
        <f t="shared" si="9"/>
        <v>#REF!</v>
      </c>
      <c r="F24" s="265" t="e">
        <f>F25+F35</f>
        <v>#REF!</v>
      </c>
      <c r="G24" s="440" t="e">
        <f>G25+G35</f>
        <v>#REF!</v>
      </c>
      <c r="H24" s="464" t="e">
        <f t="shared" si="1"/>
        <v>#REF!</v>
      </c>
      <c r="I24" s="465" t="e">
        <f t="shared" si="2"/>
        <v>#REF!</v>
      </c>
      <c r="J24" s="466" t="e">
        <f t="shared" si="3"/>
        <v>#REF!</v>
      </c>
    </row>
    <row r="25" spans="1:10">
      <c r="A25" s="166" t="s">
        <v>258</v>
      </c>
      <c r="B25" s="265" t="e">
        <f>SUM(B26:B34)</f>
        <v>#REF!</v>
      </c>
      <c r="C25" s="217" t="e">
        <f>SUM(C26:C34)</f>
        <v>#REF!</v>
      </c>
      <c r="D25" s="217" t="e">
        <f t="shared" ref="D25:E25" si="10">SUM(D26:D34)</f>
        <v>#REF!</v>
      </c>
      <c r="E25" s="390" t="e">
        <f t="shared" si="10"/>
        <v>#REF!</v>
      </c>
      <c r="F25" s="265" t="e">
        <f>SUM(F26:F34)</f>
        <v>#REF!</v>
      </c>
      <c r="G25" s="440" t="e">
        <f>SUM(G26:G34)</f>
        <v>#REF!</v>
      </c>
      <c r="H25" s="464" t="e">
        <f t="shared" si="1"/>
        <v>#REF!</v>
      </c>
      <c r="I25" s="465" t="e">
        <f t="shared" si="2"/>
        <v>#REF!</v>
      </c>
      <c r="J25" s="466" t="e">
        <f t="shared" si="3"/>
        <v>#REF!</v>
      </c>
    </row>
    <row r="26" spans="1:10">
      <c r="A26" s="167" t="s">
        <v>204</v>
      </c>
      <c r="B26" s="265" t="e">
        <f>-ВП!D27</f>
        <v>#REF!</v>
      </c>
      <c r="C26" s="217" t="e">
        <f>-ВП!E27</f>
        <v>#REF!</v>
      </c>
      <c r="D26" s="217" t="e">
        <f>-ВП!F27</f>
        <v>#REF!</v>
      </c>
      <c r="E26" s="440" t="e">
        <f>-ВП!G27</f>
        <v>#REF!</v>
      </c>
      <c r="F26" s="265" t="e">
        <f>-ВП!M27</f>
        <v>#REF!</v>
      </c>
      <c r="G26" s="440" t="e">
        <f>-ВП!N27</f>
        <v>#REF!</v>
      </c>
      <c r="H26" s="464" t="e">
        <f t="shared" si="1"/>
        <v>#REF!</v>
      </c>
      <c r="I26" s="465" t="e">
        <f t="shared" si="2"/>
        <v>#REF!</v>
      </c>
      <c r="J26" s="466" t="e">
        <f t="shared" si="3"/>
        <v>#REF!</v>
      </c>
    </row>
    <row r="27" spans="1:10">
      <c r="A27" s="167" t="s">
        <v>243</v>
      </c>
      <c r="B27" s="265" t="e">
        <f>-АБ_МВМ!D27</f>
        <v>#REF!</v>
      </c>
      <c r="C27" s="217" t="e">
        <f>-АБ_МВМ!E27</f>
        <v>#REF!</v>
      </c>
      <c r="D27" s="217" t="e">
        <f>-АБ_МВМ!F27</f>
        <v>#REF!</v>
      </c>
      <c r="E27" s="440" t="e">
        <f>-АБ_МВМ!G27</f>
        <v>#REF!</v>
      </c>
      <c r="F27" s="265" t="e">
        <f>-АБ_МВМ!M27</f>
        <v>#REF!</v>
      </c>
      <c r="G27" s="440" t="e">
        <f>-АБ_МВМ!N27</f>
        <v>#REF!</v>
      </c>
      <c r="H27" s="464" t="e">
        <f t="shared" si="1"/>
        <v>#REF!</v>
      </c>
      <c r="I27" s="465" t="e">
        <f t="shared" si="2"/>
        <v>#REF!</v>
      </c>
      <c r="J27" s="466" t="e">
        <f t="shared" si="3"/>
        <v>#REF!</v>
      </c>
    </row>
    <row r="28" spans="1:10">
      <c r="A28" s="167" t="s">
        <v>244</v>
      </c>
      <c r="B28" s="265" t="e">
        <f>-АВ_ВВЛ!D27</f>
        <v>#REF!</v>
      </c>
      <c r="C28" s="217" t="e">
        <f>-АВ_ВВЛ!E27</f>
        <v>#REF!</v>
      </c>
      <c r="D28" s="217" t="e">
        <f>-АВ_ВВЛ!F27</f>
        <v>#REF!</v>
      </c>
      <c r="E28" s="440" t="e">
        <f>-АВ_ВВЛ!G27</f>
        <v>#REF!</v>
      </c>
      <c r="F28" s="265" t="e">
        <f>-АВ_ВВЛ!M27</f>
        <v>#REF!</v>
      </c>
      <c r="G28" s="440" t="e">
        <f>-АВ_ВВЛ!N27</f>
        <v>#REF!</v>
      </c>
      <c r="H28" s="464" t="e">
        <f t="shared" si="1"/>
        <v>#REF!</v>
      </c>
      <c r="I28" s="465" t="e">
        <f t="shared" si="2"/>
        <v>#REF!</v>
      </c>
      <c r="J28" s="466" t="e">
        <f t="shared" si="3"/>
        <v>#REF!</v>
      </c>
    </row>
    <row r="29" spans="1:10">
      <c r="A29" s="167" t="s">
        <v>245</v>
      </c>
      <c r="B29" s="265" t="e">
        <f>-АВ_МВЛ!D27</f>
        <v>#REF!</v>
      </c>
      <c r="C29" s="217" t="e">
        <f>-АВ_МВЛ!E27</f>
        <v>#REF!</v>
      </c>
      <c r="D29" s="217" t="e">
        <f>-АВ_МВЛ!F27</f>
        <v>#REF!</v>
      </c>
      <c r="E29" s="440" t="e">
        <f>-АВ_МВЛ!G27</f>
        <v>#REF!</v>
      </c>
      <c r="F29" s="265" t="e">
        <f>-АВ_МВЛ!M27</f>
        <v>#REF!</v>
      </c>
      <c r="G29" s="440" t="e">
        <f>-АВ_МВЛ!N27</f>
        <v>#REF!</v>
      </c>
      <c r="H29" s="464" t="e">
        <f t="shared" si="1"/>
        <v>#REF!</v>
      </c>
      <c r="I29" s="465" t="e">
        <f t="shared" si="2"/>
        <v>#REF!</v>
      </c>
      <c r="J29" s="466" t="e">
        <f t="shared" si="3"/>
        <v>#REF!</v>
      </c>
    </row>
    <row r="30" spans="1:10">
      <c r="A30" s="167" t="s">
        <v>246</v>
      </c>
      <c r="B30" s="265" t="e">
        <f>-ОП_ВВЛ!D27</f>
        <v>#REF!</v>
      </c>
      <c r="C30" s="217" t="e">
        <f>-ОП_ВВЛ!E27</f>
        <v>#REF!</v>
      </c>
      <c r="D30" s="217" t="e">
        <f>-ОП_ВВЛ!F27</f>
        <v>#REF!</v>
      </c>
      <c r="E30" s="440" t="e">
        <f>-ОП_ВВЛ!G27</f>
        <v>#REF!</v>
      </c>
      <c r="F30" s="265" t="e">
        <f>-ОП_ВВЛ!M27</f>
        <v>#REF!</v>
      </c>
      <c r="G30" s="440" t="e">
        <f>-ОП_ВВЛ!N27</f>
        <v>#REF!</v>
      </c>
      <c r="H30" s="464" t="e">
        <f t="shared" si="1"/>
        <v>#REF!</v>
      </c>
      <c r="I30" s="465" t="e">
        <f t="shared" si="2"/>
        <v>#REF!</v>
      </c>
      <c r="J30" s="466" t="e">
        <f t="shared" si="3"/>
        <v>#REF!</v>
      </c>
    </row>
    <row r="31" spans="1:10">
      <c r="A31" s="167" t="s">
        <v>247</v>
      </c>
      <c r="B31" s="265" t="e">
        <f>-ОП_МВЛ!D27</f>
        <v>#REF!</v>
      </c>
      <c r="C31" s="217" t="e">
        <f>-ОП_МВЛ!E27</f>
        <v>#REF!</v>
      </c>
      <c r="D31" s="217" t="e">
        <f>-ОП_МВЛ!F27</f>
        <v>#REF!</v>
      </c>
      <c r="E31" s="440" t="e">
        <f>-ОП_МВЛ!G27</f>
        <v>#REF!</v>
      </c>
      <c r="F31" s="265" t="e">
        <f>-ОП_МВЛ!M27</f>
        <v>#REF!</v>
      </c>
      <c r="G31" s="440" t="e">
        <f>-ОП_МВЛ!N27</f>
        <v>#REF!</v>
      </c>
      <c r="H31" s="464" t="e">
        <f t="shared" si="1"/>
        <v>#REF!</v>
      </c>
      <c r="I31" s="465" t="e">
        <f t="shared" si="2"/>
        <v>#REF!</v>
      </c>
      <c r="J31" s="466" t="e">
        <f t="shared" si="3"/>
        <v>#REF!</v>
      </c>
    </row>
    <row r="32" spans="1:10">
      <c r="A32" s="168" t="s">
        <v>248</v>
      </c>
      <c r="B32" s="265" t="e">
        <f>-Стоянка!D27</f>
        <v>#REF!</v>
      </c>
      <c r="C32" s="217" t="e">
        <f>-Стоянка!E27</f>
        <v>#REF!</v>
      </c>
      <c r="D32" s="217" t="e">
        <f>-Стоянка!F27</f>
        <v>#REF!</v>
      </c>
      <c r="E32" s="440" t="e">
        <f>-Стоянка!G27</f>
        <v>#REF!</v>
      </c>
      <c r="F32" s="265" t="e">
        <f>-Стоянка!M27</f>
        <v>#REF!</v>
      </c>
      <c r="G32" s="440" t="e">
        <f>-Стоянка!N27</f>
        <v>#REF!</v>
      </c>
      <c r="H32" s="464" t="e">
        <f t="shared" si="1"/>
        <v>#REF!</v>
      </c>
      <c r="I32" s="465" t="e">
        <f t="shared" si="2"/>
        <v>#REF!</v>
      </c>
      <c r="J32" s="466" t="e">
        <f t="shared" si="3"/>
        <v>#REF!</v>
      </c>
    </row>
    <row r="33" spans="1:13">
      <c r="A33" s="169" t="s">
        <v>259</v>
      </c>
      <c r="B33" s="265" t="e">
        <f>-#REF!</f>
        <v>#REF!</v>
      </c>
      <c r="C33" s="217" t="e">
        <f>-#REF!</f>
        <v>#REF!</v>
      </c>
      <c r="D33" s="217" t="e">
        <f>-#REF!</f>
        <v>#REF!</v>
      </c>
      <c r="E33" s="440" t="e">
        <f>-#REF!</f>
        <v>#REF!</v>
      </c>
      <c r="F33" s="265" t="e">
        <f>-#REF!</f>
        <v>#REF!</v>
      </c>
      <c r="G33" s="440" t="e">
        <f>-#REF!</f>
        <v>#REF!</v>
      </c>
      <c r="H33" s="464" t="e">
        <f t="shared" si="1"/>
        <v>#REF!</v>
      </c>
      <c r="I33" s="465" t="e">
        <f t="shared" si="2"/>
        <v>#REF!</v>
      </c>
      <c r="J33" s="466" t="e">
        <f t="shared" si="3"/>
        <v>#REF!</v>
      </c>
    </row>
    <row r="34" spans="1:13">
      <c r="A34" s="169" t="s">
        <v>501</v>
      </c>
      <c r="B34" s="265" t="e">
        <f>-Хранение!H25</f>
        <v>#REF!</v>
      </c>
      <c r="C34" s="217" t="e">
        <f>-Хранение!I25</f>
        <v>#REF!</v>
      </c>
      <c r="D34" s="217" t="e">
        <f>-Хранение!J25</f>
        <v>#REF!</v>
      </c>
      <c r="E34" s="390" t="e">
        <f>-Хранение!K25</f>
        <v>#REF!</v>
      </c>
      <c r="F34" s="265" t="e">
        <f>-Хранение!W25</f>
        <v>#REF!</v>
      </c>
      <c r="G34" s="440" t="e">
        <f>-Хранение!X25</f>
        <v>#REF!</v>
      </c>
      <c r="H34" s="464" t="e">
        <f>IF(B34=0,"-",C34/B34)</f>
        <v>#REF!</v>
      </c>
      <c r="I34" s="465" t="e">
        <f>IF(C34=0,"-",F34/C34)</f>
        <v>#REF!</v>
      </c>
      <c r="J34" s="466" t="e">
        <f>IF(F34=0,"-",G34/F34)</f>
        <v>#REF!</v>
      </c>
    </row>
    <row r="35" spans="1:13">
      <c r="A35" s="170" t="s">
        <v>249</v>
      </c>
      <c r="B35" s="441" t="e">
        <f>-SUM(Свод_расходы!J45,Свод_расходы!N45)</f>
        <v>#REF!</v>
      </c>
      <c r="C35" s="389" t="e">
        <f>-SUM(Свод_расходы!K45,Свод_расходы!O45)</f>
        <v>#REF!</v>
      </c>
      <c r="D35" s="389" t="e">
        <f>-SUM(Свод_расходы!L45,Свод_расходы!P45)</f>
        <v>#REF!</v>
      </c>
      <c r="E35" s="435" t="e">
        <f>-SUM(Свод_расходы!M45,Свод_расходы!Q45)</f>
        <v>#REF!</v>
      </c>
      <c r="F35" s="441" t="e">
        <f>-SUM(Свод_расходы!V45,Свод_расходы!X45)</f>
        <v>#REF!</v>
      </c>
      <c r="G35" s="442" t="e">
        <f>F35*1.04</f>
        <v>#REF!</v>
      </c>
      <c r="H35" s="464" t="e">
        <f t="shared" si="1"/>
        <v>#REF!</v>
      </c>
      <c r="I35" s="465" t="e">
        <f t="shared" si="2"/>
        <v>#REF!</v>
      </c>
      <c r="J35" s="466" t="e">
        <f t="shared" si="3"/>
        <v>#REF!</v>
      </c>
    </row>
    <row r="36" spans="1:13">
      <c r="A36" s="171" t="s">
        <v>69</v>
      </c>
      <c r="B36" s="265" t="e">
        <f t="shared" ref="B36:G36" si="11">SUM(B37:B38)</f>
        <v>#REF!</v>
      </c>
      <c r="C36" s="217" t="e">
        <f t="shared" si="11"/>
        <v>#REF!</v>
      </c>
      <c r="D36" s="217" t="e">
        <f t="shared" si="11"/>
        <v>#REF!</v>
      </c>
      <c r="E36" s="390" t="e">
        <f t="shared" si="11"/>
        <v>#REF!</v>
      </c>
      <c r="F36" s="265">
        <f t="shared" si="11"/>
        <v>0</v>
      </c>
      <c r="G36" s="440">
        <f t="shared" si="11"/>
        <v>0</v>
      </c>
      <c r="H36" s="464" t="e">
        <f t="shared" si="1"/>
        <v>#REF!</v>
      </c>
      <c r="I36" s="465" t="e">
        <f t="shared" si="2"/>
        <v>#REF!</v>
      </c>
      <c r="J36" s="466" t="str">
        <f t="shared" si="3"/>
        <v>-</v>
      </c>
    </row>
    <row r="37" spans="1:13">
      <c r="A37" s="510" t="s">
        <v>262</v>
      </c>
      <c r="B37" s="503" t="e">
        <f>-'годовая смета'!#REF!</f>
        <v>#REF!</v>
      </c>
      <c r="C37" s="504" t="e">
        <f>-'годовая смета'!#REF!</f>
        <v>#REF!</v>
      </c>
      <c r="D37" s="504" t="e">
        <f>-'годовая смета'!#REF!</f>
        <v>#REF!</v>
      </c>
      <c r="E37" s="505" t="e">
        <f>-'годовая смета'!#REF!</f>
        <v>#REF!</v>
      </c>
      <c r="F37" s="265">
        <f>-'Прочие расходы'!B32</f>
        <v>0</v>
      </c>
      <c r="G37" s="440">
        <f>-'Прочие расходы'!B33</f>
        <v>0</v>
      </c>
      <c r="H37" s="464" t="e">
        <f t="shared" si="1"/>
        <v>#REF!</v>
      </c>
      <c r="I37" s="465" t="e">
        <f t="shared" si="2"/>
        <v>#REF!</v>
      </c>
      <c r="J37" s="466" t="str">
        <f t="shared" si="3"/>
        <v>-</v>
      </c>
    </row>
    <row r="38" spans="1:13">
      <c r="A38" s="510" t="s">
        <v>260</v>
      </c>
      <c r="B38" s="503" t="e">
        <f>-('годовая смета'!#REF!-'годовая смета'!#REF!)</f>
        <v>#REF!</v>
      </c>
      <c r="C38" s="504" t="e">
        <f>-('годовая смета'!#REF!-'годовая смета'!#REF!)</f>
        <v>#REF!</v>
      </c>
      <c r="D38" s="504" t="e">
        <f>-('годовая смета'!#REF!-'годовая смета'!#REF!)</f>
        <v>#REF!</v>
      </c>
      <c r="E38" s="505" t="e">
        <f>-('годовая смета'!#REF!-'годовая смета'!#REF!)</f>
        <v>#REF!</v>
      </c>
      <c r="F38" s="265">
        <f>-SUM('Прочие расходы'!B20,'Прочие расходы'!B24,'Прочие расходы'!B28,'Прочие расходы'!B36,'Прочие расходы'!B40)</f>
        <v>0</v>
      </c>
      <c r="G38" s="440">
        <f>-SUM('Прочие расходы'!B21,'Прочие расходы'!B25,'Прочие расходы'!B29,'Прочие расходы'!B37,'Прочие расходы'!B41)</f>
        <v>0</v>
      </c>
      <c r="H38" s="464" t="e">
        <f t="shared" si="1"/>
        <v>#REF!</v>
      </c>
      <c r="I38" s="465" t="e">
        <f t="shared" si="2"/>
        <v>#REF!</v>
      </c>
      <c r="J38" s="466" t="str">
        <f t="shared" si="3"/>
        <v>-</v>
      </c>
    </row>
    <row r="39" spans="1:13">
      <c r="A39" s="171" t="s">
        <v>253</v>
      </c>
      <c r="B39" s="265" t="e">
        <f>B36+B24</f>
        <v>#REF!</v>
      </c>
      <c r="C39" s="217" t="e">
        <f>C36+C24</f>
        <v>#REF!</v>
      </c>
      <c r="D39" s="217" t="e">
        <f t="shared" ref="D39:E39" si="12">D36+D24</f>
        <v>#REF!</v>
      </c>
      <c r="E39" s="390" t="e">
        <f t="shared" si="12"/>
        <v>#REF!</v>
      </c>
      <c r="F39" s="265" t="e">
        <f>F36+F24</f>
        <v>#REF!</v>
      </c>
      <c r="G39" s="440" t="e">
        <f>G36+G24</f>
        <v>#REF!</v>
      </c>
      <c r="H39" s="464" t="e">
        <f t="shared" si="1"/>
        <v>#REF!</v>
      </c>
      <c r="I39" s="465" t="e">
        <f t="shared" si="2"/>
        <v>#REF!</v>
      </c>
      <c r="J39" s="466" t="e">
        <f t="shared" si="3"/>
        <v>#REF!</v>
      </c>
    </row>
    <row r="40" spans="1:13" ht="29.25">
      <c r="A40" s="172" t="s">
        <v>337</v>
      </c>
      <c r="B40" s="443" t="e">
        <f>B7+B24</f>
        <v>#REF!</v>
      </c>
      <c r="C40" s="431" t="e">
        <f>C7+C24</f>
        <v>#REF!</v>
      </c>
      <c r="D40" s="431" t="e">
        <f t="shared" ref="D40:E40" si="13">D7+D24</f>
        <v>#REF!</v>
      </c>
      <c r="E40" s="436" t="e">
        <f t="shared" si="13"/>
        <v>#REF!</v>
      </c>
      <c r="F40" s="443" t="e">
        <f>F7+F24</f>
        <v>#REF!</v>
      </c>
      <c r="G40" s="444" t="e">
        <f>G7+G24</f>
        <v>#REF!</v>
      </c>
      <c r="H40" s="467" t="e">
        <f t="shared" si="1"/>
        <v>#REF!</v>
      </c>
      <c r="I40" s="468" t="e">
        <f t="shared" si="2"/>
        <v>#REF!</v>
      </c>
      <c r="J40" s="469" t="e">
        <f t="shared" si="3"/>
        <v>#REF!</v>
      </c>
    </row>
    <row r="41" spans="1:13" s="66" customFormat="1">
      <c r="A41" s="173" t="s">
        <v>335</v>
      </c>
      <c r="B41" s="445" t="e">
        <f>B8+B25</f>
        <v>#REF!</v>
      </c>
      <c r="C41" s="432" t="e">
        <f>C8+C25</f>
        <v>#REF!</v>
      </c>
      <c r="D41" s="432" t="e">
        <f t="shared" ref="D41:E41" si="14">D8+D25</f>
        <v>#REF!</v>
      </c>
      <c r="E41" s="437" t="e">
        <f t="shared" si="14"/>
        <v>#REF!</v>
      </c>
      <c r="F41" s="445" t="e">
        <f>F8+F25</f>
        <v>#REF!</v>
      </c>
      <c r="G41" s="446" t="e">
        <f>G8+G25</f>
        <v>#REF!</v>
      </c>
      <c r="H41" s="470" t="e">
        <f t="shared" si="1"/>
        <v>#REF!</v>
      </c>
      <c r="I41" s="471" t="e">
        <f t="shared" si="2"/>
        <v>#REF!</v>
      </c>
      <c r="J41" s="472" t="e">
        <f t="shared" si="3"/>
        <v>#REF!</v>
      </c>
      <c r="L41" s="1"/>
      <c r="M41" s="1"/>
    </row>
    <row r="42" spans="1:13" s="66" customFormat="1">
      <c r="A42" s="173" t="s">
        <v>336</v>
      </c>
      <c r="B42" s="445" t="e">
        <f>B18+B35</f>
        <v>#REF!</v>
      </c>
      <c r="C42" s="432" t="e">
        <f>C18+C35</f>
        <v>#REF!</v>
      </c>
      <c r="D42" s="432" t="e">
        <f t="shared" ref="D42:E42" si="15">D18+D35</f>
        <v>#REF!</v>
      </c>
      <c r="E42" s="437" t="e">
        <f t="shared" si="15"/>
        <v>#REF!</v>
      </c>
      <c r="F42" s="445" t="e">
        <f>F18+F35</f>
        <v>#REF!</v>
      </c>
      <c r="G42" s="446" t="e">
        <f>G18+G35</f>
        <v>#REF!</v>
      </c>
      <c r="H42" s="470" t="e">
        <f t="shared" si="1"/>
        <v>#REF!</v>
      </c>
      <c r="I42" s="471" t="e">
        <f t="shared" si="2"/>
        <v>#REF!</v>
      </c>
      <c r="J42" s="472" t="e">
        <f t="shared" si="3"/>
        <v>#REF!</v>
      </c>
      <c r="L42" s="1"/>
      <c r="M42" s="1"/>
    </row>
    <row r="43" spans="1:13">
      <c r="A43" s="174" t="s">
        <v>334</v>
      </c>
      <c r="B43" s="443" t="e">
        <f>B23+B39</f>
        <v>#REF!</v>
      </c>
      <c r="C43" s="431" t="e">
        <f>C23+C39</f>
        <v>#REF!</v>
      </c>
      <c r="D43" s="431" t="e">
        <f t="shared" ref="D43:E43" si="16">D23+D39</f>
        <v>#REF!</v>
      </c>
      <c r="E43" s="436" t="e">
        <f t="shared" si="16"/>
        <v>#REF!</v>
      </c>
      <c r="F43" s="443" t="e">
        <f>F23+F39</f>
        <v>#REF!</v>
      </c>
      <c r="G43" s="444" t="e">
        <f>G23+G39</f>
        <v>#REF!</v>
      </c>
      <c r="H43" s="467" t="e">
        <f t="shared" si="1"/>
        <v>#REF!</v>
      </c>
      <c r="I43" s="468" t="e">
        <f t="shared" si="2"/>
        <v>#REF!</v>
      </c>
      <c r="J43" s="469" t="e">
        <f t="shared" si="3"/>
        <v>#REF!</v>
      </c>
    </row>
    <row r="44" spans="1:13">
      <c r="A44" s="512" t="s">
        <v>263</v>
      </c>
      <c r="B44" s="503"/>
      <c r="C44" s="504"/>
      <c r="D44" s="504"/>
      <c r="E44" s="505"/>
      <c r="F44" s="265" t="e">
        <f>IF(F43&gt;0,F43*$K$44,0)</f>
        <v>#REF!</v>
      </c>
      <c r="G44" s="440" t="e">
        <f>IF(G43&gt;0,G43*$K$44,0)</f>
        <v>#REF!</v>
      </c>
      <c r="H44" s="464" t="str">
        <f t="shared" si="1"/>
        <v>-</v>
      </c>
      <c r="I44" s="465" t="str">
        <f t="shared" si="2"/>
        <v>-</v>
      </c>
      <c r="J44" s="466" t="e">
        <f t="shared" si="3"/>
        <v>#REF!</v>
      </c>
      <c r="K44" s="816">
        <v>-0.2</v>
      </c>
    </row>
    <row r="45" spans="1:13">
      <c r="A45" s="512" t="s">
        <v>264</v>
      </c>
      <c r="B45" s="503"/>
      <c r="C45" s="504"/>
      <c r="D45" s="504"/>
      <c r="E45" s="505"/>
      <c r="F45" s="265">
        <f>C45</f>
        <v>0</v>
      </c>
      <c r="G45" s="440">
        <f t="shared" ref="G45" si="17">F45</f>
        <v>0</v>
      </c>
      <c r="H45" s="464" t="str">
        <f t="shared" si="1"/>
        <v>-</v>
      </c>
      <c r="I45" s="465" t="str">
        <f t="shared" si="2"/>
        <v>-</v>
      </c>
      <c r="J45" s="466" t="str">
        <f t="shared" si="3"/>
        <v>-</v>
      </c>
    </row>
    <row r="46" spans="1:13">
      <c r="A46" s="512" t="s">
        <v>251</v>
      </c>
      <c r="B46" s="503"/>
      <c r="C46" s="504"/>
      <c r="D46" s="504"/>
      <c r="E46" s="505"/>
      <c r="F46" s="265">
        <f>C46</f>
        <v>0</v>
      </c>
      <c r="G46" s="440">
        <f t="shared" ref="G46" si="18">F46</f>
        <v>0</v>
      </c>
      <c r="H46" s="464" t="str">
        <f t="shared" si="1"/>
        <v>-</v>
      </c>
      <c r="I46" s="465" t="str">
        <f t="shared" si="2"/>
        <v>-</v>
      </c>
      <c r="J46" s="466" t="str">
        <f t="shared" si="3"/>
        <v>-</v>
      </c>
    </row>
    <row r="47" spans="1:13">
      <c r="A47" s="512" t="s">
        <v>274</v>
      </c>
      <c r="B47" s="503"/>
      <c r="C47" s="504"/>
      <c r="D47" s="504"/>
      <c r="E47" s="505"/>
      <c r="F47" s="265"/>
      <c r="G47" s="440"/>
      <c r="H47" s="464" t="str">
        <f t="shared" si="1"/>
        <v>-</v>
      </c>
      <c r="I47" s="465" t="str">
        <f t="shared" si="2"/>
        <v>-</v>
      </c>
      <c r="J47" s="466" t="str">
        <f t="shared" si="3"/>
        <v>-</v>
      </c>
    </row>
    <row r="48" spans="1:13">
      <c r="A48" s="174" t="s">
        <v>254</v>
      </c>
      <c r="B48" s="443" t="e">
        <f t="shared" ref="B48:G48" si="19">SUM(B43:B47)</f>
        <v>#REF!</v>
      </c>
      <c r="C48" s="431" t="e">
        <f t="shared" si="19"/>
        <v>#REF!</v>
      </c>
      <c r="D48" s="431" t="e">
        <f t="shared" si="19"/>
        <v>#REF!</v>
      </c>
      <c r="E48" s="436" t="e">
        <f t="shared" si="19"/>
        <v>#REF!</v>
      </c>
      <c r="F48" s="443" t="e">
        <f t="shared" si="19"/>
        <v>#REF!</v>
      </c>
      <c r="G48" s="444" t="e">
        <f t="shared" si="19"/>
        <v>#REF!</v>
      </c>
      <c r="H48" s="467" t="e">
        <f t="shared" si="1"/>
        <v>#REF!</v>
      </c>
      <c r="I48" s="468" t="e">
        <f t="shared" si="2"/>
        <v>#REF!</v>
      </c>
      <c r="J48" s="469" t="e">
        <f t="shared" si="3"/>
        <v>#REF!</v>
      </c>
    </row>
    <row r="49" spans="1:10" ht="15.75" thickBot="1">
      <c r="A49" s="175" t="s">
        <v>4</v>
      </c>
      <c r="B49" s="163" t="e">
        <f t="shared" ref="B49:G49" si="20">B48/(-B39)</f>
        <v>#REF!</v>
      </c>
      <c r="C49" s="164" t="e">
        <f t="shared" si="20"/>
        <v>#REF!</v>
      </c>
      <c r="D49" s="164" t="e">
        <f t="shared" si="20"/>
        <v>#REF!</v>
      </c>
      <c r="E49" s="438"/>
      <c r="F49" s="163" t="e">
        <f t="shared" si="20"/>
        <v>#REF!</v>
      </c>
      <c r="G49" s="447" t="e">
        <f t="shared" si="20"/>
        <v>#REF!</v>
      </c>
      <c r="H49" s="210"/>
      <c r="I49" s="211"/>
      <c r="J49" s="473"/>
    </row>
    <row r="51" spans="1:10" ht="19.5" thickBot="1">
      <c r="A51" s="64" t="s">
        <v>320</v>
      </c>
    </row>
    <row r="52" spans="1:10" ht="26.25">
      <c r="A52" s="180" t="s">
        <v>317</v>
      </c>
      <c r="B52" s="183" t="e">
        <f>SUM(B53:B54)</f>
        <v>#REF!</v>
      </c>
      <c r="C52" s="184" t="e">
        <f t="shared" ref="C52:F52" si="21">SUM(C53:C54)</f>
        <v>#REF!</v>
      </c>
      <c r="D52" s="822" t="e">
        <f t="shared" si="21"/>
        <v>#REF!</v>
      </c>
      <c r="E52" s="184"/>
      <c r="F52" s="184" t="e">
        <f t="shared" si="21"/>
        <v>#REF!</v>
      </c>
      <c r="G52" s="184" t="e">
        <f t="shared" ref="G52" si="22">SUM(G53:G54)</f>
        <v>#REF!</v>
      </c>
      <c r="H52" s="187" t="e">
        <f>IF(B52=0,"-",C52/B52)</f>
        <v>#REF!</v>
      </c>
      <c r="I52" s="188" t="e">
        <f>IF(C52=0,"-",F52/C52)</f>
        <v>#REF!</v>
      </c>
      <c r="J52" s="458" t="e">
        <f t="shared" ref="J52:J54" si="23">IF(F52=0,"-",G52/F52)</f>
        <v>#REF!</v>
      </c>
    </row>
    <row r="53" spans="1:10">
      <c r="A53" s="181" t="s">
        <v>318</v>
      </c>
      <c r="B53" s="265" t="e">
        <f>Свод_регул.!C16</f>
        <v>#REF!</v>
      </c>
      <c r="C53" s="217" t="e">
        <f>Свод_регул.!D16</f>
        <v>#REF!</v>
      </c>
      <c r="D53" s="217" t="e">
        <f>Свод_регул.!E16</f>
        <v>#REF!</v>
      </c>
      <c r="E53" s="217" t="e">
        <f>Свод_регул.!F16</f>
        <v>#REF!</v>
      </c>
      <c r="F53" s="217" t="e">
        <f>Свод_регул.!I16</f>
        <v>#REF!</v>
      </c>
      <c r="G53" s="217" t="e">
        <f>Свод_регул.!J16</f>
        <v>#REF!</v>
      </c>
      <c r="H53" s="459" t="e">
        <f>IF(B53=0,"-",C53/B53)</f>
        <v>#REF!</v>
      </c>
      <c r="I53" s="460" t="e">
        <f>IF(C53=0,"-",F53/C53)</f>
        <v>#REF!</v>
      </c>
      <c r="J53" s="461" t="e">
        <f t="shared" si="23"/>
        <v>#REF!</v>
      </c>
    </row>
    <row r="54" spans="1:10" ht="27" thickBot="1">
      <c r="A54" s="182" t="s">
        <v>319</v>
      </c>
      <c r="B54" s="185" t="e">
        <f>SUM(Свод_расходы!J12,Свод_расходы!N12)</f>
        <v>#REF!</v>
      </c>
      <c r="C54" s="186" t="e">
        <f>SUM(Свод_расходы!K12,Свод_расходы!O12)</f>
        <v>#REF!</v>
      </c>
      <c r="D54" s="186" t="e">
        <f>SUM(Свод_расходы!L12,Свод_расходы!P12)</f>
        <v>#REF!</v>
      </c>
      <c r="E54" s="186" t="e">
        <f>SUM(Свод_расходы!M12,Свод_расходы!Q12)</f>
        <v>#REF!</v>
      </c>
      <c r="F54" s="186" t="e">
        <f>SUM(Свод_расходы!V12,Свод_расходы!X12)</f>
        <v>#REF!</v>
      </c>
      <c r="G54" s="186" t="e">
        <f>SUM(Свод_расходы!W12,Свод_расходы!Y12)</f>
        <v>#REF!</v>
      </c>
      <c r="H54" s="163" t="e">
        <f>IF(B54=0,"-",C54/B54)</f>
        <v>#REF!</v>
      </c>
      <c r="I54" s="164" t="e">
        <f>IF(C54=0,"-",F54/C54)</f>
        <v>#REF!</v>
      </c>
      <c r="J54" s="447" t="e">
        <f t="shared" si="23"/>
        <v>#REF!</v>
      </c>
    </row>
    <row r="55" spans="1:10">
      <c r="C55" s="1" t="s">
        <v>301</v>
      </c>
    </row>
  </sheetData>
  <mergeCells count="6">
    <mergeCell ref="A5:A6"/>
    <mergeCell ref="A2:F2"/>
    <mergeCell ref="A3:F3"/>
    <mergeCell ref="H5:J5"/>
    <mergeCell ref="B5:E5"/>
    <mergeCell ref="F5:G5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P93"/>
  <sheetViews>
    <sheetView showGridLines="0" zoomScale="90" zoomScaleNormal="90" zoomScaleSheetLayoutView="115" workbookViewId="0">
      <selection activeCell="A13" sqref="A13:L13"/>
    </sheetView>
  </sheetViews>
  <sheetFormatPr defaultColWidth="9.140625" defaultRowHeight="12.75" outlineLevelRow="1"/>
  <cols>
    <col min="1" max="1" width="32.7109375" style="47" customWidth="1"/>
    <col min="2" max="2" width="16.140625" style="47" hidden="1" customWidth="1"/>
    <col min="3" max="3" width="12.7109375" style="47" hidden="1" customWidth="1"/>
    <col min="4" max="4" width="13.85546875" style="47" hidden="1" customWidth="1"/>
    <col min="5" max="5" width="14" style="47" hidden="1" customWidth="1"/>
    <col min="6" max="6" width="11.5703125" style="47" hidden="1" customWidth="1"/>
    <col min="7" max="7" width="12" style="47" hidden="1" customWidth="1"/>
    <col min="8" max="8" width="15.42578125" style="47" customWidth="1"/>
    <col min="9" max="9" width="15.28515625" style="47" customWidth="1"/>
    <col min="10" max="10" width="14.140625" style="47" customWidth="1"/>
    <col min="11" max="11" width="11.85546875" style="47" customWidth="1"/>
    <col min="12" max="12" width="12.85546875" style="47" customWidth="1"/>
    <col min="13" max="13" width="14.85546875" style="47" customWidth="1"/>
    <col min="14" max="14" width="16" style="47" customWidth="1"/>
    <col min="15" max="15" width="15" style="47" customWidth="1"/>
    <col min="16" max="18" width="9.140625" style="47" customWidth="1"/>
    <col min="19" max="23" width="9.140625" style="47"/>
    <col min="24" max="24" width="10.5703125" style="47" bestFit="1" customWidth="1"/>
    <col min="25" max="16384" width="9.140625" style="47"/>
  </cols>
  <sheetData>
    <row r="1" spans="1:15" ht="20.25">
      <c r="A1" s="308" t="s">
        <v>527</v>
      </c>
    </row>
    <row r="2" spans="1:15" outlineLevel="1">
      <c r="K2" s="49" t="s">
        <v>293</v>
      </c>
      <c r="L2" s="67" t="s">
        <v>340</v>
      </c>
      <c r="M2" s="49"/>
    </row>
    <row r="3" spans="1:15" outlineLevel="1">
      <c r="K3" s="49" t="s">
        <v>291</v>
      </c>
      <c r="L3" s="49">
        <v>79</v>
      </c>
      <c r="M3" s="49" t="s">
        <v>295</v>
      </c>
    </row>
    <row r="4" spans="1:15" outlineLevel="1">
      <c r="K4" s="49" t="s">
        <v>292</v>
      </c>
      <c r="L4" s="49">
        <f>ROUND(189*75%,0)</f>
        <v>142</v>
      </c>
      <c r="M4" s="49" t="s">
        <v>294</v>
      </c>
    </row>
    <row r="5" spans="1:15" ht="13.5" outlineLevel="1" thickBot="1">
      <c r="K5" s="49" t="s">
        <v>490</v>
      </c>
      <c r="L5" s="49">
        <v>20</v>
      </c>
      <c r="M5" s="49" t="s">
        <v>295</v>
      </c>
    </row>
    <row r="6" spans="1:15" ht="96.75" customHeight="1">
      <c r="A6" s="1244"/>
      <c r="B6" s="1236" t="s">
        <v>284</v>
      </c>
      <c r="C6" s="1236" t="s">
        <v>302</v>
      </c>
      <c r="D6" s="1287" t="s">
        <v>296</v>
      </c>
      <c r="E6" s="1287"/>
      <c r="F6" s="1288" t="s">
        <v>299</v>
      </c>
      <c r="G6" s="1289"/>
      <c r="H6" s="1236" t="s">
        <v>451</v>
      </c>
      <c r="I6" s="1236" t="s">
        <v>452</v>
      </c>
      <c r="J6" s="1236" t="s">
        <v>285</v>
      </c>
      <c r="K6" s="1287" t="s">
        <v>489</v>
      </c>
      <c r="L6" s="1288"/>
      <c r="M6" s="402" t="s">
        <v>521</v>
      </c>
      <c r="N6" s="1236" t="s">
        <v>483</v>
      </c>
      <c r="O6" s="1234" t="s">
        <v>484</v>
      </c>
    </row>
    <row r="7" spans="1:15" ht="15.75" customHeight="1" thickBot="1">
      <c r="A7" s="1245"/>
      <c r="B7" s="1237"/>
      <c r="C7" s="1237"/>
      <c r="D7" s="361" t="s">
        <v>269</v>
      </c>
      <c r="E7" s="361" t="s">
        <v>270</v>
      </c>
      <c r="F7" s="361" t="s">
        <v>269</v>
      </c>
      <c r="G7" s="361" t="s">
        <v>270</v>
      </c>
      <c r="H7" s="1237"/>
      <c r="I7" s="1237"/>
      <c r="J7" s="1237"/>
      <c r="K7" s="361" t="s">
        <v>269</v>
      </c>
      <c r="L7" s="362" t="s">
        <v>270</v>
      </c>
      <c r="M7" s="362"/>
      <c r="N7" s="1237"/>
      <c r="O7" s="1235"/>
    </row>
    <row r="8" spans="1:15" ht="15.75" customHeight="1">
      <c r="A8" s="1269" t="s">
        <v>287</v>
      </c>
      <c r="B8" s="1270"/>
      <c r="C8" s="1270"/>
      <c r="D8" s="1270"/>
      <c r="E8" s="1270"/>
      <c r="F8" s="1270"/>
      <c r="G8" s="1270"/>
      <c r="H8" s="1270"/>
      <c r="I8" s="1270"/>
      <c r="J8" s="1270"/>
      <c r="K8" s="1270"/>
      <c r="L8" s="1270"/>
      <c r="M8" s="394"/>
      <c r="N8" s="370"/>
      <c r="O8" s="371"/>
    </row>
    <row r="9" spans="1:15">
      <c r="A9" s="372" t="s">
        <v>288</v>
      </c>
      <c r="B9" s="363"/>
      <c r="C9" s="364"/>
      <c r="D9" s="363"/>
      <c r="E9" s="363"/>
      <c r="F9" s="363"/>
      <c r="G9" s="363"/>
      <c r="H9" s="363"/>
      <c r="I9" s="363"/>
      <c r="J9" s="365"/>
      <c r="K9" s="366">
        <f>(B9+C9)*$L$3+D9*$L$4*2+F9*$L$4+$L$5*H9</f>
        <v>0</v>
      </c>
      <c r="L9" s="367">
        <f>(B9+C9)*$L$3+E9*$L$4*2+G9*$L$4+H9*$L$5</f>
        <v>0</v>
      </c>
      <c r="M9" s="367"/>
      <c r="N9" s="368"/>
      <c r="O9" s="369"/>
    </row>
    <row r="10" spans="1:15" s="48" customFormat="1">
      <c r="A10" s="373" t="s">
        <v>491</v>
      </c>
      <c r="B10" s="289"/>
      <c r="C10" s="289"/>
      <c r="D10" s="377"/>
      <c r="E10" s="377"/>
      <c r="F10" s="377"/>
      <c r="G10" s="377"/>
      <c r="H10" s="377"/>
      <c r="I10" s="377"/>
      <c r="J10" s="1276"/>
      <c r="K10" s="1276"/>
      <c r="L10" s="1277"/>
      <c r="M10" s="395"/>
      <c r="N10" s="1262"/>
      <c r="O10" s="1258"/>
    </row>
    <row r="11" spans="1:15" s="48" customFormat="1" ht="26.25" customHeight="1">
      <c r="A11" s="373" t="s">
        <v>492</v>
      </c>
      <c r="B11" s="1265"/>
      <c r="C11" s="1265"/>
      <c r="D11" s="1265"/>
      <c r="E11" s="1265"/>
      <c r="F11" s="1265"/>
      <c r="G11" s="1265"/>
      <c r="H11" s="1265"/>
      <c r="I11" s="1265"/>
      <c r="J11" s="1263"/>
      <c r="K11" s="1263"/>
      <c r="L11" s="1278"/>
      <c r="M11" s="396"/>
      <c r="N11" s="1239"/>
      <c r="O11" s="1242"/>
    </row>
    <row r="12" spans="1:15" s="48" customFormat="1" ht="27" customHeight="1" thickBot="1">
      <c r="A12" s="374" t="s">
        <v>493</v>
      </c>
      <c r="B12" s="1266"/>
      <c r="C12" s="1266"/>
      <c r="D12" s="1266"/>
      <c r="E12" s="1266"/>
      <c r="F12" s="1266"/>
      <c r="G12" s="1266"/>
      <c r="H12" s="1266"/>
      <c r="I12" s="1266"/>
      <c r="J12" s="1264"/>
      <c r="K12" s="1264"/>
      <c r="L12" s="1279"/>
      <c r="M12" s="397"/>
      <c r="N12" s="1240"/>
      <c r="O12" s="1243"/>
    </row>
    <row r="13" spans="1:15" s="48" customFormat="1" ht="15" customHeight="1">
      <c r="A13" s="1269" t="s">
        <v>402</v>
      </c>
      <c r="B13" s="1270"/>
      <c r="C13" s="1270"/>
      <c r="D13" s="1270"/>
      <c r="E13" s="1270"/>
      <c r="F13" s="1270"/>
      <c r="G13" s="1270"/>
      <c r="H13" s="1270"/>
      <c r="I13" s="1270"/>
      <c r="J13" s="1270"/>
      <c r="K13" s="1270"/>
      <c r="L13" s="1271"/>
      <c r="M13" s="403"/>
      <c r="N13" s="1238"/>
      <c r="O13" s="1241"/>
    </row>
    <row r="14" spans="1:15" s="48" customFormat="1" ht="15" customHeight="1">
      <c r="A14" s="306">
        <v>2019</v>
      </c>
      <c r="B14" s="248">
        <f>ВП!W62</f>
        <v>0</v>
      </c>
      <c r="C14" s="249">
        <f>АБ_МВМ!W62</f>
        <v>0</v>
      </c>
      <c r="D14" s="250">
        <f>АВ_ВВЛ!W62</f>
        <v>0</v>
      </c>
      <c r="E14" s="250">
        <f>АВ_МВЛ!W62</f>
        <v>0</v>
      </c>
      <c r="F14" s="250">
        <f>ОП_ВВЛ!W62</f>
        <v>0</v>
      </c>
      <c r="G14" s="250">
        <f>ОП_МВЛ!W62</f>
        <v>0</v>
      </c>
      <c r="H14" s="250" t="e">
        <f>#REF!</f>
        <v>#REF!</v>
      </c>
      <c r="I14" s="250" t="e">
        <f>Хранение!U60</f>
        <v>#REF!</v>
      </c>
      <c r="J14" s="1263"/>
      <c r="K14" s="289"/>
      <c r="L14" s="327"/>
      <c r="M14" s="396"/>
      <c r="N14" s="1239"/>
      <c r="O14" s="1242"/>
    </row>
    <row r="15" spans="1:15" s="48" customFormat="1" ht="15.75" customHeight="1" thickBot="1">
      <c r="A15" s="307">
        <v>2020</v>
      </c>
      <c r="B15" s="135">
        <f>ВП!X62</f>
        <v>0</v>
      </c>
      <c r="C15" s="136">
        <f>АБ_МВМ!X62</f>
        <v>0</v>
      </c>
      <c r="D15" s="137">
        <f>АВ_ВВЛ!X62</f>
        <v>0</v>
      </c>
      <c r="E15" s="137">
        <f>АВ_МВЛ!X62</f>
        <v>0</v>
      </c>
      <c r="F15" s="137">
        <f>ОП_ВВЛ!X62</f>
        <v>0</v>
      </c>
      <c r="G15" s="137">
        <f>ОП_МВЛ!X62</f>
        <v>0</v>
      </c>
      <c r="H15" s="137" t="e">
        <f>#REF!</f>
        <v>#REF!</v>
      </c>
      <c r="I15" s="137" t="e">
        <f>Хранение!V60</f>
        <v>#REF!</v>
      </c>
      <c r="J15" s="1264"/>
      <c r="K15" s="290"/>
      <c r="L15" s="328"/>
      <c r="M15" s="397"/>
      <c r="N15" s="1240"/>
      <c r="O15" s="1243"/>
    </row>
    <row r="16" spans="1:15" s="48" customFormat="1" ht="15" customHeight="1">
      <c r="A16" s="1269" t="s">
        <v>401</v>
      </c>
      <c r="B16" s="1270"/>
      <c r="C16" s="1270"/>
      <c r="D16" s="1270"/>
      <c r="E16" s="1270"/>
      <c r="F16" s="1270"/>
      <c r="G16" s="1270"/>
      <c r="H16" s="1270"/>
      <c r="I16" s="1270"/>
      <c r="J16" s="1270"/>
      <c r="K16" s="1270"/>
      <c r="L16" s="1270"/>
      <c r="M16" s="403"/>
      <c r="N16" s="1238"/>
      <c r="O16" s="1241"/>
    </row>
    <row r="17" spans="1:16" s="48" customFormat="1" ht="15" customHeight="1">
      <c r="A17" s="306">
        <v>2019</v>
      </c>
      <c r="B17" s="248">
        <f>ВП!W95</f>
        <v>0</v>
      </c>
      <c r="C17" s="249">
        <f>АБ_МВМ!W95</f>
        <v>0</v>
      </c>
      <c r="D17" s="250">
        <f>АВ_ВВЛ!W95</f>
        <v>0</v>
      </c>
      <c r="E17" s="250">
        <f>АВ_МВЛ!W95</f>
        <v>0</v>
      </c>
      <c r="F17" s="250">
        <f>ОП_ВВЛ!W95</f>
        <v>0</v>
      </c>
      <c r="G17" s="250">
        <f>ОП_МВЛ!W95</f>
        <v>0</v>
      </c>
      <c r="H17" s="250" t="e">
        <f>#REF!</f>
        <v>#REF!</v>
      </c>
      <c r="I17" s="250" t="e">
        <f>Хранение!U100</f>
        <v>#REF!</v>
      </c>
      <c r="J17" s="1263"/>
      <c r="K17" s="292" t="e">
        <f t="shared" ref="K17:K18" si="0">(B17+C17)*$L$3+D17*$L$4*2+F17*$L$4+$L$5*H17</f>
        <v>#REF!</v>
      </c>
      <c r="L17" s="329" t="e">
        <f t="shared" ref="L17:L18" si="1">(B17+C17)*$L$3+E17*$L$4*2+G17*$L$4+H17*$L$5</f>
        <v>#REF!</v>
      </c>
      <c r="M17" s="404"/>
      <c r="N17" s="1239"/>
      <c r="O17" s="1242"/>
    </row>
    <row r="18" spans="1:16" s="48" customFormat="1" ht="15.75" customHeight="1" thickBot="1">
      <c r="A18" s="307">
        <v>2020</v>
      </c>
      <c r="B18" s="135">
        <f>ВП!X95</f>
        <v>0</v>
      </c>
      <c r="C18" s="136">
        <f>АБ_МВМ!X95</f>
        <v>0</v>
      </c>
      <c r="D18" s="137">
        <f>АВ_ВВЛ!X95</f>
        <v>0</v>
      </c>
      <c r="E18" s="137">
        <f>АВ_МВЛ!X95</f>
        <v>0</v>
      </c>
      <c r="F18" s="137">
        <f>ОП_ВВЛ!X95</f>
        <v>0</v>
      </c>
      <c r="G18" s="137">
        <f>ОП_МВЛ!X95</f>
        <v>0</v>
      </c>
      <c r="H18" s="137" t="e">
        <f>#REF!</f>
        <v>#REF!</v>
      </c>
      <c r="I18" s="137" t="e">
        <f>Хранение!V100</f>
        <v>#REF!</v>
      </c>
      <c r="J18" s="1264"/>
      <c r="K18" s="291" t="e">
        <f t="shared" si="0"/>
        <v>#REF!</v>
      </c>
      <c r="L18" s="330" t="e">
        <f t="shared" si="1"/>
        <v>#REF!</v>
      </c>
      <c r="M18" s="405"/>
      <c r="N18" s="1240"/>
      <c r="O18" s="1243"/>
    </row>
    <row r="19" spans="1:16" s="48" customFormat="1" ht="15" customHeight="1">
      <c r="A19" s="1269" t="s">
        <v>397</v>
      </c>
      <c r="B19" s="1270"/>
      <c r="C19" s="1270"/>
      <c r="D19" s="1270"/>
      <c r="E19" s="1270"/>
      <c r="F19" s="1270"/>
      <c r="G19" s="1270"/>
      <c r="H19" s="1270"/>
      <c r="I19" s="1270"/>
      <c r="J19" s="1270"/>
      <c r="K19" s="1270"/>
      <c r="L19" s="1270"/>
      <c r="M19" s="394"/>
      <c r="N19" s="132"/>
      <c r="O19" s="335"/>
    </row>
    <row r="20" spans="1:16" s="48" customFormat="1" ht="15" customHeight="1">
      <c r="A20" s="306">
        <v>2019</v>
      </c>
      <c r="B20" s="221"/>
      <c r="C20" s="222"/>
      <c r="D20" s="222"/>
      <c r="E20" s="222"/>
      <c r="F20" s="222"/>
      <c r="G20" s="222"/>
      <c r="H20" s="222"/>
      <c r="I20" s="222"/>
      <c r="J20" s="1263"/>
      <c r="K20" s="292">
        <f t="shared" ref="K20:K21" si="2">(B20+C20)*$L$3+D20*$L$4*2+F20*$L$4+$L$5*H20</f>
        <v>0</v>
      </c>
      <c r="L20" s="329">
        <f t="shared" ref="L20:L21" si="3">(B20+C20)*$L$3+E20*$L$4*2+G20*$L$4+H20*$L$5</f>
        <v>0</v>
      </c>
      <c r="M20" s="329"/>
      <c r="N20" s="336" t="e">
        <f>Свод_регул.!E51/O20</f>
        <v>#REF!</v>
      </c>
      <c r="O20" s="337" t="e">
        <f>#REF!</f>
        <v>#REF!</v>
      </c>
    </row>
    <row r="21" spans="1:16" s="48" customFormat="1" ht="15.75" customHeight="1" thickBot="1">
      <c r="A21" s="307">
        <v>2020</v>
      </c>
      <c r="B21" s="155"/>
      <c r="C21" s="293"/>
      <c r="D21" s="293"/>
      <c r="E21" s="293"/>
      <c r="F21" s="293"/>
      <c r="G21" s="293"/>
      <c r="H21" s="293"/>
      <c r="I21" s="293"/>
      <c r="J21" s="1264"/>
      <c r="K21" s="291">
        <f t="shared" si="2"/>
        <v>0</v>
      </c>
      <c r="L21" s="330">
        <f t="shared" si="3"/>
        <v>0</v>
      </c>
      <c r="M21" s="330"/>
      <c r="N21" s="338" t="e">
        <f>(Свод_регул.!F51/O21)</f>
        <v>#REF!</v>
      </c>
      <c r="O21" s="339" t="e">
        <f>#REF!</f>
        <v>#REF!</v>
      </c>
    </row>
    <row r="22" spans="1:16" ht="24" customHeight="1" thickBot="1">
      <c r="A22" s="1267" t="s">
        <v>414</v>
      </c>
      <c r="B22" s="1268"/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406"/>
      <c r="N22" s="340"/>
      <c r="O22" s="341"/>
      <c r="P22" s="232" t="s">
        <v>399</v>
      </c>
    </row>
    <row r="23" spans="1:16">
      <c r="A23" s="375">
        <v>2019</v>
      </c>
      <c r="B23" s="355"/>
      <c r="C23" s="355"/>
      <c r="D23" s="355"/>
      <c r="E23" s="355"/>
      <c r="F23" s="355"/>
      <c r="G23" s="355"/>
      <c r="H23" s="355" t="e">
        <f>H18</f>
        <v>#REF!</v>
      </c>
      <c r="I23" s="355" t="e">
        <f>I18</f>
        <v>#REF!</v>
      </c>
      <c r="J23" s="357"/>
      <c r="K23" s="380" t="e">
        <f>(B23+C23)*$L$3+D23*$L$4*2+F23*$L$4+$L$5*H23</f>
        <v>#REF!</v>
      </c>
      <c r="L23" s="380" t="e">
        <f>(B23+C23)*$L$3+E23*$L$4*2+G23*$L$4+H23*$L$5</f>
        <v>#REF!</v>
      </c>
      <c r="M23" s="380" t="e">
        <f>B93</f>
        <v>#REF!</v>
      </c>
      <c r="N23" s="358" t="e">
        <f>PL!F8/O23</f>
        <v>#REF!</v>
      </c>
      <c r="O23" s="359" t="e">
        <f>#REF!</f>
        <v>#REF!</v>
      </c>
      <c r="P23" s="268">
        <f>ВП!M11</f>
        <v>4.2999999999999997E-2</v>
      </c>
    </row>
    <row r="24" spans="1:16" ht="15" customHeight="1">
      <c r="A24" s="376" t="s">
        <v>289</v>
      </c>
      <c r="B24" s="518" t="e">
        <f t="shared" ref="B24:G24" si="4">B23/B9</f>
        <v>#DIV/0!</v>
      </c>
      <c r="C24" s="518" t="e">
        <f t="shared" si="4"/>
        <v>#DIV/0!</v>
      </c>
      <c r="D24" s="518" t="e">
        <f t="shared" si="4"/>
        <v>#DIV/0!</v>
      </c>
      <c r="E24" s="518" t="e">
        <f t="shared" si="4"/>
        <v>#DIV/0!</v>
      </c>
      <c r="F24" s="518" t="e">
        <f t="shared" si="4"/>
        <v>#DIV/0!</v>
      </c>
      <c r="G24" s="518" t="e">
        <f t="shared" si="4"/>
        <v>#DIV/0!</v>
      </c>
      <c r="H24" s="518" t="e">
        <f>H23/H9-1</f>
        <v>#REF!</v>
      </c>
      <c r="I24" s="813" t="e">
        <f>I23/I9-1</f>
        <v>#REF!</v>
      </c>
      <c r="J24" s="1273"/>
      <c r="K24" s="378" t="e">
        <f>K23/K9-1</f>
        <v>#REF!</v>
      </c>
      <c r="L24" s="379" t="e">
        <f>L23/L9-1</f>
        <v>#REF!</v>
      </c>
      <c r="M24" s="379"/>
      <c r="N24" s="342"/>
      <c r="O24" s="343"/>
      <c r="P24" s="232"/>
    </row>
    <row r="25" spans="1:16" ht="15" customHeight="1">
      <c r="A25" s="373" t="s">
        <v>290</v>
      </c>
      <c r="B25" s="519">
        <f>ВП!W121</f>
        <v>0</v>
      </c>
      <c r="C25" s="519">
        <f>АБ_МВМ!W121</f>
        <v>0</v>
      </c>
      <c r="D25" s="520">
        <f>АВ_ВВЛ!W121</f>
        <v>0</v>
      </c>
      <c r="E25" s="520">
        <f>АВ_МВЛ!W121</f>
        <v>0</v>
      </c>
      <c r="F25" s="520">
        <f>ОП_ВВЛ!W121</f>
        <v>0</v>
      </c>
      <c r="G25" s="520">
        <f>ОП_МВЛ!W121</f>
        <v>0</v>
      </c>
      <c r="H25" s="520" t="e">
        <f>#REF!</f>
        <v>#REF!</v>
      </c>
      <c r="I25" s="520" t="e">
        <f>Хранение!U113</f>
        <v>#REF!</v>
      </c>
      <c r="J25" s="1274"/>
      <c r="K25" s="1276"/>
      <c r="L25" s="1277"/>
      <c r="M25" s="396"/>
      <c r="N25" s="344"/>
      <c r="O25" s="345"/>
      <c r="P25" s="232"/>
    </row>
    <row r="26" spans="1:16" ht="27" customHeight="1">
      <c r="A26" s="373" t="s">
        <v>492</v>
      </c>
      <c r="B26" s="1280" t="e">
        <f>Свод_регул.!I56</f>
        <v>#REF!</v>
      </c>
      <c r="C26" s="1281"/>
      <c r="D26" s="1281"/>
      <c r="E26" s="1281"/>
      <c r="F26" s="1281"/>
      <c r="G26" s="1281"/>
      <c r="H26" s="1281"/>
      <c r="I26" s="1282"/>
      <c r="J26" s="1274"/>
      <c r="K26" s="1263"/>
      <c r="L26" s="1278"/>
      <c r="M26" s="396"/>
      <c r="N26" s="344"/>
      <c r="O26" s="345"/>
      <c r="P26" s="232"/>
    </row>
    <row r="27" spans="1:16" ht="27" customHeight="1" thickBot="1">
      <c r="A27" s="374" t="s">
        <v>494</v>
      </c>
      <c r="B27" s="1283" t="e">
        <f>PL!F49</f>
        <v>#REF!</v>
      </c>
      <c r="C27" s="1284"/>
      <c r="D27" s="1284"/>
      <c r="E27" s="1284"/>
      <c r="F27" s="1284"/>
      <c r="G27" s="1284"/>
      <c r="H27" s="1284"/>
      <c r="I27" s="1285"/>
      <c r="J27" s="1275"/>
      <c r="K27" s="1264"/>
      <c r="L27" s="1279"/>
      <c r="M27" s="397"/>
      <c r="N27" s="346"/>
      <c r="O27" s="347"/>
      <c r="P27" s="232"/>
    </row>
    <row r="28" spans="1:16">
      <c r="A28" s="375">
        <v>2020</v>
      </c>
      <c r="B28" s="355"/>
      <c r="C28" s="355"/>
      <c r="D28" s="355"/>
      <c r="E28" s="355"/>
      <c r="F28" s="355"/>
      <c r="G28" s="355"/>
      <c r="H28" s="355" t="e">
        <f>H23</f>
        <v>#REF!</v>
      </c>
      <c r="I28" s="355" t="e">
        <f>I23</f>
        <v>#REF!</v>
      </c>
      <c r="J28" s="357"/>
      <c r="K28" s="380" t="e">
        <f>(B28+C28)*$L$3+D28*$L$4*2+F28*$L$4+$L$5*H28</f>
        <v>#REF!</v>
      </c>
      <c r="L28" s="380" t="e">
        <f>(B28+C28)*$L$3+E28*$L$4*2+G28*$L$4+H28*$L$5</f>
        <v>#REF!</v>
      </c>
      <c r="M28" s="380" t="e">
        <f>C93</f>
        <v>#REF!</v>
      </c>
      <c r="N28" s="356" t="e">
        <f>PL!G8/O28</f>
        <v>#REF!</v>
      </c>
      <c r="O28" s="360" t="e">
        <f>#REF!</f>
        <v>#REF!</v>
      </c>
      <c r="P28" s="268">
        <f>ВП!N11</f>
        <v>3.7999999999999999E-2</v>
      </c>
    </row>
    <row r="29" spans="1:16" ht="15" customHeight="1">
      <c r="A29" s="376" t="s">
        <v>289</v>
      </c>
      <c r="B29" s="518" t="e">
        <f t="shared" ref="B29:G29" si="5">B28/B9</f>
        <v>#DIV/0!</v>
      </c>
      <c r="C29" s="518" t="e">
        <f t="shared" si="5"/>
        <v>#DIV/0!</v>
      </c>
      <c r="D29" s="518" t="e">
        <f t="shared" si="5"/>
        <v>#DIV/0!</v>
      </c>
      <c r="E29" s="518" t="e">
        <f t="shared" si="5"/>
        <v>#DIV/0!</v>
      </c>
      <c r="F29" s="518" t="e">
        <f t="shared" si="5"/>
        <v>#DIV/0!</v>
      </c>
      <c r="G29" s="518" t="e">
        <f t="shared" si="5"/>
        <v>#DIV/0!</v>
      </c>
      <c r="H29" s="518" t="e">
        <f>H28/H23-1</f>
        <v>#REF!</v>
      </c>
      <c r="I29" s="813" t="e">
        <f>I28/I23-1</f>
        <v>#REF!</v>
      </c>
      <c r="J29" s="1273"/>
      <c r="K29" s="294" t="e">
        <f>K28/K23-1</f>
        <v>#REF!</v>
      </c>
      <c r="L29" s="331" t="e">
        <f>L28/L23-1</f>
        <v>#REF!</v>
      </c>
      <c r="M29" s="331"/>
      <c r="N29" s="294"/>
      <c r="O29" s="295"/>
      <c r="P29" s="232"/>
    </row>
    <row r="30" spans="1:16" ht="15" customHeight="1">
      <c r="A30" s="373" t="s">
        <v>290</v>
      </c>
      <c r="B30" s="519">
        <f>ВП!X121</f>
        <v>0</v>
      </c>
      <c r="C30" s="519">
        <f>АБ_МВМ!X121</f>
        <v>0</v>
      </c>
      <c r="D30" s="520">
        <f>АВ_ВВЛ!X121</f>
        <v>0</v>
      </c>
      <c r="E30" s="251">
        <f>АВ_МВЛ!X121</f>
        <v>0</v>
      </c>
      <c r="F30" s="520">
        <f>ОП_ВВЛ!X121</f>
        <v>0</v>
      </c>
      <c r="G30" s="251">
        <f>ОП_МВЛ!X121</f>
        <v>0</v>
      </c>
      <c r="H30" s="251" t="e">
        <f>#REF!</f>
        <v>#REF!</v>
      </c>
      <c r="I30" s="251" t="e">
        <f>Хранение!V113</f>
        <v>#REF!</v>
      </c>
      <c r="J30" s="1274"/>
      <c r="K30" s="1276"/>
      <c r="L30" s="1277"/>
      <c r="M30" s="395"/>
      <c r="N30" s="1255"/>
      <c r="O30" s="1259"/>
      <c r="P30" s="232"/>
    </row>
    <row r="31" spans="1:16" ht="27" customHeight="1">
      <c r="A31" s="373" t="s">
        <v>492</v>
      </c>
      <c r="B31" s="1280" t="e">
        <f>Свод_регул.!J56</f>
        <v>#REF!</v>
      </c>
      <c r="C31" s="1281"/>
      <c r="D31" s="1281"/>
      <c r="E31" s="1281"/>
      <c r="F31" s="1281"/>
      <c r="G31" s="1281"/>
      <c r="H31" s="1281"/>
      <c r="I31" s="1282"/>
      <c r="J31" s="1274"/>
      <c r="K31" s="1263"/>
      <c r="L31" s="1278"/>
      <c r="M31" s="396"/>
      <c r="N31" s="1256"/>
      <c r="O31" s="1260"/>
      <c r="P31" s="232"/>
    </row>
    <row r="32" spans="1:16" ht="27" customHeight="1" thickBot="1">
      <c r="A32" s="374" t="s">
        <v>494</v>
      </c>
      <c r="B32" s="1283" t="e">
        <f>PL!G49</f>
        <v>#REF!</v>
      </c>
      <c r="C32" s="1284"/>
      <c r="D32" s="1284"/>
      <c r="E32" s="1284"/>
      <c r="F32" s="1284"/>
      <c r="G32" s="1284"/>
      <c r="H32" s="1284"/>
      <c r="I32" s="1285"/>
      <c r="J32" s="1275"/>
      <c r="K32" s="1264"/>
      <c r="L32" s="1279"/>
      <c r="M32" s="397"/>
      <c r="N32" s="1257"/>
      <c r="O32" s="1261"/>
      <c r="P32" s="232"/>
    </row>
    <row r="33" spans="1:13" ht="15" hidden="1" customHeight="1">
      <c r="A33" s="1272"/>
      <c r="B33" s="1272"/>
      <c r="C33" s="1272"/>
      <c r="D33" s="1272"/>
      <c r="E33" s="1272"/>
      <c r="F33" s="1272"/>
      <c r="G33" s="1272"/>
      <c r="H33" s="1272"/>
      <c r="I33" s="1272"/>
      <c r="J33" s="1272"/>
      <c r="K33" s="1272"/>
      <c r="L33" s="1272"/>
      <c r="M33" s="351"/>
    </row>
    <row r="34" spans="1:13" ht="15" hidden="1" customHeight="1" thickBot="1">
      <c r="A34" s="354" t="s">
        <v>488</v>
      </c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3"/>
    </row>
    <row r="35" spans="1:13" ht="63" hidden="1" customHeight="1">
      <c r="A35" s="1236" t="s">
        <v>487</v>
      </c>
      <c r="B35" s="1236" t="s">
        <v>284</v>
      </c>
      <c r="C35" s="1236" t="s">
        <v>302</v>
      </c>
      <c r="D35" s="1287" t="s">
        <v>296</v>
      </c>
      <c r="E35" s="1287"/>
      <c r="F35" s="1288" t="s">
        <v>299</v>
      </c>
      <c r="G35" s="1289"/>
      <c r="H35" s="1236" t="s">
        <v>451</v>
      </c>
      <c r="I35" s="1236" t="s">
        <v>452</v>
      </c>
      <c r="J35" s="1236" t="s">
        <v>285</v>
      </c>
      <c r="K35" s="1287" t="s">
        <v>489</v>
      </c>
      <c r="L35" s="1288"/>
      <c r="M35" s="1234" t="s">
        <v>495</v>
      </c>
    </row>
    <row r="36" spans="1:13" ht="15.75" hidden="1" customHeight="1" thickBot="1">
      <c r="A36" s="1237"/>
      <c r="B36" s="1237"/>
      <c r="C36" s="1237"/>
      <c r="D36" s="361" t="s">
        <v>269</v>
      </c>
      <c r="E36" s="361" t="s">
        <v>270</v>
      </c>
      <c r="F36" s="361" t="s">
        <v>269</v>
      </c>
      <c r="G36" s="361" t="s">
        <v>270</v>
      </c>
      <c r="H36" s="1237"/>
      <c r="I36" s="1237"/>
      <c r="J36" s="1237"/>
      <c r="K36" s="361" t="s">
        <v>269</v>
      </c>
      <c r="L36" s="362" t="s">
        <v>270</v>
      </c>
      <c r="M36" s="1235"/>
    </row>
    <row r="37" spans="1:13" ht="15" hidden="1" customHeight="1">
      <c r="A37" s="305" t="s">
        <v>481</v>
      </c>
      <c r="B37" s="287">
        <f t="shared" ref="B37:J37" si="6">B9</f>
        <v>0</v>
      </c>
      <c r="C37" s="287">
        <f t="shared" si="6"/>
        <v>0</v>
      </c>
      <c r="D37" s="287">
        <f t="shared" si="6"/>
        <v>0</v>
      </c>
      <c r="E37" s="287">
        <f t="shared" si="6"/>
        <v>0</v>
      </c>
      <c r="F37" s="287">
        <f t="shared" si="6"/>
        <v>0</v>
      </c>
      <c r="G37" s="287">
        <f t="shared" si="6"/>
        <v>0</v>
      </c>
      <c r="H37" s="287">
        <f t="shared" si="6"/>
        <v>0</v>
      </c>
      <c r="I37" s="287">
        <f t="shared" si="6"/>
        <v>0</v>
      </c>
      <c r="J37" s="296">
        <f t="shared" si="6"/>
        <v>0</v>
      </c>
      <c r="K37" s="297"/>
      <c r="L37" s="332"/>
      <c r="M37" s="348"/>
    </row>
    <row r="38" spans="1:13" hidden="1">
      <c r="A38" s="252" t="s">
        <v>548</v>
      </c>
      <c r="B38" s="253">
        <f t="shared" ref="B38:G38" si="7">B23</f>
        <v>0</v>
      </c>
      <c r="C38" s="253">
        <f t="shared" si="7"/>
        <v>0</v>
      </c>
      <c r="D38" s="253">
        <f t="shared" si="7"/>
        <v>0</v>
      </c>
      <c r="E38" s="253">
        <f t="shared" si="7"/>
        <v>0</v>
      </c>
      <c r="F38" s="253">
        <f t="shared" si="7"/>
        <v>0</v>
      </c>
      <c r="G38" s="253">
        <f t="shared" si="7"/>
        <v>0</v>
      </c>
      <c r="H38" s="253" t="e">
        <f t="shared" ref="H38:I38" si="8">H23</f>
        <v>#REF!</v>
      </c>
      <c r="I38" s="253" t="e">
        <f t="shared" si="8"/>
        <v>#REF!</v>
      </c>
      <c r="J38" s="254"/>
      <c r="K38" s="255"/>
      <c r="L38" s="333"/>
      <c r="M38" s="349"/>
    </row>
    <row r="39" spans="1:13" hidden="1">
      <c r="A39" s="252" t="s">
        <v>549</v>
      </c>
      <c r="B39" s="253">
        <f t="shared" ref="B39:G39" si="9">B28</f>
        <v>0</v>
      </c>
      <c r="C39" s="253">
        <f t="shared" si="9"/>
        <v>0</v>
      </c>
      <c r="D39" s="253">
        <f t="shared" si="9"/>
        <v>0</v>
      </c>
      <c r="E39" s="253">
        <f t="shared" si="9"/>
        <v>0</v>
      </c>
      <c r="F39" s="253">
        <f t="shared" si="9"/>
        <v>0</v>
      </c>
      <c r="G39" s="253">
        <f t="shared" si="9"/>
        <v>0</v>
      </c>
      <c r="H39" s="253" t="e">
        <f t="shared" ref="H39:I39" si="10">H28</f>
        <v>#REF!</v>
      </c>
      <c r="I39" s="253" t="e">
        <f t="shared" si="10"/>
        <v>#REF!</v>
      </c>
      <c r="J39" s="254"/>
      <c r="K39" s="255"/>
      <c r="L39" s="333"/>
      <c r="M39" s="349"/>
    </row>
    <row r="40" spans="1:13" hidden="1">
      <c r="A40" s="298"/>
      <c r="B40" s="253"/>
      <c r="C40" s="253"/>
      <c r="D40" s="253"/>
      <c r="E40" s="253"/>
      <c r="F40" s="253"/>
      <c r="G40" s="253"/>
      <c r="H40" s="253"/>
      <c r="I40" s="253"/>
      <c r="J40" s="254"/>
      <c r="K40" s="255"/>
      <c r="L40" s="333"/>
      <c r="M40" s="349"/>
    </row>
    <row r="41" spans="1:13" hidden="1">
      <c r="A41" s="273"/>
      <c r="B41" s="253"/>
      <c r="C41" s="253"/>
      <c r="D41" s="253"/>
      <c r="E41" s="253"/>
      <c r="F41" s="253"/>
      <c r="G41" s="253"/>
      <c r="H41" s="253"/>
      <c r="I41" s="253"/>
      <c r="J41" s="258"/>
      <c r="K41" s="255"/>
      <c r="L41" s="333"/>
      <c r="M41" s="349"/>
    </row>
    <row r="42" spans="1:13" hidden="1">
      <c r="A42" s="299"/>
      <c r="B42" s="253"/>
      <c r="C42" s="253"/>
      <c r="D42" s="253"/>
      <c r="E42" s="253"/>
      <c r="F42" s="253"/>
      <c r="G42" s="253"/>
      <c r="H42" s="253"/>
      <c r="I42" s="253"/>
      <c r="J42" s="300"/>
      <c r="K42" s="297"/>
      <c r="L42" s="332"/>
      <c r="M42" s="348"/>
    </row>
    <row r="43" spans="1:13" hidden="1">
      <c r="A43" s="274" t="e">
        <f>#REF!</f>
        <v>#REF!</v>
      </c>
      <c r="B43" s="253" t="e">
        <f>#REF!</f>
        <v>#REF!</v>
      </c>
      <c r="C43" s="253" t="e">
        <f>#REF!</f>
        <v>#REF!</v>
      </c>
      <c r="D43" s="253" t="e">
        <f>#REF!</f>
        <v>#REF!</v>
      </c>
      <c r="E43" s="253" t="e">
        <f>#REF!</f>
        <v>#REF!</v>
      </c>
      <c r="F43" s="253" t="e">
        <f>#REF!</f>
        <v>#REF!</v>
      </c>
      <c r="G43" s="253" t="e">
        <f>#REF!</f>
        <v>#REF!</v>
      </c>
      <c r="H43" s="253"/>
      <c r="I43" s="253"/>
      <c r="J43" s="263"/>
      <c r="K43" s="255"/>
      <c r="L43" s="333"/>
      <c r="M43" s="349"/>
    </row>
    <row r="44" spans="1:13" hidden="1">
      <c r="A44" s="260"/>
      <c r="B44" s="261"/>
      <c r="C44" s="262"/>
      <c r="D44" s="261"/>
      <c r="E44" s="261"/>
      <c r="F44" s="261"/>
      <c r="G44" s="261"/>
      <c r="H44" s="261"/>
      <c r="I44" s="261"/>
      <c r="J44" s="263"/>
      <c r="K44" s="255"/>
      <c r="L44" s="333"/>
      <c r="M44" s="349"/>
    </row>
    <row r="45" spans="1:13" hidden="1">
      <c r="A45" s="260"/>
      <c r="B45" s="261"/>
      <c r="C45" s="262"/>
      <c r="D45" s="261"/>
      <c r="E45" s="261"/>
      <c r="F45" s="261"/>
      <c r="G45" s="261"/>
      <c r="H45" s="261"/>
      <c r="I45" s="261"/>
      <c r="J45" s="263"/>
      <c r="K45" s="255"/>
      <c r="L45" s="333"/>
      <c r="M45" s="349"/>
    </row>
    <row r="46" spans="1:13" hidden="1">
      <c r="A46" s="260"/>
      <c r="B46" s="261"/>
      <c r="C46" s="262"/>
      <c r="D46" s="261"/>
      <c r="E46" s="261"/>
      <c r="F46" s="261"/>
      <c r="G46" s="261"/>
      <c r="H46" s="261"/>
      <c r="I46" s="261"/>
      <c r="J46" s="263"/>
      <c r="K46" s="255"/>
      <c r="L46" s="333"/>
      <c r="M46" s="349"/>
    </row>
    <row r="47" spans="1:13" hidden="1">
      <c r="A47" s="259"/>
      <c r="B47" s="256"/>
      <c r="C47" s="256"/>
      <c r="D47" s="257"/>
      <c r="E47" s="257"/>
      <c r="F47" s="257"/>
      <c r="G47" s="257"/>
      <c r="H47" s="257"/>
      <c r="I47" s="257"/>
      <c r="J47" s="258"/>
      <c r="K47" s="255"/>
      <c r="L47" s="333"/>
      <c r="M47" s="349"/>
    </row>
    <row r="48" spans="1:13" ht="13.5" hidden="1" thickBot="1">
      <c r="A48" s="301"/>
      <c r="B48" s="302"/>
      <c r="C48" s="302"/>
      <c r="D48" s="288"/>
      <c r="E48" s="288"/>
      <c r="F48" s="288"/>
      <c r="G48" s="288"/>
      <c r="H48" s="288"/>
      <c r="I48" s="288"/>
      <c r="J48" s="303"/>
      <c r="K48" s="304"/>
      <c r="L48" s="334"/>
      <c r="M48" s="350"/>
    </row>
    <row r="50" spans="1:10" ht="15.75">
      <c r="A50" s="323" t="s">
        <v>394</v>
      </c>
    </row>
    <row r="51" spans="1:10" ht="38.25" customHeight="1">
      <c r="A51" s="1252"/>
      <c r="B51" s="1250" t="s">
        <v>284</v>
      </c>
      <c r="C51" s="1250" t="s">
        <v>302</v>
      </c>
      <c r="D51" s="1286" t="s">
        <v>296</v>
      </c>
      <c r="E51" s="1286"/>
      <c r="F51" s="1286" t="s">
        <v>404</v>
      </c>
      <c r="G51" s="1286"/>
      <c r="H51" s="1246" t="s">
        <v>451</v>
      </c>
      <c r="I51" s="1246" t="s">
        <v>452</v>
      </c>
    </row>
    <row r="52" spans="1:10">
      <c r="A52" s="1253"/>
      <c r="B52" s="1251"/>
      <c r="C52" s="1251"/>
      <c r="D52" s="320" t="s">
        <v>269</v>
      </c>
      <c r="E52" s="321" t="s">
        <v>270</v>
      </c>
      <c r="F52" s="320" t="s">
        <v>269</v>
      </c>
      <c r="G52" s="321" t="s">
        <v>270</v>
      </c>
      <c r="H52" s="1247"/>
      <c r="I52" s="1247"/>
    </row>
    <row r="53" spans="1:10" ht="25.5">
      <c r="A53" s="1254"/>
      <c r="B53" s="275" t="s">
        <v>425</v>
      </c>
      <c r="C53" s="275" t="s">
        <v>426</v>
      </c>
      <c r="D53" s="322" t="s">
        <v>485</v>
      </c>
      <c r="E53" s="275" t="s">
        <v>485</v>
      </c>
      <c r="F53" s="322" t="s">
        <v>485</v>
      </c>
      <c r="G53" s="275" t="s">
        <v>485</v>
      </c>
      <c r="H53" s="319" t="s">
        <v>486</v>
      </c>
      <c r="I53" s="319" t="s">
        <v>486</v>
      </c>
    </row>
    <row r="54" spans="1:10">
      <c r="A54" s="312" t="s">
        <v>288</v>
      </c>
      <c r="B54" s="224"/>
      <c r="C54" s="224"/>
      <c r="D54" s="313"/>
      <c r="E54" s="224"/>
      <c r="F54" s="313"/>
      <c r="G54" s="224"/>
      <c r="H54" s="224"/>
      <c r="I54" s="224"/>
    </row>
    <row r="55" spans="1:10">
      <c r="A55" s="311" t="s">
        <v>482</v>
      </c>
      <c r="B55" s="309"/>
      <c r="C55" s="309"/>
      <c r="D55" s="314"/>
      <c r="E55" s="309"/>
      <c r="F55" s="314"/>
      <c r="G55" s="309"/>
      <c r="H55" s="309"/>
      <c r="I55" s="309"/>
    </row>
    <row r="56" spans="1:10">
      <c r="A56" s="119">
        <v>2019</v>
      </c>
      <c r="B56" s="225">
        <f>IF(B54*$B77&gt;B23,B54,B23/$B77)</f>
        <v>0</v>
      </c>
      <c r="C56" s="225">
        <f>IF(C54*$B77&gt;C23,C54,C23/$B77)</f>
        <v>0</v>
      </c>
      <c r="D56" s="315"/>
      <c r="E56" s="225">
        <f>IF(E54*$B77&gt;E23,E54,E23/$B77)</f>
        <v>0</v>
      </c>
      <c r="F56" s="315"/>
      <c r="G56" s="225">
        <f>IF(G54*$B77&gt;G23,G54,G23/$B77)</f>
        <v>0</v>
      </c>
      <c r="H56" s="225" t="e">
        <f>IF(H54*$B77&gt;H23,H54,H23/$B77)</f>
        <v>#REF!</v>
      </c>
      <c r="I56" s="225" t="e">
        <f>IF(I54*$B77&gt;I23,I54,I23/$B77)</f>
        <v>#REF!</v>
      </c>
    </row>
    <row r="57" spans="1:10">
      <c r="A57" s="119">
        <v>2020</v>
      </c>
      <c r="B57" s="225">
        <f>IF(B56*$B78&gt;B28,B56,B28/$B78)</f>
        <v>0</v>
      </c>
      <c r="C57" s="225">
        <f>IF(C56*$B78&gt;C28,C56,C28/$B78)</f>
        <v>0</v>
      </c>
      <c r="D57" s="315"/>
      <c r="E57" s="225">
        <f>IF(E56*$B78&gt;E28,E56,E28/$B78)</f>
        <v>0</v>
      </c>
      <c r="F57" s="315"/>
      <c r="G57" s="225">
        <f>IF(G56*$B78&gt;G28,G56,G28/$B78)</f>
        <v>0</v>
      </c>
      <c r="H57" s="225" t="e">
        <f>IF(H56*$B78&gt;H28,H56,H28/$B78)</f>
        <v>#REF!</v>
      </c>
      <c r="I57" s="225" t="e">
        <f>IF(I56*$B78&gt;I28,I56,I28/$B78)</f>
        <v>#REF!</v>
      </c>
    </row>
    <row r="58" spans="1:10">
      <c r="D58" s="316"/>
      <c r="F58" s="316"/>
    </row>
    <row r="59" spans="1:10">
      <c r="A59" s="311" t="s">
        <v>396</v>
      </c>
      <c r="B59" s="119"/>
      <c r="C59" s="119"/>
      <c r="D59" s="317"/>
      <c r="E59" s="119"/>
      <c r="F59" s="317"/>
      <c r="G59" s="119"/>
      <c r="H59" s="119"/>
      <c r="I59" s="119"/>
    </row>
    <row r="60" spans="1:10">
      <c r="A60" s="119">
        <v>2019</v>
      </c>
      <c r="B60" s="151">
        <f>B56</f>
        <v>0</v>
      </c>
      <c r="C60" s="151">
        <f>C56</f>
        <v>0</v>
      </c>
      <c r="D60" s="318"/>
      <c r="E60" s="151">
        <f>E56</f>
        <v>0</v>
      </c>
      <c r="F60" s="318"/>
      <c r="G60" s="151">
        <f>G56</f>
        <v>0</v>
      </c>
      <c r="H60" s="151" t="e">
        <f t="shared" ref="H60:I60" si="11">H56</f>
        <v>#REF!</v>
      </c>
      <c r="I60" s="151" t="e">
        <f t="shared" si="11"/>
        <v>#REF!</v>
      </c>
    </row>
    <row r="61" spans="1:10">
      <c r="A61" s="119">
        <v>2020</v>
      </c>
      <c r="B61" s="151">
        <f>B57</f>
        <v>0</v>
      </c>
      <c r="C61" s="151">
        <f>C57</f>
        <v>0</v>
      </c>
      <c r="D61" s="318"/>
      <c r="E61" s="151">
        <f>E57</f>
        <v>0</v>
      </c>
      <c r="F61" s="318"/>
      <c r="G61" s="151">
        <f>G57</f>
        <v>0</v>
      </c>
      <c r="H61" s="151" t="e">
        <f t="shared" ref="H61:I61" si="12">H57</f>
        <v>#REF!</v>
      </c>
      <c r="I61" s="151" t="e">
        <f t="shared" si="12"/>
        <v>#REF!</v>
      </c>
    </row>
    <row r="63" spans="1:10">
      <c r="G63" s="154"/>
      <c r="H63" s="154"/>
      <c r="I63" s="154"/>
      <c r="J63" s="133"/>
    </row>
    <row r="64" spans="1:10" ht="38.25" customHeight="1" outlineLevel="1">
      <c r="B64" s="1250" t="s">
        <v>284</v>
      </c>
      <c r="C64" s="1250" t="s">
        <v>302</v>
      </c>
      <c r="D64" s="1248" t="s">
        <v>296</v>
      </c>
      <c r="E64" s="1249"/>
      <c r="F64" s="1248" t="s">
        <v>299</v>
      </c>
      <c r="G64" s="1249"/>
      <c r="H64" s="1246" t="s">
        <v>451</v>
      </c>
      <c r="I64" s="1246" t="s">
        <v>452</v>
      </c>
      <c r="J64" s="133"/>
    </row>
    <row r="65" spans="1:10" outlineLevel="1">
      <c r="B65" s="1251"/>
      <c r="C65" s="1251"/>
      <c r="D65" s="43" t="s">
        <v>269</v>
      </c>
      <c r="E65" s="43" t="s">
        <v>270</v>
      </c>
      <c r="F65" s="43" t="s">
        <v>269</v>
      </c>
      <c r="G65" s="43" t="s">
        <v>270</v>
      </c>
      <c r="H65" s="1247"/>
      <c r="I65" s="1247"/>
      <c r="J65" s="133"/>
    </row>
    <row r="66" spans="1:10" outlineLevel="1">
      <c r="A66" s="312" t="s">
        <v>288</v>
      </c>
      <c r="B66" s="150">
        <f>B54*$B77</f>
        <v>0</v>
      </c>
      <c r="C66" s="150">
        <f>C54*$B77</f>
        <v>0</v>
      </c>
      <c r="D66" s="324"/>
      <c r="E66" s="150">
        <f>E54*$B77</f>
        <v>0</v>
      </c>
      <c r="F66" s="324"/>
      <c r="G66" s="150">
        <f>G54*$B77</f>
        <v>0</v>
      </c>
      <c r="H66" s="150">
        <f>H54*$B77</f>
        <v>0</v>
      </c>
      <c r="I66" s="150">
        <f>I54*$B77</f>
        <v>0</v>
      </c>
      <c r="J66" s="133"/>
    </row>
    <row r="67" spans="1:10" outlineLevel="1">
      <c r="A67" s="311" t="s">
        <v>482</v>
      </c>
      <c r="B67" s="310"/>
      <c r="C67" s="310"/>
      <c r="D67" s="325"/>
      <c r="E67" s="310"/>
      <c r="F67" s="325"/>
      <c r="G67" s="310"/>
      <c r="H67" s="310"/>
      <c r="I67" s="310"/>
      <c r="J67" s="133"/>
    </row>
    <row r="68" spans="1:10" outlineLevel="1">
      <c r="A68" s="119">
        <v>2019</v>
      </c>
      <c r="B68" s="152">
        <f>B56*$B77</f>
        <v>0</v>
      </c>
      <c r="C68" s="152">
        <f>C56*$B77</f>
        <v>0</v>
      </c>
      <c r="D68" s="326"/>
      <c r="E68" s="152">
        <f>E56*$B77</f>
        <v>0</v>
      </c>
      <c r="F68" s="326"/>
      <c r="G68" s="152">
        <f t="shared" ref="G68:I69" si="13">G56*$B77</f>
        <v>0</v>
      </c>
      <c r="H68" s="152" t="e">
        <f t="shared" si="13"/>
        <v>#REF!</v>
      </c>
      <c r="I68" s="152" t="e">
        <f t="shared" si="13"/>
        <v>#REF!</v>
      </c>
      <c r="J68" s="133"/>
    </row>
    <row r="69" spans="1:10" outlineLevel="1">
      <c r="A69" s="119">
        <v>2020</v>
      </c>
      <c r="B69" s="152">
        <f>B57*$B78</f>
        <v>0</v>
      </c>
      <c r="C69" s="152">
        <f>C57*$B78</f>
        <v>0</v>
      </c>
      <c r="D69" s="326"/>
      <c r="E69" s="152">
        <f>E57*$B78</f>
        <v>0</v>
      </c>
      <c r="F69" s="326"/>
      <c r="G69" s="152">
        <f t="shared" si="13"/>
        <v>0</v>
      </c>
      <c r="H69" s="152" t="e">
        <f t="shared" si="13"/>
        <v>#REF!</v>
      </c>
      <c r="I69" s="152" t="e">
        <f t="shared" si="13"/>
        <v>#REF!</v>
      </c>
      <c r="J69" s="133"/>
    </row>
    <row r="70" spans="1:10" outlineLevel="1">
      <c r="D70" s="316"/>
      <c r="F70" s="316"/>
      <c r="J70" s="133"/>
    </row>
    <row r="71" spans="1:10" outlineLevel="1">
      <c r="A71" s="311" t="s">
        <v>396</v>
      </c>
      <c r="D71" s="316"/>
      <c r="F71" s="316"/>
      <c r="J71" s="133"/>
    </row>
    <row r="72" spans="1:10" outlineLevel="1">
      <c r="A72" s="119">
        <v>2019</v>
      </c>
      <c r="B72" s="152">
        <f>B60*$B77</f>
        <v>0</v>
      </c>
      <c r="C72" s="152">
        <f>C60*$B77</f>
        <v>0</v>
      </c>
      <c r="D72" s="326"/>
      <c r="E72" s="152">
        <f>E60*$B77</f>
        <v>0</v>
      </c>
      <c r="F72" s="326"/>
      <c r="G72" s="152">
        <f t="shared" ref="G72:I73" si="14">G60*$B77</f>
        <v>0</v>
      </c>
      <c r="H72" s="152" t="e">
        <f t="shared" si="14"/>
        <v>#REF!</v>
      </c>
      <c r="I72" s="152" t="e">
        <f t="shared" si="14"/>
        <v>#REF!</v>
      </c>
      <c r="J72" s="133"/>
    </row>
    <row r="73" spans="1:10" outlineLevel="1">
      <c r="A73" s="119">
        <v>2020</v>
      </c>
      <c r="B73" s="152">
        <f>B61*$B78</f>
        <v>0</v>
      </c>
      <c r="C73" s="152">
        <f>C61*$B78</f>
        <v>0</v>
      </c>
      <c r="D73" s="326"/>
      <c r="E73" s="152">
        <f>E61*$B78</f>
        <v>0</v>
      </c>
      <c r="F73" s="326"/>
      <c r="G73" s="152">
        <f t="shared" si="14"/>
        <v>0</v>
      </c>
      <c r="H73" s="152" t="e">
        <f t="shared" si="14"/>
        <v>#REF!</v>
      </c>
      <c r="I73" s="152" t="e">
        <f t="shared" si="14"/>
        <v>#REF!</v>
      </c>
      <c r="J73" s="133"/>
    </row>
    <row r="74" spans="1:10" outlineLevel="1">
      <c r="G74" s="154"/>
      <c r="H74" s="154"/>
      <c r="I74" s="154"/>
      <c r="J74" s="133"/>
    </row>
    <row r="75" spans="1:10" outlineLevel="1">
      <c r="G75" s="154"/>
      <c r="H75" s="154"/>
      <c r="I75" s="154"/>
      <c r="J75" s="133"/>
    </row>
    <row r="76" spans="1:10" outlineLevel="1">
      <c r="A76" s="118" t="s">
        <v>445</v>
      </c>
      <c r="B76" s="267" t="s">
        <v>446</v>
      </c>
    </row>
    <row r="77" spans="1:10" outlineLevel="1">
      <c r="A77" s="47">
        <v>2016</v>
      </c>
      <c r="B77" s="153">
        <f>Условия!E6</f>
        <v>66.400000000000006</v>
      </c>
    </row>
    <row r="78" spans="1:10" outlineLevel="1">
      <c r="A78" s="47">
        <v>2017</v>
      </c>
      <c r="B78" s="153">
        <f>Условия!F6</f>
        <v>64.900000000000006</v>
      </c>
    </row>
    <row r="79" spans="1:10" outlineLevel="1">
      <c r="A79" s="47">
        <v>2018</v>
      </c>
      <c r="B79" s="153">
        <f>Условия!G6</f>
        <v>65.400000000000006</v>
      </c>
    </row>
    <row r="80" spans="1:10" outlineLevel="1">
      <c r="A80" s="47">
        <v>2019</v>
      </c>
      <c r="B80" s="153">
        <f>Условия!H6</f>
        <v>66.2</v>
      </c>
    </row>
    <row r="81" spans="1:3" outlineLevel="1">
      <c r="A81" s="47">
        <v>2020</v>
      </c>
      <c r="B81" s="153">
        <f>Условия!I6</f>
        <v>67</v>
      </c>
    </row>
    <row r="82" spans="1:3" outlineLevel="1">
      <c r="A82" s="47">
        <v>2021</v>
      </c>
      <c r="B82" s="153">
        <f>Условия!J6</f>
        <v>68.599999999999994</v>
      </c>
    </row>
    <row r="86" spans="1:3" hidden="1">
      <c r="A86" s="247" t="s">
        <v>442</v>
      </c>
      <c r="B86" s="270">
        <v>2016</v>
      </c>
      <c r="C86" s="270">
        <v>2017</v>
      </c>
    </row>
    <row r="87" spans="1:3" ht="38.25" hidden="1">
      <c r="A87" s="243" t="s">
        <v>447</v>
      </c>
      <c r="B87" s="244" t="e">
        <f>SUM(B88:B89)</f>
        <v>#REF!</v>
      </c>
      <c r="C87" s="244" t="e">
        <f>SUM(C88:C89)</f>
        <v>#REF!</v>
      </c>
    </row>
    <row r="88" spans="1:3" hidden="1">
      <c r="A88" s="271" t="s">
        <v>269</v>
      </c>
      <c r="B88" s="245" t="e">
        <f>K23</f>
        <v>#REF!</v>
      </c>
      <c r="C88" s="245" t="e">
        <f>K28</f>
        <v>#REF!</v>
      </c>
    </row>
    <row r="89" spans="1:3" hidden="1">
      <c r="A89" s="271" t="s">
        <v>270</v>
      </c>
      <c r="B89" s="245" t="e">
        <f>L23</f>
        <v>#REF!</v>
      </c>
      <c r="C89" s="245" t="e">
        <f>L28</f>
        <v>#REF!</v>
      </c>
    </row>
    <row r="90" spans="1:3" hidden="1">
      <c r="A90" s="243" t="s">
        <v>448</v>
      </c>
      <c r="B90" s="218"/>
      <c r="C90" s="218"/>
    </row>
    <row r="91" spans="1:3" hidden="1">
      <c r="A91" s="272" t="s">
        <v>269</v>
      </c>
      <c r="B91" s="216" t="e">
        <f>K24</f>
        <v>#REF!</v>
      </c>
      <c r="C91" s="216" t="e">
        <f>K29</f>
        <v>#REF!</v>
      </c>
    </row>
    <row r="92" spans="1:3" hidden="1">
      <c r="A92" s="271" t="s">
        <v>270</v>
      </c>
      <c r="B92" s="216" t="e">
        <f>L24</f>
        <v>#REF!</v>
      </c>
      <c r="C92" s="216" t="e">
        <f>L29</f>
        <v>#REF!</v>
      </c>
    </row>
    <row r="93" spans="1:3" ht="25.5" hidden="1">
      <c r="A93" s="243" t="s">
        <v>308</v>
      </c>
      <c r="B93" s="246" t="e">
        <f>SUMPRODUCT(B88:B89,B91:B92)/B87</f>
        <v>#REF!</v>
      </c>
      <c r="C93" s="246" t="e">
        <f>SUMPRODUCT(C88:C89,C91:C92)/C87</f>
        <v>#REF!</v>
      </c>
    </row>
  </sheetData>
  <mergeCells count="66">
    <mergeCell ref="D51:E51"/>
    <mergeCell ref="F51:G51"/>
    <mergeCell ref="A19:L19"/>
    <mergeCell ref="K35:L35"/>
    <mergeCell ref="F6:G6"/>
    <mergeCell ref="D6:E6"/>
    <mergeCell ref="K6:L6"/>
    <mergeCell ref="J10:J12"/>
    <mergeCell ref="K10:K12"/>
    <mergeCell ref="L10:L12"/>
    <mergeCell ref="C35:C36"/>
    <mergeCell ref="D35:E35"/>
    <mergeCell ref="F35:G35"/>
    <mergeCell ref="H35:H36"/>
    <mergeCell ref="I35:I36"/>
    <mergeCell ref="J35:J36"/>
    <mergeCell ref="A33:L33"/>
    <mergeCell ref="J24:J27"/>
    <mergeCell ref="J29:J32"/>
    <mergeCell ref="K25:K27"/>
    <mergeCell ref="L25:L27"/>
    <mergeCell ref="K30:K32"/>
    <mergeCell ref="L30:L32"/>
    <mergeCell ref="B26:I26"/>
    <mergeCell ref="B27:I27"/>
    <mergeCell ref="B31:I31"/>
    <mergeCell ref="B32:I32"/>
    <mergeCell ref="H6:H7"/>
    <mergeCell ref="I6:I7"/>
    <mergeCell ref="J6:J7"/>
    <mergeCell ref="N30:N32"/>
    <mergeCell ref="O10:O12"/>
    <mergeCell ref="O30:O32"/>
    <mergeCell ref="N10:N12"/>
    <mergeCell ref="J14:J15"/>
    <mergeCell ref="J17:J18"/>
    <mergeCell ref="J20:J21"/>
    <mergeCell ref="B11:I11"/>
    <mergeCell ref="B12:I12"/>
    <mergeCell ref="A22:L22"/>
    <mergeCell ref="A8:L8"/>
    <mergeCell ref="A13:L13"/>
    <mergeCell ref="A16:L16"/>
    <mergeCell ref="A6:A7"/>
    <mergeCell ref="H51:H52"/>
    <mergeCell ref="I51:I52"/>
    <mergeCell ref="F64:G64"/>
    <mergeCell ref="D64:E64"/>
    <mergeCell ref="H64:H65"/>
    <mergeCell ref="I64:I65"/>
    <mergeCell ref="B51:B52"/>
    <mergeCell ref="C51:C52"/>
    <mergeCell ref="A51:A53"/>
    <mergeCell ref="B64:B65"/>
    <mergeCell ref="C64:C65"/>
    <mergeCell ref="A35:A36"/>
    <mergeCell ref="B35:B36"/>
    <mergeCell ref="B6:B7"/>
    <mergeCell ref="C6:C7"/>
    <mergeCell ref="M35:M36"/>
    <mergeCell ref="N6:N7"/>
    <mergeCell ref="O6:O7"/>
    <mergeCell ref="N16:N18"/>
    <mergeCell ref="O16:O18"/>
    <mergeCell ref="N13:N15"/>
    <mergeCell ref="O13:O15"/>
  </mergeCells>
  <pageMargins left="0.70866141732283472" right="0.70866141732283472" top="0.74803149606299213" bottom="0.74803149606299213" header="0.31496062992125984" footer="0.31496062992125984"/>
  <pageSetup paperSize="9" scale="74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18</vt:i4>
      </vt:variant>
    </vt:vector>
  </HeadingPairs>
  <TitlesOfParts>
    <vt:vector size="43" baseType="lpstr">
      <vt:lpstr>форма №2 </vt:lpstr>
      <vt:lpstr>Производственные показатели</vt:lpstr>
      <vt:lpstr>Свод калькуляций тех. операций</vt:lpstr>
      <vt:lpstr>калькуляция маш-мин</vt:lpstr>
      <vt:lpstr>калькуляция чел-мин</vt:lpstr>
      <vt:lpstr>годовая смета</vt:lpstr>
      <vt:lpstr>Свод_расходы</vt:lpstr>
      <vt:lpstr>PL</vt:lpstr>
      <vt:lpstr>Сравн._табл.</vt:lpstr>
      <vt:lpstr>Свод_регул.</vt:lpstr>
      <vt:lpstr>ВП</vt:lpstr>
      <vt:lpstr>АБ_МВМ</vt:lpstr>
      <vt:lpstr>АВ_ВВЛ</vt:lpstr>
      <vt:lpstr>АВ_МВЛ</vt:lpstr>
      <vt:lpstr>ОП_ВВЛ</vt:lpstr>
      <vt:lpstr>ОП_МВЛ</vt:lpstr>
      <vt:lpstr>Стоянка</vt:lpstr>
      <vt:lpstr>Хранение</vt:lpstr>
      <vt:lpstr>Подконтр_неподконтр.</vt:lpstr>
      <vt:lpstr>Прочие расходы</vt:lpstr>
      <vt:lpstr>Доходы_регул.</vt:lpstr>
      <vt:lpstr>Условия</vt:lpstr>
      <vt:lpstr>ЗС_Инвест</vt:lpstr>
      <vt:lpstr>Таблица_ПЗ</vt:lpstr>
      <vt:lpstr>Свод затрат</vt:lpstr>
      <vt:lpstr>АБ_МВМ!Заголовки_для_печати</vt:lpstr>
      <vt:lpstr>АВ_ВВЛ!Заголовки_для_печати</vt:lpstr>
      <vt:lpstr>АВ_МВЛ!Заголовки_для_печати</vt:lpstr>
      <vt:lpstr>ВП!Заголовки_для_печати</vt:lpstr>
      <vt:lpstr>ОП_ВВЛ!Заголовки_для_печати</vt:lpstr>
      <vt:lpstr>ОП_МВЛ!Заголовки_для_печати</vt:lpstr>
      <vt:lpstr>Хранение!Заголовки_для_печати</vt:lpstr>
      <vt:lpstr>PL!Область_печати</vt:lpstr>
      <vt:lpstr>АБ_МВМ!Область_печати</vt:lpstr>
      <vt:lpstr>АВ_ВВЛ!Область_печати</vt:lpstr>
      <vt:lpstr>АВ_МВЛ!Область_печати</vt:lpstr>
      <vt:lpstr>ВП!Область_печати</vt:lpstr>
      <vt:lpstr>'годовая смета'!Область_печати</vt:lpstr>
      <vt:lpstr>ОП_ВВЛ!Область_печати</vt:lpstr>
      <vt:lpstr>ОП_МВЛ!Область_печати</vt:lpstr>
      <vt:lpstr>'Производственные показатели'!Область_печати</vt:lpstr>
      <vt:lpstr>Свод_регул.!Область_печати</vt:lpstr>
      <vt:lpstr>Хранение!Область_печати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Нефедова Марина Валерьевна</dc:creator>
  <cp:lastModifiedBy>Вершинина Е.А.</cp:lastModifiedBy>
  <cp:lastPrinted>2021-06-10T02:28:48Z</cp:lastPrinted>
  <dcterms:created xsi:type="dcterms:W3CDTF">2015-12-07T14:32:13Z</dcterms:created>
  <dcterms:modified xsi:type="dcterms:W3CDTF">2021-06-17T12:00:38Z</dcterms:modified>
</cp:coreProperties>
</file>